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xl/queryTables/queryTable189.xml" ContentType="application/vnd.openxmlformats-officedocument.spreadsheetml.queryTable+xml"/>
  <Override PartName="/xl/queryTables/queryTable190.xml" ContentType="application/vnd.openxmlformats-officedocument.spreadsheetml.queryTable+xml"/>
  <Override PartName="/xl/queryTables/queryTable191.xml" ContentType="application/vnd.openxmlformats-officedocument.spreadsheetml.queryTable+xml"/>
  <Override PartName="/xl/queryTables/queryTable192.xml" ContentType="application/vnd.openxmlformats-officedocument.spreadsheetml.queryTable+xml"/>
  <Override PartName="/xl/queryTables/queryTable193.xml" ContentType="application/vnd.openxmlformats-officedocument.spreadsheetml.queryTable+xml"/>
  <Override PartName="/xl/queryTables/queryTable194.xml" ContentType="application/vnd.openxmlformats-officedocument.spreadsheetml.queryTable+xml"/>
  <Override PartName="/xl/queryTables/queryTable195.xml" ContentType="application/vnd.openxmlformats-officedocument.spreadsheetml.queryTable+xml"/>
  <Override PartName="/xl/queryTables/queryTable196.xml" ContentType="application/vnd.openxmlformats-officedocument.spreadsheetml.queryTable+xml"/>
  <Override PartName="/xl/queryTables/queryTable197.xml" ContentType="application/vnd.openxmlformats-officedocument.spreadsheetml.queryTable+xml"/>
  <Override PartName="/xl/queryTables/queryTable198.xml" ContentType="application/vnd.openxmlformats-officedocument.spreadsheetml.queryTable+xml"/>
  <Override PartName="/xl/queryTables/queryTable199.xml" ContentType="application/vnd.openxmlformats-officedocument.spreadsheetml.queryTable+xml"/>
  <Override PartName="/xl/queryTables/queryTable200.xml" ContentType="application/vnd.openxmlformats-officedocument.spreadsheetml.queryTable+xml"/>
  <Override PartName="/xl/queryTables/queryTable201.xml" ContentType="application/vnd.openxmlformats-officedocument.spreadsheetml.queryTable+xml"/>
  <Override PartName="/xl/queryTables/queryTable202.xml" ContentType="application/vnd.openxmlformats-officedocument.spreadsheetml.queryTable+xml"/>
  <Override PartName="/xl/queryTables/queryTable203.xml" ContentType="application/vnd.openxmlformats-officedocument.spreadsheetml.queryTable+xml"/>
  <Override PartName="/xl/queryTables/queryTable204.xml" ContentType="application/vnd.openxmlformats-officedocument.spreadsheetml.queryTable+xml"/>
  <Override PartName="/xl/queryTables/queryTable205.xml" ContentType="application/vnd.openxmlformats-officedocument.spreadsheetml.queryTable+xml"/>
  <Override PartName="/xl/queryTables/queryTable206.xml" ContentType="application/vnd.openxmlformats-officedocument.spreadsheetml.queryTable+xml"/>
  <Override PartName="/xl/queryTables/queryTable207.xml" ContentType="application/vnd.openxmlformats-officedocument.spreadsheetml.queryTable+xml"/>
  <Override PartName="/xl/queryTables/queryTable208.xml" ContentType="application/vnd.openxmlformats-officedocument.spreadsheetml.queryTable+xml"/>
  <Override PartName="/xl/queryTables/queryTable209.xml" ContentType="application/vnd.openxmlformats-officedocument.spreadsheetml.queryTable+xml"/>
  <Override PartName="/xl/queryTables/queryTable210.xml" ContentType="application/vnd.openxmlformats-officedocument.spreadsheetml.queryTable+xml"/>
  <Override PartName="/xl/queryTables/queryTable211.xml" ContentType="application/vnd.openxmlformats-officedocument.spreadsheetml.queryTable+xml"/>
  <Override PartName="/xl/queryTables/queryTable212.xml" ContentType="application/vnd.openxmlformats-officedocument.spreadsheetml.queryTable+xml"/>
  <Override PartName="/xl/queryTables/queryTable213.xml" ContentType="application/vnd.openxmlformats-officedocument.spreadsheetml.queryTable+xml"/>
  <Override PartName="/xl/queryTables/queryTable214.xml" ContentType="application/vnd.openxmlformats-officedocument.spreadsheetml.queryTable+xml"/>
  <Override PartName="/xl/queryTables/queryTable215.xml" ContentType="application/vnd.openxmlformats-officedocument.spreadsheetml.queryTable+xml"/>
  <Override PartName="/xl/queryTables/queryTable216.xml" ContentType="application/vnd.openxmlformats-officedocument.spreadsheetml.queryTable+xml"/>
  <Override PartName="/xl/queryTables/queryTable217.xml" ContentType="application/vnd.openxmlformats-officedocument.spreadsheetml.queryTable+xml"/>
  <Override PartName="/xl/queryTables/queryTable218.xml" ContentType="application/vnd.openxmlformats-officedocument.spreadsheetml.queryTable+xml"/>
  <Override PartName="/xl/queryTables/queryTable219.xml" ContentType="application/vnd.openxmlformats-officedocument.spreadsheetml.queryTable+xml"/>
  <Override PartName="/xl/queryTables/queryTable220.xml" ContentType="application/vnd.openxmlformats-officedocument.spreadsheetml.queryTable+xml"/>
  <Override PartName="/xl/queryTables/queryTable221.xml" ContentType="application/vnd.openxmlformats-officedocument.spreadsheetml.queryTable+xml"/>
  <Override PartName="/xl/queryTables/queryTable222.xml" ContentType="application/vnd.openxmlformats-officedocument.spreadsheetml.queryTable+xml"/>
  <Override PartName="/xl/queryTables/queryTable223.xml" ContentType="application/vnd.openxmlformats-officedocument.spreadsheetml.queryTable+xml"/>
  <Override PartName="/xl/queryTables/queryTable224.xml" ContentType="application/vnd.openxmlformats-officedocument.spreadsheetml.queryTable+xml"/>
  <Override PartName="/xl/queryTables/queryTable225.xml" ContentType="application/vnd.openxmlformats-officedocument.spreadsheetml.queryTable+xml"/>
  <Override PartName="/xl/queryTables/queryTable226.xml" ContentType="application/vnd.openxmlformats-officedocument.spreadsheetml.queryTable+xml"/>
  <Override PartName="/xl/queryTables/queryTable227.xml" ContentType="application/vnd.openxmlformats-officedocument.spreadsheetml.queryTable+xml"/>
  <Override PartName="/xl/queryTables/queryTable228.xml" ContentType="application/vnd.openxmlformats-officedocument.spreadsheetml.queryTable+xml"/>
  <Override PartName="/xl/queryTables/queryTable229.xml" ContentType="application/vnd.openxmlformats-officedocument.spreadsheetml.queryTable+xml"/>
  <Override PartName="/xl/queryTables/queryTable230.xml" ContentType="application/vnd.openxmlformats-officedocument.spreadsheetml.queryTable+xml"/>
  <Override PartName="/xl/queryTables/queryTable231.xml" ContentType="application/vnd.openxmlformats-officedocument.spreadsheetml.queryTable+xml"/>
  <Override PartName="/xl/queryTables/queryTable232.xml" ContentType="application/vnd.openxmlformats-officedocument.spreadsheetml.queryTable+xml"/>
  <Override PartName="/xl/queryTables/queryTable233.xml" ContentType="application/vnd.openxmlformats-officedocument.spreadsheetml.queryTable+xml"/>
  <Override PartName="/xl/queryTables/queryTable234.xml" ContentType="application/vnd.openxmlformats-officedocument.spreadsheetml.queryTable+xml"/>
  <Override PartName="/xl/queryTables/queryTable235.xml" ContentType="application/vnd.openxmlformats-officedocument.spreadsheetml.queryTable+xml"/>
  <Override PartName="/xl/queryTables/queryTable236.xml" ContentType="application/vnd.openxmlformats-officedocument.spreadsheetml.queryTable+xml"/>
  <Override PartName="/xl/queryTables/queryTable237.xml" ContentType="application/vnd.openxmlformats-officedocument.spreadsheetml.queryTable+xml"/>
  <Override PartName="/xl/queryTables/queryTable238.xml" ContentType="application/vnd.openxmlformats-officedocument.spreadsheetml.queryTable+xml"/>
  <Override PartName="/xl/queryTables/queryTable239.xml" ContentType="application/vnd.openxmlformats-officedocument.spreadsheetml.queryTable+xml"/>
  <Override PartName="/xl/queryTables/queryTable240.xml" ContentType="application/vnd.openxmlformats-officedocument.spreadsheetml.queryTable+xml"/>
  <Override PartName="/xl/queryTables/queryTable241.xml" ContentType="application/vnd.openxmlformats-officedocument.spreadsheetml.queryTable+xml"/>
  <Override PartName="/xl/queryTables/queryTable242.xml" ContentType="application/vnd.openxmlformats-officedocument.spreadsheetml.queryTable+xml"/>
  <Override PartName="/xl/queryTables/queryTable243.xml" ContentType="application/vnd.openxmlformats-officedocument.spreadsheetml.queryTable+xml"/>
  <Override PartName="/xl/queryTables/queryTable244.xml" ContentType="application/vnd.openxmlformats-officedocument.spreadsheetml.queryTable+xml"/>
  <Override PartName="/xl/queryTables/queryTable245.xml" ContentType="application/vnd.openxmlformats-officedocument.spreadsheetml.queryTable+xml"/>
  <Override PartName="/xl/queryTables/queryTable246.xml" ContentType="application/vnd.openxmlformats-officedocument.spreadsheetml.queryTable+xml"/>
  <Override PartName="/xl/queryTables/queryTable247.xml" ContentType="application/vnd.openxmlformats-officedocument.spreadsheetml.queryTable+xml"/>
  <Override PartName="/xl/queryTables/queryTable248.xml" ContentType="application/vnd.openxmlformats-officedocument.spreadsheetml.queryTable+xml"/>
  <Override PartName="/xl/queryTables/queryTable249.xml" ContentType="application/vnd.openxmlformats-officedocument.spreadsheetml.queryTable+xml"/>
  <Override PartName="/xl/queryTables/queryTable250.xml" ContentType="application/vnd.openxmlformats-officedocument.spreadsheetml.queryTable+xml"/>
  <Override PartName="/xl/queryTables/queryTable251.xml" ContentType="application/vnd.openxmlformats-officedocument.spreadsheetml.queryTable+xml"/>
  <Override PartName="/xl/queryTables/queryTable252.xml" ContentType="application/vnd.openxmlformats-officedocument.spreadsheetml.queryTable+xml"/>
  <Override PartName="/xl/queryTables/queryTable253.xml" ContentType="application/vnd.openxmlformats-officedocument.spreadsheetml.queryTable+xml"/>
  <Override PartName="/xl/queryTables/queryTable254.xml" ContentType="application/vnd.openxmlformats-officedocument.spreadsheetml.queryTable+xml"/>
  <Override PartName="/xl/queryTables/queryTable255.xml" ContentType="application/vnd.openxmlformats-officedocument.spreadsheetml.queryTable+xml"/>
  <Override PartName="/xl/queryTables/queryTable256.xml" ContentType="application/vnd.openxmlformats-officedocument.spreadsheetml.queryTable+xml"/>
  <Override PartName="/xl/queryTables/queryTable257.xml" ContentType="application/vnd.openxmlformats-officedocument.spreadsheetml.queryTable+xml"/>
  <Override PartName="/xl/queryTables/queryTable258.xml" ContentType="application/vnd.openxmlformats-officedocument.spreadsheetml.queryTable+xml"/>
  <Override PartName="/xl/queryTables/queryTable259.xml" ContentType="application/vnd.openxmlformats-officedocument.spreadsheetml.queryTable+xml"/>
  <Override PartName="/xl/queryTables/queryTable260.xml" ContentType="application/vnd.openxmlformats-officedocument.spreadsheetml.queryTable+xml"/>
  <Override PartName="/xl/queryTables/queryTable261.xml" ContentType="application/vnd.openxmlformats-officedocument.spreadsheetml.queryTable+xml"/>
  <Override PartName="/xl/queryTables/queryTable262.xml" ContentType="application/vnd.openxmlformats-officedocument.spreadsheetml.queryTable+xml"/>
  <Override PartName="/xl/queryTables/queryTable263.xml" ContentType="application/vnd.openxmlformats-officedocument.spreadsheetml.queryTable+xml"/>
  <Override PartName="/xl/queryTables/queryTable264.xml" ContentType="application/vnd.openxmlformats-officedocument.spreadsheetml.queryTable+xml"/>
  <Override PartName="/xl/queryTables/queryTable265.xml" ContentType="application/vnd.openxmlformats-officedocument.spreadsheetml.queryTable+xml"/>
  <Override PartName="/xl/queryTables/queryTable266.xml" ContentType="application/vnd.openxmlformats-officedocument.spreadsheetml.queryTable+xml"/>
  <Override PartName="/xl/queryTables/queryTable267.xml" ContentType="application/vnd.openxmlformats-officedocument.spreadsheetml.queryTable+xml"/>
  <Override PartName="/xl/queryTables/queryTable268.xml" ContentType="application/vnd.openxmlformats-officedocument.spreadsheetml.queryTable+xml"/>
  <Override PartName="/xl/queryTables/queryTable269.xml" ContentType="application/vnd.openxmlformats-officedocument.spreadsheetml.queryTable+xml"/>
  <Override PartName="/xl/queryTables/queryTable270.xml" ContentType="application/vnd.openxmlformats-officedocument.spreadsheetml.queryTable+xml"/>
  <Override PartName="/xl/queryTables/queryTable271.xml" ContentType="application/vnd.openxmlformats-officedocument.spreadsheetml.queryTable+xml"/>
  <Override PartName="/xl/queryTables/queryTable272.xml" ContentType="application/vnd.openxmlformats-officedocument.spreadsheetml.queryTable+xml"/>
  <Override PartName="/xl/queryTables/queryTable273.xml" ContentType="application/vnd.openxmlformats-officedocument.spreadsheetml.queryTable+xml"/>
  <Override PartName="/xl/queryTables/queryTable274.xml" ContentType="application/vnd.openxmlformats-officedocument.spreadsheetml.queryTable+xml"/>
  <Override PartName="/xl/queryTables/queryTable275.xml" ContentType="application/vnd.openxmlformats-officedocument.spreadsheetml.queryTable+xml"/>
  <Override PartName="/xl/queryTables/queryTable276.xml" ContentType="application/vnd.openxmlformats-officedocument.spreadsheetml.queryTable+xml"/>
  <Override PartName="/xl/queryTables/queryTable277.xml" ContentType="application/vnd.openxmlformats-officedocument.spreadsheetml.queryTable+xml"/>
  <Override PartName="/xl/queryTables/queryTable278.xml" ContentType="application/vnd.openxmlformats-officedocument.spreadsheetml.queryTable+xml"/>
  <Override PartName="/xl/queryTables/queryTable279.xml" ContentType="application/vnd.openxmlformats-officedocument.spreadsheetml.queryTable+xml"/>
  <Override PartName="/xl/queryTables/queryTable280.xml" ContentType="application/vnd.openxmlformats-officedocument.spreadsheetml.queryTable+xml"/>
  <Override PartName="/xl/queryTables/queryTable281.xml" ContentType="application/vnd.openxmlformats-officedocument.spreadsheetml.queryTable+xml"/>
  <Override PartName="/xl/queryTables/queryTable282.xml" ContentType="application/vnd.openxmlformats-officedocument.spreadsheetml.queryTable+xml"/>
  <Override PartName="/xl/queryTables/queryTable283.xml" ContentType="application/vnd.openxmlformats-officedocument.spreadsheetml.queryTable+xml"/>
  <Override PartName="/xl/queryTables/queryTable284.xml" ContentType="application/vnd.openxmlformats-officedocument.spreadsheetml.queryTable+xml"/>
  <Override PartName="/xl/queryTables/queryTable285.xml" ContentType="application/vnd.openxmlformats-officedocument.spreadsheetml.queryTable+xml"/>
  <Override PartName="/xl/queryTables/queryTable286.xml" ContentType="application/vnd.openxmlformats-officedocument.spreadsheetml.queryTable+xml"/>
  <Override PartName="/xl/queryTables/queryTable287.xml" ContentType="application/vnd.openxmlformats-officedocument.spreadsheetml.queryTable+xml"/>
  <Override PartName="/xl/queryTables/queryTable288.xml" ContentType="application/vnd.openxmlformats-officedocument.spreadsheetml.queryTable+xml"/>
  <Override PartName="/xl/queryTables/queryTable289.xml" ContentType="application/vnd.openxmlformats-officedocument.spreadsheetml.queryTable+xml"/>
  <Override PartName="/xl/queryTables/queryTable290.xml" ContentType="application/vnd.openxmlformats-officedocument.spreadsheetml.queryTable+xml"/>
  <Override PartName="/xl/queryTables/queryTable291.xml" ContentType="application/vnd.openxmlformats-officedocument.spreadsheetml.queryTable+xml"/>
  <Override PartName="/xl/queryTables/queryTable292.xml" ContentType="application/vnd.openxmlformats-officedocument.spreadsheetml.queryTable+xml"/>
  <Override PartName="/xl/queryTables/queryTable293.xml" ContentType="application/vnd.openxmlformats-officedocument.spreadsheetml.queryTable+xml"/>
  <Override PartName="/xl/queryTables/queryTable294.xml" ContentType="application/vnd.openxmlformats-officedocument.spreadsheetml.queryTable+xml"/>
  <Override PartName="/xl/queryTables/queryTable295.xml" ContentType="application/vnd.openxmlformats-officedocument.spreadsheetml.queryTable+xml"/>
  <Override PartName="/xl/queryTables/queryTable296.xml" ContentType="application/vnd.openxmlformats-officedocument.spreadsheetml.queryTable+xml"/>
  <Override PartName="/xl/queryTables/queryTable297.xml" ContentType="application/vnd.openxmlformats-officedocument.spreadsheetml.queryTable+xml"/>
  <Override PartName="/xl/queryTables/queryTable298.xml" ContentType="application/vnd.openxmlformats-officedocument.spreadsheetml.queryTable+xml"/>
  <Override PartName="/xl/queryTables/queryTable299.xml" ContentType="application/vnd.openxmlformats-officedocument.spreadsheetml.queryTable+xml"/>
  <Override PartName="/xl/queryTables/queryTable300.xml" ContentType="application/vnd.openxmlformats-officedocument.spreadsheetml.queryTable+xml"/>
  <Override PartName="/xl/queryTables/queryTable301.xml" ContentType="application/vnd.openxmlformats-officedocument.spreadsheetml.queryTable+xml"/>
  <Override PartName="/xl/queryTables/queryTable302.xml" ContentType="application/vnd.openxmlformats-officedocument.spreadsheetml.queryTable+xml"/>
  <Override PartName="/xl/queryTables/queryTable303.xml" ContentType="application/vnd.openxmlformats-officedocument.spreadsheetml.queryTable+xml"/>
  <Override PartName="/xl/queryTables/queryTable304.xml" ContentType="application/vnd.openxmlformats-officedocument.spreadsheetml.queryTable+xml"/>
  <Override PartName="/xl/queryTables/queryTable305.xml" ContentType="application/vnd.openxmlformats-officedocument.spreadsheetml.queryTable+xml"/>
  <Override PartName="/xl/queryTables/queryTable306.xml" ContentType="application/vnd.openxmlformats-officedocument.spreadsheetml.queryTable+xml"/>
  <Override PartName="/xl/queryTables/queryTable307.xml" ContentType="application/vnd.openxmlformats-officedocument.spreadsheetml.queryTable+xml"/>
  <Override PartName="/xl/queryTables/queryTable308.xml" ContentType="application/vnd.openxmlformats-officedocument.spreadsheetml.queryTable+xml"/>
  <Override PartName="/xl/queryTables/queryTable309.xml" ContentType="application/vnd.openxmlformats-officedocument.spreadsheetml.queryTable+xml"/>
  <Override PartName="/xl/queryTables/queryTable310.xml" ContentType="application/vnd.openxmlformats-officedocument.spreadsheetml.queryTable+xml"/>
  <Override PartName="/xl/queryTables/queryTable311.xml" ContentType="application/vnd.openxmlformats-officedocument.spreadsheetml.queryTable+xml"/>
  <Override PartName="/xl/queryTables/queryTable312.xml" ContentType="application/vnd.openxmlformats-officedocument.spreadsheetml.queryTable+xml"/>
  <Override PartName="/xl/queryTables/queryTable313.xml" ContentType="application/vnd.openxmlformats-officedocument.spreadsheetml.queryTable+xml"/>
  <Override PartName="/xl/queryTables/queryTable314.xml" ContentType="application/vnd.openxmlformats-officedocument.spreadsheetml.queryTable+xml"/>
  <Override PartName="/xl/queryTables/queryTable315.xml" ContentType="application/vnd.openxmlformats-officedocument.spreadsheetml.queryTable+xml"/>
  <Override PartName="/xl/queryTables/queryTable316.xml" ContentType="application/vnd.openxmlformats-officedocument.spreadsheetml.queryTable+xml"/>
  <Override PartName="/xl/queryTables/queryTable317.xml" ContentType="application/vnd.openxmlformats-officedocument.spreadsheetml.queryTable+xml"/>
  <Override PartName="/xl/queryTables/queryTable318.xml" ContentType="application/vnd.openxmlformats-officedocument.spreadsheetml.queryTable+xml"/>
  <Override PartName="/xl/queryTables/queryTable319.xml" ContentType="application/vnd.openxmlformats-officedocument.spreadsheetml.queryTable+xml"/>
  <Override PartName="/xl/queryTables/queryTable320.xml" ContentType="application/vnd.openxmlformats-officedocument.spreadsheetml.queryTable+xml"/>
  <Override PartName="/xl/queryTables/queryTable321.xml" ContentType="application/vnd.openxmlformats-officedocument.spreadsheetml.queryTable+xml"/>
  <Override PartName="/xl/queryTables/queryTable322.xml" ContentType="application/vnd.openxmlformats-officedocument.spreadsheetml.queryTable+xml"/>
  <Override PartName="/xl/queryTables/queryTable323.xml" ContentType="application/vnd.openxmlformats-officedocument.spreadsheetml.queryTable+xml"/>
  <Override PartName="/xl/queryTables/queryTable324.xml" ContentType="application/vnd.openxmlformats-officedocument.spreadsheetml.queryTable+xml"/>
  <Override PartName="/xl/queryTables/queryTable325.xml" ContentType="application/vnd.openxmlformats-officedocument.spreadsheetml.queryTable+xml"/>
  <Override PartName="/xl/queryTables/queryTable326.xml" ContentType="application/vnd.openxmlformats-officedocument.spreadsheetml.queryTable+xml"/>
  <Override PartName="/xl/queryTables/queryTable327.xml" ContentType="application/vnd.openxmlformats-officedocument.spreadsheetml.queryTable+xml"/>
  <Override PartName="/xl/queryTables/queryTable328.xml" ContentType="application/vnd.openxmlformats-officedocument.spreadsheetml.queryTable+xml"/>
  <Override PartName="/xl/queryTables/queryTable329.xml" ContentType="application/vnd.openxmlformats-officedocument.spreadsheetml.queryTable+xml"/>
  <Override PartName="/xl/queryTables/queryTable330.xml" ContentType="application/vnd.openxmlformats-officedocument.spreadsheetml.queryTable+xml"/>
  <Override PartName="/xl/queryTables/queryTable331.xml" ContentType="application/vnd.openxmlformats-officedocument.spreadsheetml.queryTable+xml"/>
  <Override PartName="/xl/queryTables/queryTable332.xml" ContentType="application/vnd.openxmlformats-officedocument.spreadsheetml.queryTable+xml"/>
  <Override PartName="/xl/queryTables/queryTable333.xml" ContentType="application/vnd.openxmlformats-officedocument.spreadsheetml.queryTable+xml"/>
  <Override PartName="/xl/queryTables/queryTable334.xml" ContentType="application/vnd.openxmlformats-officedocument.spreadsheetml.queryTable+xml"/>
  <Override PartName="/xl/queryTables/queryTable335.xml" ContentType="application/vnd.openxmlformats-officedocument.spreadsheetml.queryTable+xml"/>
  <Override PartName="/xl/queryTables/queryTable336.xml" ContentType="application/vnd.openxmlformats-officedocument.spreadsheetml.queryTable+xml"/>
  <Override PartName="/xl/queryTables/queryTable337.xml" ContentType="application/vnd.openxmlformats-officedocument.spreadsheetml.queryTable+xml"/>
  <Override PartName="/xl/queryTables/queryTable338.xml" ContentType="application/vnd.openxmlformats-officedocument.spreadsheetml.queryTable+xml"/>
  <Override PartName="/xl/queryTables/queryTable339.xml" ContentType="application/vnd.openxmlformats-officedocument.spreadsheetml.queryTable+xml"/>
  <Override PartName="/xl/queryTables/queryTable340.xml" ContentType="application/vnd.openxmlformats-officedocument.spreadsheetml.queryTable+xml"/>
  <Override PartName="/xl/queryTables/queryTable341.xml" ContentType="application/vnd.openxmlformats-officedocument.spreadsheetml.queryTable+xml"/>
  <Override PartName="/xl/queryTables/queryTable342.xml" ContentType="application/vnd.openxmlformats-officedocument.spreadsheetml.queryTable+xml"/>
  <Override PartName="/xl/drawings/drawing3.xml" ContentType="application/vnd.openxmlformats-officedocument.drawing+xml"/>
  <Override PartName="/xl/ctrlProps/ctrlProp3.xml" ContentType="application/vnd.ms-excel.controlproperties+xml"/>
  <Override PartName="/xl/queryTables/queryTable343.xml" ContentType="application/vnd.openxmlformats-officedocument.spreadsheetml.queryTable+xml"/>
  <Override PartName="/xl/queryTables/queryTable344.xml" ContentType="application/vnd.openxmlformats-officedocument.spreadsheetml.queryTable+xml"/>
  <Override PartName="/xl/queryTables/queryTable345.xml" ContentType="application/vnd.openxmlformats-officedocument.spreadsheetml.queryTable+xml"/>
  <Override PartName="/xl/queryTables/queryTable346.xml" ContentType="application/vnd.openxmlformats-officedocument.spreadsheetml.queryTable+xml"/>
  <Override PartName="/xl/queryTables/queryTable347.xml" ContentType="application/vnd.openxmlformats-officedocument.spreadsheetml.queryTable+xml"/>
  <Override PartName="/xl/queryTables/queryTable348.xml" ContentType="application/vnd.openxmlformats-officedocument.spreadsheetml.queryTable+xml"/>
  <Override PartName="/xl/queryTables/queryTable349.xml" ContentType="application/vnd.openxmlformats-officedocument.spreadsheetml.queryTable+xml"/>
  <Override PartName="/xl/queryTables/queryTable350.xml" ContentType="application/vnd.openxmlformats-officedocument.spreadsheetml.queryTable+xml"/>
  <Override PartName="/xl/queryTables/queryTable351.xml" ContentType="application/vnd.openxmlformats-officedocument.spreadsheetml.queryTable+xml"/>
  <Override PartName="/xl/queryTables/queryTable352.xml" ContentType="application/vnd.openxmlformats-officedocument.spreadsheetml.queryTable+xml"/>
  <Override PartName="/xl/queryTables/queryTable353.xml" ContentType="application/vnd.openxmlformats-officedocument.spreadsheetml.queryTable+xml"/>
  <Override PartName="/xl/queryTables/queryTable354.xml" ContentType="application/vnd.openxmlformats-officedocument.spreadsheetml.queryTable+xml"/>
  <Override PartName="/xl/queryTables/queryTable355.xml" ContentType="application/vnd.openxmlformats-officedocument.spreadsheetml.queryTable+xml"/>
  <Override PartName="/xl/queryTables/queryTable356.xml" ContentType="application/vnd.openxmlformats-officedocument.spreadsheetml.queryTable+xml"/>
  <Override PartName="/xl/queryTables/queryTable357.xml" ContentType="application/vnd.openxmlformats-officedocument.spreadsheetml.queryTable+xml"/>
  <Override PartName="/xl/queryTables/queryTable358.xml" ContentType="application/vnd.openxmlformats-officedocument.spreadsheetml.queryTable+xml"/>
  <Override PartName="/xl/queryTables/queryTable359.xml" ContentType="application/vnd.openxmlformats-officedocument.spreadsheetml.queryTable+xml"/>
  <Override PartName="/xl/queryTables/queryTable360.xml" ContentType="application/vnd.openxmlformats-officedocument.spreadsheetml.queryTable+xml"/>
  <Override PartName="/xl/queryTables/queryTable361.xml" ContentType="application/vnd.openxmlformats-officedocument.spreadsheetml.queryTable+xml"/>
  <Override PartName="/xl/queryTables/queryTable362.xml" ContentType="application/vnd.openxmlformats-officedocument.spreadsheetml.queryTable+xml"/>
  <Override PartName="/xl/queryTables/queryTable363.xml" ContentType="application/vnd.openxmlformats-officedocument.spreadsheetml.queryTable+xml"/>
  <Override PartName="/xl/queryTables/queryTable364.xml" ContentType="application/vnd.openxmlformats-officedocument.spreadsheetml.queryTable+xml"/>
  <Override PartName="/xl/queryTables/queryTable365.xml" ContentType="application/vnd.openxmlformats-officedocument.spreadsheetml.queryTable+xml"/>
  <Override PartName="/xl/queryTables/queryTable366.xml" ContentType="application/vnd.openxmlformats-officedocument.spreadsheetml.queryTable+xml"/>
  <Override PartName="/xl/queryTables/queryTable367.xml" ContentType="application/vnd.openxmlformats-officedocument.spreadsheetml.queryTable+xml"/>
  <Override PartName="/xl/queryTables/queryTable368.xml" ContentType="application/vnd.openxmlformats-officedocument.spreadsheetml.queryTable+xml"/>
  <Override PartName="/xl/queryTables/queryTable369.xml" ContentType="application/vnd.openxmlformats-officedocument.spreadsheetml.queryTable+xml"/>
  <Override PartName="/xl/queryTables/queryTable370.xml" ContentType="application/vnd.openxmlformats-officedocument.spreadsheetml.queryTable+xml"/>
  <Override PartName="/xl/queryTables/queryTable371.xml" ContentType="application/vnd.openxmlformats-officedocument.spreadsheetml.queryTable+xml"/>
  <Override PartName="/xl/queryTables/queryTable372.xml" ContentType="application/vnd.openxmlformats-officedocument.spreadsheetml.queryTable+xml"/>
  <Override PartName="/xl/queryTables/queryTable373.xml" ContentType="application/vnd.openxmlformats-officedocument.spreadsheetml.queryTable+xml"/>
  <Override PartName="/xl/queryTables/queryTable374.xml" ContentType="application/vnd.openxmlformats-officedocument.spreadsheetml.queryTable+xml"/>
  <Override PartName="/xl/queryTables/queryTable375.xml" ContentType="application/vnd.openxmlformats-officedocument.spreadsheetml.queryTable+xml"/>
  <Override PartName="/xl/queryTables/queryTable376.xml" ContentType="application/vnd.openxmlformats-officedocument.spreadsheetml.queryTable+xml"/>
  <Override PartName="/xl/queryTables/queryTable377.xml" ContentType="application/vnd.openxmlformats-officedocument.spreadsheetml.queryTable+xml"/>
  <Override PartName="/xl/queryTables/queryTable378.xml" ContentType="application/vnd.openxmlformats-officedocument.spreadsheetml.queryTable+xml"/>
  <Override PartName="/xl/queryTables/queryTable379.xml" ContentType="application/vnd.openxmlformats-officedocument.spreadsheetml.queryTable+xml"/>
  <Override PartName="/xl/queryTables/queryTable380.xml" ContentType="application/vnd.openxmlformats-officedocument.spreadsheetml.queryTable+xml"/>
  <Override PartName="/xl/queryTables/queryTable381.xml" ContentType="application/vnd.openxmlformats-officedocument.spreadsheetml.queryTable+xml"/>
  <Override PartName="/xl/queryTables/queryTable382.xml" ContentType="application/vnd.openxmlformats-officedocument.spreadsheetml.queryTable+xml"/>
  <Override PartName="/xl/queryTables/queryTable383.xml" ContentType="application/vnd.openxmlformats-officedocument.spreadsheetml.queryTable+xml"/>
  <Override PartName="/xl/queryTables/queryTable384.xml" ContentType="application/vnd.openxmlformats-officedocument.spreadsheetml.queryTable+xml"/>
  <Override PartName="/xl/queryTables/queryTable385.xml" ContentType="application/vnd.openxmlformats-officedocument.spreadsheetml.queryTable+xml"/>
  <Override PartName="/xl/queryTables/queryTable386.xml" ContentType="application/vnd.openxmlformats-officedocument.spreadsheetml.queryTable+xml"/>
  <Override PartName="/xl/queryTables/queryTable387.xml" ContentType="application/vnd.openxmlformats-officedocument.spreadsheetml.queryTable+xml"/>
  <Override PartName="/xl/queryTables/queryTable388.xml" ContentType="application/vnd.openxmlformats-officedocument.spreadsheetml.queryTable+xml"/>
  <Override PartName="/xl/queryTables/queryTable389.xml" ContentType="application/vnd.openxmlformats-officedocument.spreadsheetml.queryTable+xml"/>
  <Override PartName="/xl/queryTables/queryTable390.xml" ContentType="application/vnd.openxmlformats-officedocument.spreadsheetml.queryTable+xml"/>
  <Override PartName="/xl/queryTables/queryTable391.xml" ContentType="application/vnd.openxmlformats-officedocument.spreadsheetml.queryTable+xml"/>
  <Override PartName="/xl/queryTables/queryTable392.xml" ContentType="application/vnd.openxmlformats-officedocument.spreadsheetml.queryTable+xml"/>
  <Override PartName="/xl/queryTables/queryTable393.xml" ContentType="application/vnd.openxmlformats-officedocument.spreadsheetml.queryTable+xml"/>
  <Override PartName="/xl/queryTables/queryTable394.xml" ContentType="application/vnd.openxmlformats-officedocument.spreadsheetml.queryTable+xml"/>
  <Override PartName="/xl/queryTables/queryTable395.xml" ContentType="application/vnd.openxmlformats-officedocument.spreadsheetml.queryTable+xml"/>
  <Override PartName="/xl/queryTables/queryTable396.xml" ContentType="application/vnd.openxmlformats-officedocument.spreadsheetml.queryTable+xml"/>
  <Override PartName="/xl/queryTables/queryTable397.xml" ContentType="application/vnd.openxmlformats-officedocument.spreadsheetml.queryTable+xml"/>
  <Override PartName="/xl/queryTables/queryTable398.xml" ContentType="application/vnd.openxmlformats-officedocument.spreadsheetml.queryTable+xml"/>
  <Override PartName="/xl/queryTables/queryTable399.xml" ContentType="application/vnd.openxmlformats-officedocument.spreadsheetml.queryTable+xml"/>
  <Override PartName="/xl/queryTables/queryTable400.xml" ContentType="application/vnd.openxmlformats-officedocument.spreadsheetml.queryTable+xml"/>
  <Override PartName="/xl/queryTables/queryTable401.xml" ContentType="application/vnd.openxmlformats-officedocument.spreadsheetml.queryTable+xml"/>
  <Override PartName="/xl/queryTables/queryTable402.xml" ContentType="application/vnd.openxmlformats-officedocument.spreadsheetml.queryTable+xml"/>
  <Override PartName="/xl/queryTables/queryTable403.xml" ContentType="application/vnd.openxmlformats-officedocument.spreadsheetml.queryTable+xml"/>
  <Override PartName="/xl/queryTables/queryTable404.xml" ContentType="application/vnd.openxmlformats-officedocument.spreadsheetml.queryTable+xml"/>
  <Override PartName="/xl/queryTables/queryTable405.xml" ContentType="application/vnd.openxmlformats-officedocument.spreadsheetml.queryTable+xml"/>
  <Override PartName="/xl/queryTables/queryTable406.xml" ContentType="application/vnd.openxmlformats-officedocument.spreadsheetml.queryTable+xml"/>
  <Override PartName="/xl/queryTables/queryTable407.xml" ContentType="application/vnd.openxmlformats-officedocument.spreadsheetml.queryTable+xml"/>
  <Override PartName="/xl/queryTables/queryTable408.xml" ContentType="application/vnd.openxmlformats-officedocument.spreadsheetml.queryTable+xml"/>
  <Override PartName="/xl/queryTables/queryTable409.xml" ContentType="application/vnd.openxmlformats-officedocument.spreadsheetml.queryTable+xml"/>
  <Override PartName="/xl/queryTables/queryTable410.xml" ContentType="application/vnd.openxmlformats-officedocument.spreadsheetml.queryTable+xml"/>
  <Override PartName="/xl/queryTables/queryTable411.xml" ContentType="application/vnd.openxmlformats-officedocument.spreadsheetml.queryTable+xml"/>
  <Override PartName="/xl/queryTables/queryTable412.xml" ContentType="application/vnd.openxmlformats-officedocument.spreadsheetml.queryTable+xml"/>
  <Override PartName="/xl/queryTables/queryTable413.xml" ContentType="application/vnd.openxmlformats-officedocument.spreadsheetml.queryTable+xml"/>
  <Override PartName="/xl/queryTables/queryTable414.xml" ContentType="application/vnd.openxmlformats-officedocument.spreadsheetml.queryTable+xml"/>
  <Override PartName="/xl/queryTables/queryTable415.xml" ContentType="application/vnd.openxmlformats-officedocument.spreadsheetml.queryTable+xml"/>
  <Override PartName="/xl/queryTables/queryTable416.xml" ContentType="application/vnd.openxmlformats-officedocument.spreadsheetml.queryTable+xml"/>
  <Override PartName="/xl/queryTables/queryTable417.xml" ContentType="application/vnd.openxmlformats-officedocument.spreadsheetml.queryTable+xml"/>
  <Override PartName="/xl/queryTables/queryTable418.xml" ContentType="application/vnd.openxmlformats-officedocument.spreadsheetml.queryTable+xml"/>
  <Override PartName="/xl/queryTables/queryTable419.xml" ContentType="application/vnd.openxmlformats-officedocument.spreadsheetml.queryTable+xml"/>
  <Override PartName="/xl/queryTables/queryTable420.xml" ContentType="application/vnd.openxmlformats-officedocument.spreadsheetml.queryTable+xml"/>
  <Override PartName="/xl/queryTables/queryTable421.xml" ContentType="application/vnd.openxmlformats-officedocument.spreadsheetml.queryTable+xml"/>
  <Override PartName="/xl/queryTables/queryTable422.xml" ContentType="application/vnd.openxmlformats-officedocument.spreadsheetml.queryTable+xml"/>
  <Override PartName="/xl/queryTables/queryTable423.xml" ContentType="application/vnd.openxmlformats-officedocument.spreadsheetml.queryTable+xml"/>
  <Override PartName="/xl/queryTables/queryTable424.xml" ContentType="application/vnd.openxmlformats-officedocument.spreadsheetml.queryTable+xml"/>
  <Override PartName="/xl/queryTables/queryTable425.xml" ContentType="application/vnd.openxmlformats-officedocument.spreadsheetml.queryTable+xml"/>
  <Override PartName="/xl/queryTables/queryTable426.xml" ContentType="application/vnd.openxmlformats-officedocument.spreadsheetml.queryTable+xml"/>
  <Override PartName="/xl/queryTables/queryTable427.xml" ContentType="application/vnd.openxmlformats-officedocument.spreadsheetml.queryTable+xml"/>
  <Override PartName="/xl/queryTables/queryTable428.xml" ContentType="application/vnd.openxmlformats-officedocument.spreadsheetml.queryTable+xml"/>
  <Override PartName="/xl/queryTables/queryTable429.xml" ContentType="application/vnd.openxmlformats-officedocument.spreadsheetml.queryTable+xml"/>
  <Override PartName="/xl/queryTables/queryTable430.xml" ContentType="application/vnd.openxmlformats-officedocument.spreadsheetml.queryTable+xml"/>
  <Override PartName="/xl/queryTables/queryTable431.xml" ContentType="application/vnd.openxmlformats-officedocument.spreadsheetml.queryTable+xml"/>
  <Override PartName="/xl/queryTables/queryTable432.xml" ContentType="application/vnd.openxmlformats-officedocument.spreadsheetml.queryTable+xml"/>
  <Override PartName="/xl/queryTables/queryTable433.xml" ContentType="application/vnd.openxmlformats-officedocument.spreadsheetml.queryTable+xml"/>
  <Override PartName="/xl/queryTables/queryTable434.xml" ContentType="application/vnd.openxmlformats-officedocument.spreadsheetml.queryTable+xml"/>
  <Override PartName="/xl/queryTables/queryTable435.xml" ContentType="application/vnd.openxmlformats-officedocument.spreadsheetml.queryTable+xml"/>
  <Override PartName="/xl/queryTables/queryTable436.xml" ContentType="application/vnd.openxmlformats-officedocument.spreadsheetml.queryTable+xml"/>
  <Override PartName="/xl/queryTables/queryTable437.xml" ContentType="application/vnd.openxmlformats-officedocument.spreadsheetml.queryTable+xml"/>
  <Override PartName="/xl/queryTables/queryTable438.xml" ContentType="application/vnd.openxmlformats-officedocument.spreadsheetml.queryTable+xml"/>
  <Override PartName="/xl/queryTables/queryTable439.xml" ContentType="application/vnd.openxmlformats-officedocument.spreadsheetml.queryTable+xml"/>
  <Override PartName="/xl/queryTables/queryTable440.xml" ContentType="application/vnd.openxmlformats-officedocument.spreadsheetml.queryTable+xml"/>
  <Override PartName="/xl/queryTables/queryTable441.xml" ContentType="application/vnd.openxmlformats-officedocument.spreadsheetml.queryTable+xml"/>
  <Override PartName="/xl/queryTables/queryTable442.xml" ContentType="application/vnd.openxmlformats-officedocument.spreadsheetml.queryTable+xml"/>
  <Override PartName="/xl/queryTables/queryTable443.xml" ContentType="application/vnd.openxmlformats-officedocument.spreadsheetml.queryTable+xml"/>
  <Override PartName="/xl/queryTables/queryTable444.xml" ContentType="application/vnd.openxmlformats-officedocument.spreadsheetml.queryTable+xml"/>
  <Override PartName="/xl/queryTables/queryTable445.xml" ContentType="application/vnd.openxmlformats-officedocument.spreadsheetml.queryTable+xml"/>
  <Override PartName="/xl/queryTables/queryTable446.xml" ContentType="application/vnd.openxmlformats-officedocument.spreadsheetml.queryTable+xml"/>
  <Override PartName="/xl/queryTables/queryTable447.xml" ContentType="application/vnd.openxmlformats-officedocument.spreadsheetml.queryTable+xml"/>
  <Override PartName="/xl/queryTables/queryTable448.xml" ContentType="application/vnd.openxmlformats-officedocument.spreadsheetml.queryTable+xml"/>
  <Override PartName="/xl/queryTables/queryTable449.xml" ContentType="application/vnd.openxmlformats-officedocument.spreadsheetml.queryTable+xml"/>
  <Override PartName="/xl/queryTables/queryTable450.xml" ContentType="application/vnd.openxmlformats-officedocument.spreadsheetml.queryTable+xml"/>
  <Override PartName="/xl/queryTables/queryTable451.xml" ContentType="application/vnd.openxmlformats-officedocument.spreadsheetml.queryTable+xml"/>
  <Override PartName="/xl/queryTables/queryTable452.xml" ContentType="application/vnd.openxmlformats-officedocument.spreadsheetml.queryTable+xml"/>
  <Override PartName="/xl/queryTables/queryTable453.xml" ContentType="application/vnd.openxmlformats-officedocument.spreadsheetml.queryTable+xml"/>
  <Override PartName="/xl/queryTables/queryTable454.xml" ContentType="application/vnd.openxmlformats-officedocument.spreadsheetml.queryTable+xml"/>
  <Override PartName="/xl/queryTables/queryTable455.xml" ContentType="application/vnd.openxmlformats-officedocument.spreadsheetml.queryTable+xml"/>
  <Override PartName="/xl/queryTables/queryTable456.xml" ContentType="application/vnd.openxmlformats-officedocument.spreadsheetml.queryTable+xml"/>
  <Override PartName="/xl/queryTables/queryTable457.xml" ContentType="application/vnd.openxmlformats-officedocument.spreadsheetml.queryTable+xml"/>
  <Override PartName="/xl/queryTables/queryTable458.xml" ContentType="application/vnd.openxmlformats-officedocument.spreadsheetml.queryTable+xml"/>
  <Override PartName="/xl/queryTables/queryTable459.xml" ContentType="application/vnd.openxmlformats-officedocument.spreadsheetml.queryTable+xml"/>
  <Override PartName="/xl/queryTables/queryTable460.xml" ContentType="application/vnd.openxmlformats-officedocument.spreadsheetml.queryTable+xml"/>
  <Override PartName="/xl/queryTables/queryTable461.xml" ContentType="application/vnd.openxmlformats-officedocument.spreadsheetml.queryTable+xml"/>
  <Override PartName="/xl/queryTables/queryTable462.xml" ContentType="application/vnd.openxmlformats-officedocument.spreadsheetml.queryTable+xml"/>
  <Override PartName="/xl/queryTables/queryTable463.xml" ContentType="application/vnd.openxmlformats-officedocument.spreadsheetml.queryTable+xml"/>
  <Override PartName="/xl/queryTables/queryTable464.xml" ContentType="application/vnd.openxmlformats-officedocument.spreadsheetml.queryTable+xml"/>
  <Override PartName="/xl/queryTables/queryTable465.xml" ContentType="application/vnd.openxmlformats-officedocument.spreadsheetml.queryTable+xml"/>
  <Override PartName="/xl/queryTables/queryTable466.xml" ContentType="application/vnd.openxmlformats-officedocument.spreadsheetml.queryTable+xml"/>
  <Override PartName="/xl/queryTables/queryTable467.xml" ContentType="application/vnd.openxmlformats-officedocument.spreadsheetml.queryTable+xml"/>
  <Override PartName="/xl/queryTables/queryTable468.xml" ContentType="application/vnd.openxmlformats-officedocument.spreadsheetml.queryTable+xml"/>
  <Override PartName="/xl/queryTables/queryTable469.xml" ContentType="application/vnd.openxmlformats-officedocument.spreadsheetml.queryTable+xml"/>
  <Override PartName="/xl/queryTables/queryTable470.xml" ContentType="application/vnd.openxmlformats-officedocument.spreadsheetml.queryTable+xml"/>
  <Override PartName="/xl/queryTables/queryTable471.xml" ContentType="application/vnd.openxmlformats-officedocument.spreadsheetml.queryTable+xml"/>
  <Override PartName="/xl/queryTables/queryTable472.xml" ContentType="application/vnd.openxmlformats-officedocument.spreadsheetml.queryTable+xml"/>
  <Override PartName="/xl/queryTables/queryTable473.xml" ContentType="application/vnd.openxmlformats-officedocument.spreadsheetml.queryTable+xml"/>
  <Override PartName="/xl/queryTables/queryTable474.xml" ContentType="application/vnd.openxmlformats-officedocument.spreadsheetml.queryTable+xml"/>
  <Override PartName="/xl/queryTables/queryTable475.xml" ContentType="application/vnd.openxmlformats-officedocument.spreadsheetml.queryTable+xml"/>
  <Override PartName="/xl/queryTables/queryTable476.xml" ContentType="application/vnd.openxmlformats-officedocument.spreadsheetml.queryTable+xml"/>
  <Override PartName="/xl/queryTables/queryTable477.xml" ContentType="application/vnd.openxmlformats-officedocument.spreadsheetml.queryTable+xml"/>
  <Override PartName="/xl/queryTables/queryTable478.xml" ContentType="application/vnd.openxmlformats-officedocument.spreadsheetml.queryTable+xml"/>
  <Override PartName="/xl/queryTables/queryTable479.xml" ContentType="application/vnd.openxmlformats-officedocument.spreadsheetml.queryTable+xml"/>
  <Override PartName="/xl/queryTables/queryTable480.xml" ContentType="application/vnd.openxmlformats-officedocument.spreadsheetml.queryTable+xml"/>
  <Override PartName="/xl/queryTables/queryTable481.xml" ContentType="application/vnd.openxmlformats-officedocument.spreadsheetml.queryTable+xml"/>
  <Override PartName="/xl/queryTables/queryTable482.xml" ContentType="application/vnd.openxmlformats-officedocument.spreadsheetml.queryTable+xml"/>
  <Override PartName="/xl/queryTables/queryTable483.xml" ContentType="application/vnd.openxmlformats-officedocument.spreadsheetml.queryTable+xml"/>
  <Override PartName="/xl/queryTables/queryTable484.xml" ContentType="application/vnd.openxmlformats-officedocument.spreadsheetml.queryTable+xml"/>
  <Override PartName="/xl/queryTables/queryTable485.xml" ContentType="application/vnd.openxmlformats-officedocument.spreadsheetml.queryTable+xml"/>
  <Override PartName="/xl/queryTables/queryTable486.xml" ContentType="application/vnd.openxmlformats-officedocument.spreadsheetml.queryTable+xml"/>
  <Override PartName="/xl/queryTables/queryTable487.xml" ContentType="application/vnd.openxmlformats-officedocument.spreadsheetml.queryTable+xml"/>
  <Override PartName="/xl/queryTables/queryTable488.xml" ContentType="application/vnd.openxmlformats-officedocument.spreadsheetml.queryTable+xml"/>
  <Override PartName="/xl/queryTables/queryTable489.xml" ContentType="application/vnd.openxmlformats-officedocument.spreadsheetml.queryTable+xml"/>
  <Override PartName="/xl/queryTables/queryTable490.xml" ContentType="application/vnd.openxmlformats-officedocument.spreadsheetml.queryTable+xml"/>
  <Override PartName="/xl/queryTables/queryTable491.xml" ContentType="application/vnd.openxmlformats-officedocument.spreadsheetml.queryTable+xml"/>
  <Override PartName="/xl/queryTables/queryTable492.xml" ContentType="application/vnd.openxmlformats-officedocument.spreadsheetml.queryTable+xml"/>
  <Override PartName="/xl/queryTables/queryTable493.xml" ContentType="application/vnd.openxmlformats-officedocument.spreadsheetml.queryTable+xml"/>
  <Override PartName="/xl/queryTables/queryTable494.xml" ContentType="application/vnd.openxmlformats-officedocument.spreadsheetml.queryTable+xml"/>
  <Override PartName="/xl/queryTables/queryTable495.xml" ContentType="application/vnd.openxmlformats-officedocument.spreadsheetml.queryTable+xml"/>
  <Override PartName="/xl/queryTables/queryTable496.xml" ContentType="application/vnd.openxmlformats-officedocument.spreadsheetml.queryTable+xml"/>
  <Override PartName="/xl/queryTables/queryTable497.xml" ContentType="application/vnd.openxmlformats-officedocument.spreadsheetml.queryTable+xml"/>
  <Override PartName="/xl/queryTables/queryTable498.xml" ContentType="application/vnd.openxmlformats-officedocument.spreadsheetml.queryTable+xml"/>
  <Override PartName="/xl/queryTables/queryTable499.xml" ContentType="application/vnd.openxmlformats-officedocument.spreadsheetml.queryTable+xml"/>
  <Override PartName="/xl/queryTables/queryTable500.xml" ContentType="application/vnd.openxmlformats-officedocument.spreadsheetml.queryTable+xml"/>
  <Override PartName="/xl/queryTables/queryTable501.xml" ContentType="application/vnd.openxmlformats-officedocument.spreadsheetml.queryTable+xml"/>
  <Override PartName="/xl/queryTables/queryTable502.xml" ContentType="application/vnd.openxmlformats-officedocument.spreadsheetml.queryTable+xml"/>
  <Override PartName="/xl/queryTables/queryTable503.xml" ContentType="application/vnd.openxmlformats-officedocument.spreadsheetml.queryTable+xml"/>
  <Override PartName="/xl/queryTables/queryTable504.xml" ContentType="application/vnd.openxmlformats-officedocument.spreadsheetml.queryTable+xml"/>
  <Override PartName="/xl/queryTables/queryTable505.xml" ContentType="application/vnd.openxmlformats-officedocument.spreadsheetml.queryTable+xml"/>
  <Override PartName="/xl/queryTables/queryTable506.xml" ContentType="application/vnd.openxmlformats-officedocument.spreadsheetml.queryTable+xml"/>
  <Override PartName="/xl/queryTables/queryTable507.xml" ContentType="application/vnd.openxmlformats-officedocument.spreadsheetml.queryTable+xml"/>
  <Override PartName="/xl/queryTables/queryTable508.xml" ContentType="application/vnd.openxmlformats-officedocument.spreadsheetml.queryTable+xml"/>
  <Override PartName="/xl/queryTables/queryTable509.xml" ContentType="application/vnd.openxmlformats-officedocument.spreadsheetml.queryTable+xml"/>
  <Override PartName="/xl/queryTables/queryTable510.xml" ContentType="application/vnd.openxmlformats-officedocument.spreadsheetml.queryTable+xml"/>
  <Override PartName="/xl/queryTables/queryTable511.xml" ContentType="application/vnd.openxmlformats-officedocument.spreadsheetml.queryTable+xml"/>
  <Override PartName="/xl/queryTables/queryTable512.xml" ContentType="application/vnd.openxmlformats-officedocument.spreadsheetml.queryTable+xml"/>
  <Override PartName="/xl/queryTables/queryTable513.xml" ContentType="application/vnd.openxmlformats-officedocument.spreadsheetml.queryTable+xml"/>
  <Override PartName="/xl/queryTables/queryTable514.xml" ContentType="application/vnd.openxmlformats-officedocument.spreadsheetml.queryTable+xml"/>
  <Override PartName="/xl/queryTables/queryTable515.xml" ContentType="application/vnd.openxmlformats-officedocument.spreadsheetml.queryTable+xml"/>
  <Override PartName="/xl/queryTables/queryTable516.xml" ContentType="application/vnd.openxmlformats-officedocument.spreadsheetml.queryTable+xml"/>
  <Override PartName="/xl/queryTables/queryTable517.xml" ContentType="application/vnd.openxmlformats-officedocument.spreadsheetml.queryTable+xml"/>
  <Override PartName="/xl/queryTables/queryTable518.xml" ContentType="application/vnd.openxmlformats-officedocument.spreadsheetml.queryTable+xml"/>
  <Override PartName="/xl/queryTables/queryTable519.xml" ContentType="application/vnd.openxmlformats-officedocument.spreadsheetml.queryTable+xml"/>
  <Override PartName="/xl/queryTables/queryTable520.xml" ContentType="application/vnd.openxmlformats-officedocument.spreadsheetml.queryTable+xml"/>
  <Override PartName="/xl/queryTables/queryTable521.xml" ContentType="application/vnd.openxmlformats-officedocument.spreadsheetml.queryTable+xml"/>
  <Override PartName="/xl/queryTables/queryTable522.xml" ContentType="application/vnd.openxmlformats-officedocument.spreadsheetml.queryTable+xml"/>
  <Override PartName="/xl/queryTables/queryTable523.xml" ContentType="application/vnd.openxmlformats-officedocument.spreadsheetml.queryTable+xml"/>
  <Override PartName="/xl/queryTables/queryTable524.xml" ContentType="application/vnd.openxmlformats-officedocument.spreadsheetml.queryTable+xml"/>
  <Override PartName="/xl/queryTables/queryTable525.xml" ContentType="application/vnd.openxmlformats-officedocument.spreadsheetml.queryTable+xml"/>
  <Override PartName="/xl/queryTables/queryTable526.xml" ContentType="application/vnd.openxmlformats-officedocument.spreadsheetml.queryTable+xml"/>
  <Override PartName="/xl/queryTables/queryTable527.xml" ContentType="application/vnd.openxmlformats-officedocument.spreadsheetml.queryTable+xml"/>
  <Override PartName="/xl/queryTables/queryTable528.xml" ContentType="application/vnd.openxmlformats-officedocument.spreadsheetml.queryTable+xml"/>
  <Override PartName="/xl/queryTables/queryTable529.xml" ContentType="application/vnd.openxmlformats-officedocument.spreadsheetml.queryTable+xml"/>
  <Override PartName="/xl/queryTables/queryTable530.xml" ContentType="application/vnd.openxmlformats-officedocument.spreadsheetml.queryTable+xml"/>
  <Override PartName="/xl/queryTables/queryTable531.xml" ContentType="application/vnd.openxmlformats-officedocument.spreadsheetml.queryTable+xml"/>
  <Override PartName="/xl/queryTables/queryTable532.xml" ContentType="application/vnd.openxmlformats-officedocument.spreadsheetml.queryTable+xml"/>
  <Override PartName="/xl/queryTables/queryTable533.xml" ContentType="application/vnd.openxmlformats-officedocument.spreadsheetml.queryTable+xml"/>
  <Override PartName="/xl/queryTables/queryTable534.xml" ContentType="application/vnd.openxmlformats-officedocument.spreadsheetml.queryTable+xml"/>
  <Override PartName="/xl/queryTables/queryTable535.xml" ContentType="application/vnd.openxmlformats-officedocument.spreadsheetml.queryTable+xml"/>
  <Override PartName="/xl/queryTables/queryTable536.xml" ContentType="application/vnd.openxmlformats-officedocument.spreadsheetml.queryTable+xml"/>
  <Override PartName="/xl/queryTables/queryTable537.xml" ContentType="application/vnd.openxmlformats-officedocument.spreadsheetml.queryTable+xml"/>
  <Override PartName="/xl/queryTables/queryTable538.xml" ContentType="application/vnd.openxmlformats-officedocument.spreadsheetml.queryTable+xml"/>
  <Override PartName="/xl/queryTables/queryTable539.xml" ContentType="application/vnd.openxmlformats-officedocument.spreadsheetml.queryTable+xml"/>
  <Override PartName="/xl/queryTables/queryTable540.xml" ContentType="application/vnd.openxmlformats-officedocument.spreadsheetml.queryTable+xml"/>
  <Override PartName="/xl/queryTables/queryTable541.xml" ContentType="application/vnd.openxmlformats-officedocument.spreadsheetml.queryTable+xml"/>
  <Override PartName="/xl/queryTables/queryTable542.xml" ContentType="application/vnd.openxmlformats-officedocument.spreadsheetml.queryTable+xml"/>
  <Override PartName="/xl/queryTables/queryTable543.xml" ContentType="application/vnd.openxmlformats-officedocument.spreadsheetml.queryTable+xml"/>
  <Override PartName="/xl/queryTables/queryTable544.xml" ContentType="application/vnd.openxmlformats-officedocument.spreadsheetml.queryTable+xml"/>
  <Override PartName="/xl/queryTables/queryTable545.xml" ContentType="application/vnd.openxmlformats-officedocument.spreadsheetml.queryTable+xml"/>
  <Override PartName="/xl/queryTables/queryTable546.xml" ContentType="application/vnd.openxmlformats-officedocument.spreadsheetml.queryTable+xml"/>
  <Override PartName="/xl/queryTables/queryTable547.xml" ContentType="application/vnd.openxmlformats-officedocument.spreadsheetml.queryTable+xml"/>
  <Override PartName="/xl/queryTables/queryTable548.xml" ContentType="application/vnd.openxmlformats-officedocument.spreadsheetml.queryTable+xml"/>
  <Override PartName="/xl/queryTables/queryTable549.xml" ContentType="application/vnd.openxmlformats-officedocument.spreadsheetml.queryTable+xml"/>
  <Override PartName="/xl/queryTables/queryTable550.xml" ContentType="application/vnd.openxmlformats-officedocument.spreadsheetml.queryTable+xml"/>
  <Override PartName="/xl/queryTables/queryTable551.xml" ContentType="application/vnd.openxmlformats-officedocument.spreadsheetml.queryTable+xml"/>
  <Override PartName="/xl/queryTables/queryTable552.xml" ContentType="application/vnd.openxmlformats-officedocument.spreadsheetml.queryTable+xml"/>
  <Override PartName="/xl/queryTables/queryTable553.xml" ContentType="application/vnd.openxmlformats-officedocument.spreadsheetml.queryTable+xml"/>
  <Override PartName="/xl/queryTables/queryTable554.xml" ContentType="application/vnd.openxmlformats-officedocument.spreadsheetml.queryTable+xml"/>
  <Override PartName="/xl/queryTables/queryTable555.xml" ContentType="application/vnd.openxmlformats-officedocument.spreadsheetml.queryTable+xml"/>
  <Override PartName="/xl/queryTables/queryTable556.xml" ContentType="application/vnd.openxmlformats-officedocument.spreadsheetml.queryTable+xml"/>
  <Override PartName="/xl/queryTables/queryTable557.xml" ContentType="application/vnd.openxmlformats-officedocument.spreadsheetml.queryTable+xml"/>
  <Override PartName="/xl/queryTables/queryTable558.xml" ContentType="application/vnd.openxmlformats-officedocument.spreadsheetml.queryTable+xml"/>
  <Override PartName="/xl/queryTables/queryTable559.xml" ContentType="application/vnd.openxmlformats-officedocument.spreadsheetml.queryTable+xml"/>
  <Override PartName="/xl/queryTables/queryTable560.xml" ContentType="application/vnd.openxmlformats-officedocument.spreadsheetml.queryTable+xml"/>
  <Override PartName="/xl/queryTables/queryTable561.xml" ContentType="application/vnd.openxmlformats-officedocument.spreadsheetml.queryTable+xml"/>
  <Override PartName="/xl/queryTables/queryTable562.xml" ContentType="application/vnd.openxmlformats-officedocument.spreadsheetml.queryTable+xml"/>
  <Override PartName="/xl/queryTables/queryTable563.xml" ContentType="application/vnd.openxmlformats-officedocument.spreadsheetml.queryTable+xml"/>
  <Override PartName="/xl/queryTables/queryTable564.xml" ContentType="application/vnd.openxmlformats-officedocument.spreadsheetml.queryTable+xml"/>
  <Override PartName="/xl/queryTables/queryTable565.xml" ContentType="application/vnd.openxmlformats-officedocument.spreadsheetml.queryTable+xml"/>
  <Override PartName="/xl/queryTables/queryTable566.xml" ContentType="application/vnd.openxmlformats-officedocument.spreadsheetml.queryTable+xml"/>
  <Override PartName="/xl/queryTables/queryTable567.xml" ContentType="application/vnd.openxmlformats-officedocument.spreadsheetml.queryTable+xml"/>
  <Override PartName="/xl/queryTables/queryTable568.xml" ContentType="application/vnd.openxmlformats-officedocument.spreadsheetml.queryTable+xml"/>
  <Override PartName="/xl/queryTables/queryTable569.xml" ContentType="application/vnd.openxmlformats-officedocument.spreadsheetml.queryTable+xml"/>
  <Override PartName="/xl/queryTables/queryTable570.xml" ContentType="application/vnd.openxmlformats-officedocument.spreadsheetml.queryTable+xml"/>
  <Override PartName="/xl/queryTables/queryTable571.xml" ContentType="application/vnd.openxmlformats-officedocument.spreadsheetml.queryTable+xml"/>
  <Override PartName="/xl/queryTables/queryTable572.xml" ContentType="application/vnd.openxmlformats-officedocument.spreadsheetml.queryTable+xml"/>
  <Override PartName="/xl/queryTables/queryTable573.xml" ContentType="application/vnd.openxmlformats-officedocument.spreadsheetml.queryTable+xml"/>
  <Override PartName="/xl/queryTables/queryTable574.xml" ContentType="application/vnd.openxmlformats-officedocument.spreadsheetml.queryTable+xml"/>
  <Override PartName="/xl/queryTables/queryTable575.xml" ContentType="application/vnd.openxmlformats-officedocument.spreadsheetml.queryTable+xml"/>
  <Override PartName="/xl/queryTables/queryTable576.xml" ContentType="application/vnd.openxmlformats-officedocument.spreadsheetml.queryTable+xml"/>
  <Override PartName="/xl/queryTables/queryTable577.xml" ContentType="application/vnd.openxmlformats-officedocument.spreadsheetml.queryTable+xml"/>
  <Override PartName="/xl/queryTables/queryTable578.xml" ContentType="application/vnd.openxmlformats-officedocument.spreadsheetml.queryTable+xml"/>
  <Override PartName="/xl/queryTables/queryTable579.xml" ContentType="application/vnd.openxmlformats-officedocument.spreadsheetml.queryTable+xml"/>
  <Override PartName="/xl/queryTables/queryTable580.xml" ContentType="application/vnd.openxmlformats-officedocument.spreadsheetml.queryTable+xml"/>
  <Override PartName="/xl/queryTables/queryTable581.xml" ContentType="application/vnd.openxmlformats-officedocument.spreadsheetml.queryTable+xml"/>
  <Override PartName="/xl/queryTables/queryTable582.xml" ContentType="application/vnd.openxmlformats-officedocument.spreadsheetml.queryTable+xml"/>
  <Override PartName="/xl/queryTables/queryTable583.xml" ContentType="application/vnd.openxmlformats-officedocument.spreadsheetml.queryTable+xml"/>
  <Override PartName="/xl/queryTables/queryTable584.xml" ContentType="application/vnd.openxmlformats-officedocument.spreadsheetml.queryTable+xml"/>
  <Override PartName="/xl/queryTables/queryTable585.xml" ContentType="application/vnd.openxmlformats-officedocument.spreadsheetml.queryTable+xml"/>
  <Override PartName="/xl/queryTables/queryTable586.xml" ContentType="application/vnd.openxmlformats-officedocument.spreadsheetml.queryTable+xml"/>
  <Override PartName="/xl/queryTables/queryTable587.xml" ContentType="application/vnd.openxmlformats-officedocument.spreadsheetml.queryTable+xml"/>
  <Override PartName="/xl/queryTables/queryTable588.xml" ContentType="application/vnd.openxmlformats-officedocument.spreadsheetml.queryTable+xml"/>
  <Override PartName="/xl/queryTables/queryTable589.xml" ContentType="application/vnd.openxmlformats-officedocument.spreadsheetml.queryTable+xml"/>
  <Override PartName="/xl/queryTables/queryTable590.xml" ContentType="application/vnd.openxmlformats-officedocument.spreadsheetml.queryTable+xml"/>
  <Override PartName="/xl/queryTables/queryTable591.xml" ContentType="application/vnd.openxmlformats-officedocument.spreadsheetml.queryTable+xml"/>
  <Override PartName="/xl/queryTables/queryTable592.xml" ContentType="application/vnd.openxmlformats-officedocument.spreadsheetml.queryTable+xml"/>
  <Override PartName="/xl/queryTables/queryTable593.xml" ContentType="application/vnd.openxmlformats-officedocument.spreadsheetml.queryTable+xml"/>
  <Override PartName="/xl/queryTables/queryTable594.xml" ContentType="application/vnd.openxmlformats-officedocument.spreadsheetml.queryTable+xml"/>
  <Override PartName="/xl/queryTables/queryTable595.xml" ContentType="application/vnd.openxmlformats-officedocument.spreadsheetml.queryTable+xml"/>
  <Override PartName="/xl/queryTables/queryTable596.xml" ContentType="application/vnd.openxmlformats-officedocument.spreadsheetml.queryTable+xml"/>
  <Override PartName="/xl/queryTables/queryTable597.xml" ContentType="application/vnd.openxmlformats-officedocument.spreadsheetml.queryTable+xml"/>
  <Override PartName="/xl/queryTables/queryTable598.xml" ContentType="application/vnd.openxmlformats-officedocument.spreadsheetml.queryTable+xml"/>
  <Override PartName="/xl/queryTables/queryTable599.xml" ContentType="application/vnd.openxmlformats-officedocument.spreadsheetml.queryTable+xml"/>
  <Override PartName="/xl/queryTables/queryTable600.xml" ContentType="application/vnd.openxmlformats-officedocument.spreadsheetml.queryTable+xml"/>
  <Override PartName="/xl/queryTables/queryTable601.xml" ContentType="application/vnd.openxmlformats-officedocument.spreadsheetml.queryTable+xml"/>
  <Override PartName="/xl/queryTables/queryTable602.xml" ContentType="application/vnd.openxmlformats-officedocument.spreadsheetml.queryTable+xml"/>
  <Override PartName="/xl/queryTables/queryTable603.xml" ContentType="application/vnd.openxmlformats-officedocument.spreadsheetml.queryTable+xml"/>
  <Override PartName="/xl/queryTables/queryTable604.xml" ContentType="application/vnd.openxmlformats-officedocument.spreadsheetml.queryTable+xml"/>
  <Override PartName="/xl/queryTables/queryTable605.xml" ContentType="application/vnd.openxmlformats-officedocument.spreadsheetml.queryTable+xml"/>
  <Override PartName="/xl/queryTables/queryTable606.xml" ContentType="application/vnd.openxmlformats-officedocument.spreadsheetml.queryTable+xml"/>
  <Override PartName="/xl/queryTables/queryTable607.xml" ContentType="application/vnd.openxmlformats-officedocument.spreadsheetml.queryTable+xml"/>
  <Override PartName="/xl/queryTables/queryTable608.xml" ContentType="application/vnd.openxmlformats-officedocument.spreadsheetml.queryTable+xml"/>
  <Override PartName="/xl/queryTables/queryTable609.xml" ContentType="application/vnd.openxmlformats-officedocument.spreadsheetml.queryTable+xml"/>
  <Override PartName="/xl/queryTables/queryTable610.xml" ContentType="application/vnd.openxmlformats-officedocument.spreadsheetml.queryTable+xml"/>
  <Override PartName="/xl/queryTables/queryTable611.xml" ContentType="application/vnd.openxmlformats-officedocument.spreadsheetml.queryTable+xml"/>
  <Override PartName="/xl/queryTables/queryTable612.xml" ContentType="application/vnd.openxmlformats-officedocument.spreadsheetml.queryTable+xml"/>
  <Override PartName="/xl/queryTables/queryTable613.xml" ContentType="application/vnd.openxmlformats-officedocument.spreadsheetml.queryTable+xml"/>
  <Override PartName="/xl/queryTables/queryTable614.xml" ContentType="application/vnd.openxmlformats-officedocument.spreadsheetml.queryTable+xml"/>
  <Override PartName="/xl/queryTables/queryTable615.xml" ContentType="application/vnd.openxmlformats-officedocument.spreadsheetml.queryTable+xml"/>
  <Override PartName="/xl/queryTables/queryTable616.xml" ContentType="application/vnd.openxmlformats-officedocument.spreadsheetml.queryTable+xml"/>
  <Override PartName="/xl/queryTables/queryTable617.xml" ContentType="application/vnd.openxmlformats-officedocument.spreadsheetml.queryTable+xml"/>
  <Override PartName="/xl/queryTables/queryTable618.xml" ContentType="application/vnd.openxmlformats-officedocument.spreadsheetml.queryTable+xml"/>
  <Override PartName="/xl/queryTables/queryTable619.xml" ContentType="application/vnd.openxmlformats-officedocument.spreadsheetml.queryTable+xml"/>
  <Override PartName="/xl/queryTables/queryTable620.xml" ContentType="application/vnd.openxmlformats-officedocument.spreadsheetml.queryTable+xml"/>
  <Override PartName="/xl/queryTables/queryTable621.xml" ContentType="application/vnd.openxmlformats-officedocument.spreadsheetml.queryTable+xml"/>
  <Override PartName="/xl/queryTables/queryTable622.xml" ContentType="application/vnd.openxmlformats-officedocument.spreadsheetml.queryTable+xml"/>
  <Override PartName="/xl/queryTables/queryTable623.xml" ContentType="application/vnd.openxmlformats-officedocument.spreadsheetml.queryTable+xml"/>
  <Override PartName="/xl/queryTables/queryTable624.xml" ContentType="application/vnd.openxmlformats-officedocument.spreadsheetml.queryTable+xml"/>
  <Override PartName="/xl/queryTables/queryTable625.xml" ContentType="application/vnd.openxmlformats-officedocument.spreadsheetml.queryTable+xml"/>
  <Override PartName="/xl/queryTables/queryTable626.xml" ContentType="application/vnd.openxmlformats-officedocument.spreadsheetml.queryTable+xml"/>
  <Override PartName="/xl/queryTables/queryTable627.xml" ContentType="application/vnd.openxmlformats-officedocument.spreadsheetml.queryTable+xml"/>
  <Override PartName="/xl/queryTables/queryTable628.xml" ContentType="application/vnd.openxmlformats-officedocument.spreadsheetml.queryTable+xml"/>
  <Override PartName="/xl/queryTables/queryTable629.xml" ContentType="application/vnd.openxmlformats-officedocument.spreadsheetml.queryTable+xml"/>
  <Override PartName="/xl/queryTables/queryTable630.xml" ContentType="application/vnd.openxmlformats-officedocument.spreadsheetml.queryTable+xml"/>
  <Override PartName="/xl/queryTables/queryTable631.xml" ContentType="application/vnd.openxmlformats-officedocument.spreadsheetml.queryTable+xml"/>
  <Override PartName="/xl/queryTables/queryTable632.xml" ContentType="application/vnd.openxmlformats-officedocument.spreadsheetml.queryTable+xml"/>
  <Override PartName="/xl/queryTables/queryTable633.xml" ContentType="application/vnd.openxmlformats-officedocument.spreadsheetml.queryTable+xml"/>
  <Override PartName="/xl/queryTables/queryTable634.xml" ContentType="application/vnd.openxmlformats-officedocument.spreadsheetml.queryTable+xml"/>
  <Override PartName="/xl/queryTables/queryTable635.xml" ContentType="application/vnd.openxmlformats-officedocument.spreadsheetml.queryTable+xml"/>
  <Override PartName="/xl/queryTables/queryTable636.xml" ContentType="application/vnd.openxmlformats-officedocument.spreadsheetml.queryTable+xml"/>
  <Override PartName="/xl/queryTables/queryTable637.xml" ContentType="application/vnd.openxmlformats-officedocument.spreadsheetml.queryTable+xml"/>
  <Override PartName="/xl/queryTables/queryTable638.xml" ContentType="application/vnd.openxmlformats-officedocument.spreadsheetml.queryTable+xml"/>
  <Override PartName="/xl/queryTables/queryTable639.xml" ContentType="application/vnd.openxmlformats-officedocument.spreadsheetml.queryTable+xml"/>
  <Override PartName="/xl/queryTables/queryTable640.xml" ContentType="application/vnd.openxmlformats-officedocument.spreadsheetml.queryTable+xml"/>
  <Override PartName="/xl/queryTables/queryTable641.xml" ContentType="application/vnd.openxmlformats-officedocument.spreadsheetml.queryTable+xml"/>
  <Override PartName="/xl/queryTables/queryTable642.xml" ContentType="application/vnd.openxmlformats-officedocument.spreadsheetml.queryTable+xml"/>
  <Override PartName="/xl/queryTables/queryTable643.xml" ContentType="application/vnd.openxmlformats-officedocument.spreadsheetml.queryTable+xml"/>
  <Override PartName="/xl/queryTables/queryTable644.xml" ContentType="application/vnd.openxmlformats-officedocument.spreadsheetml.queryTable+xml"/>
  <Override PartName="/xl/queryTables/queryTable645.xml" ContentType="application/vnd.openxmlformats-officedocument.spreadsheetml.queryTable+xml"/>
  <Override PartName="/xl/queryTables/queryTable646.xml" ContentType="application/vnd.openxmlformats-officedocument.spreadsheetml.queryTable+xml"/>
  <Override PartName="/xl/queryTables/queryTable647.xml" ContentType="application/vnd.openxmlformats-officedocument.spreadsheetml.queryTable+xml"/>
  <Override PartName="/xl/queryTables/queryTable648.xml" ContentType="application/vnd.openxmlformats-officedocument.spreadsheetml.queryTable+xml"/>
  <Override PartName="/xl/queryTables/queryTable649.xml" ContentType="application/vnd.openxmlformats-officedocument.spreadsheetml.queryTable+xml"/>
  <Override PartName="/xl/queryTables/queryTable650.xml" ContentType="application/vnd.openxmlformats-officedocument.spreadsheetml.queryTable+xml"/>
  <Override PartName="/xl/queryTables/queryTable651.xml" ContentType="application/vnd.openxmlformats-officedocument.spreadsheetml.queryTable+xml"/>
  <Override PartName="/xl/queryTables/queryTable652.xml" ContentType="application/vnd.openxmlformats-officedocument.spreadsheetml.queryTable+xml"/>
  <Override PartName="/xl/queryTables/queryTable653.xml" ContentType="application/vnd.openxmlformats-officedocument.spreadsheetml.queryTable+xml"/>
  <Override PartName="/xl/queryTables/queryTable654.xml" ContentType="application/vnd.openxmlformats-officedocument.spreadsheetml.queryTable+xml"/>
  <Override PartName="/xl/queryTables/queryTable655.xml" ContentType="application/vnd.openxmlformats-officedocument.spreadsheetml.queryTable+xml"/>
  <Override PartName="/xl/queryTables/queryTable656.xml" ContentType="application/vnd.openxmlformats-officedocument.spreadsheetml.queryTable+xml"/>
  <Override PartName="/xl/queryTables/queryTable657.xml" ContentType="application/vnd.openxmlformats-officedocument.spreadsheetml.queryTable+xml"/>
  <Override PartName="/xl/queryTables/queryTable658.xml" ContentType="application/vnd.openxmlformats-officedocument.spreadsheetml.queryTable+xml"/>
  <Override PartName="/xl/queryTables/queryTable659.xml" ContentType="application/vnd.openxmlformats-officedocument.spreadsheetml.queryTable+xml"/>
  <Override PartName="/xl/queryTables/queryTable660.xml" ContentType="application/vnd.openxmlformats-officedocument.spreadsheetml.queryTable+xml"/>
  <Override PartName="/xl/queryTables/queryTable661.xml" ContentType="application/vnd.openxmlformats-officedocument.spreadsheetml.queryTable+xml"/>
  <Override PartName="/xl/queryTables/queryTable662.xml" ContentType="application/vnd.openxmlformats-officedocument.spreadsheetml.queryTable+xml"/>
  <Override PartName="/xl/queryTables/queryTable663.xml" ContentType="application/vnd.openxmlformats-officedocument.spreadsheetml.queryTable+xml"/>
  <Override PartName="/xl/queryTables/queryTable664.xml" ContentType="application/vnd.openxmlformats-officedocument.spreadsheetml.queryTable+xml"/>
  <Override PartName="/xl/queryTables/queryTable665.xml" ContentType="application/vnd.openxmlformats-officedocument.spreadsheetml.queryTable+xml"/>
  <Override PartName="/xl/queryTables/queryTable666.xml" ContentType="application/vnd.openxmlformats-officedocument.spreadsheetml.queryTable+xml"/>
  <Override PartName="/xl/queryTables/queryTable667.xml" ContentType="application/vnd.openxmlformats-officedocument.spreadsheetml.queryTable+xml"/>
  <Override PartName="/xl/queryTables/queryTable668.xml" ContentType="application/vnd.openxmlformats-officedocument.spreadsheetml.queryTable+xml"/>
  <Override PartName="/xl/queryTables/queryTable669.xml" ContentType="application/vnd.openxmlformats-officedocument.spreadsheetml.queryTable+xml"/>
  <Override PartName="/xl/queryTables/queryTable670.xml" ContentType="application/vnd.openxmlformats-officedocument.spreadsheetml.queryTable+xml"/>
  <Override PartName="/xl/queryTables/queryTable671.xml" ContentType="application/vnd.openxmlformats-officedocument.spreadsheetml.queryTable+xml"/>
  <Override PartName="/xl/queryTables/queryTable672.xml" ContentType="application/vnd.openxmlformats-officedocument.spreadsheetml.queryTable+xml"/>
  <Override PartName="/xl/queryTables/queryTable673.xml" ContentType="application/vnd.openxmlformats-officedocument.spreadsheetml.queryTable+xml"/>
  <Override PartName="/xl/queryTables/queryTable674.xml" ContentType="application/vnd.openxmlformats-officedocument.spreadsheetml.queryTable+xml"/>
  <Override PartName="/xl/queryTables/queryTable675.xml" ContentType="application/vnd.openxmlformats-officedocument.spreadsheetml.queryTable+xml"/>
  <Override PartName="/xl/queryTables/queryTable676.xml" ContentType="application/vnd.openxmlformats-officedocument.spreadsheetml.queryTable+xml"/>
  <Override PartName="/xl/queryTables/queryTable677.xml" ContentType="application/vnd.openxmlformats-officedocument.spreadsheetml.queryTable+xml"/>
  <Override PartName="/xl/queryTables/queryTable678.xml" ContentType="application/vnd.openxmlformats-officedocument.spreadsheetml.queryTable+xml"/>
  <Override PartName="/xl/queryTables/queryTable679.xml" ContentType="application/vnd.openxmlformats-officedocument.spreadsheetml.queryTable+xml"/>
  <Override PartName="/xl/queryTables/queryTable680.xml" ContentType="application/vnd.openxmlformats-officedocument.spreadsheetml.queryTable+xml"/>
  <Override PartName="/xl/queryTables/queryTable681.xml" ContentType="application/vnd.openxmlformats-officedocument.spreadsheetml.queryTable+xml"/>
  <Override PartName="/xl/queryTables/queryTable682.xml" ContentType="application/vnd.openxmlformats-officedocument.spreadsheetml.queryTable+xml"/>
  <Override PartName="/xl/queryTables/queryTable683.xml" ContentType="application/vnd.openxmlformats-officedocument.spreadsheetml.queryTable+xml"/>
  <Override PartName="/xl/queryTables/queryTable684.xml" ContentType="application/vnd.openxmlformats-officedocument.spreadsheetml.queryTable+xml"/>
  <Override PartName="/xl/queryTables/queryTable685.xml" ContentType="application/vnd.openxmlformats-officedocument.spreadsheetml.queryTable+xml"/>
  <Override PartName="/xl/queryTables/queryTable686.xml" ContentType="application/vnd.openxmlformats-officedocument.spreadsheetml.queryTable+xml"/>
  <Override PartName="/xl/queryTables/queryTable687.xml" ContentType="application/vnd.openxmlformats-officedocument.spreadsheetml.queryTable+xml"/>
  <Override PartName="/xl/queryTables/queryTable688.xml" ContentType="application/vnd.openxmlformats-officedocument.spreadsheetml.queryTable+xml"/>
  <Override PartName="/xl/queryTables/queryTable689.xml" ContentType="application/vnd.openxmlformats-officedocument.spreadsheetml.queryTable+xml"/>
  <Override PartName="/xl/queryTables/queryTable690.xml" ContentType="application/vnd.openxmlformats-officedocument.spreadsheetml.queryTable+xml"/>
  <Override PartName="/xl/queryTables/queryTable691.xml" ContentType="application/vnd.openxmlformats-officedocument.spreadsheetml.queryTable+xml"/>
  <Override PartName="/xl/queryTables/queryTable692.xml" ContentType="application/vnd.openxmlformats-officedocument.spreadsheetml.queryTable+xml"/>
  <Override PartName="/xl/queryTables/queryTable693.xml" ContentType="application/vnd.openxmlformats-officedocument.spreadsheetml.queryTable+xml"/>
  <Override PartName="/xl/queryTables/queryTable694.xml" ContentType="application/vnd.openxmlformats-officedocument.spreadsheetml.queryTable+xml"/>
  <Override PartName="/xl/queryTables/queryTable695.xml" ContentType="application/vnd.openxmlformats-officedocument.spreadsheetml.queryTable+xml"/>
  <Override PartName="/xl/queryTables/queryTable696.xml" ContentType="application/vnd.openxmlformats-officedocument.spreadsheetml.queryTable+xml"/>
  <Override PartName="/xl/queryTables/queryTable697.xml" ContentType="application/vnd.openxmlformats-officedocument.spreadsheetml.queryTable+xml"/>
  <Override PartName="/xl/queryTables/queryTable698.xml" ContentType="application/vnd.openxmlformats-officedocument.spreadsheetml.queryTable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ml.chartshapes+xml"/>
  <Override PartName="/xl/charts/chart2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shua.Herman\Downloads\"/>
    </mc:Choice>
  </mc:AlternateContent>
  <bookViews>
    <workbookView xWindow="390" yWindow="810" windowWidth="15600" windowHeight="9630" tabRatio="923"/>
  </bookViews>
  <sheets>
    <sheet name="control-data" sheetId="4" r:id="rId1"/>
    <sheet name="conus" sheetId="1" r:id="rId2"/>
    <sheet name="bering" sheetId="2" r:id="rId3"/>
    <sheet name="control-500" sheetId="16" r:id="rId4"/>
    <sheet name="data-to-chart" sheetId="15" r:id="rId5"/>
    <sheet name="charts" sheetId="17" r:id="rId6"/>
    <sheet name="connect-map" sheetId="19" r:id="rId7"/>
    <sheet name="how-to" sheetId="18" r:id="rId8"/>
  </sheets>
  <definedNames>
    <definedName name="AKDEP" localSheetId="3">OFFSET('control-500'!ChartDatesC2,0,21)</definedName>
    <definedName name="AKDEP">OFFSET(ChartDatesC2,0,21)</definedName>
    <definedName name="AKHPA" localSheetId="3">OFFSET('control-500'!ChartDatesC3,0,27)</definedName>
    <definedName name="AKHPA">OFFSET(ChartDatesC3,0,27)</definedName>
    <definedName name="ALL" localSheetId="3">OFFSET('control-500'!ChartDatesC1,0,37)</definedName>
    <definedName name="ALL">OFFSET(ChartDatesC1,0,37)</definedName>
    <definedName name="AllDates" localSheetId="3">'control-500'!$B$2:INDEX('control-500'!$A:$A,MATCH(9.99999E+307,'control-500'!$A:$A))</definedName>
    <definedName name="AllDates">'control-data'!$A$4:INDEX('control-data'!$A:$A,MATCH(9.99999E+307,'control-data'!$A:$A))</definedName>
    <definedName name="ChartDatesC1" localSheetId="3">OFFSET('control-500'!AllDates,MATCH([0]!StartDateC1,'control-500'!AllDates,1)-1,0,MATCH([0]!EndDateC1,'control-500'!AllDates,1)-MATCH([0]!StartDateC1,'control-500'!AllDates,1)+1,1)</definedName>
    <definedName name="ChartDatesC1">OFFSET(AllDates,MATCH(StartDateC1,AllDates,1)-1,0,MATCH(EndDateC1,AllDates,1)-MATCH(StartDateC1,AllDates,1)+1,1)</definedName>
    <definedName name="ChartDatesC2" localSheetId="3">OFFSET('control-500'!AllDates,MATCH([0]!StartDateC2,'control-500'!AllDates,1)-1,0,MATCH([0]!EndDateC2,'control-500'!AllDates,1)-MATCH([0]!StartDateC2,'control-500'!AllDates,1)+1,1)</definedName>
    <definedName name="ChartDatesC2">OFFSET(AllDates,MATCH(StartDateC2,AllDates,1)-1,0,MATCH(EndDateC2,AllDates,1)-MATCH(StartDateC2,AllDates,1)+1,1)</definedName>
    <definedName name="ChartDatesC3" localSheetId="3">OFFSET('control-500'!AllDates,MATCH([0]!StartDateC3,'control-500'!AllDates,1)-1,0,MATCH([0]!EndDateC3,'control-500'!AllDates,1)-MATCH([0]!StartDateC3,'control-500'!AllDates,1)+1,1)</definedName>
    <definedName name="ChartDatesC3">OFFSET(AllDates,MATCH(StartDateC3,AllDates,1)-1,0,MATCH(EndDateC3,AllDates,1)-MATCH(StartDateC3,AllDates,1)+1,1)</definedName>
    <definedName name="CHINA" localSheetId="3">OFFSET('control-500'!ChartDatesC2,0,15)</definedName>
    <definedName name="CHINA">OFFSET(ChartDatesC2,0,15)</definedName>
    <definedName name="EndDateC1">#REF!</definedName>
    <definedName name="EndDateC2">#REF!</definedName>
    <definedName name="EndDateC3">#REF!</definedName>
    <definedName name="SheDEP" localSheetId="3">OFFSET('control-500'!ChartDatesC3,0,23)</definedName>
    <definedName name="SheDEP">OFFSET(ChartDatesC3,0,23)</definedName>
    <definedName name="STAACTDEP" localSheetId="3">OFFSET('control-500'!ChartDatesC1,0,6)</definedName>
    <definedName name="STAACTDEP">OFFSET(ChartDatesC1,0,6)</definedName>
    <definedName name="StartDateC1">#REF!</definedName>
    <definedName name="StartDateC2">#REF!</definedName>
    <definedName name="StartDateC3">#REF!</definedName>
    <definedName name="STATRENDDEP" localSheetId="3">OFFSET('control-500'!ChartDatesC3,0,11)</definedName>
    <definedName name="STATRENDDEP">OFFSET(ChartDatesC3,0,11)</definedName>
    <definedName name="TACT" localSheetId="3">OFFSET('control-500'!ChartDatesC3,0,8)</definedName>
    <definedName name="TACT">OFFSET(ChartDatesC3,0,8)</definedName>
    <definedName name="test" localSheetId="2">bering!$A$5:$P$162</definedName>
    <definedName name="test" localSheetId="1">conus!$A$5:$W$82</definedName>
    <definedName name="test_1" localSheetId="1">conus!$A$5:$W$83</definedName>
    <definedName name="test_10" localSheetId="2">bering!$A$5:$P$170</definedName>
    <definedName name="test_10" localSheetId="1">conus!$A$5:$W$85</definedName>
    <definedName name="test_100" localSheetId="2">bering!$A$5:$P$318</definedName>
    <definedName name="test_100" localSheetId="1">conus!$A$5:$W$163</definedName>
    <definedName name="test_101" localSheetId="2">bering!$A$5:$P$320</definedName>
    <definedName name="test_101" localSheetId="1">conus!$A$5:$W$164</definedName>
    <definedName name="test_102" localSheetId="2">bering!$A$5:$P$322</definedName>
    <definedName name="test_102" localSheetId="1">conus!$A$5:$W$165</definedName>
    <definedName name="test_103" localSheetId="2">bering!$A$5:$P$324</definedName>
    <definedName name="test_103" localSheetId="1">conus!$A$5:$W$166</definedName>
    <definedName name="test_104" localSheetId="2">bering!$A$5:$P$326</definedName>
    <definedName name="test_104" localSheetId="1">conus!$A$5:$W$167</definedName>
    <definedName name="test_105" localSheetId="2">bering!$A$5:$P$328</definedName>
    <definedName name="test_105" localSheetId="1">conus!$A$5:$W$168</definedName>
    <definedName name="test_106" localSheetId="2">bering!$A$5:$P$330</definedName>
    <definedName name="test_106" localSheetId="1">conus!$A$5:$W$169</definedName>
    <definedName name="test_107" localSheetId="2">bering!$A$5:$P$332</definedName>
    <definedName name="test_107" localSheetId="1">conus!$A$5:$W$171</definedName>
    <definedName name="test_108" localSheetId="2">bering!$A$5:$P$334</definedName>
    <definedName name="test_108" localSheetId="1">conus!$A$5:$W$172</definedName>
    <definedName name="test_109" localSheetId="2">bering!$A$5:$P$336</definedName>
    <definedName name="test_109" localSheetId="1">conus!$A$5:$W$172</definedName>
    <definedName name="test_11" localSheetId="2">bering!$A$5:$P$170</definedName>
    <definedName name="test_11" localSheetId="1">conus!$A$5:$W$85</definedName>
    <definedName name="test_110" localSheetId="2">bering!$A$5:$P$342</definedName>
    <definedName name="test_110" localSheetId="1">conus!$A$5:$W$172</definedName>
    <definedName name="test_111" localSheetId="2">bering!$A$5:$P$342</definedName>
    <definedName name="test_111" localSheetId="1">conus!$A$5:$W$172</definedName>
    <definedName name="test_112" localSheetId="2">bering!$A$5:$P$344</definedName>
    <definedName name="test_112" localSheetId="1">conus!$A$5:$W$172</definedName>
    <definedName name="test_113" localSheetId="2">bering!$A$5:$P$344</definedName>
    <definedName name="test_113" localSheetId="1">conus!$A$5:$W$172</definedName>
    <definedName name="test_114" localSheetId="2">bering!$A$5:$P$344</definedName>
    <definedName name="test_114" localSheetId="1">conus!$A$5:$W$172</definedName>
    <definedName name="test_115" localSheetId="1">conus!$A$5:$W$172</definedName>
    <definedName name="test_116" localSheetId="2">bering!$A$5:$P$344</definedName>
    <definedName name="test_116" localSheetId="1">conus!$A$5:$W$172</definedName>
    <definedName name="test_117" localSheetId="1">conus!$A$5:$W$172</definedName>
    <definedName name="test_118" localSheetId="2">bering!$A$5:$P$344</definedName>
    <definedName name="test_118" localSheetId="1">conus!$A$5:$W$172</definedName>
    <definedName name="test_119" localSheetId="1">conus!$A$5:$W$172</definedName>
    <definedName name="test_12" localSheetId="2">bering!$A$5:$P$172</definedName>
    <definedName name="test_12" localSheetId="1">conus!$A$5:$W$85</definedName>
    <definedName name="test_120" localSheetId="2">bering!$A$5:$P$344</definedName>
    <definedName name="test_120" localSheetId="1">conus!$A$5:$W$173</definedName>
    <definedName name="test_121" localSheetId="2">bering!$A$5:$W$179</definedName>
    <definedName name="test_121" localSheetId="1">conus!$A$5:$W$174</definedName>
    <definedName name="test_122" localSheetId="1">conus!$A$5:$W$175</definedName>
    <definedName name="test_123" localSheetId="2">bering!$A$5:$P$344</definedName>
    <definedName name="test_123" localSheetId="1">conus!$A$5:$W$176</definedName>
    <definedName name="test_124" localSheetId="1">conus!$A$5:$W$177</definedName>
    <definedName name="test_125" localSheetId="2">bering!$A$5:$P$344</definedName>
    <definedName name="test_125" localSheetId="1">conus!$A$5:$W$178</definedName>
    <definedName name="test_126" localSheetId="1">conus!$A$5:$W$179</definedName>
    <definedName name="test_127" localSheetId="2">bering!$A$5:$P$344</definedName>
    <definedName name="test_127" localSheetId="1">conus!$A$5:$W$180</definedName>
    <definedName name="test_128" localSheetId="2">bering!$A$5:$P$344</definedName>
    <definedName name="test_128" localSheetId="1">conus!$A$5:$W$181</definedName>
    <definedName name="test_129" localSheetId="2">bering!$A$5:$P$344</definedName>
    <definedName name="test_129" localSheetId="1">conus!$A$5:$W$182</definedName>
    <definedName name="test_13" localSheetId="2">bering!$A$5:$P$174</definedName>
    <definedName name="test_13" localSheetId="1">conus!$A$5:$W$86</definedName>
    <definedName name="test_130" localSheetId="2">bering!$A$5:$P$346</definedName>
    <definedName name="test_130" localSheetId="1">conus!$A$5:$W$183</definedName>
    <definedName name="test_131" localSheetId="2">bering!$A$5:$P$348</definedName>
    <definedName name="test_131" localSheetId="1">conus!$A$5:$W$184</definedName>
    <definedName name="test_132" localSheetId="2">bering!$A$5:$P$350</definedName>
    <definedName name="test_132" localSheetId="1">conus!$A$5:$W$185</definedName>
    <definedName name="test_133" localSheetId="2">bering!$A$5:$P$352</definedName>
    <definedName name="test_133" localSheetId="1">conus!$A$5:$W$186</definedName>
    <definedName name="test_134" localSheetId="2">bering!$A$5:$P$354</definedName>
    <definedName name="test_134" localSheetId="1">conus!$A$5:$W$187</definedName>
    <definedName name="test_135" localSheetId="2">bering!$A$5:$P$356</definedName>
    <definedName name="test_135" localSheetId="1">conus!$A$5:$W$188</definedName>
    <definedName name="test_136" localSheetId="2">bering!$A$5:$P$358</definedName>
    <definedName name="test_136" localSheetId="1">conus!$A$5:$W$189</definedName>
    <definedName name="test_137" localSheetId="2">bering!$A$5:$P$360</definedName>
    <definedName name="test_137" localSheetId="1">conus!$A$5:$W$190</definedName>
    <definedName name="test_138" localSheetId="2">bering!$A$5:$P$362</definedName>
    <definedName name="test_138" localSheetId="1">conus!$A$5:$W$191</definedName>
    <definedName name="test_139" localSheetId="2">bering!$A$5:$P$364</definedName>
    <definedName name="test_139" localSheetId="1">conus!$A$5:$W$193</definedName>
    <definedName name="test_14" localSheetId="2">bering!$A$5:$P$176</definedName>
    <definedName name="test_14" localSheetId="1">conus!$A$5:$W$87</definedName>
    <definedName name="test_140" localSheetId="2">bering!$A$5:$P$366</definedName>
    <definedName name="test_140" localSheetId="1">conus!$A$5:$W$194</definedName>
    <definedName name="test_141" localSheetId="2">bering!$A$5:$P$368</definedName>
    <definedName name="test_141" localSheetId="1">conus!$A$5:$W$195</definedName>
    <definedName name="test_142" localSheetId="2">bering!$A$5:$P$370</definedName>
    <definedName name="test_142" localSheetId="1">conus!$A$5:$W$196</definedName>
    <definedName name="test_143" localSheetId="2">bering!$A$5:$P$372</definedName>
    <definedName name="test_143" localSheetId="1">conus!$A$5:$W$197</definedName>
    <definedName name="test_144" localSheetId="2">bering!$A$5:$P$374</definedName>
    <definedName name="test_144" localSheetId="1">conus!$A$5:$W$198</definedName>
    <definedName name="test_145" localSheetId="2">bering!$A$5:$P$376</definedName>
    <definedName name="test_145" localSheetId="1">conus!$A$5:$W$199</definedName>
    <definedName name="test_146" localSheetId="2">bering!$A$5:$P$378</definedName>
    <definedName name="test_146" localSheetId="1">conus!$A$5:$W$200</definedName>
    <definedName name="test_147" localSheetId="2">bering!$A$5:$P$380</definedName>
    <definedName name="test_147" localSheetId="1">conus!$A$5:$W$201</definedName>
    <definedName name="test_148" localSheetId="2">bering!$A$5:$P$384</definedName>
    <definedName name="test_148" localSheetId="1">conus!$A$5:$W$202</definedName>
    <definedName name="test_149" localSheetId="2">bering!$A$5:$P$386</definedName>
    <definedName name="test_149" localSheetId="1">conus!$A$5:$W$203</definedName>
    <definedName name="test_15" localSheetId="1">conus!$A$5:$W$88</definedName>
    <definedName name="test_150" localSheetId="2">bering!$A$5:$P$388</definedName>
    <definedName name="test_150" localSheetId="1">conus!$A$5:$W$204</definedName>
    <definedName name="test_151" localSheetId="2">bering!$A$5:$P$390</definedName>
    <definedName name="test_151" localSheetId="1">conus!$A$5:$W$205</definedName>
    <definedName name="test_152" localSheetId="2">bering!$A$5:$P$392</definedName>
    <definedName name="test_152" localSheetId="1">conus!$A$5:$W$206</definedName>
    <definedName name="test_153" localSheetId="2">bering!$A$5:$P$394</definedName>
    <definedName name="test_153" localSheetId="1">conus!$A$5:$W$208</definedName>
    <definedName name="test_154" localSheetId="2">bering!$A$5:$P$396</definedName>
    <definedName name="test_154" localSheetId="1">conus!$A$5:$W$209</definedName>
    <definedName name="test_155" localSheetId="2">bering!$A$5:$P$398</definedName>
    <definedName name="test_155" localSheetId="1">conus!$A$5:$W$210</definedName>
    <definedName name="test_156" localSheetId="2">bering!$A$5:$P$400</definedName>
    <definedName name="test_156" localSheetId="1">conus!$A$5:$W$212</definedName>
    <definedName name="test_157" localSheetId="2">bering!$A$5:$P$402</definedName>
    <definedName name="test_157" localSheetId="1">conus!$A$5:$W$213</definedName>
    <definedName name="test_158" localSheetId="2">bering!$A$5:$P$404</definedName>
    <definedName name="test_158" localSheetId="1">conus!$A$5:$W$214</definedName>
    <definedName name="test_159" localSheetId="2">bering!$A$5:$P$406</definedName>
    <definedName name="test_159" localSheetId="1">conus!$A$5:$W$215</definedName>
    <definedName name="test_16" localSheetId="2">bering!$A$5:$P$178</definedName>
    <definedName name="test_16" localSheetId="1">conus!$A$5:$W$89</definedName>
    <definedName name="test_160" localSheetId="2">bering!$A$5:$P$408</definedName>
    <definedName name="test_160" localSheetId="1">conus!$A$5:$W$215</definedName>
    <definedName name="test_161" localSheetId="2">bering!$A$5:$P$410</definedName>
    <definedName name="test_161" localSheetId="1">conus!$A$5:$W$216</definedName>
    <definedName name="test_162" localSheetId="2">bering!$A$5:$P$414</definedName>
    <definedName name="test_162" localSheetId="1">conus!$A$5:$W$217</definedName>
    <definedName name="test_163" localSheetId="2">bering!$A$5:$P$416</definedName>
    <definedName name="test_163" localSheetId="1">conus!$A$5:$W$218</definedName>
    <definedName name="test_164" localSheetId="2">bering!$A$5:$P$418</definedName>
    <definedName name="test_164" localSheetId="1">conus!$A$5:$W$219</definedName>
    <definedName name="test_165" localSheetId="2">bering!$A$5:$P$422</definedName>
    <definedName name="test_165" localSheetId="1">conus!$A$5:$W$220</definedName>
    <definedName name="test_166" localSheetId="2">bering!$A$5:$P$424</definedName>
    <definedName name="test_166" localSheetId="1">conus!$A$5:$W$221</definedName>
    <definedName name="test_167" localSheetId="2">bering!$A$5:$P$426</definedName>
    <definedName name="test_167" localSheetId="1">conus!$A$5:$W$226</definedName>
    <definedName name="test_168" localSheetId="2">bering!$A$5:$P$428</definedName>
    <definedName name="test_168" localSheetId="1">conus!$A$5:$W$235</definedName>
    <definedName name="test_169" localSheetId="2">bering!$A$5:$P$428</definedName>
    <definedName name="test_169" localSheetId="1">conus!$A$5:$W$239</definedName>
    <definedName name="test_17" localSheetId="2">bering!$A$5:$P$178</definedName>
    <definedName name="test_17" localSheetId="1">conus!$A$5:$W$89</definedName>
    <definedName name="test_170" localSheetId="2">bering!$A$5:$P$430</definedName>
    <definedName name="test_170" localSheetId="1">conus!$A$5:$W$241</definedName>
    <definedName name="test_171" localSheetId="2">bering!$A$5:$P$432</definedName>
    <definedName name="test_171" localSheetId="1">conus!$A$5:$W$244</definedName>
    <definedName name="test_172" localSheetId="2">bering!$A$5:$P$434</definedName>
    <definedName name="test_172" localSheetId="1">conus!$A$5:$W$245</definedName>
    <definedName name="test_173" localSheetId="2">bering!$A$5:$P$436</definedName>
    <definedName name="test_173" localSheetId="1">conus!$A$5:$W$246</definedName>
    <definedName name="test_174" localSheetId="2">bering!$A$5:$P$438</definedName>
    <definedName name="test_174" localSheetId="1">conus!$A$5:$W$248</definedName>
    <definedName name="test_175" localSheetId="2">bering!$A$5:$P$440</definedName>
    <definedName name="test_175" localSheetId="1">conus!$A$5:$W$249</definedName>
    <definedName name="test_176" localSheetId="2">bering!$A$5:$P$450</definedName>
    <definedName name="test_176" localSheetId="1">conus!$A$5:$W$250</definedName>
    <definedName name="test_177" localSheetId="2">bering!$A$5:$P$468</definedName>
    <definedName name="test_177" localSheetId="1">conus!$A$5:$W$251</definedName>
    <definedName name="test_178" localSheetId="2">bering!$A$5:$P$476</definedName>
    <definedName name="test_178" localSheetId="1">conus!$A$5:$W$252</definedName>
    <definedName name="test_179" localSheetId="2">bering!$A$5:$P$480</definedName>
    <definedName name="test_179" localSheetId="1">conus!$A$5:$W$253</definedName>
    <definedName name="test_18" localSheetId="2">bering!$A$5:$P$180</definedName>
    <definedName name="test_18" localSheetId="1">conus!$A$5:$W$90</definedName>
    <definedName name="test_180" localSheetId="2">bering!$A$5:$P$486</definedName>
    <definedName name="test_180" localSheetId="1">conus!$A$5:$W$254</definedName>
    <definedName name="test_181" localSheetId="2">bering!$A$5:$P$488</definedName>
    <definedName name="test_181" localSheetId="1">conus!$A$5:$W$255</definedName>
    <definedName name="test_182" localSheetId="2">bering!$A$5:$P$490</definedName>
    <definedName name="test_182" localSheetId="1">conus!$A$5:$W$256</definedName>
    <definedName name="test_183" localSheetId="2">bering!$A$5:$P$494</definedName>
    <definedName name="test_183" localSheetId="1">conus!$A$5:$W$257</definedName>
    <definedName name="test_184" localSheetId="2">bering!$A$5:$P$496</definedName>
    <definedName name="test_184" localSheetId="1">conus!$A$5:$W$258</definedName>
    <definedName name="test_185" localSheetId="2">bering!$A$5:$P$498</definedName>
    <definedName name="test_185" localSheetId="1">conus!$A$5:$W$259</definedName>
    <definedName name="test_186" localSheetId="2">bering!$A$5:$P$500</definedName>
    <definedName name="test_186" localSheetId="1">conus!$A$5:$W$260</definedName>
    <definedName name="test_187" localSheetId="2">bering!$A$5:$P$502</definedName>
    <definedName name="test_187" localSheetId="1">conus!$A$5:$W$261</definedName>
    <definedName name="test_188" localSheetId="2">bering!$A$5:$P$504</definedName>
    <definedName name="test_188" localSheetId="1">conus!$A$5:$W$262</definedName>
    <definedName name="test_189" localSheetId="2">bering!$A$5:$P$506</definedName>
    <definedName name="test_189" localSheetId="1">conus!$A$5:$W$263</definedName>
    <definedName name="test_19" localSheetId="2">bering!$A$5:$P$182</definedName>
    <definedName name="test_19" localSheetId="1">conus!$A$5:$W$91</definedName>
    <definedName name="test_190" localSheetId="2">bering!$A$5:$P$508</definedName>
    <definedName name="test_190" localSheetId="1">conus!$A$5:$W$264</definedName>
    <definedName name="test_191" localSheetId="2">bering!$A$5:$P$510</definedName>
    <definedName name="test_191" localSheetId="1">conus!$A$5:$W$265</definedName>
    <definedName name="test_192" localSheetId="2">bering!$A$5:$P$512</definedName>
    <definedName name="test_192" localSheetId="1">conus!$A$5:$W$266</definedName>
    <definedName name="test_193" localSheetId="2">bering!$A$5:$P$514</definedName>
    <definedName name="test_193" localSheetId="1">conus!$A$5:$W$267</definedName>
    <definedName name="test_194" localSheetId="2">bering!$A$5:$P$516</definedName>
    <definedName name="test_194" localSheetId="1">conus!$A$5:$W$268</definedName>
    <definedName name="test_195" localSheetId="2">bering!$A$5:$P$518</definedName>
    <definedName name="test_195" localSheetId="1">conus!$A$5:$W$269</definedName>
    <definedName name="test_196" localSheetId="2">bering!$A$5:$P$520</definedName>
    <definedName name="test_196" localSheetId="1">conus!$A$5:$W$270</definedName>
    <definedName name="test_197" localSheetId="2">bering!$A$5:$P$522</definedName>
    <definedName name="test_197" localSheetId="1">conus!$A$5:$W$271</definedName>
    <definedName name="test_198" localSheetId="2">bering!$A$5:$P$524</definedName>
    <definedName name="test_198" localSheetId="1">conus!$A$5:$W$272</definedName>
    <definedName name="test_199" localSheetId="2">bering!$A$5:$P$526</definedName>
    <definedName name="test_199" localSheetId="1">conus!$A$5:$W$273</definedName>
    <definedName name="test_2" localSheetId="2">bering!$A$5:$P$164</definedName>
    <definedName name="test_2" localSheetId="1">conus!$A$5:$W$84</definedName>
    <definedName name="test_20" localSheetId="2">bering!$A$5:$P$184</definedName>
    <definedName name="test_20" localSheetId="1">conus!$A$5:$W$92</definedName>
    <definedName name="test_200" localSheetId="2">bering!$A$5:$P$528</definedName>
    <definedName name="test_200" localSheetId="1">conus!$A$5:$W$274</definedName>
    <definedName name="test_201" localSheetId="2">bering!$A$5:$P$530</definedName>
    <definedName name="test_201" localSheetId="1">conus!$A$5:$W$275</definedName>
    <definedName name="test_202" localSheetId="2">bering!$A$5:$P$532</definedName>
    <definedName name="test_202" localSheetId="1">conus!$A$5:$W$276</definedName>
    <definedName name="test_203" localSheetId="2">bering!$A$5:$P$534</definedName>
    <definedName name="test_203" localSheetId="1">conus!$A$5:$W$277</definedName>
    <definedName name="test_204" localSheetId="2">bering!$A$5:$P$540</definedName>
    <definedName name="test_204" localSheetId="1">conus!$A$5:$W$278</definedName>
    <definedName name="test_205" localSheetId="2">bering!$A$5:$P$542</definedName>
    <definedName name="test_205" localSheetId="1">conus!$A$5:$W$279</definedName>
    <definedName name="test_206" localSheetId="2">bering!$A$5:$P$544</definedName>
    <definedName name="test_206" localSheetId="1">conus!$A$5:$W$280</definedName>
    <definedName name="test_207" localSheetId="2">bering!$A$5:$P$546</definedName>
    <definedName name="test_207" localSheetId="1">conus!$A$5:$W$281</definedName>
    <definedName name="test_208" localSheetId="2">bering!$A$5:$P$548</definedName>
    <definedName name="test_208" localSheetId="1">conus!$A$5:$W$281</definedName>
    <definedName name="test_209" localSheetId="2">bering!$A$5:$P$550</definedName>
    <definedName name="test_209" localSheetId="1">conus!$A$5:$W$282</definedName>
    <definedName name="test_21" localSheetId="2">bering!$A$5:$P$186</definedName>
    <definedName name="test_21" localSheetId="1">conus!$A$5:$W$93</definedName>
    <definedName name="test_210" localSheetId="2">bering!$A$5:$P$552</definedName>
    <definedName name="test_210" localSheetId="1">conus!$A$5:$W$283</definedName>
    <definedName name="test_211" localSheetId="2">bering!$A$5:$P$554</definedName>
    <definedName name="test_211" localSheetId="1">conus!$A$5:$W$284</definedName>
    <definedName name="test_212" localSheetId="2">bering!$A$5:$P$556</definedName>
    <definedName name="test_212" localSheetId="1">conus!$A$5:$W$285</definedName>
    <definedName name="test_213" localSheetId="2">bering!$A$5:$P$558</definedName>
    <definedName name="test_213" localSheetId="1">conus!$A$5:$W$286</definedName>
    <definedName name="test_214" localSheetId="2">bering!$A$5:$P$560</definedName>
    <definedName name="test_214" localSheetId="1">conus!$A$5:$W$287</definedName>
    <definedName name="test_215" localSheetId="2">bering!$A$5:$P$562</definedName>
    <definedName name="test_215" localSheetId="1">conus!$A$5:$W$288</definedName>
    <definedName name="test_216" localSheetId="2">bering!$A$5:$P$564</definedName>
    <definedName name="test_216" localSheetId="1">conus!$A$5:$W$289</definedName>
    <definedName name="test_217" localSheetId="2">bering!$A$5:$P$564</definedName>
    <definedName name="test_217" localSheetId="1">conus!$A$5:$W$290</definedName>
    <definedName name="test_218" localSheetId="2">bering!$A$5:$P$566</definedName>
    <definedName name="test_218" localSheetId="1">conus!$A$5:$W$291</definedName>
    <definedName name="test_219" localSheetId="2">bering!$A$5:$P$568</definedName>
    <definedName name="test_219" localSheetId="1">conus!$A$5:$W$292</definedName>
    <definedName name="test_22" localSheetId="2">bering!$A$5:$P$188</definedName>
    <definedName name="test_22" localSheetId="1">conus!$A$5:$W$94</definedName>
    <definedName name="test_220" localSheetId="2">bering!$A$5:$P$570</definedName>
    <definedName name="test_220" localSheetId="1">conus!$A$5:$W$293</definedName>
    <definedName name="test_221" localSheetId="2">bering!$A$5:$P$572</definedName>
    <definedName name="test_221" localSheetId="1">conus!$A$5:$W$294</definedName>
    <definedName name="test_222" localSheetId="2">bering!$A$5:$P$574</definedName>
    <definedName name="test_222" localSheetId="1">conus!$A$5:$W$295</definedName>
    <definedName name="test_223" localSheetId="2">bering!$A$5:$P$576</definedName>
    <definedName name="test_223" localSheetId="1">conus!$A$5:$W$296</definedName>
    <definedName name="test_224" localSheetId="2">bering!$A$5:$P$578</definedName>
    <definedName name="test_224" localSheetId="1">conus!$A$5:$W$297</definedName>
    <definedName name="test_225" localSheetId="2">bering!$A$5:$P$580</definedName>
    <definedName name="test_225" localSheetId="1">conus!$A$5:$W$298</definedName>
    <definedName name="test_226" localSheetId="2">bering!$A$5:$P$582</definedName>
    <definedName name="test_226" localSheetId="1">conus!$A$5:$W$299</definedName>
    <definedName name="test_227" localSheetId="2">bering!$A$5:$P$584</definedName>
    <definedName name="test_227" localSheetId="1">conus!$A$5:$W$300</definedName>
    <definedName name="test_228" localSheetId="2">bering!$A$5:$P$586</definedName>
    <definedName name="test_228" localSheetId="1">conus!$A$5:$W$301</definedName>
    <definedName name="test_229" localSheetId="2">bering!$A$5:$P$588</definedName>
    <definedName name="test_229" localSheetId="1">conus!$A$5:$W$302</definedName>
    <definedName name="test_23" localSheetId="2">bering!$A$5:$P$188</definedName>
    <definedName name="test_23" localSheetId="1">conus!$A$5:$W$94</definedName>
    <definedName name="test_230" localSheetId="2">bering!$A$5:$P$590</definedName>
    <definedName name="test_230" localSheetId="1">conus!$A$5:$W$302</definedName>
    <definedName name="test_231" localSheetId="2">bering!$A$5:$P$592</definedName>
    <definedName name="test_231" localSheetId="1">conus!$A$5:$W$303</definedName>
    <definedName name="test_232" localSheetId="2">bering!$A$5:$P$594</definedName>
    <definedName name="test_232" localSheetId="1">conus!$A$5:$W$303</definedName>
    <definedName name="test_233" localSheetId="2">bering!$A$5:$P$596</definedName>
    <definedName name="test_233" localSheetId="1">conus!$A$5:$W$303</definedName>
    <definedName name="test_234" localSheetId="2">bering!$A$5:$P$598</definedName>
    <definedName name="test_234" localSheetId="1">conus!$A$5:$W$304</definedName>
    <definedName name="test_235" localSheetId="2">bering!$A$5:$P$600</definedName>
    <definedName name="test_235" localSheetId="1">conus!$A$5:$W$305</definedName>
    <definedName name="test_236" localSheetId="2">bering!$A$5:$P$602</definedName>
    <definedName name="test_236" localSheetId="1">conus!$A$5:$W$306</definedName>
    <definedName name="test_237" localSheetId="2">bering!$A$5:$P$604</definedName>
    <definedName name="test_237" localSheetId="1">conus!$A$5:$W$307</definedName>
    <definedName name="test_238" localSheetId="2">bering!$A$5:$P$606</definedName>
    <definedName name="test_238" localSheetId="1">conus!$A$5:$W$308</definedName>
    <definedName name="test_239" localSheetId="2">bering!$A$5:$P$606</definedName>
    <definedName name="test_239" localSheetId="1">conus!$A$5:$W$309</definedName>
    <definedName name="test_24" localSheetId="2">bering!$A$5:$P$188</definedName>
    <definedName name="test_24" localSheetId="1">conus!$A$5:$W$94</definedName>
    <definedName name="test_240" localSheetId="2">bering!$A$5:$P$608</definedName>
    <definedName name="test_240" localSheetId="1">conus!$A$5:$W$310</definedName>
    <definedName name="test_241" localSheetId="2">bering!$A$5:$P$608</definedName>
    <definedName name="test_241" localSheetId="1">conus!$A$5:$W$311</definedName>
    <definedName name="test_242" localSheetId="2">bering!$A$5:$P$608</definedName>
    <definedName name="test_242" localSheetId="1">conus!$A$5:$W$312</definedName>
    <definedName name="test_243" localSheetId="2">bering!$A$5:$P$610</definedName>
    <definedName name="test_243" localSheetId="1">conus!$A$5:$W$313</definedName>
    <definedName name="test_244" localSheetId="2">bering!$A$5:$P$612</definedName>
    <definedName name="test_244" localSheetId="1">conus!$A$5:$W$314</definedName>
    <definedName name="test_245" localSheetId="2">bering!$A$5:$P$614</definedName>
    <definedName name="test_245" localSheetId="1">conus!$A$5:$W$315</definedName>
    <definedName name="test_246" localSheetId="2">bering!$A$5:$P$616</definedName>
    <definedName name="test_246" localSheetId="1">conus!$A$5:$W$316</definedName>
    <definedName name="test_247" localSheetId="2">bering!$A$5:$P$618</definedName>
    <definedName name="test_247" localSheetId="1">conus!$A$5:$W$317</definedName>
    <definedName name="test_248" localSheetId="2">bering!$A$5:$P$620</definedName>
    <definedName name="test_248" localSheetId="1">conus!$A$5:$W$318</definedName>
    <definedName name="test_249" localSheetId="2">bering!$A$5:$P$622</definedName>
    <definedName name="test_249" localSheetId="1">conus!$A$5:$W$319</definedName>
    <definedName name="test_25" localSheetId="2">bering!$A$5:$P$190</definedName>
    <definedName name="test_25" localSheetId="1">conus!$A$5:$W$95</definedName>
    <definedName name="test_250" localSheetId="2">bering!$A$5:$P$624</definedName>
    <definedName name="test_250" localSheetId="1">conus!$A$5:$W$320</definedName>
    <definedName name="test_251" localSheetId="2">bering!$A$5:$P$626</definedName>
    <definedName name="test_251" localSheetId="1">conus!$A$5:$W$321</definedName>
    <definedName name="test_252" localSheetId="2">bering!$A$5:$P$628</definedName>
    <definedName name="test_252" localSheetId="1">conus!$A$5:$W$322</definedName>
    <definedName name="test_253" localSheetId="2">bering!$A$5:$P$630</definedName>
    <definedName name="test_253" localSheetId="1">conus!$A$5:$W$323</definedName>
    <definedName name="test_254" localSheetId="2">bering!$A$5:$P$632</definedName>
    <definedName name="test_254" localSheetId="1">conus!$A$5:$W$324</definedName>
    <definedName name="test_255" localSheetId="2">bering!$A$5:$P$634</definedName>
    <definedName name="test_255" localSheetId="1">conus!$A$5:$W$325</definedName>
    <definedName name="test_256" localSheetId="2">bering!$A$5:$P$636</definedName>
    <definedName name="test_256" localSheetId="1">conus!$A$5:$W$326</definedName>
    <definedName name="test_257" localSheetId="2">bering!$A$5:$P$638</definedName>
    <definedName name="test_257" localSheetId="1">conus!$A$5:$W$327</definedName>
    <definedName name="test_258" localSheetId="2">bering!$A$5:$P$640</definedName>
    <definedName name="test_258" localSheetId="1">conus!$A$5:$W$328</definedName>
    <definedName name="test_259" localSheetId="2">bering!$A$5:$P$642</definedName>
    <definedName name="test_259" localSheetId="1">conus!$A$5:$W$329</definedName>
    <definedName name="test_26" localSheetId="2">bering!$A$5:$P$192</definedName>
    <definedName name="test_26" localSheetId="1">conus!$A$5:$W$96</definedName>
    <definedName name="test_260" localSheetId="2">bering!$A$5:$P$644</definedName>
    <definedName name="test_260" localSheetId="1">conus!$A$5:$W$330</definedName>
    <definedName name="test_261" localSheetId="2">bering!$A$5:$P$646</definedName>
    <definedName name="test_261" localSheetId="1">conus!$A$5:$W$331</definedName>
    <definedName name="test_262" localSheetId="2">bering!$A$5:$P$648</definedName>
    <definedName name="test_262" localSheetId="1">conus!$A$5:$W$332</definedName>
    <definedName name="test_263" localSheetId="2">bering!$A$5:$P$650</definedName>
    <definedName name="test_263" localSheetId="1">conus!$A$5:$W$333</definedName>
    <definedName name="test_264" localSheetId="2">bering!$A$5:$P$652</definedName>
    <definedName name="test_264" localSheetId="1">conus!$A$5:$W$334</definedName>
    <definedName name="test_265" localSheetId="2">bering!$A$5:$P$654</definedName>
    <definedName name="test_265" localSheetId="1">conus!$A$5:$W$335</definedName>
    <definedName name="test_266" localSheetId="2">bering!$A$5:$P$656</definedName>
    <definedName name="test_266" localSheetId="1">conus!$A$5:$W$336</definedName>
    <definedName name="test_267" localSheetId="2">bering!$A$5:$P$658</definedName>
    <definedName name="test_267" localSheetId="1">conus!$A$5:$W$337</definedName>
    <definedName name="test_268" localSheetId="2">bering!$A$5:$P$660</definedName>
    <definedName name="test_268" localSheetId="1">conus!$A$5:$W$338</definedName>
    <definedName name="test_269" localSheetId="2">bering!$A$5:$P$662</definedName>
    <definedName name="test_269" localSheetId="1">conus!$A$5:$W$339</definedName>
    <definedName name="test_27" localSheetId="2">bering!$A$5:$P$194</definedName>
    <definedName name="test_27" localSheetId="1">conus!$A$5:$W$97</definedName>
    <definedName name="test_270" localSheetId="2">bering!$A$5:$P$664</definedName>
    <definedName name="test_270" localSheetId="1">conus!$A$5:$W$340</definedName>
    <definedName name="test_271" localSheetId="2">bering!$A$5:$P$666</definedName>
    <definedName name="test_271" localSheetId="1">conus!$A$5:$W$341</definedName>
    <definedName name="test_272" localSheetId="2">bering!$A$5:$P$668</definedName>
    <definedName name="test_272" localSheetId="1">conus!$A$5:$W$342</definedName>
    <definedName name="test_273" localSheetId="2">bering!$A$5:$P$670</definedName>
    <definedName name="test_273" localSheetId="1">conus!$A$5:$W$343</definedName>
    <definedName name="test_274" localSheetId="2">bering!$A$5:$P$672</definedName>
    <definedName name="test_274" localSheetId="1">conus!$A$5:$W$344</definedName>
    <definedName name="test_275" localSheetId="2">bering!$A$5:$P$674</definedName>
    <definedName name="test_275" localSheetId="1">conus!$A$5:$W$345</definedName>
    <definedName name="test_276" localSheetId="2">bering!$A$5:$P$676</definedName>
    <definedName name="test_276" localSheetId="1">conus!$A$5:$W$346</definedName>
    <definedName name="test_277" localSheetId="2">bering!$A$5:$P$678</definedName>
    <definedName name="test_277" localSheetId="1">conus!$A$5:$W$52</definedName>
    <definedName name="test_278" localSheetId="2">bering!$A$5:$P$680</definedName>
    <definedName name="test_278" localSheetId="1">conus!$A$5:$W$52</definedName>
    <definedName name="test_279" localSheetId="2">bering!$A$5:$P$682</definedName>
    <definedName name="test_279" localSheetId="1">conus!$A$5:$W$52</definedName>
    <definedName name="test_28" localSheetId="2">bering!$A$5:$P$196</definedName>
    <definedName name="test_28" localSheetId="1">conus!$A$5:$W$98</definedName>
    <definedName name="test_280" localSheetId="2">bering!$A$5:$P$684</definedName>
    <definedName name="test_280" localSheetId="1">conus!$A$5:$W$66</definedName>
    <definedName name="test_281" localSheetId="2">bering!$A$5:$P$686</definedName>
    <definedName name="test_281" localSheetId="1">conus!$A$5:$W$83</definedName>
    <definedName name="test_282" localSheetId="2">bering!$A$5:$P$688</definedName>
    <definedName name="test_282" localSheetId="1">conus!$A$5:$W$95</definedName>
    <definedName name="test_283" localSheetId="2">bering!$A$5:$P$690</definedName>
    <definedName name="test_283" localSheetId="1">conus!$A$5:$W$115</definedName>
    <definedName name="test_284" localSheetId="2">bering!$A$5:$P$692</definedName>
    <definedName name="test_284" localSheetId="1">conus!$A$5:$W$128</definedName>
    <definedName name="test_285" localSheetId="2">bering!$A$5:$P$694</definedName>
    <definedName name="test_285" localSheetId="1">conus!$A$5:$W$295</definedName>
    <definedName name="test_286" localSheetId="1">conus!$A$5:$W$302</definedName>
    <definedName name="test_287" localSheetId="2">bering!$A$5:$P$816</definedName>
    <definedName name="test_287" localSheetId="1">conus!$A$5:$W$309</definedName>
    <definedName name="test_288" localSheetId="2">bering!$A$5:$P$94</definedName>
    <definedName name="test_288" localSheetId="1">conus!$A$5:$W$341</definedName>
    <definedName name="test_289" localSheetId="2">bering!$A$5:$P$94</definedName>
    <definedName name="test_289" localSheetId="1">conus!$A$5:$W$341</definedName>
    <definedName name="test_29" localSheetId="2">bering!$A$5:$P$198</definedName>
    <definedName name="test_29" localSheetId="1">conus!$A$5:$W$99</definedName>
    <definedName name="test_290" localSheetId="2">bering!$A$5:$P$94</definedName>
    <definedName name="test_290" localSheetId="1">conus!$A$5:$W$348</definedName>
    <definedName name="test_291" localSheetId="2">bering!$A$5:$P$122</definedName>
    <definedName name="test_291" localSheetId="1">conus!$A$5:$W$19</definedName>
    <definedName name="test_292" localSheetId="2">bering!$A$5:$P$128</definedName>
    <definedName name="test_292" localSheetId="1">conus!$A$5:$W$37</definedName>
    <definedName name="test_293" localSheetId="1">conus!$A$5:$W$48</definedName>
    <definedName name="test_294" localSheetId="2">bering!$A$5:$P$156</definedName>
    <definedName name="test_294" localSheetId="1">conus!$A$5:$W$67</definedName>
    <definedName name="test_295" localSheetId="1">conus!$A$5:$W$78</definedName>
    <definedName name="test_296" localSheetId="2">bering!$A$5:$P$180</definedName>
    <definedName name="test_296" localSheetId="1">conus!$A$5:$W$78</definedName>
    <definedName name="test_297" localSheetId="1">conus!$A$5:$W$97</definedName>
    <definedName name="test_298" localSheetId="2">bering!$A$5:$P$220</definedName>
    <definedName name="test_298" localSheetId="1">conus!$A$5:$W$120</definedName>
    <definedName name="test_299" localSheetId="2">bering!$A$5:$P$246</definedName>
    <definedName name="test_299" localSheetId="1">conus!$A$5:$W$120</definedName>
    <definedName name="test_3" localSheetId="2">bering!$A$5:$P$164</definedName>
    <definedName name="test_3" localSheetId="1">conus!$A$5:$W$85</definedName>
    <definedName name="test_30" localSheetId="2">bering!$A$5:$P$198</definedName>
    <definedName name="test_30" localSheetId="1">conus!$A$5:$W$99</definedName>
    <definedName name="test_300" localSheetId="2">bering!$A$5:$P$246</definedName>
    <definedName name="test_300" localSheetId="1">conus!$A$5:$W$132</definedName>
    <definedName name="test_301" localSheetId="2">bering!$A$129:$P$132</definedName>
    <definedName name="test_301" localSheetId="1">conus!$A$5:$W$132</definedName>
    <definedName name="test_302" localSheetId="2">bering!$A$129:$P$132</definedName>
    <definedName name="test_302" localSheetId="1">conus!$A$5:$W$127</definedName>
    <definedName name="test_303" localSheetId="2">bering!$A$129:$P$466</definedName>
    <definedName name="test_303" localSheetId="1">conus!$A$5:$W$127</definedName>
    <definedName name="test_304" localSheetId="1">conus!$A$5:$E$141</definedName>
    <definedName name="test_305" localSheetId="2">bering!$A$129:$P$480</definedName>
    <definedName name="test_305" localSheetId="1">conus!$A$5:$E$141</definedName>
    <definedName name="test_306" localSheetId="2">bering!$A$129:$P$494</definedName>
    <definedName name="test_306" localSheetId="1">conus!$A$5:$E$141</definedName>
    <definedName name="test_307" localSheetId="2">bering!$A$129:$P$558</definedName>
    <definedName name="test_307" localSheetId="1">conus!$A$5:$E$141</definedName>
    <definedName name="test_308" localSheetId="2">bering!$A$129:$P$558</definedName>
    <definedName name="test_308" localSheetId="1">conus!$A$5:$E$141</definedName>
    <definedName name="test_309" localSheetId="1">conus!$A$5:$E$141</definedName>
    <definedName name="test_31" localSheetId="2">bering!$A$5:$P$200</definedName>
    <definedName name="test_31" localSheetId="1">conus!$A$5:$W$100</definedName>
    <definedName name="test_310" localSheetId="2">bering!$A$129:$P$572</definedName>
    <definedName name="test_310" localSheetId="1">conus!$A$5:$E$142</definedName>
    <definedName name="test_311" localSheetId="2">bering!$A$7:$P$36</definedName>
    <definedName name="test_311" localSheetId="1">conus!$A$5:$E$143</definedName>
    <definedName name="test_312" localSheetId="2">bering!$A$7:$P$72</definedName>
    <definedName name="test_312" localSheetId="1">conus!$A$5:$E$150</definedName>
    <definedName name="test_313" localSheetId="2">bering!$A$7:$P$72</definedName>
    <definedName name="test_313" localSheetId="1">conus!$A$5:$E$168</definedName>
    <definedName name="test_314" localSheetId="2">bering!$A$7:$P$94</definedName>
    <definedName name="test_314" localSheetId="1">conus!$A$5:$E$170</definedName>
    <definedName name="test_315" localSheetId="2">bering!$A$7:$P$132</definedName>
    <definedName name="test_315" localSheetId="1">conus!$A$5:$E$180</definedName>
    <definedName name="test_316" localSheetId="2">bering!$A$7:$P$154</definedName>
    <definedName name="test_316" localSheetId="1">conus!$A$5:$E$277</definedName>
    <definedName name="test_317" localSheetId="2">bering!$A$7:$P$154</definedName>
    <definedName name="test_317" localSheetId="1">conus!$A$5:$E$337</definedName>
    <definedName name="test_318" localSheetId="2">bering!$A$7:$P$192</definedName>
    <definedName name="test_318" localSheetId="1">conus!$A$5:$E$338</definedName>
    <definedName name="test_319" localSheetId="2">bering!$A$7:$P$238</definedName>
    <definedName name="test_319" localSheetId="1">conus!$A$5:$E$339</definedName>
    <definedName name="test_32" localSheetId="2">bering!$A$5:$P$202</definedName>
    <definedName name="test_32" localSheetId="1">conus!$A$5:$W$101</definedName>
    <definedName name="test_320" localSheetId="2">bering!$A$7:$W$123</definedName>
    <definedName name="test_320" localSheetId="1">conus!$A$5:$E$349</definedName>
    <definedName name="test_321" localSheetId="2">bering!$A$7:$P$262</definedName>
    <definedName name="test_322" localSheetId="2">bering!$A$7:$P$262</definedName>
    <definedName name="test_323" localSheetId="2">bering!$A$7:$P$168</definedName>
    <definedName name="test_324" localSheetId="2">bering!$A$7:$W$150</definedName>
    <definedName name="test_324" localSheetId="1">conus!$A$5:$E$349</definedName>
    <definedName name="test_325" localSheetId="2">bering!$A$7:$E$142</definedName>
    <definedName name="test_326" localSheetId="2">bering!$A$7:$E$142</definedName>
    <definedName name="test_327" localSheetId="2">bering!$B$7:$F$140</definedName>
    <definedName name="test_327" localSheetId="1">conus!$A$5:$E$194</definedName>
    <definedName name="test_328" localSheetId="2">bering!$A$7:$E$142</definedName>
    <definedName name="test_329" localSheetId="2">bering!$A$7:$E$143</definedName>
    <definedName name="test_329" localSheetId="1">conus!$A$5:$E$194</definedName>
    <definedName name="test_33" localSheetId="2">bering!$A$5:$P$212</definedName>
    <definedName name="test_33" localSheetId="1">conus!$A$5:$W$106</definedName>
    <definedName name="test_330" localSheetId="2">bering!$A$7:$E$143</definedName>
    <definedName name="test_331" localSheetId="2">bering!$A$7:$E$143</definedName>
    <definedName name="test_331" localSheetId="1">conus!$A$5:$E$349</definedName>
    <definedName name="test_332" localSheetId="2">bering!$A$7:$E$143</definedName>
    <definedName name="test_333" localSheetId="2">bering!$A$7:$E$143</definedName>
    <definedName name="test_334" localSheetId="2">bering!$A$7:$E$143</definedName>
    <definedName name="test_335" localSheetId="2">bering!$A$5:$E$141</definedName>
    <definedName name="test_335" localSheetId="1">conus!$A$5:$E$56</definedName>
    <definedName name="test_336" localSheetId="2">bering!$A$5:$E$141</definedName>
    <definedName name="test_336" localSheetId="1">conus!$A$5:$E$374</definedName>
    <definedName name="test_337" localSheetId="2">bering!$A$5:$E$141</definedName>
    <definedName name="test_337" localSheetId="1">conus!$A$5:$E$342</definedName>
    <definedName name="test_338" localSheetId="2">bering!$A$5:$E$141</definedName>
    <definedName name="test_338" localSheetId="1">conus!$A$5:$E$354</definedName>
    <definedName name="test_339" localSheetId="2">bering!$A$5:$E$141</definedName>
    <definedName name="test_339" localSheetId="1">conus!$A$5:$E$358</definedName>
    <definedName name="test_34" localSheetId="2">bering!$A$5:$P$212</definedName>
    <definedName name="test_34" localSheetId="1">conus!$A$5:$W$106</definedName>
    <definedName name="test_340" localSheetId="2">bering!$A$5:$E$141</definedName>
    <definedName name="test_340" localSheetId="1">conus!$A$5:$E$287</definedName>
    <definedName name="test_341" localSheetId="2">bering!$A$5:$E$142</definedName>
    <definedName name="test_341" localSheetId="1">conus!$A$5:$E$358</definedName>
    <definedName name="test_342" localSheetId="2">bering!$A$5:$E$143</definedName>
    <definedName name="test_342" localSheetId="1">conus!$A$5:$E$374</definedName>
    <definedName name="test_343" localSheetId="2">bering!$A$5:$E$150</definedName>
    <definedName name="test_343" localSheetId="1">conus!$A$5:$E$374</definedName>
    <definedName name="test_344" localSheetId="2">bering!$A$5:$E$168</definedName>
    <definedName name="test_344" localSheetId="1">conus!$A$5:$E$374</definedName>
    <definedName name="test_345" localSheetId="2">bering!$A$5:$E$170</definedName>
    <definedName name="test_345" localSheetId="1">conus!$A$5:$E$374</definedName>
    <definedName name="test_346" localSheetId="2">bering!$A$5:$E$180</definedName>
    <definedName name="test_346" localSheetId="1">conus!$A$5:$E$374</definedName>
    <definedName name="test_347" localSheetId="2">bering!$A$5:$E$277</definedName>
    <definedName name="test_347" localSheetId="1">conus!$A$5:$E$124</definedName>
    <definedName name="test_348" localSheetId="2">bering!$A$5:$E$277</definedName>
    <definedName name="test_348" localSheetId="1">conus!$A$5:$E$124</definedName>
    <definedName name="test_349" localSheetId="2">bering!$A$5:$E$337</definedName>
    <definedName name="test_349" localSheetId="1">conus!$A$5:$E$139</definedName>
    <definedName name="test_35" localSheetId="2">bering!$A$5:$P$214</definedName>
    <definedName name="test_35" localSheetId="1">conus!$A$5:$W$107</definedName>
    <definedName name="test_350" localSheetId="2">bering!$A$5:$E$338</definedName>
    <definedName name="test_350" localSheetId="1">conus!$A$5:$E$374</definedName>
    <definedName name="test_351" localSheetId="2">bering!$A$5:$E$339</definedName>
    <definedName name="test_351" localSheetId="1">conus!$A$5:$E$374</definedName>
    <definedName name="test_352" localSheetId="2">bering!$A$5:$E$349</definedName>
    <definedName name="test_352" localSheetId="1">conus!$A$5:$E$66</definedName>
    <definedName name="test_355" localSheetId="2">bering!$A$5:$E$36</definedName>
    <definedName name="test_356" localSheetId="2">bering!$A$5:$E$36</definedName>
    <definedName name="test_357" localSheetId="2">bering!$A$5:$E$36</definedName>
    <definedName name="test_358" localSheetId="2">bering!$A$5:$E$56</definedName>
    <definedName name="test_359" localSheetId="2">bering!$A$5:$E$374</definedName>
    <definedName name="test_36" localSheetId="2">bering!$A$5:$P$216</definedName>
    <definedName name="test_36" localSheetId="1">conus!$A$5:$W$108</definedName>
    <definedName name="test_360" localSheetId="2">bering!$A$5:$E$342</definedName>
    <definedName name="test_361" localSheetId="2">bering!$A$5:$E$354</definedName>
    <definedName name="test_362" localSheetId="2">bering!$A$5:$E$358</definedName>
    <definedName name="test_363" localSheetId="2">bering!$A$5:$E$287</definedName>
    <definedName name="test_364" localSheetId="2">bering!$A$5:$E$358</definedName>
    <definedName name="test_365" localSheetId="2">bering!$A$5:$E$374</definedName>
    <definedName name="test_366" localSheetId="2">bering!$A$5:$E$374</definedName>
    <definedName name="test_367" localSheetId="2">bering!$A$5:$E$374</definedName>
    <definedName name="test_368" localSheetId="2">bering!$A$5:$E$374</definedName>
    <definedName name="test_369" localSheetId="2">bering!$A$5:$E$374</definedName>
    <definedName name="test_37" localSheetId="2">bering!$A$5:$P$218</definedName>
    <definedName name="test_37" localSheetId="1">conus!$A$5:$W$109</definedName>
    <definedName name="test_371" localSheetId="2">bering!$A$5:$E$124</definedName>
    <definedName name="test_372" localSheetId="2">bering!$A$5:$E$139</definedName>
    <definedName name="test_373" localSheetId="2">bering!$A$5:$E$374</definedName>
    <definedName name="test_374" localSheetId="2">bering!$A$5:$E$374</definedName>
    <definedName name="test_375" localSheetId="2">bering!$A$5:$E$66</definedName>
    <definedName name="test_38" localSheetId="2">bering!$A$5:$P$220</definedName>
    <definedName name="test_38" localSheetId="1">conus!$A$5:$W$110</definedName>
    <definedName name="test_39" localSheetId="2">bering!$A$5:$P$220</definedName>
    <definedName name="test_39" localSheetId="1">conus!$A$5:$W$110</definedName>
    <definedName name="test_4" localSheetId="2">bering!$A$5:$P$166</definedName>
    <definedName name="test_4" localSheetId="1">conus!$A$5:$W$84</definedName>
    <definedName name="test_40" localSheetId="2">bering!$A$5:$P$220</definedName>
    <definedName name="test_40" localSheetId="1">conus!$A$5:$W$110</definedName>
    <definedName name="test_41" localSheetId="2">bering!$A$5:$P$222</definedName>
    <definedName name="test_41" localSheetId="1">conus!$A$5:$W$111</definedName>
    <definedName name="test_42" localSheetId="2">bering!$A$5:$P$236</definedName>
    <definedName name="test_42" localSheetId="1">conus!$A$5:$W$118</definedName>
    <definedName name="test_43" localSheetId="2">bering!$A$5:$P$238</definedName>
    <definedName name="test_43" localSheetId="1">conus!$A$5:$W$120</definedName>
    <definedName name="test_44" localSheetId="2">bering!$A$5:$W$125</definedName>
    <definedName name="test_44" localSheetId="1">conus!$A$5:$W$119</definedName>
    <definedName name="test_45" localSheetId="2">bering!$A$5:$P$238</definedName>
    <definedName name="test_45" localSheetId="1">conus!$A$5:$W$120</definedName>
    <definedName name="test_46" localSheetId="2">bering!$A$5:$P$238</definedName>
    <definedName name="test_46" localSheetId="1">conus!$A$5:$W$121</definedName>
    <definedName name="test_47" localSheetId="2">bering!$A$5:$P$240</definedName>
    <definedName name="test_47" localSheetId="1">conus!$A$5:$W$122</definedName>
    <definedName name="test_48" localSheetId="2">bering!$A$5:$P$242</definedName>
    <definedName name="test_48" localSheetId="1">conus!$A$5:$W$123</definedName>
    <definedName name="test_49" localSheetId="2">bering!$A$5:$P$244</definedName>
    <definedName name="test_49" localSheetId="1">conus!$A$5:$W$124</definedName>
    <definedName name="test_5" localSheetId="1">conus!$A$5:$W$84</definedName>
    <definedName name="test_50" localSheetId="2">bering!$A$5:$P$246</definedName>
    <definedName name="test_50" localSheetId="1">conus!$A$5:$W$125</definedName>
    <definedName name="test_51" localSheetId="2">bering!$A$5:$P$248</definedName>
    <definedName name="test_51" localSheetId="1">conus!$A$5:$W$126</definedName>
    <definedName name="test_52" localSheetId="2">bering!$A$5:$P$250</definedName>
    <definedName name="test_52" localSheetId="1">conus!$A$5:$W$127</definedName>
    <definedName name="test_53" localSheetId="2">bering!$A$5:$P$252</definedName>
    <definedName name="test_53" localSheetId="1">conus!$A$5:$W$128</definedName>
    <definedName name="test_54" localSheetId="2">bering!$A$5:$P$254</definedName>
    <definedName name="test_54" localSheetId="1">conus!$A$5:$W$128</definedName>
    <definedName name="test_55" localSheetId="2">bering!$A$5:$P$256</definedName>
    <definedName name="test_55" localSheetId="1">conus!$A$5:$W$128</definedName>
    <definedName name="test_56" localSheetId="2">bering!$A$5:$P$256</definedName>
    <definedName name="test_56" localSheetId="1">conus!$A$5:$W$128</definedName>
    <definedName name="test_57" localSheetId="2">bering!$A$5:$P$256</definedName>
    <definedName name="test_57" localSheetId="1">conus!$A$5:$W$128</definedName>
    <definedName name="test_58" localSheetId="2">bering!$A$5:$P$256</definedName>
    <definedName name="test_58" localSheetId="1">conus!$A$5:$W$128</definedName>
    <definedName name="test_59" localSheetId="2">bering!$A$5:$P$256</definedName>
    <definedName name="test_59" localSheetId="1">conus!$A$5:$W$129</definedName>
    <definedName name="test_6" localSheetId="2">bering!$A$5:$P$168</definedName>
    <definedName name="test_6" localSheetId="1">conus!$A$5:$W$84</definedName>
    <definedName name="test_60" localSheetId="2">bering!$A$5:$P$256</definedName>
    <definedName name="test_60" localSheetId="1">conus!$A$5:$W$130</definedName>
    <definedName name="test_61" localSheetId="2">bering!$A$5:$P$258</definedName>
    <definedName name="test_61" localSheetId="1">conus!$A$5:$W$132</definedName>
    <definedName name="test_62" localSheetId="2">bering!$A$5:$P$264</definedName>
    <definedName name="test_62" localSheetId="1">conus!$A$5:$W$132</definedName>
    <definedName name="test_63" localSheetId="2">bering!$A$5:$P$264</definedName>
    <definedName name="test_63" localSheetId="1">conus!$A$5:$W$133</definedName>
    <definedName name="test_64" localSheetId="2">bering!$A$5:$P$264</definedName>
    <definedName name="test_64" localSheetId="1">conus!$A$5:$W$133</definedName>
    <definedName name="test_65" localSheetId="2">bering!$A$5:$P$266</definedName>
    <definedName name="test_65" localSheetId="1">conus!$A$5:$W$134</definedName>
    <definedName name="test_66" localSheetId="2">bering!$A$5:$P$266</definedName>
    <definedName name="test_66" localSheetId="1">conus!$A$5:$W$135</definedName>
    <definedName name="test_67" localSheetId="2">bering!$A$5:$P$268</definedName>
    <definedName name="test_67" localSheetId="1">conus!$A$5:$W$136</definedName>
    <definedName name="test_68" localSheetId="2">bering!$A$5:$P$270</definedName>
    <definedName name="test_68" localSheetId="1">conus!$A$5:$W$136</definedName>
    <definedName name="test_69" localSheetId="2">bering!$A$5:$P$272</definedName>
    <definedName name="test_69" localSheetId="1">conus!$A$5:$W$136</definedName>
    <definedName name="test_7" localSheetId="2">bering!$A$5:$P$168</definedName>
    <definedName name="test_7" localSheetId="1">conus!$A$5:$W$84</definedName>
    <definedName name="test_70" localSheetId="2">bering!$A$5:$P$272</definedName>
    <definedName name="test_70" localSheetId="1">conus!$A$5:$W$136</definedName>
    <definedName name="test_71" localSheetId="1">conus!$A$5:$W$136</definedName>
    <definedName name="test_72" localSheetId="2">bering!$A$5:$P$272</definedName>
    <definedName name="test_72" localSheetId="1">conus!$A$5:$W$137</definedName>
    <definedName name="test_73" localSheetId="2">bering!$A$5:$P$272</definedName>
    <definedName name="test_73" localSheetId="1">conus!$A$5:$W$138</definedName>
    <definedName name="test_74" localSheetId="2">bering!$A$5:$P$272</definedName>
    <definedName name="test_74" localSheetId="1">conus!$A$5:$W$139</definedName>
    <definedName name="test_75" localSheetId="2">bering!$A$5:$P$274</definedName>
    <definedName name="test_75" localSheetId="1">conus!$A$5:$W$142</definedName>
    <definedName name="test_76" localSheetId="2">bering!$A$5:$P$276</definedName>
    <definedName name="test_76" localSheetId="1">conus!$A$5:$W$143</definedName>
    <definedName name="test_77" localSheetId="2">bering!$A$5:$P$282</definedName>
    <definedName name="test_77" localSheetId="1">conus!$A$5:$W$144</definedName>
    <definedName name="test_78" localSheetId="2">bering!$A$5:$P$284</definedName>
    <definedName name="test_78" localSheetId="1">conus!$A$5:$W$144</definedName>
    <definedName name="test_79" localSheetId="2">bering!$A$5:$P$286</definedName>
    <definedName name="test_79" localSheetId="1">conus!$A$5:$W$145</definedName>
    <definedName name="test_8" localSheetId="2">bering!$A$5:$P$168</definedName>
    <definedName name="test_80" localSheetId="2">bering!$A$5:$P$288</definedName>
    <definedName name="test_80" localSheetId="1">conus!$A$5:$W$146</definedName>
    <definedName name="test_81" localSheetId="2">bering!$A$5:$P$288</definedName>
    <definedName name="test_81" localSheetId="1">conus!$A$5:$W$147</definedName>
    <definedName name="test_82" localSheetId="2">bering!$A$5:$P$290</definedName>
    <definedName name="test_82" localSheetId="1">conus!$A$5:$W$148</definedName>
    <definedName name="test_83" localSheetId="2">bering!$A$5:$P$292</definedName>
    <definedName name="test_83" localSheetId="1">conus!$A$5:$W$149</definedName>
    <definedName name="test_84" localSheetId="2">bering!$A$5:$P$294</definedName>
    <definedName name="test_84" localSheetId="1">conus!$A$5:$W$150</definedName>
    <definedName name="test_85" localSheetId="2">bering!$A$5:$P$296</definedName>
    <definedName name="test_85" localSheetId="1">conus!$A$5:$W$151</definedName>
    <definedName name="test_86" localSheetId="2">bering!$A$5:$P$298</definedName>
    <definedName name="test_86" localSheetId="1">conus!$A$5:$W$152</definedName>
    <definedName name="test_87" localSheetId="2">bering!$A$5:$P$300</definedName>
    <definedName name="test_87" localSheetId="1">conus!$A$5:$W$153</definedName>
    <definedName name="test_88" localSheetId="2">bering!$A$5:$P$302</definedName>
    <definedName name="test_88" localSheetId="1">conus!$A$5:$W$153</definedName>
    <definedName name="test_89" localSheetId="2">bering!$A$5:$P$304</definedName>
    <definedName name="test_89" localSheetId="1">conus!$A$5:$W$154</definedName>
    <definedName name="test_9" localSheetId="2">bering!$A$5:$P$170</definedName>
    <definedName name="test_9" localSheetId="1">conus!$A$5:$W$85</definedName>
    <definedName name="test_90" localSheetId="1">conus!$A$5:$W$154</definedName>
    <definedName name="test_91" localSheetId="2">bering!$A$5:$P$306</definedName>
    <definedName name="test_91" localSheetId="1">conus!$A$5:$W$155</definedName>
    <definedName name="test_92" localSheetId="2">bering!$A$5:$P$306</definedName>
    <definedName name="test_92" localSheetId="1">conus!$A$5:$W$155</definedName>
    <definedName name="test_93" localSheetId="2">bering!$A$5:$P$306</definedName>
    <definedName name="test_93" localSheetId="1">conus!$A$5:$W$156</definedName>
    <definedName name="test_94" localSheetId="2">bering!$A$5:$P$308</definedName>
    <definedName name="test_94" localSheetId="1">conus!$A$5:$W$157</definedName>
    <definedName name="test_95" localSheetId="2">bering!$A$5:$P$310</definedName>
    <definedName name="test_95" localSheetId="1">conus!$A$5:$W$158</definedName>
    <definedName name="test_96" localSheetId="2">bering!$A$5:$P$310</definedName>
    <definedName name="test_96" localSheetId="1">conus!$A$5:$W$159</definedName>
    <definedName name="test_97" localSheetId="2">bering!$A$5:$P$312</definedName>
    <definedName name="test_97" localSheetId="1">conus!$A$5:$W$6</definedName>
    <definedName name="test_98" localSheetId="2">bering!$A$5:$P$314</definedName>
    <definedName name="test_98" localSheetId="1">conus!$A$5:$W$161</definedName>
    <definedName name="test_99" localSheetId="2">bering!$A$5:$P$316</definedName>
    <definedName name="test_99" localSheetId="1">conus!$A$5:$W$162</definedName>
    <definedName name="TTND" localSheetId="3">OFFSET('control-500'!ChartDatesC1,0,20)</definedName>
    <definedName name="TTND">OFFSET(ChartDatesC1,0,20)</definedName>
    <definedName name="TwB" localSheetId="3">OFFSET('control-500'!ChartDatesC3,0,26)</definedName>
    <definedName name="TwB">OFFSET(ChartDatesC3,0,26)</definedName>
  </definedNames>
  <calcPr calcId="162913"/>
</workbook>
</file>

<file path=xl/calcChain.xml><?xml version="1.0" encoding="utf-8"?>
<calcChain xmlns="http://schemas.openxmlformats.org/spreadsheetml/2006/main">
  <c r="B1" i="4" l="1"/>
  <c r="C1" i="15"/>
  <c r="B1" i="15"/>
  <c r="AN5" i="16"/>
  <c r="AO5" i="16"/>
  <c r="AP5" i="16"/>
  <c r="AQ5" i="16"/>
  <c r="AR5" i="16"/>
  <c r="AS5" i="16"/>
  <c r="AT5" i="16"/>
  <c r="AU5" i="16"/>
  <c r="AV5" i="16"/>
  <c r="AM5" i="16"/>
  <c r="AC5" i="16"/>
  <c r="AD5" i="16"/>
  <c r="AE5" i="16"/>
  <c r="AF5" i="16"/>
  <c r="AG5" i="16"/>
  <c r="AH5" i="16"/>
  <c r="AI5" i="16"/>
  <c r="AJ5" i="16"/>
  <c r="AK5" i="16"/>
  <c r="AB5" i="16"/>
  <c r="A29" i="17" l="1"/>
  <c r="A1" i="17"/>
  <c r="K6" i="1"/>
  <c r="K6" i="2"/>
  <c r="G402" i="16" l="1"/>
  <c r="P402" i="16"/>
  <c r="S402" i="16"/>
  <c r="U402" i="16"/>
  <c r="AF402" i="16" s="1"/>
  <c r="V402" i="16"/>
  <c r="AG402" i="16" s="1"/>
  <c r="X402" i="16"/>
  <c r="AA402" i="16"/>
  <c r="AD402" i="16"/>
  <c r="AI402" i="16"/>
  <c r="C3" i="4"/>
  <c r="Y402" i="16" l="1"/>
  <c r="AJ402" i="16" s="1"/>
  <c r="Q402" i="16"/>
  <c r="AB402" i="16" s="1"/>
  <c r="H402" i="16"/>
  <c r="W402" i="16"/>
  <c r="AH402" i="16" s="1"/>
  <c r="T402" i="16"/>
  <c r="AE402" i="16" s="1"/>
  <c r="Z402" i="16"/>
  <c r="AK402" i="16" s="1"/>
  <c r="R402" i="16"/>
  <c r="AC402" i="16" s="1"/>
  <c r="B4" i="4"/>
  <c r="E2" i="4" l="1"/>
  <c r="D2" i="4"/>
  <c r="C2" i="4"/>
  <c r="H7" i="2" l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7" i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A7" i="16" l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2" i="16" s="1"/>
  <c r="A103" i="16" s="1"/>
  <c r="A104" i="16" s="1"/>
  <c r="A105" i="16" s="1"/>
  <c r="A106" i="16" s="1"/>
  <c r="A107" i="16" s="1"/>
  <c r="A108" i="16" s="1"/>
  <c r="A109" i="16" s="1"/>
  <c r="A110" i="16" s="1"/>
  <c r="A111" i="16" s="1"/>
  <c r="A112" i="16" s="1"/>
  <c r="A113" i="16" s="1"/>
  <c r="A114" i="16" s="1"/>
  <c r="A115" i="16" s="1"/>
  <c r="A116" i="16" s="1"/>
  <c r="A117" i="16" s="1"/>
  <c r="A118" i="16" s="1"/>
  <c r="A119" i="16" s="1"/>
  <c r="A120" i="16" s="1"/>
  <c r="A121" i="16" s="1"/>
  <c r="A122" i="16" s="1"/>
  <c r="A123" i="16" s="1"/>
  <c r="A124" i="16" s="1"/>
  <c r="A125" i="16" s="1"/>
  <c r="A126" i="16" s="1"/>
  <c r="A127" i="16" s="1"/>
  <c r="A128" i="16" s="1"/>
  <c r="A129" i="16" s="1"/>
  <c r="A130" i="16" s="1"/>
  <c r="A131" i="16" s="1"/>
  <c r="A132" i="16" s="1"/>
  <c r="A133" i="16" s="1"/>
  <c r="A134" i="16" s="1"/>
  <c r="A135" i="16" s="1"/>
  <c r="A136" i="16" s="1"/>
  <c r="A137" i="16" s="1"/>
  <c r="A138" i="16" s="1"/>
  <c r="A139" i="16" s="1"/>
  <c r="A140" i="16" s="1"/>
  <c r="A141" i="16" s="1"/>
  <c r="A142" i="16" s="1"/>
  <c r="A143" i="16" s="1"/>
  <c r="A144" i="16" s="1"/>
  <c r="A145" i="16" s="1"/>
  <c r="A146" i="16" s="1"/>
  <c r="A147" i="16" s="1"/>
  <c r="A148" i="16" s="1"/>
  <c r="A149" i="16" s="1"/>
  <c r="A150" i="16" s="1"/>
  <c r="A151" i="16" s="1"/>
  <c r="A152" i="16" s="1"/>
  <c r="A153" i="16" s="1"/>
  <c r="A154" i="16" s="1"/>
  <c r="A155" i="16" s="1"/>
  <c r="A156" i="16" s="1"/>
  <c r="A157" i="16" s="1"/>
  <c r="A158" i="16" s="1"/>
  <c r="A159" i="16" s="1"/>
  <c r="A160" i="16" s="1"/>
  <c r="A161" i="16" s="1"/>
  <c r="A162" i="16" s="1"/>
  <c r="A163" i="16" s="1"/>
  <c r="A164" i="16" s="1"/>
  <c r="A165" i="16" s="1"/>
  <c r="A166" i="16" s="1"/>
  <c r="A167" i="16" s="1"/>
  <c r="A168" i="16" s="1"/>
  <c r="A169" i="16" s="1"/>
  <c r="A170" i="16" s="1"/>
  <c r="A171" i="16" s="1"/>
  <c r="A172" i="16" s="1"/>
  <c r="A173" i="16" s="1"/>
  <c r="A174" i="16" s="1"/>
  <c r="A175" i="16" s="1"/>
  <c r="A176" i="16" s="1"/>
  <c r="A177" i="16" s="1"/>
  <c r="A178" i="16" s="1"/>
  <c r="A179" i="16" s="1"/>
  <c r="A180" i="16" s="1"/>
  <c r="A181" i="16" s="1"/>
  <c r="A182" i="16" s="1"/>
  <c r="A183" i="16" s="1"/>
  <c r="A184" i="16" s="1"/>
  <c r="A185" i="16" s="1"/>
  <c r="A186" i="16" s="1"/>
  <c r="A187" i="16" s="1"/>
  <c r="A188" i="16" s="1"/>
  <c r="A189" i="16" s="1"/>
  <c r="A190" i="16" s="1"/>
  <c r="A191" i="16" s="1"/>
  <c r="A192" i="16" s="1"/>
  <c r="A193" i="16" s="1"/>
  <c r="A194" i="16" s="1"/>
  <c r="A195" i="16" s="1"/>
  <c r="A196" i="16" s="1"/>
  <c r="A197" i="16" s="1"/>
  <c r="A198" i="16" s="1"/>
  <c r="A199" i="16" s="1"/>
  <c r="A200" i="16" s="1"/>
  <c r="A201" i="16" s="1"/>
  <c r="A202" i="16" s="1"/>
  <c r="A203" i="16" s="1"/>
  <c r="A204" i="16" s="1"/>
  <c r="A205" i="16" s="1"/>
  <c r="A206" i="16" s="1"/>
  <c r="A207" i="16" s="1"/>
  <c r="A208" i="16" s="1"/>
  <c r="A209" i="16" s="1"/>
  <c r="A210" i="16" s="1"/>
  <c r="A211" i="16" s="1"/>
  <c r="A212" i="16" s="1"/>
  <c r="A213" i="16" s="1"/>
  <c r="A214" i="16" s="1"/>
  <c r="A215" i="16" s="1"/>
  <c r="A216" i="16" s="1"/>
  <c r="A217" i="16" s="1"/>
  <c r="A218" i="16" s="1"/>
  <c r="A219" i="16" s="1"/>
  <c r="A220" i="16" s="1"/>
  <c r="A221" i="16" s="1"/>
  <c r="A222" i="16" s="1"/>
  <c r="A223" i="16" s="1"/>
  <c r="A224" i="16" s="1"/>
  <c r="A225" i="16" s="1"/>
  <c r="A226" i="16" s="1"/>
  <c r="A227" i="16" s="1"/>
  <c r="A228" i="16" s="1"/>
  <c r="A229" i="16" s="1"/>
  <c r="A230" i="16" s="1"/>
  <c r="A231" i="16" s="1"/>
  <c r="A232" i="16" s="1"/>
  <c r="A233" i="16" s="1"/>
  <c r="A234" i="16" s="1"/>
  <c r="A235" i="16" s="1"/>
  <c r="A236" i="16" s="1"/>
  <c r="A237" i="16" s="1"/>
  <c r="A238" i="16" s="1"/>
  <c r="A239" i="16" s="1"/>
  <c r="A240" i="16" s="1"/>
  <c r="A241" i="16" s="1"/>
  <c r="A242" i="16" s="1"/>
  <c r="A243" i="16" s="1"/>
  <c r="A244" i="16" s="1"/>
  <c r="A245" i="16" s="1"/>
  <c r="A246" i="16" s="1"/>
  <c r="A247" i="16" s="1"/>
  <c r="A248" i="16" s="1"/>
  <c r="A249" i="16" s="1"/>
  <c r="A250" i="16" s="1"/>
  <c r="A251" i="16" s="1"/>
  <c r="A252" i="16" s="1"/>
  <c r="A253" i="16" s="1"/>
  <c r="A254" i="16" s="1"/>
  <c r="A255" i="16" s="1"/>
  <c r="A256" i="16" s="1"/>
  <c r="A257" i="16" s="1"/>
  <c r="A258" i="16" s="1"/>
  <c r="A259" i="16" s="1"/>
  <c r="A260" i="16" s="1"/>
  <c r="A261" i="16" s="1"/>
  <c r="A262" i="16" s="1"/>
  <c r="A263" i="16" s="1"/>
  <c r="A264" i="16" s="1"/>
  <c r="A265" i="16" s="1"/>
  <c r="A266" i="16" s="1"/>
  <c r="A267" i="16" s="1"/>
  <c r="A268" i="16" s="1"/>
  <c r="A269" i="16" s="1"/>
  <c r="A270" i="16" s="1"/>
  <c r="A271" i="16" s="1"/>
  <c r="A272" i="16" s="1"/>
  <c r="A273" i="16" s="1"/>
  <c r="A274" i="16" s="1"/>
  <c r="A275" i="16" s="1"/>
  <c r="A276" i="16" s="1"/>
  <c r="A277" i="16" s="1"/>
  <c r="A278" i="16" s="1"/>
  <c r="A279" i="16" s="1"/>
  <c r="A280" i="16" s="1"/>
  <c r="A281" i="16" s="1"/>
  <c r="A282" i="16" s="1"/>
  <c r="A283" i="16" s="1"/>
  <c r="A284" i="16" s="1"/>
  <c r="A285" i="16" s="1"/>
  <c r="A286" i="16" s="1"/>
  <c r="A287" i="16" s="1"/>
  <c r="A288" i="16" s="1"/>
  <c r="A289" i="16" s="1"/>
  <c r="A290" i="16" s="1"/>
  <c r="A291" i="16" s="1"/>
  <c r="A292" i="16" s="1"/>
  <c r="A293" i="16" s="1"/>
  <c r="A294" i="16" s="1"/>
  <c r="A295" i="16" s="1"/>
  <c r="A296" i="16" s="1"/>
  <c r="A297" i="16" s="1"/>
  <c r="A298" i="16" s="1"/>
  <c r="A299" i="16" s="1"/>
  <c r="A300" i="16" s="1"/>
  <c r="A301" i="16" s="1"/>
  <c r="A302" i="16" s="1"/>
  <c r="A303" i="16" s="1"/>
  <c r="A304" i="16" s="1"/>
  <c r="A305" i="16" s="1"/>
  <c r="A306" i="16" s="1"/>
  <c r="A307" i="16" s="1"/>
  <c r="A308" i="16" s="1"/>
  <c r="A309" i="16" s="1"/>
  <c r="A310" i="16" s="1"/>
  <c r="A311" i="16" s="1"/>
  <c r="A312" i="16" s="1"/>
  <c r="A313" i="16" s="1"/>
  <c r="A314" i="16" s="1"/>
  <c r="A315" i="16" s="1"/>
  <c r="A316" i="16" s="1"/>
  <c r="A317" i="16" s="1"/>
  <c r="A318" i="16" s="1"/>
  <c r="A319" i="16" s="1"/>
  <c r="A320" i="16" s="1"/>
  <c r="A321" i="16" s="1"/>
  <c r="A322" i="16" s="1"/>
  <c r="A323" i="16" s="1"/>
  <c r="A324" i="16" s="1"/>
  <c r="A325" i="16" s="1"/>
  <c r="A326" i="16" s="1"/>
  <c r="A327" i="16" s="1"/>
  <c r="A328" i="16" s="1"/>
  <c r="A329" i="16" s="1"/>
  <c r="A330" i="16" s="1"/>
  <c r="A331" i="16" s="1"/>
  <c r="A332" i="16" s="1"/>
  <c r="A333" i="16" s="1"/>
  <c r="A334" i="16" s="1"/>
  <c r="A335" i="16" s="1"/>
  <c r="A336" i="16" s="1"/>
  <c r="A337" i="16" s="1"/>
  <c r="A338" i="16" s="1"/>
  <c r="A339" i="16" s="1"/>
  <c r="A340" i="16" s="1"/>
  <c r="A341" i="16" s="1"/>
  <c r="A342" i="16" s="1"/>
  <c r="A343" i="16" s="1"/>
  <c r="A344" i="16" s="1"/>
  <c r="A345" i="16" s="1"/>
  <c r="A346" i="16" s="1"/>
  <c r="A347" i="16" s="1"/>
  <c r="A348" i="16" s="1"/>
  <c r="A349" i="16" s="1"/>
  <c r="A350" i="16" s="1"/>
  <c r="A351" i="16" s="1"/>
  <c r="A352" i="16" s="1"/>
  <c r="A353" i="16" s="1"/>
  <c r="A354" i="16" s="1"/>
  <c r="A355" i="16" s="1"/>
  <c r="A356" i="16" s="1"/>
  <c r="A357" i="16" s="1"/>
  <c r="A358" i="16" s="1"/>
  <c r="A359" i="16" s="1"/>
  <c r="A360" i="16" s="1"/>
  <c r="A361" i="16" s="1"/>
  <c r="A362" i="16" s="1"/>
  <c r="A363" i="16" s="1"/>
  <c r="A364" i="16" s="1"/>
  <c r="A365" i="16" s="1"/>
  <c r="A366" i="16" s="1"/>
  <c r="A367" i="16" s="1"/>
  <c r="A368" i="16" s="1"/>
  <c r="A369" i="16" s="1"/>
  <c r="A370" i="16" s="1"/>
  <c r="A371" i="16" s="1"/>
  <c r="A372" i="16" s="1"/>
  <c r="A373" i="16" s="1"/>
  <c r="A374" i="16" s="1"/>
  <c r="A375" i="16" s="1"/>
  <c r="A376" i="16" s="1"/>
  <c r="A377" i="16" s="1"/>
  <c r="A378" i="16" s="1"/>
  <c r="A379" i="16" s="1"/>
  <c r="A380" i="16" s="1"/>
  <c r="A381" i="16" s="1"/>
  <c r="A382" i="16" s="1"/>
  <c r="A383" i="16" s="1"/>
  <c r="A384" i="16" s="1"/>
  <c r="A385" i="16" s="1"/>
  <c r="A386" i="16" s="1"/>
  <c r="A387" i="16" s="1"/>
  <c r="A388" i="16" s="1"/>
  <c r="A389" i="16" s="1"/>
  <c r="A390" i="16" s="1"/>
  <c r="A391" i="16" s="1"/>
  <c r="A392" i="16" s="1"/>
  <c r="A393" i="16" s="1"/>
  <c r="A394" i="16" s="1"/>
  <c r="A395" i="16" s="1"/>
  <c r="A396" i="16" s="1"/>
  <c r="A397" i="16" s="1"/>
  <c r="A398" i="16" s="1"/>
  <c r="A399" i="16" s="1"/>
  <c r="A400" i="16" s="1"/>
  <c r="A401" i="16" s="1"/>
  <c r="A402" i="16" s="1"/>
  <c r="A366" i="15" s="1"/>
  <c r="M12" i="16"/>
  <c r="N12" i="16" s="1"/>
  <c r="M13" i="16"/>
  <c r="N13" i="16" s="1"/>
  <c r="M14" i="16"/>
  <c r="N14" i="16" s="1"/>
  <c r="M15" i="16"/>
  <c r="N15" i="16" s="1"/>
  <c r="M16" i="16"/>
  <c r="N16" i="16" s="1"/>
  <c r="M17" i="16"/>
  <c r="N17" i="16" s="1"/>
  <c r="M18" i="16"/>
  <c r="N18" i="16" s="1"/>
  <c r="M19" i="16"/>
  <c r="N19" i="16" s="1"/>
  <c r="M20" i="16"/>
  <c r="N20" i="16" s="1"/>
  <c r="M21" i="16"/>
  <c r="N21" i="16" s="1"/>
  <c r="M22" i="16"/>
  <c r="N22" i="16" s="1"/>
  <c r="M23" i="16"/>
  <c r="N23" i="16" s="1"/>
  <c r="M24" i="16"/>
  <c r="N24" i="16" s="1"/>
  <c r="M25" i="16"/>
  <c r="N25" i="16" s="1"/>
  <c r="G38" i="16"/>
  <c r="H38" i="16" s="1"/>
  <c r="G39" i="16"/>
  <c r="H39" i="16" s="1"/>
  <c r="G40" i="16"/>
  <c r="H40" i="16" s="1"/>
  <c r="G41" i="16"/>
  <c r="H41" i="16" s="1"/>
  <c r="G42" i="16"/>
  <c r="H42" i="16" s="1"/>
  <c r="G43" i="16"/>
  <c r="H43" i="16" s="1"/>
  <c r="G44" i="16"/>
  <c r="H44" i="16" s="1"/>
  <c r="G45" i="16"/>
  <c r="H45" i="16" s="1"/>
  <c r="G46" i="16"/>
  <c r="H46" i="16" s="1"/>
  <c r="G47" i="16"/>
  <c r="H47" i="16" s="1"/>
  <c r="G48" i="16"/>
  <c r="H48" i="16" s="1"/>
  <c r="G49" i="16"/>
  <c r="H49" i="16" s="1"/>
  <c r="G50" i="16"/>
  <c r="H50" i="16" s="1"/>
  <c r="G51" i="16"/>
  <c r="H51" i="16" s="1"/>
  <c r="G52" i="16"/>
  <c r="H52" i="16" s="1"/>
  <c r="G53" i="16"/>
  <c r="H53" i="16" s="1"/>
  <c r="G54" i="16"/>
  <c r="H54" i="16" s="1"/>
  <c r="G55" i="16"/>
  <c r="H55" i="16" s="1"/>
  <c r="G56" i="16"/>
  <c r="H56" i="16" s="1"/>
  <c r="G57" i="16"/>
  <c r="H57" i="16" s="1"/>
  <c r="G58" i="16"/>
  <c r="H58" i="16" s="1"/>
  <c r="G59" i="16"/>
  <c r="H59" i="16" s="1"/>
  <c r="G60" i="16"/>
  <c r="H60" i="16" s="1"/>
  <c r="G61" i="16"/>
  <c r="H61" i="16" s="1"/>
  <c r="G62" i="16"/>
  <c r="H62" i="16" s="1"/>
  <c r="G63" i="16"/>
  <c r="H63" i="16" s="1"/>
  <c r="G64" i="16"/>
  <c r="H64" i="16" s="1"/>
  <c r="G65" i="16"/>
  <c r="H65" i="16" s="1"/>
  <c r="G66" i="16"/>
  <c r="H66" i="16" s="1"/>
  <c r="G67" i="16"/>
  <c r="H67" i="16" s="1"/>
  <c r="G68" i="16"/>
  <c r="H68" i="16" s="1"/>
  <c r="G69" i="16"/>
  <c r="H69" i="16" s="1"/>
  <c r="G70" i="16"/>
  <c r="H70" i="16" s="1"/>
  <c r="G71" i="16"/>
  <c r="H71" i="16" s="1"/>
  <c r="G72" i="16"/>
  <c r="H72" i="16" s="1"/>
  <c r="G73" i="16"/>
  <c r="H73" i="16" s="1"/>
  <c r="G74" i="16"/>
  <c r="H74" i="16" s="1"/>
  <c r="G75" i="16"/>
  <c r="H75" i="16" s="1"/>
  <c r="G76" i="16"/>
  <c r="H76" i="16" s="1"/>
  <c r="G77" i="16"/>
  <c r="H77" i="16" s="1"/>
  <c r="G78" i="16"/>
  <c r="H78" i="16" s="1"/>
  <c r="G79" i="16"/>
  <c r="H79" i="16" s="1"/>
  <c r="G80" i="16"/>
  <c r="H80" i="16" s="1"/>
  <c r="G81" i="16"/>
  <c r="H81" i="16" s="1"/>
  <c r="G82" i="16"/>
  <c r="H82" i="16" s="1"/>
  <c r="G83" i="16"/>
  <c r="H83" i="16" s="1"/>
  <c r="G84" i="16"/>
  <c r="H84" i="16" s="1"/>
  <c r="G85" i="16"/>
  <c r="H85" i="16" s="1"/>
  <c r="G86" i="16"/>
  <c r="H86" i="16" s="1"/>
  <c r="G87" i="16"/>
  <c r="H87" i="16" s="1"/>
  <c r="G88" i="16"/>
  <c r="H88" i="16" s="1"/>
  <c r="G89" i="16"/>
  <c r="H89" i="16" s="1"/>
  <c r="G90" i="16"/>
  <c r="H90" i="16" s="1"/>
  <c r="G91" i="16"/>
  <c r="H91" i="16" s="1"/>
  <c r="G92" i="16"/>
  <c r="H92" i="16" s="1"/>
  <c r="G93" i="16"/>
  <c r="H93" i="16" s="1"/>
  <c r="G94" i="16"/>
  <c r="H94" i="16" s="1"/>
  <c r="G95" i="16"/>
  <c r="H95" i="16" s="1"/>
  <c r="G96" i="16"/>
  <c r="H96" i="16" s="1"/>
  <c r="G97" i="16"/>
  <c r="H97" i="16" s="1"/>
  <c r="G98" i="16"/>
  <c r="H98" i="16" s="1"/>
  <c r="G99" i="16"/>
  <c r="H99" i="16" s="1"/>
  <c r="G100" i="16"/>
  <c r="H100" i="16" s="1"/>
  <c r="G101" i="16"/>
  <c r="H101" i="16" s="1"/>
  <c r="G102" i="16"/>
  <c r="H102" i="16" s="1"/>
  <c r="G103" i="16"/>
  <c r="H103" i="16" s="1"/>
  <c r="G104" i="16"/>
  <c r="H104" i="16" s="1"/>
  <c r="G105" i="16"/>
  <c r="H105" i="16" s="1"/>
  <c r="G106" i="16"/>
  <c r="H106" i="16" s="1"/>
  <c r="G107" i="16"/>
  <c r="H107" i="16" s="1"/>
  <c r="G108" i="16"/>
  <c r="H108" i="16" s="1"/>
  <c r="G109" i="16"/>
  <c r="H109" i="16" s="1"/>
  <c r="G110" i="16"/>
  <c r="H110" i="16" s="1"/>
  <c r="G111" i="16"/>
  <c r="H111" i="16" s="1"/>
  <c r="G112" i="16"/>
  <c r="H112" i="16" s="1"/>
  <c r="G113" i="16"/>
  <c r="H113" i="16" s="1"/>
  <c r="G114" i="16"/>
  <c r="H114" i="16" s="1"/>
  <c r="G115" i="16"/>
  <c r="H115" i="16" s="1"/>
  <c r="G116" i="16"/>
  <c r="H116" i="16" s="1"/>
  <c r="G117" i="16"/>
  <c r="H117" i="16" s="1"/>
  <c r="G118" i="16"/>
  <c r="H118" i="16" s="1"/>
  <c r="G119" i="16"/>
  <c r="H119" i="16" s="1"/>
  <c r="G120" i="16"/>
  <c r="H120" i="16" s="1"/>
  <c r="G121" i="16"/>
  <c r="H121" i="16" s="1"/>
  <c r="G122" i="16"/>
  <c r="H122" i="16" s="1"/>
  <c r="G123" i="16"/>
  <c r="H123" i="16" s="1"/>
  <c r="G124" i="16"/>
  <c r="H124" i="16" s="1"/>
  <c r="G125" i="16"/>
  <c r="H125" i="16" s="1"/>
  <c r="G126" i="16"/>
  <c r="H126" i="16" s="1"/>
  <c r="G127" i="16"/>
  <c r="H127" i="16" s="1"/>
  <c r="G128" i="16"/>
  <c r="H128" i="16" s="1"/>
  <c r="G129" i="16"/>
  <c r="H129" i="16" s="1"/>
  <c r="G130" i="16"/>
  <c r="H130" i="16" s="1"/>
  <c r="G131" i="16"/>
  <c r="H131" i="16" s="1"/>
  <c r="G132" i="16"/>
  <c r="H132" i="16" s="1"/>
  <c r="G133" i="16"/>
  <c r="H133" i="16" s="1"/>
  <c r="G134" i="16"/>
  <c r="H134" i="16" s="1"/>
  <c r="G135" i="16"/>
  <c r="H135" i="16" s="1"/>
  <c r="G136" i="16"/>
  <c r="H136" i="16" s="1"/>
  <c r="G137" i="16"/>
  <c r="H137" i="16" s="1"/>
  <c r="G138" i="16"/>
  <c r="H138" i="16" s="1"/>
  <c r="G139" i="16"/>
  <c r="H139" i="16" s="1"/>
  <c r="G140" i="16"/>
  <c r="H140" i="16" s="1"/>
  <c r="G141" i="16"/>
  <c r="H141" i="16" s="1"/>
  <c r="G142" i="16"/>
  <c r="H142" i="16" s="1"/>
  <c r="G143" i="16"/>
  <c r="H143" i="16" s="1"/>
  <c r="G144" i="16"/>
  <c r="H144" i="16" s="1"/>
  <c r="G145" i="16"/>
  <c r="H145" i="16" s="1"/>
  <c r="G146" i="16"/>
  <c r="H146" i="16" s="1"/>
  <c r="G147" i="16"/>
  <c r="H147" i="16" s="1"/>
  <c r="G148" i="16"/>
  <c r="H148" i="16" s="1"/>
  <c r="G149" i="16"/>
  <c r="H149" i="16" s="1"/>
  <c r="G150" i="16"/>
  <c r="H150" i="16" s="1"/>
  <c r="G151" i="16"/>
  <c r="H151" i="16" s="1"/>
  <c r="G152" i="16"/>
  <c r="H152" i="16" s="1"/>
  <c r="G153" i="16"/>
  <c r="H153" i="16" s="1"/>
  <c r="G154" i="16"/>
  <c r="H154" i="16" s="1"/>
  <c r="G155" i="16"/>
  <c r="H155" i="16" s="1"/>
  <c r="G156" i="16"/>
  <c r="H156" i="16" s="1"/>
  <c r="G157" i="16"/>
  <c r="H157" i="16" s="1"/>
  <c r="G158" i="16"/>
  <c r="H158" i="16" s="1"/>
  <c r="G159" i="16"/>
  <c r="H159" i="16" s="1"/>
  <c r="G160" i="16"/>
  <c r="H160" i="16" s="1"/>
  <c r="G161" i="16"/>
  <c r="H161" i="16" s="1"/>
  <c r="G162" i="16"/>
  <c r="H162" i="16" s="1"/>
  <c r="G163" i="16"/>
  <c r="H163" i="16" s="1"/>
  <c r="G164" i="16"/>
  <c r="H164" i="16" s="1"/>
  <c r="G165" i="16"/>
  <c r="H165" i="16" s="1"/>
  <c r="G166" i="16"/>
  <c r="H166" i="16" s="1"/>
  <c r="G167" i="16"/>
  <c r="H167" i="16" s="1"/>
  <c r="G168" i="16"/>
  <c r="H168" i="16" s="1"/>
  <c r="G169" i="16"/>
  <c r="H169" i="16" s="1"/>
  <c r="G170" i="16"/>
  <c r="H170" i="16" s="1"/>
  <c r="G171" i="16"/>
  <c r="H171" i="16" s="1"/>
  <c r="G172" i="16"/>
  <c r="H172" i="16" s="1"/>
  <c r="G173" i="16"/>
  <c r="H173" i="16" s="1"/>
  <c r="G174" i="16"/>
  <c r="H174" i="16" s="1"/>
  <c r="G175" i="16"/>
  <c r="H175" i="16" s="1"/>
  <c r="G176" i="16"/>
  <c r="H176" i="16" s="1"/>
  <c r="G177" i="16"/>
  <c r="H177" i="16" s="1"/>
  <c r="G178" i="16"/>
  <c r="H178" i="16" s="1"/>
  <c r="G179" i="16"/>
  <c r="H179" i="16" s="1"/>
  <c r="G180" i="16"/>
  <c r="H180" i="16" s="1"/>
  <c r="G181" i="16"/>
  <c r="H181" i="16" s="1"/>
  <c r="G182" i="16"/>
  <c r="H182" i="16" s="1"/>
  <c r="G183" i="16"/>
  <c r="H183" i="16" s="1"/>
  <c r="G184" i="16"/>
  <c r="H184" i="16" s="1"/>
  <c r="G185" i="16"/>
  <c r="H185" i="16" s="1"/>
  <c r="G186" i="16"/>
  <c r="H186" i="16" s="1"/>
  <c r="G187" i="16"/>
  <c r="H187" i="16" s="1"/>
  <c r="G188" i="16"/>
  <c r="H188" i="16" s="1"/>
  <c r="G189" i="16"/>
  <c r="H189" i="16" s="1"/>
  <c r="G190" i="16"/>
  <c r="H190" i="16" s="1"/>
  <c r="G191" i="16"/>
  <c r="H191" i="16" s="1"/>
  <c r="G192" i="16"/>
  <c r="H192" i="16" s="1"/>
  <c r="G193" i="16"/>
  <c r="H193" i="16" s="1"/>
  <c r="G194" i="16"/>
  <c r="H194" i="16" s="1"/>
  <c r="G195" i="16"/>
  <c r="H195" i="16" s="1"/>
  <c r="G196" i="16"/>
  <c r="H196" i="16" s="1"/>
  <c r="G197" i="16"/>
  <c r="H197" i="16" s="1"/>
  <c r="G198" i="16"/>
  <c r="H198" i="16" s="1"/>
  <c r="G199" i="16"/>
  <c r="H199" i="16" s="1"/>
  <c r="G200" i="16"/>
  <c r="H200" i="16" s="1"/>
  <c r="G201" i="16"/>
  <c r="H201" i="16" s="1"/>
  <c r="G202" i="16"/>
  <c r="H202" i="16" s="1"/>
  <c r="G203" i="16"/>
  <c r="H203" i="16" s="1"/>
  <c r="G204" i="16"/>
  <c r="H204" i="16" s="1"/>
  <c r="G205" i="16"/>
  <c r="H205" i="16" s="1"/>
  <c r="G206" i="16"/>
  <c r="H206" i="16" s="1"/>
  <c r="G207" i="16"/>
  <c r="H207" i="16" s="1"/>
  <c r="G208" i="16"/>
  <c r="H208" i="16" s="1"/>
  <c r="G209" i="16"/>
  <c r="H209" i="16" s="1"/>
  <c r="G210" i="16"/>
  <c r="H210" i="16" s="1"/>
  <c r="G211" i="16"/>
  <c r="H211" i="16" s="1"/>
  <c r="G212" i="16"/>
  <c r="H212" i="16" s="1"/>
  <c r="G213" i="16"/>
  <c r="H213" i="16" s="1"/>
  <c r="G214" i="16"/>
  <c r="H214" i="16" s="1"/>
  <c r="G215" i="16"/>
  <c r="H215" i="16" s="1"/>
  <c r="G216" i="16"/>
  <c r="H216" i="16" s="1"/>
  <c r="G217" i="16"/>
  <c r="H217" i="16" s="1"/>
  <c r="G218" i="16"/>
  <c r="H218" i="16" s="1"/>
  <c r="G219" i="16"/>
  <c r="H219" i="16" s="1"/>
  <c r="G220" i="16"/>
  <c r="H220" i="16" s="1"/>
  <c r="G221" i="16"/>
  <c r="H221" i="16" s="1"/>
  <c r="G222" i="16"/>
  <c r="H222" i="16" s="1"/>
  <c r="G223" i="16"/>
  <c r="H223" i="16" s="1"/>
  <c r="G224" i="16"/>
  <c r="H224" i="16" s="1"/>
  <c r="G225" i="16"/>
  <c r="H225" i="16" s="1"/>
  <c r="G226" i="16"/>
  <c r="H226" i="16" s="1"/>
  <c r="G227" i="16"/>
  <c r="H227" i="16" s="1"/>
  <c r="G228" i="16"/>
  <c r="H228" i="16" s="1"/>
  <c r="G229" i="16"/>
  <c r="H229" i="16" s="1"/>
  <c r="G230" i="16"/>
  <c r="H230" i="16" s="1"/>
  <c r="G231" i="16"/>
  <c r="H231" i="16" s="1"/>
  <c r="G232" i="16"/>
  <c r="H232" i="16" s="1"/>
  <c r="G233" i="16"/>
  <c r="H233" i="16" s="1"/>
  <c r="G234" i="16"/>
  <c r="H234" i="16" s="1"/>
  <c r="G235" i="16"/>
  <c r="H235" i="16" s="1"/>
  <c r="G236" i="16"/>
  <c r="H236" i="16" s="1"/>
  <c r="G237" i="16"/>
  <c r="H237" i="16" s="1"/>
  <c r="G238" i="16"/>
  <c r="H238" i="16" s="1"/>
  <c r="G239" i="16"/>
  <c r="H239" i="16" s="1"/>
  <c r="G240" i="16"/>
  <c r="H240" i="16" s="1"/>
  <c r="G241" i="16"/>
  <c r="H241" i="16" s="1"/>
  <c r="G242" i="16"/>
  <c r="H242" i="16" s="1"/>
  <c r="G243" i="16"/>
  <c r="H243" i="16" s="1"/>
  <c r="G244" i="16"/>
  <c r="H244" i="16" s="1"/>
  <c r="G245" i="16"/>
  <c r="H245" i="16" s="1"/>
  <c r="G246" i="16"/>
  <c r="H246" i="16" s="1"/>
  <c r="G247" i="16"/>
  <c r="H247" i="16" s="1"/>
  <c r="G248" i="16"/>
  <c r="H248" i="16" s="1"/>
  <c r="G249" i="16"/>
  <c r="H249" i="16" s="1"/>
  <c r="G250" i="16"/>
  <c r="H250" i="16" s="1"/>
  <c r="G251" i="16"/>
  <c r="H251" i="16" s="1"/>
  <c r="G252" i="16"/>
  <c r="H252" i="16" s="1"/>
  <c r="G253" i="16"/>
  <c r="H253" i="16" s="1"/>
  <c r="G254" i="16"/>
  <c r="H254" i="16" s="1"/>
  <c r="G255" i="16"/>
  <c r="H255" i="16" s="1"/>
  <c r="G256" i="16"/>
  <c r="H256" i="16" s="1"/>
  <c r="G257" i="16"/>
  <c r="H257" i="16" s="1"/>
  <c r="G258" i="16"/>
  <c r="H258" i="16" s="1"/>
  <c r="G259" i="16"/>
  <c r="H259" i="16" s="1"/>
  <c r="G260" i="16"/>
  <c r="H260" i="16" s="1"/>
  <c r="G261" i="16"/>
  <c r="H261" i="16" s="1"/>
  <c r="G262" i="16"/>
  <c r="H262" i="16" s="1"/>
  <c r="G263" i="16"/>
  <c r="H263" i="16" s="1"/>
  <c r="G264" i="16"/>
  <c r="H264" i="16" s="1"/>
  <c r="G265" i="16"/>
  <c r="H265" i="16" s="1"/>
  <c r="G266" i="16"/>
  <c r="H266" i="16" s="1"/>
  <c r="G267" i="16"/>
  <c r="H267" i="16" s="1"/>
  <c r="G268" i="16"/>
  <c r="H268" i="16" s="1"/>
  <c r="G269" i="16"/>
  <c r="H269" i="16" s="1"/>
  <c r="G270" i="16"/>
  <c r="H270" i="16" s="1"/>
  <c r="G271" i="16"/>
  <c r="H271" i="16" s="1"/>
  <c r="G272" i="16"/>
  <c r="H272" i="16" s="1"/>
  <c r="G273" i="16"/>
  <c r="H273" i="16" s="1"/>
  <c r="G274" i="16"/>
  <c r="H274" i="16" s="1"/>
  <c r="G275" i="16"/>
  <c r="H275" i="16" s="1"/>
  <c r="G276" i="16"/>
  <c r="H276" i="16" s="1"/>
  <c r="G277" i="16"/>
  <c r="H277" i="16" s="1"/>
  <c r="G278" i="16"/>
  <c r="H278" i="16" s="1"/>
  <c r="G279" i="16"/>
  <c r="H279" i="16" s="1"/>
  <c r="G280" i="16"/>
  <c r="H280" i="16" s="1"/>
  <c r="G281" i="16"/>
  <c r="H281" i="16" s="1"/>
  <c r="G282" i="16"/>
  <c r="H282" i="16" s="1"/>
  <c r="G283" i="16"/>
  <c r="H283" i="16" s="1"/>
  <c r="G284" i="16"/>
  <c r="H284" i="16" s="1"/>
  <c r="G285" i="16"/>
  <c r="H285" i="16" s="1"/>
  <c r="G286" i="16"/>
  <c r="H286" i="16" s="1"/>
  <c r="G287" i="16"/>
  <c r="H287" i="16" s="1"/>
  <c r="G288" i="16"/>
  <c r="H288" i="16" s="1"/>
  <c r="G289" i="16"/>
  <c r="H289" i="16" s="1"/>
  <c r="G290" i="16"/>
  <c r="H290" i="16" s="1"/>
  <c r="G291" i="16"/>
  <c r="H291" i="16" s="1"/>
  <c r="G292" i="16"/>
  <c r="H292" i="16" s="1"/>
  <c r="G293" i="16"/>
  <c r="H293" i="16" s="1"/>
  <c r="G294" i="16"/>
  <c r="H294" i="16" s="1"/>
  <c r="G295" i="16"/>
  <c r="H295" i="16" s="1"/>
  <c r="G296" i="16"/>
  <c r="H296" i="16" s="1"/>
  <c r="G297" i="16"/>
  <c r="H297" i="16" s="1"/>
  <c r="G298" i="16"/>
  <c r="H298" i="16" s="1"/>
  <c r="G299" i="16"/>
  <c r="H299" i="16" s="1"/>
  <c r="G300" i="16"/>
  <c r="H300" i="16" s="1"/>
  <c r="G301" i="16"/>
  <c r="H301" i="16" s="1"/>
  <c r="G302" i="16"/>
  <c r="H302" i="16" s="1"/>
  <c r="G303" i="16"/>
  <c r="H303" i="16" s="1"/>
  <c r="G304" i="16"/>
  <c r="H304" i="16" s="1"/>
  <c r="G305" i="16"/>
  <c r="H305" i="16" s="1"/>
  <c r="G306" i="16"/>
  <c r="H306" i="16" s="1"/>
  <c r="G307" i="16"/>
  <c r="H307" i="16" s="1"/>
  <c r="G308" i="16"/>
  <c r="H308" i="16" s="1"/>
  <c r="G309" i="16"/>
  <c r="H309" i="16" s="1"/>
  <c r="G310" i="16"/>
  <c r="H310" i="16" s="1"/>
  <c r="G311" i="16"/>
  <c r="H311" i="16" s="1"/>
  <c r="G312" i="16"/>
  <c r="H312" i="16" s="1"/>
  <c r="G313" i="16"/>
  <c r="H313" i="16" s="1"/>
  <c r="G314" i="16"/>
  <c r="H314" i="16" s="1"/>
  <c r="G315" i="16"/>
  <c r="H315" i="16" s="1"/>
  <c r="G316" i="16"/>
  <c r="H316" i="16" s="1"/>
  <c r="G317" i="16"/>
  <c r="H317" i="16" s="1"/>
  <c r="G318" i="16"/>
  <c r="H318" i="16" s="1"/>
  <c r="G319" i="16"/>
  <c r="H319" i="16" s="1"/>
  <c r="G320" i="16"/>
  <c r="H320" i="16" s="1"/>
  <c r="G321" i="16"/>
  <c r="H321" i="16" s="1"/>
  <c r="G322" i="16"/>
  <c r="H322" i="16" s="1"/>
  <c r="G323" i="16"/>
  <c r="H323" i="16" s="1"/>
  <c r="G324" i="16"/>
  <c r="H324" i="16" s="1"/>
  <c r="G325" i="16"/>
  <c r="H325" i="16" s="1"/>
  <c r="G326" i="16"/>
  <c r="H326" i="16" s="1"/>
  <c r="G327" i="16"/>
  <c r="H327" i="16" s="1"/>
  <c r="G328" i="16"/>
  <c r="H328" i="16" s="1"/>
  <c r="G329" i="16"/>
  <c r="H329" i="16" s="1"/>
  <c r="G330" i="16"/>
  <c r="H330" i="16" s="1"/>
  <c r="G331" i="16"/>
  <c r="H331" i="16" s="1"/>
  <c r="G332" i="16"/>
  <c r="H332" i="16" s="1"/>
  <c r="G333" i="16"/>
  <c r="H333" i="16" s="1"/>
  <c r="G334" i="16"/>
  <c r="H334" i="16" s="1"/>
  <c r="G335" i="16"/>
  <c r="H335" i="16" s="1"/>
  <c r="G336" i="16"/>
  <c r="H336" i="16" s="1"/>
  <c r="G337" i="16"/>
  <c r="H337" i="16" s="1"/>
  <c r="G338" i="16"/>
  <c r="H338" i="16" s="1"/>
  <c r="G339" i="16"/>
  <c r="H339" i="16" s="1"/>
  <c r="G340" i="16"/>
  <c r="H340" i="16" s="1"/>
  <c r="G341" i="16"/>
  <c r="H341" i="16" s="1"/>
  <c r="G342" i="16"/>
  <c r="H342" i="16" s="1"/>
  <c r="G343" i="16"/>
  <c r="H343" i="16" s="1"/>
  <c r="G344" i="16"/>
  <c r="H344" i="16" s="1"/>
  <c r="G345" i="16"/>
  <c r="H345" i="16" s="1"/>
  <c r="G346" i="16"/>
  <c r="H346" i="16" s="1"/>
  <c r="G347" i="16"/>
  <c r="H347" i="16" s="1"/>
  <c r="G348" i="16"/>
  <c r="H348" i="16" s="1"/>
  <c r="G349" i="16"/>
  <c r="H349" i="16" s="1"/>
  <c r="G350" i="16"/>
  <c r="H350" i="16" s="1"/>
  <c r="G351" i="16"/>
  <c r="H351" i="16" s="1"/>
  <c r="G352" i="16"/>
  <c r="H352" i="16" s="1"/>
  <c r="G353" i="16"/>
  <c r="H353" i="16" s="1"/>
  <c r="G354" i="16"/>
  <c r="H354" i="16" s="1"/>
  <c r="G355" i="16"/>
  <c r="H355" i="16" s="1"/>
  <c r="G356" i="16"/>
  <c r="H356" i="16" s="1"/>
  <c r="G357" i="16"/>
  <c r="H357" i="16" s="1"/>
  <c r="G358" i="16"/>
  <c r="H358" i="16" s="1"/>
  <c r="G359" i="16"/>
  <c r="H359" i="16" s="1"/>
  <c r="G360" i="16"/>
  <c r="H360" i="16" s="1"/>
  <c r="G361" i="16"/>
  <c r="H361" i="16" s="1"/>
  <c r="G362" i="16"/>
  <c r="H362" i="16" s="1"/>
  <c r="G363" i="16"/>
  <c r="H363" i="16" s="1"/>
  <c r="G364" i="16"/>
  <c r="H364" i="16" s="1"/>
  <c r="G365" i="16"/>
  <c r="H365" i="16" s="1"/>
  <c r="G366" i="16"/>
  <c r="H366" i="16" s="1"/>
  <c r="G367" i="16"/>
  <c r="H367" i="16" s="1"/>
  <c r="G368" i="16"/>
  <c r="H368" i="16" s="1"/>
  <c r="G369" i="16"/>
  <c r="H369" i="16" s="1"/>
  <c r="G370" i="16"/>
  <c r="H370" i="16" s="1"/>
  <c r="G371" i="16"/>
  <c r="H371" i="16" s="1"/>
  <c r="G372" i="16"/>
  <c r="H372" i="16" s="1"/>
  <c r="G373" i="16"/>
  <c r="H373" i="16" s="1"/>
  <c r="G374" i="16"/>
  <c r="H374" i="16" s="1"/>
  <c r="G375" i="16"/>
  <c r="H375" i="16" s="1"/>
  <c r="G376" i="16"/>
  <c r="H376" i="16" s="1"/>
  <c r="G377" i="16"/>
  <c r="H377" i="16" s="1"/>
  <c r="G378" i="16"/>
  <c r="H378" i="16" s="1"/>
  <c r="G379" i="16"/>
  <c r="H379" i="16" s="1"/>
  <c r="G380" i="16"/>
  <c r="H380" i="16" s="1"/>
  <c r="G381" i="16"/>
  <c r="H381" i="16" s="1"/>
  <c r="G382" i="16"/>
  <c r="H382" i="16" s="1"/>
  <c r="G383" i="16"/>
  <c r="H383" i="16" s="1"/>
  <c r="G384" i="16"/>
  <c r="H384" i="16" s="1"/>
  <c r="G385" i="16"/>
  <c r="H385" i="16" s="1"/>
  <c r="G386" i="16"/>
  <c r="H386" i="16" s="1"/>
  <c r="G387" i="16"/>
  <c r="H387" i="16" s="1"/>
  <c r="G388" i="16"/>
  <c r="H388" i="16" s="1"/>
  <c r="G389" i="16"/>
  <c r="H389" i="16" s="1"/>
  <c r="G390" i="16"/>
  <c r="H390" i="16" s="1"/>
  <c r="G391" i="16"/>
  <c r="H391" i="16" s="1"/>
  <c r="G392" i="16"/>
  <c r="H392" i="16" s="1"/>
  <c r="G393" i="16"/>
  <c r="H393" i="16" s="1"/>
  <c r="G394" i="16"/>
  <c r="H394" i="16" s="1"/>
  <c r="G395" i="16"/>
  <c r="H395" i="16" s="1"/>
  <c r="G396" i="16"/>
  <c r="H396" i="16" s="1"/>
  <c r="G397" i="16"/>
  <c r="H397" i="16" s="1"/>
  <c r="G398" i="16"/>
  <c r="H398" i="16" s="1"/>
  <c r="G399" i="16"/>
  <c r="H399" i="16" s="1"/>
  <c r="G400" i="16"/>
  <c r="H400" i="16" s="1"/>
  <c r="G401" i="16"/>
  <c r="H401" i="16" s="1"/>
  <c r="P6" i="16"/>
  <c r="F144" i="2" l="1"/>
  <c r="G144" i="2" s="1"/>
  <c r="F145" i="2"/>
  <c r="G145" i="2" s="1"/>
  <c r="F146" i="2"/>
  <c r="G146" i="2" s="1"/>
  <c r="F147" i="2"/>
  <c r="G147" i="2" s="1"/>
  <c r="F148" i="2"/>
  <c r="G148" i="2" s="1"/>
  <c r="F149" i="2"/>
  <c r="G149" i="2" s="1"/>
  <c r="F150" i="2"/>
  <c r="G150" i="2" s="1"/>
  <c r="F151" i="2"/>
  <c r="G151" i="2" s="1"/>
  <c r="F152" i="2"/>
  <c r="G152" i="2" s="1"/>
  <c r="F153" i="2"/>
  <c r="G153" i="2" s="1"/>
  <c r="F154" i="2"/>
  <c r="G154" i="2" s="1"/>
  <c r="F155" i="2"/>
  <c r="G155" i="2" s="1"/>
  <c r="F156" i="2"/>
  <c r="G156" i="2" s="1"/>
  <c r="F157" i="2"/>
  <c r="G157" i="2" s="1"/>
  <c r="F158" i="2"/>
  <c r="G158" i="2" s="1"/>
  <c r="F159" i="2"/>
  <c r="G159" i="2" s="1"/>
  <c r="F160" i="2"/>
  <c r="G160" i="2" s="1"/>
  <c r="F161" i="2"/>
  <c r="G161" i="2" s="1"/>
  <c r="F162" i="2"/>
  <c r="G162" i="2" s="1"/>
  <c r="F163" i="2"/>
  <c r="G163" i="2" s="1"/>
  <c r="F164" i="2"/>
  <c r="G164" i="2" s="1"/>
  <c r="F165" i="2"/>
  <c r="G165" i="2" s="1"/>
  <c r="F166" i="2"/>
  <c r="G166" i="2" s="1"/>
  <c r="F167" i="2"/>
  <c r="G167" i="2" s="1"/>
  <c r="F168" i="2"/>
  <c r="G168" i="2" s="1"/>
  <c r="F169" i="2"/>
  <c r="G169" i="2" s="1"/>
  <c r="F170" i="2"/>
  <c r="G170" i="2" s="1"/>
  <c r="F171" i="2"/>
  <c r="G171" i="2" s="1"/>
  <c r="F172" i="2"/>
  <c r="G172" i="2" s="1"/>
  <c r="F173" i="2"/>
  <c r="G173" i="2" s="1"/>
  <c r="F174" i="2"/>
  <c r="G174" i="2" s="1"/>
  <c r="F175" i="2"/>
  <c r="G175" i="2" s="1"/>
  <c r="F176" i="2"/>
  <c r="G176" i="2" s="1"/>
  <c r="F177" i="2"/>
  <c r="G177" i="2" s="1"/>
  <c r="F178" i="2"/>
  <c r="G178" i="2" s="1"/>
  <c r="F179" i="2"/>
  <c r="G179" i="2" s="1"/>
  <c r="F180" i="2"/>
  <c r="G180" i="2" s="1"/>
  <c r="F181" i="2"/>
  <c r="G181" i="2" s="1"/>
  <c r="F182" i="2"/>
  <c r="G182" i="2" s="1"/>
  <c r="F183" i="2"/>
  <c r="G183" i="2" s="1"/>
  <c r="F184" i="2"/>
  <c r="G184" i="2" s="1"/>
  <c r="F185" i="2"/>
  <c r="G185" i="2" s="1"/>
  <c r="F186" i="2"/>
  <c r="G186" i="2" s="1"/>
  <c r="F187" i="2"/>
  <c r="G187" i="2" s="1"/>
  <c r="F188" i="2"/>
  <c r="G188" i="2" s="1"/>
  <c r="F189" i="2"/>
  <c r="G189" i="2" s="1"/>
  <c r="F190" i="2"/>
  <c r="G190" i="2" s="1"/>
  <c r="F191" i="2"/>
  <c r="G191" i="2" s="1"/>
  <c r="F192" i="2"/>
  <c r="G192" i="2" s="1"/>
  <c r="F193" i="2"/>
  <c r="G193" i="2" s="1"/>
  <c r="F194" i="2"/>
  <c r="G194" i="2" s="1"/>
  <c r="F195" i="2"/>
  <c r="G195" i="2" s="1"/>
  <c r="F196" i="2"/>
  <c r="G196" i="2" s="1"/>
  <c r="F197" i="2"/>
  <c r="G197" i="2" s="1"/>
  <c r="F198" i="2"/>
  <c r="G198" i="2" s="1"/>
  <c r="F199" i="2"/>
  <c r="G199" i="2" s="1"/>
  <c r="F200" i="2"/>
  <c r="G200" i="2" s="1"/>
  <c r="F201" i="2"/>
  <c r="G201" i="2" s="1"/>
  <c r="F202" i="2"/>
  <c r="G202" i="2" s="1"/>
  <c r="F203" i="2"/>
  <c r="G203" i="2" s="1"/>
  <c r="F204" i="2"/>
  <c r="G204" i="2" s="1"/>
  <c r="F205" i="2"/>
  <c r="G205" i="2" s="1"/>
  <c r="F206" i="2"/>
  <c r="G206" i="2" s="1"/>
  <c r="F207" i="2"/>
  <c r="G207" i="2" s="1"/>
  <c r="F208" i="2"/>
  <c r="G208" i="2" s="1"/>
  <c r="F209" i="2"/>
  <c r="G209" i="2" s="1"/>
  <c r="F210" i="2"/>
  <c r="G210" i="2" s="1"/>
  <c r="F211" i="2"/>
  <c r="G211" i="2" s="1"/>
  <c r="F212" i="2"/>
  <c r="G212" i="2" s="1"/>
  <c r="F213" i="2"/>
  <c r="G213" i="2" s="1"/>
  <c r="F214" i="2"/>
  <c r="G214" i="2" s="1"/>
  <c r="F215" i="2"/>
  <c r="G215" i="2" s="1"/>
  <c r="F216" i="2"/>
  <c r="G216" i="2" s="1"/>
  <c r="F217" i="2"/>
  <c r="G217" i="2" s="1"/>
  <c r="F218" i="2"/>
  <c r="G218" i="2" s="1"/>
  <c r="F219" i="2"/>
  <c r="G219" i="2" s="1"/>
  <c r="F220" i="2"/>
  <c r="G220" i="2" s="1"/>
  <c r="F221" i="2"/>
  <c r="G221" i="2" s="1"/>
  <c r="F222" i="2"/>
  <c r="G222" i="2" s="1"/>
  <c r="F223" i="2"/>
  <c r="G223" i="2" s="1"/>
  <c r="F224" i="2"/>
  <c r="G224" i="2" s="1"/>
  <c r="F225" i="2"/>
  <c r="G225" i="2" s="1"/>
  <c r="F226" i="2"/>
  <c r="G226" i="2" s="1"/>
  <c r="F227" i="2"/>
  <c r="G227" i="2" s="1"/>
  <c r="F228" i="2"/>
  <c r="G228" i="2" s="1"/>
  <c r="F229" i="2"/>
  <c r="G229" i="2" s="1"/>
  <c r="F230" i="2"/>
  <c r="G230" i="2" s="1"/>
  <c r="F231" i="2"/>
  <c r="G231" i="2" s="1"/>
  <c r="F232" i="2"/>
  <c r="G232" i="2" s="1"/>
  <c r="F233" i="2"/>
  <c r="G233" i="2" s="1"/>
  <c r="F234" i="2"/>
  <c r="G234" i="2" s="1"/>
  <c r="F235" i="2"/>
  <c r="G235" i="2" s="1"/>
  <c r="F236" i="2"/>
  <c r="G236" i="2" s="1"/>
  <c r="F237" i="2"/>
  <c r="G237" i="2" s="1"/>
  <c r="F238" i="2"/>
  <c r="G238" i="2" s="1"/>
  <c r="F239" i="2"/>
  <c r="G239" i="2" s="1"/>
  <c r="F240" i="2"/>
  <c r="G240" i="2" s="1"/>
  <c r="F241" i="2"/>
  <c r="G241" i="2" s="1"/>
  <c r="F242" i="2"/>
  <c r="G242" i="2" s="1"/>
  <c r="F243" i="2"/>
  <c r="G243" i="2" s="1"/>
  <c r="F244" i="2"/>
  <c r="G244" i="2" s="1"/>
  <c r="F245" i="2"/>
  <c r="G245" i="2" s="1"/>
  <c r="F246" i="2"/>
  <c r="G246" i="2" s="1"/>
  <c r="F247" i="2"/>
  <c r="G247" i="2" s="1"/>
  <c r="F248" i="2"/>
  <c r="G248" i="2" s="1"/>
  <c r="F249" i="2"/>
  <c r="G249" i="2" s="1"/>
  <c r="F250" i="2"/>
  <c r="G250" i="2" s="1"/>
  <c r="F251" i="2"/>
  <c r="G251" i="2" s="1"/>
  <c r="F252" i="2"/>
  <c r="G252" i="2" s="1"/>
  <c r="F253" i="2"/>
  <c r="G253" i="2" s="1"/>
  <c r="F254" i="2"/>
  <c r="G254" i="2" s="1"/>
  <c r="F255" i="2"/>
  <c r="G255" i="2" s="1"/>
  <c r="F256" i="2"/>
  <c r="G256" i="2" s="1"/>
  <c r="F257" i="2"/>
  <c r="G257" i="2" s="1"/>
  <c r="F258" i="2"/>
  <c r="G258" i="2" s="1"/>
  <c r="F259" i="2"/>
  <c r="G259" i="2" s="1"/>
  <c r="F260" i="2"/>
  <c r="G260" i="2" s="1"/>
  <c r="F261" i="2"/>
  <c r="G261" i="2" s="1"/>
  <c r="F262" i="2"/>
  <c r="G262" i="2" s="1"/>
  <c r="F263" i="2"/>
  <c r="G263" i="2" s="1"/>
  <c r="F264" i="2"/>
  <c r="G264" i="2" s="1"/>
  <c r="F265" i="2"/>
  <c r="G265" i="2" s="1"/>
  <c r="F266" i="2"/>
  <c r="G266" i="2" s="1"/>
  <c r="F267" i="2"/>
  <c r="G267" i="2" s="1"/>
  <c r="F268" i="2"/>
  <c r="G268" i="2" s="1"/>
  <c r="F269" i="2"/>
  <c r="G269" i="2" s="1"/>
  <c r="F270" i="2"/>
  <c r="G270" i="2" s="1"/>
  <c r="F271" i="2"/>
  <c r="G271" i="2" s="1"/>
  <c r="F272" i="2"/>
  <c r="G272" i="2" s="1"/>
  <c r="F273" i="2"/>
  <c r="G273" i="2" s="1"/>
  <c r="F274" i="2"/>
  <c r="G274" i="2" s="1"/>
  <c r="F275" i="2"/>
  <c r="G275" i="2" s="1"/>
  <c r="F276" i="2"/>
  <c r="G276" i="2" s="1"/>
  <c r="F277" i="2"/>
  <c r="G277" i="2" s="1"/>
  <c r="F278" i="2"/>
  <c r="G278" i="2" s="1"/>
  <c r="F279" i="2"/>
  <c r="G279" i="2" s="1"/>
  <c r="F280" i="2"/>
  <c r="G280" i="2" s="1"/>
  <c r="F281" i="2"/>
  <c r="G281" i="2" s="1"/>
  <c r="F282" i="2"/>
  <c r="G282" i="2" s="1"/>
  <c r="F283" i="2"/>
  <c r="G283" i="2" s="1"/>
  <c r="F284" i="2"/>
  <c r="G284" i="2" s="1"/>
  <c r="F285" i="2"/>
  <c r="G285" i="2" s="1"/>
  <c r="F286" i="2"/>
  <c r="G286" i="2" s="1"/>
  <c r="F287" i="2"/>
  <c r="G287" i="2" s="1"/>
  <c r="F288" i="2"/>
  <c r="G288" i="2" s="1"/>
  <c r="F289" i="2"/>
  <c r="G289" i="2" s="1"/>
  <c r="F290" i="2"/>
  <c r="G290" i="2" s="1"/>
  <c r="F291" i="2"/>
  <c r="G291" i="2" s="1"/>
  <c r="F292" i="2"/>
  <c r="G292" i="2" s="1"/>
  <c r="F293" i="2"/>
  <c r="G293" i="2" s="1"/>
  <c r="F294" i="2"/>
  <c r="G294" i="2" s="1"/>
  <c r="F295" i="2"/>
  <c r="G295" i="2" s="1"/>
  <c r="F296" i="2"/>
  <c r="G296" i="2" s="1"/>
  <c r="F297" i="2"/>
  <c r="G297" i="2" s="1"/>
  <c r="F298" i="2"/>
  <c r="G298" i="2" s="1"/>
  <c r="F299" i="2"/>
  <c r="G299" i="2" s="1"/>
  <c r="F300" i="2"/>
  <c r="G300" i="2" s="1"/>
  <c r="F301" i="2"/>
  <c r="G301" i="2" s="1"/>
  <c r="F302" i="2"/>
  <c r="G302" i="2" s="1"/>
  <c r="F303" i="2"/>
  <c r="G303" i="2" s="1"/>
  <c r="F304" i="2"/>
  <c r="G304" i="2" s="1"/>
  <c r="F305" i="2"/>
  <c r="G305" i="2" s="1"/>
  <c r="F306" i="2"/>
  <c r="G306" i="2" s="1"/>
  <c r="F307" i="2"/>
  <c r="G307" i="2" s="1"/>
  <c r="F308" i="2"/>
  <c r="G308" i="2" s="1"/>
  <c r="F309" i="2"/>
  <c r="G309" i="2" s="1"/>
  <c r="F310" i="2"/>
  <c r="G310" i="2" s="1"/>
  <c r="F311" i="2"/>
  <c r="G311" i="2" s="1"/>
  <c r="F312" i="2"/>
  <c r="G312" i="2" s="1"/>
  <c r="F313" i="2"/>
  <c r="G313" i="2" s="1"/>
  <c r="F314" i="2"/>
  <c r="G314" i="2" s="1"/>
  <c r="F315" i="2"/>
  <c r="G315" i="2" s="1"/>
  <c r="F316" i="2"/>
  <c r="G316" i="2" s="1"/>
  <c r="F317" i="2"/>
  <c r="G317" i="2" s="1"/>
  <c r="F318" i="2"/>
  <c r="G318" i="2" s="1"/>
  <c r="F319" i="2"/>
  <c r="G319" i="2" s="1"/>
  <c r="F320" i="2"/>
  <c r="G320" i="2" s="1"/>
  <c r="F321" i="2"/>
  <c r="G321" i="2" s="1"/>
  <c r="F322" i="2"/>
  <c r="G322" i="2" s="1"/>
  <c r="F323" i="2"/>
  <c r="G323" i="2" s="1"/>
  <c r="F324" i="2"/>
  <c r="G324" i="2" s="1"/>
  <c r="F325" i="2"/>
  <c r="G325" i="2" s="1"/>
  <c r="F326" i="2"/>
  <c r="G326" i="2" s="1"/>
  <c r="F327" i="2"/>
  <c r="G327" i="2" s="1"/>
  <c r="F328" i="2"/>
  <c r="G328" i="2" s="1"/>
  <c r="F329" i="2"/>
  <c r="G329" i="2" s="1"/>
  <c r="F330" i="2"/>
  <c r="G330" i="2" s="1"/>
  <c r="F331" i="2"/>
  <c r="G331" i="2" s="1"/>
  <c r="F332" i="2"/>
  <c r="G332" i="2" s="1"/>
  <c r="F333" i="2"/>
  <c r="G333" i="2" s="1"/>
  <c r="F334" i="2"/>
  <c r="G334" i="2" s="1"/>
  <c r="F335" i="2"/>
  <c r="G335" i="2" s="1"/>
  <c r="F336" i="2"/>
  <c r="G336" i="2" s="1"/>
  <c r="F337" i="2"/>
  <c r="G337" i="2" s="1"/>
  <c r="F338" i="2"/>
  <c r="G338" i="2" s="1"/>
  <c r="F339" i="2"/>
  <c r="G339" i="2" s="1"/>
  <c r="F340" i="2"/>
  <c r="G340" i="2" s="1"/>
  <c r="F341" i="2"/>
  <c r="G341" i="2" s="1"/>
  <c r="F342" i="2"/>
  <c r="G342" i="2" s="1"/>
  <c r="F343" i="2"/>
  <c r="G343" i="2" s="1"/>
  <c r="F344" i="2"/>
  <c r="G344" i="2" s="1"/>
  <c r="F345" i="2"/>
  <c r="G345" i="2" s="1"/>
  <c r="F346" i="2"/>
  <c r="G346" i="2" s="1"/>
  <c r="F347" i="2"/>
  <c r="G347" i="2" s="1"/>
  <c r="F348" i="2"/>
  <c r="G348" i="2" s="1"/>
  <c r="F349" i="2"/>
  <c r="G349" i="2" s="1"/>
  <c r="F350" i="2"/>
  <c r="G350" i="2" s="1"/>
  <c r="F351" i="2"/>
  <c r="G351" i="2" s="1"/>
  <c r="F352" i="2"/>
  <c r="G352" i="2" s="1"/>
  <c r="F353" i="2"/>
  <c r="G353" i="2" s="1"/>
  <c r="F354" i="2"/>
  <c r="G354" i="2" s="1"/>
  <c r="F355" i="2"/>
  <c r="G355" i="2" s="1"/>
  <c r="F356" i="2"/>
  <c r="G356" i="2" s="1"/>
  <c r="F357" i="2"/>
  <c r="G357" i="2" s="1"/>
  <c r="F358" i="2"/>
  <c r="G358" i="2" s="1"/>
  <c r="F359" i="2"/>
  <c r="G359" i="2" s="1"/>
  <c r="F360" i="2"/>
  <c r="G360" i="2" s="1"/>
  <c r="F361" i="2"/>
  <c r="G361" i="2" s="1"/>
  <c r="F362" i="2"/>
  <c r="G362" i="2" s="1"/>
  <c r="F363" i="2"/>
  <c r="G363" i="2" s="1"/>
  <c r="F364" i="2"/>
  <c r="G364" i="2" s="1"/>
  <c r="F365" i="2"/>
  <c r="G365" i="2" s="1"/>
  <c r="F366" i="2"/>
  <c r="G366" i="2" s="1"/>
  <c r="F367" i="2"/>
  <c r="G367" i="2" s="1"/>
  <c r="F368" i="2"/>
  <c r="G368" i="2" s="1"/>
  <c r="F369" i="2"/>
  <c r="G369" i="2" s="1"/>
  <c r="F370" i="2"/>
  <c r="G370" i="2" s="1"/>
  <c r="F371" i="2"/>
  <c r="G371" i="2" s="1"/>
  <c r="F372" i="2"/>
  <c r="G372" i="2" s="1"/>
  <c r="F373" i="2"/>
  <c r="G373" i="2" s="1"/>
  <c r="F374" i="2"/>
  <c r="G374" i="2" s="1"/>
  <c r="F375" i="2"/>
  <c r="G375" i="2" s="1"/>
  <c r="F376" i="2"/>
  <c r="G376" i="2" s="1"/>
  <c r="F377" i="2"/>
  <c r="G377" i="2" s="1"/>
  <c r="F378" i="2"/>
  <c r="G378" i="2" s="1"/>
  <c r="F379" i="2"/>
  <c r="G379" i="2" s="1"/>
  <c r="F380" i="2"/>
  <c r="G380" i="2" s="1"/>
  <c r="F381" i="2"/>
  <c r="G381" i="2" s="1"/>
  <c r="F382" i="2"/>
  <c r="G382" i="2" s="1"/>
  <c r="F383" i="2"/>
  <c r="G383" i="2" s="1"/>
  <c r="F384" i="2"/>
  <c r="G384" i="2" s="1"/>
  <c r="F385" i="2"/>
  <c r="G385" i="2" s="1"/>
  <c r="F386" i="2"/>
  <c r="G386" i="2" s="1"/>
  <c r="F387" i="2"/>
  <c r="G387" i="2" s="1"/>
  <c r="F388" i="2"/>
  <c r="G388" i="2" s="1"/>
  <c r="F389" i="2"/>
  <c r="G389" i="2" s="1"/>
  <c r="F390" i="2"/>
  <c r="G390" i="2" s="1"/>
  <c r="F391" i="2"/>
  <c r="G391" i="2" s="1"/>
  <c r="F392" i="2"/>
  <c r="G392" i="2" s="1"/>
  <c r="F393" i="2"/>
  <c r="G393" i="2" s="1"/>
  <c r="F394" i="2"/>
  <c r="G394" i="2" s="1"/>
  <c r="F395" i="2"/>
  <c r="G395" i="2" s="1"/>
  <c r="F396" i="2"/>
  <c r="G396" i="2" s="1"/>
  <c r="F397" i="2"/>
  <c r="G397" i="2" s="1"/>
  <c r="F398" i="2"/>
  <c r="G398" i="2" s="1"/>
  <c r="F399" i="2"/>
  <c r="G399" i="2" s="1"/>
  <c r="F400" i="2"/>
  <c r="G400" i="2" s="1"/>
  <c r="F401" i="2"/>
  <c r="G401" i="2" s="1"/>
  <c r="F402" i="2"/>
  <c r="G402" i="2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/>
  <c r="F401" i="1"/>
  <c r="G401" i="1" s="1"/>
  <c r="F402" i="1"/>
  <c r="G402" i="1" s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F143" i="1"/>
  <c r="G143" i="1" s="1"/>
  <c r="I142" i="1"/>
  <c r="F142" i="1"/>
  <c r="G142" i="1" s="1"/>
  <c r="I141" i="1"/>
  <c r="F141" i="1"/>
  <c r="G141" i="1" s="1"/>
  <c r="I140" i="1"/>
  <c r="F140" i="1"/>
  <c r="G140" i="1" s="1"/>
  <c r="I139" i="1"/>
  <c r="F139" i="1"/>
  <c r="G139" i="1" s="1"/>
  <c r="I138" i="1"/>
  <c r="F138" i="1"/>
  <c r="G138" i="1" s="1"/>
  <c r="I137" i="1"/>
  <c r="F137" i="1"/>
  <c r="G137" i="1" s="1"/>
  <c r="I136" i="1"/>
  <c r="F136" i="1"/>
  <c r="G136" i="1" s="1"/>
  <c r="I135" i="1"/>
  <c r="F135" i="1"/>
  <c r="G135" i="1" s="1"/>
  <c r="I134" i="1"/>
  <c r="F134" i="1"/>
  <c r="G134" i="1" s="1"/>
  <c r="I133" i="1"/>
  <c r="F133" i="1"/>
  <c r="G133" i="1" s="1"/>
  <c r="I132" i="1"/>
  <c r="F132" i="1"/>
  <c r="G132" i="1" s="1"/>
  <c r="I131" i="1"/>
  <c r="F131" i="1"/>
  <c r="G131" i="1" s="1"/>
  <c r="I130" i="1"/>
  <c r="F130" i="1"/>
  <c r="G130" i="1" s="1"/>
  <c r="I129" i="1"/>
  <c r="F129" i="1"/>
  <c r="G129" i="1" s="1"/>
  <c r="I128" i="1"/>
  <c r="F128" i="1"/>
  <c r="G128" i="1" s="1"/>
  <c r="I127" i="1"/>
  <c r="F127" i="1"/>
  <c r="G127" i="1" s="1"/>
  <c r="I126" i="1"/>
  <c r="F126" i="1"/>
  <c r="G126" i="1" s="1"/>
  <c r="I125" i="1"/>
  <c r="F125" i="1"/>
  <c r="G125" i="1" s="1"/>
  <c r="I124" i="1"/>
  <c r="F124" i="1"/>
  <c r="G124" i="1" s="1"/>
  <c r="I123" i="1"/>
  <c r="F123" i="1"/>
  <c r="G123" i="1" s="1"/>
  <c r="I122" i="1"/>
  <c r="F122" i="1"/>
  <c r="G122" i="1" s="1"/>
  <c r="I121" i="1"/>
  <c r="F121" i="1"/>
  <c r="G121" i="1" s="1"/>
  <c r="I120" i="1"/>
  <c r="F120" i="1"/>
  <c r="G120" i="1" s="1"/>
  <c r="I119" i="1"/>
  <c r="F119" i="1"/>
  <c r="G119" i="1" s="1"/>
  <c r="I118" i="1"/>
  <c r="F118" i="1"/>
  <c r="G118" i="1" s="1"/>
  <c r="I117" i="1"/>
  <c r="F117" i="1"/>
  <c r="G117" i="1" s="1"/>
  <c r="I116" i="1"/>
  <c r="F116" i="1"/>
  <c r="G116" i="1" s="1"/>
  <c r="I115" i="1"/>
  <c r="F115" i="1"/>
  <c r="G115" i="1" s="1"/>
  <c r="I114" i="1"/>
  <c r="F114" i="1"/>
  <c r="G114" i="1" s="1"/>
  <c r="I113" i="1"/>
  <c r="F113" i="1"/>
  <c r="G113" i="1" s="1"/>
  <c r="I112" i="1"/>
  <c r="F112" i="1"/>
  <c r="G112" i="1" s="1"/>
  <c r="I111" i="1"/>
  <c r="F111" i="1"/>
  <c r="G111" i="1" s="1"/>
  <c r="I110" i="1"/>
  <c r="F110" i="1"/>
  <c r="G110" i="1" s="1"/>
  <c r="I109" i="1"/>
  <c r="F109" i="1"/>
  <c r="G109" i="1" s="1"/>
  <c r="I108" i="1"/>
  <c r="F108" i="1"/>
  <c r="G108" i="1" s="1"/>
  <c r="I107" i="1"/>
  <c r="F107" i="1"/>
  <c r="G107" i="1" s="1"/>
  <c r="I106" i="1"/>
  <c r="F106" i="1"/>
  <c r="G106" i="1" s="1"/>
  <c r="I105" i="1"/>
  <c r="F105" i="1"/>
  <c r="G105" i="1" s="1"/>
  <c r="I104" i="1"/>
  <c r="F104" i="1"/>
  <c r="G104" i="1" s="1"/>
  <c r="I103" i="1"/>
  <c r="F103" i="1"/>
  <c r="G103" i="1" s="1"/>
  <c r="I102" i="1"/>
  <c r="F102" i="1"/>
  <c r="G102" i="1" s="1"/>
  <c r="I101" i="1"/>
  <c r="F101" i="1"/>
  <c r="G101" i="1" s="1"/>
  <c r="I100" i="1"/>
  <c r="F100" i="1"/>
  <c r="G100" i="1" s="1"/>
  <c r="I99" i="1"/>
  <c r="F99" i="1"/>
  <c r="G99" i="1" s="1"/>
  <c r="I98" i="1"/>
  <c r="F98" i="1"/>
  <c r="G98" i="1" s="1"/>
  <c r="I97" i="1"/>
  <c r="F97" i="1"/>
  <c r="G97" i="1" s="1"/>
  <c r="I96" i="1"/>
  <c r="F96" i="1"/>
  <c r="G96" i="1" s="1"/>
  <c r="I95" i="1"/>
  <c r="F95" i="1"/>
  <c r="G95" i="1" s="1"/>
  <c r="I94" i="1"/>
  <c r="F94" i="1"/>
  <c r="G94" i="1" s="1"/>
  <c r="I93" i="1"/>
  <c r="F93" i="1"/>
  <c r="G93" i="1" s="1"/>
  <c r="I92" i="1"/>
  <c r="F92" i="1"/>
  <c r="G92" i="1" s="1"/>
  <c r="I91" i="1"/>
  <c r="F91" i="1"/>
  <c r="G91" i="1" s="1"/>
  <c r="I90" i="1"/>
  <c r="F90" i="1"/>
  <c r="G90" i="1" s="1"/>
  <c r="I89" i="1"/>
  <c r="F89" i="1"/>
  <c r="G89" i="1" s="1"/>
  <c r="I88" i="1"/>
  <c r="F88" i="1"/>
  <c r="G88" i="1" s="1"/>
  <c r="I87" i="1"/>
  <c r="F87" i="1"/>
  <c r="G87" i="1" s="1"/>
  <c r="I86" i="1"/>
  <c r="F86" i="1"/>
  <c r="G86" i="1" s="1"/>
  <c r="I85" i="1"/>
  <c r="F85" i="1"/>
  <c r="G85" i="1" s="1"/>
  <c r="I84" i="1"/>
  <c r="F84" i="1"/>
  <c r="G84" i="1" s="1"/>
  <c r="I83" i="1"/>
  <c r="F83" i="1"/>
  <c r="G83" i="1" s="1"/>
  <c r="I82" i="1"/>
  <c r="F82" i="1"/>
  <c r="G82" i="1" s="1"/>
  <c r="I81" i="1"/>
  <c r="F81" i="1"/>
  <c r="G81" i="1" s="1"/>
  <c r="I80" i="1"/>
  <c r="F80" i="1"/>
  <c r="G80" i="1" s="1"/>
  <c r="I79" i="1"/>
  <c r="F79" i="1"/>
  <c r="G79" i="1" s="1"/>
  <c r="I78" i="1"/>
  <c r="F78" i="1"/>
  <c r="G78" i="1" s="1"/>
  <c r="I77" i="1"/>
  <c r="F77" i="1"/>
  <c r="G77" i="1" s="1"/>
  <c r="I76" i="1"/>
  <c r="F76" i="1"/>
  <c r="G76" i="1" s="1"/>
  <c r="I75" i="1"/>
  <c r="F75" i="1"/>
  <c r="G75" i="1" s="1"/>
  <c r="I74" i="1"/>
  <c r="F74" i="1"/>
  <c r="G74" i="1" s="1"/>
  <c r="I73" i="1"/>
  <c r="F73" i="1"/>
  <c r="G73" i="1" s="1"/>
  <c r="I72" i="1"/>
  <c r="F72" i="1"/>
  <c r="G72" i="1" s="1"/>
  <c r="I71" i="1"/>
  <c r="F71" i="1"/>
  <c r="G71" i="1" s="1"/>
  <c r="I70" i="1"/>
  <c r="F70" i="1"/>
  <c r="G70" i="1" s="1"/>
  <c r="I69" i="1"/>
  <c r="F69" i="1"/>
  <c r="G69" i="1" s="1"/>
  <c r="I68" i="1"/>
  <c r="F68" i="1"/>
  <c r="G68" i="1" s="1"/>
  <c r="I67" i="1"/>
  <c r="F67" i="1"/>
  <c r="G67" i="1" s="1"/>
  <c r="I66" i="1"/>
  <c r="F66" i="1"/>
  <c r="G66" i="1" s="1"/>
  <c r="I65" i="1"/>
  <c r="F65" i="1"/>
  <c r="G65" i="1" s="1"/>
  <c r="I64" i="1"/>
  <c r="F64" i="1"/>
  <c r="G64" i="1" s="1"/>
  <c r="I63" i="1"/>
  <c r="F63" i="1"/>
  <c r="G63" i="1" s="1"/>
  <c r="I62" i="1"/>
  <c r="F62" i="1"/>
  <c r="G62" i="1" s="1"/>
  <c r="I61" i="1"/>
  <c r="F61" i="1"/>
  <c r="G61" i="1" s="1"/>
  <c r="I60" i="1"/>
  <c r="F60" i="1"/>
  <c r="G60" i="1" s="1"/>
  <c r="I59" i="1"/>
  <c r="F59" i="1"/>
  <c r="G59" i="1" s="1"/>
  <c r="I58" i="1"/>
  <c r="F58" i="1"/>
  <c r="G58" i="1" s="1"/>
  <c r="I57" i="1"/>
  <c r="F57" i="1"/>
  <c r="G57" i="1" s="1"/>
  <c r="I56" i="1"/>
  <c r="F56" i="1"/>
  <c r="G56" i="1" s="1"/>
  <c r="I55" i="1"/>
  <c r="F55" i="1"/>
  <c r="G55" i="1" s="1"/>
  <c r="I54" i="1"/>
  <c r="F54" i="1"/>
  <c r="G54" i="1" s="1"/>
  <c r="I53" i="1"/>
  <c r="F53" i="1"/>
  <c r="G53" i="1" s="1"/>
  <c r="I52" i="1"/>
  <c r="F52" i="1"/>
  <c r="G52" i="1" s="1"/>
  <c r="I51" i="1"/>
  <c r="F51" i="1"/>
  <c r="G51" i="1" s="1"/>
  <c r="I50" i="1"/>
  <c r="F50" i="1"/>
  <c r="G50" i="1" s="1"/>
  <c r="I49" i="1"/>
  <c r="F49" i="1"/>
  <c r="G49" i="1" s="1"/>
  <c r="I48" i="1"/>
  <c r="F48" i="1"/>
  <c r="G48" i="1" s="1"/>
  <c r="I47" i="1"/>
  <c r="F47" i="1"/>
  <c r="G47" i="1" s="1"/>
  <c r="I46" i="1"/>
  <c r="F46" i="1"/>
  <c r="G46" i="1" s="1"/>
  <c r="I45" i="1"/>
  <c r="F45" i="1"/>
  <c r="G45" i="1" s="1"/>
  <c r="I44" i="1"/>
  <c r="F44" i="1"/>
  <c r="G44" i="1" s="1"/>
  <c r="I43" i="1"/>
  <c r="F43" i="1"/>
  <c r="G43" i="1" s="1"/>
  <c r="I42" i="1"/>
  <c r="F42" i="1"/>
  <c r="G42" i="1" s="1"/>
  <c r="I41" i="1"/>
  <c r="F41" i="1"/>
  <c r="G41" i="1" s="1"/>
  <c r="I40" i="1"/>
  <c r="F40" i="1"/>
  <c r="G40" i="1" s="1"/>
  <c r="I39" i="1"/>
  <c r="F39" i="1"/>
  <c r="G39" i="1" s="1"/>
  <c r="I38" i="1"/>
  <c r="F38" i="1"/>
  <c r="G38" i="1" s="1"/>
  <c r="I37" i="1"/>
  <c r="F37" i="1"/>
  <c r="G37" i="1" s="1"/>
  <c r="I36" i="1"/>
  <c r="F36" i="1"/>
  <c r="G36" i="1" s="1"/>
  <c r="I35" i="1"/>
  <c r="F35" i="1"/>
  <c r="G35" i="1" s="1"/>
  <c r="I34" i="1"/>
  <c r="F34" i="1"/>
  <c r="G34" i="1" s="1"/>
  <c r="I33" i="1"/>
  <c r="F33" i="1"/>
  <c r="G33" i="1" s="1"/>
  <c r="I32" i="1"/>
  <c r="F32" i="1"/>
  <c r="G32" i="1" s="1"/>
  <c r="I31" i="1"/>
  <c r="F31" i="1"/>
  <c r="G31" i="1" s="1"/>
  <c r="I30" i="1"/>
  <c r="F30" i="1"/>
  <c r="G30" i="1" s="1"/>
  <c r="I29" i="1"/>
  <c r="F29" i="1"/>
  <c r="G29" i="1" s="1"/>
  <c r="I28" i="1"/>
  <c r="F28" i="1"/>
  <c r="G28" i="1" s="1"/>
  <c r="I27" i="1"/>
  <c r="F27" i="1"/>
  <c r="G27" i="1" s="1"/>
  <c r="I26" i="1"/>
  <c r="F26" i="1"/>
  <c r="G26" i="1" s="1"/>
  <c r="I25" i="1"/>
  <c r="F25" i="1"/>
  <c r="G25" i="1" s="1"/>
  <c r="I24" i="1"/>
  <c r="F24" i="1"/>
  <c r="G24" i="1" s="1"/>
  <c r="I23" i="1"/>
  <c r="F23" i="1"/>
  <c r="G23" i="1" s="1"/>
  <c r="I22" i="1"/>
  <c r="F22" i="1"/>
  <c r="G22" i="1" s="1"/>
  <c r="I21" i="1"/>
  <c r="F21" i="1"/>
  <c r="G21" i="1" s="1"/>
  <c r="I20" i="1"/>
  <c r="F20" i="1"/>
  <c r="G20" i="1" s="1"/>
  <c r="I19" i="1"/>
  <c r="F19" i="1"/>
  <c r="G19" i="1" s="1"/>
  <c r="I18" i="1"/>
  <c r="F18" i="1"/>
  <c r="G18" i="1" s="1"/>
  <c r="I17" i="1"/>
  <c r="F17" i="1"/>
  <c r="G17" i="1" s="1"/>
  <c r="I16" i="1"/>
  <c r="F16" i="1"/>
  <c r="G16" i="1" s="1"/>
  <c r="I15" i="1"/>
  <c r="F15" i="1"/>
  <c r="G15" i="1" s="1"/>
  <c r="I14" i="1"/>
  <c r="F14" i="1"/>
  <c r="G14" i="1" s="1"/>
  <c r="I13" i="1"/>
  <c r="F13" i="1"/>
  <c r="G13" i="1" s="1"/>
  <c r="I12" i="1"/>
  <c r="F12" i="1"/>
  <c r="G12" i="1" s="1"/>
  <c r="I11" i="1"/>
  <c r="F11" i="1"/>
  <c r="G11" i="1" s="1"/>
  <c r="I10" i="1"/>
  <c r="F10" i="1"/>
  <c r="G10" i="1" s="1"/>
  <c r="I9" i="1"/>
  <c r="F9" i="1"/>
  <c r="G9" i="1" s="1"/>
  <c r="I8" i="1"/>
  <c r="F8" i="1"/>
  <c r="G8" i="1" s="1"/>
  <c r="I7" i="1"/>
  <c r="F7" i="1"/>
  <c r="G7" i="1" s="1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143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F143" i="2"/>
  <c r="G143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7" i="2"/>
  <c r="G27" i="2" s="1"/>
  <c r="F28" i="2"/>
  <c r="G28" i="2" s="1"/>
  <c r="F29" i="2"/>
  <c r="G29" i="2" s="1"/>
  <c r="F30" i="2"/>
  <c r="G30" i="2" s="1"/>
  <c r="F31" i="2"/>
  <c r="G31" i="2" s="1"/>
  <c r="F32" i="2"/>
  <c r="G32" i="2" s="1"/>
  <c r="F33" i="2"/>
  <c r="G33" i="2" s="1"/>
  <c r="F34" i="2"/>
  <c r="G34" i="2" s="1"/>
  <c r="F35" i="2"/>
  <c r="G35" i="2" s="1"/>
  <c r="F36" i="2"/>
  <c r="G36" i="2" s="1"/>
  <c r="F37" i="2"/>
  <c r="G37" i="2" s="1"/>
  <c r="F38" i="2"/>
  <c r="G38" i="2" s="1"/>
  <c r="F39" i="2"/>
  <c r="G39" i="2" s="1"/>
  <c r="F40" i="2"/>
  <c r="G40" i="2" s="1"/>
  <c r="F41" i="2"/>
  <c r="G41" i="2" s="1"/>
  <c r="F42" i="2"/>
  <c r="G42" i="2" s="1"/>
  <c r="F43" i="2"/>
  <c r="G43" i="2" s="1"/>
  <c r="F44" i="2"/>
  <c r="G44" i="2" s="1"/>
  <c r="F45" i="2"/>
  <c r="G45" i="2" s="1"/>
  <c r="F46" i="2"/>
  <c r="G46" i="2" s="1"/>
  <c r="F47" i="2"/>
  <c r="G47" i="2" s="1"/>
  <c r="F48" i="2"/>
  <c r="G48" i="2" s="1"/>
  <c r="F49" i="2"/>
  <c r="G49" i="2" s="1"/>
  <c r="F50" i="2"/>
  <c r="G50" i="2" s="1"/>
  <c r="F51" i="2"/>
  <c r="G51" i="2" s="1"/>
  <c r="F52" i="2"/>
  <c r="G52" i="2" s="1"/>
  <c r="F53" i="2"/>
  <c r="G53" i="2" s="1"/>
  <c r="F54" i="2"/>
  <c r="G54" i="2" s="1"/>
  <c r="F55" i="2"/>
  <c r="G55" i="2" s="1"/>
  <c r="F56" i="2"/>
  <c r="G56" i="2" s="1"/>
  <c r="F57" i="2"/>
  <c r="G57" i="2" s="1"/>
  <c r="F58" i="2"/>
  <c r="G58" i="2" s="1"/>
  <c r="F59" i="2"/>
  <c r="G59" i="2" s="1"/>
  <c r="F60" i="2"/>
  <c r="G60" i="2" s="1"/>
  <c r="F61" i="2"/>
  <c r="G61" i="2" s="1"/>
  <c r="F62" i="2"/>
  <c r="G62" i="2" s="1"/>
  <c r="F63" i="2"/>
  <c r="G63" i="2" s="1"/>
  <c r="F64" i="2"/>
  <c r="G64" i="2" s="1"/>
  <c r="F65" i="2"/>
  <c r="G65" i="2" s="1"/>
  <c r="F66" i="2"/>
  <c r="G66" i="2" s="1"/>
  <c r="F67" i="2"/>
  <c r="G67" i="2" s="1"/>
  <c r="F68" i="2"/>
  <c r="G68" i="2" s="1"/>
  <c r="F69" i="2"/>
  <c r="G69" i="2" s="1"/>
  <c r="F70" i="2"/>
  <c r="G70" i="2" s="1"/>
  <c r="F71" i="2"/>
  <c r="G71" i="2" s="1"/>
  <c r="F72" i="2"/>
  <c r="G72" i="2" s="1"/>
  <c r="F73" i="2"/>
  <c r="G73" i="2" s="1"/>
  <c r="F74" i="2"/>
  <c r="G74" i="2" s="1"/>
  <c r="F75" i="2"/>
  <c r="G75" i="2" s="1"/>
  <c r="F76" i="2"/>
  <c r="G76" i="2" s="1"/>
  <c r="F77" i="2"/>
  <c r="G77" i="2" s="1"/>
  <c r="F78" i="2"/>
  <c r="G78" i="2" s="1"/>
  <c r="F79" i="2"/>
  <c r="G79" i="2" s="1"/>
  <c r="F80" i="2"/>
  <c r="G80" i="2" s="1"/>
  <c r="F81" i="2"/>
  <c r="G81" i="2" s="1"/>
  <c r="F82" i="2"/>
  <c r="G82" i="2" s="1"/>
  <c r="F83" i="2"/>
  <c r="G83" i="2" s="1"/>
  <c r="F84" i="2"/>
  <c r="G84" i="2" s="1"/>
  <c r="F85" i="2"/>
  <c r="G85" i="2" s="1"/>
  <c r="F86" i="2"/>
  <c r="G86" i="2" s="1"/>
  <c r="F87" i="2"/>
  <c r="G87" i="2" s="1"/>
  <c r="F88" i="2"/>
  <c r="G88" i="2" s="1"/>
  <c r="F89" i="2"/>
  <c r="G89" i="2" s="1"/>
  <c r="F90" i="2"/>
  <c r="G90" i="2" s="1"/>
  <c r="F91" i="2"/>
  <c r="G91" i="2" s="1"/>
  <c r="F92" i="2"/>
  <c r="G92" i="2" s="1"/>
  <c r="F93" i="2"/>
  <c r="G93" i="2" s="1"/>
  <c r="F94" i="2"/>
  <c r="G94" i="2" s="1"/>
  <c r="F95" i="2"/>
  <c r="G95" i="2" s="1"/>
  <c r="F96" i="2"/>
  <c r="G96" i="2" s="1"/>
  <c r="F97" i="2"/>
  <c r="G97" i="2" s="1"/>
  <c r="F98" i="2"/>
  <c r="G98" i="2" s="1"/>
  <c r="F99" i="2"/>
  <c r="G99" i="2" s="1"/>
  <c r="F100" i="2"/>
  <c r="G100" i="2" s="1"/>
  <c r="F101" i="2"/>
  <c r="G101" i="2" s="1"/>
  <c r="F102" i="2"/>
  <c r="G102" i="2" s="1"/>
  <c r="F103" i="2"/>
  <c r="G103" i="2" s="1"/>
  <c r="F104" i="2"/>
  <c r="G104" i="2" s="1"/>
  <c r="F105" i="2"/>
  <c r="G105" i="2" s="1"/>
  <c r="F106" i="2"/>
  <c r="G106" i="2" s="1"/>
  <c r="F107" i="2"/>
  <c r="G107" i="2" s="1"/>
  <c r="F108" i="2"/>
  <c r="G108" i="2" s="1"/>
  <c r="F109" i="2"/>
  <c r="G109" i="2" s="1"/>
  <c r="F110" i="2"/>
  <c r="G110" i="2" s="1"/>
  <c r="F111" i="2"/>
  <c r="G111" i="2" s="1"/>
  <c r="F112" i="2"/>
  <c r="G112" i="2" s="1"/>
  <c r="F113" i="2"/>
  <c r="G113" i="2" s="1"/>
  <c r="F114" i="2"/>
  <c r="G114" i="2" s="1"/>
  <c r="F115" i="2"/>
  <c r="G115" i="2" s="1"/>
  <c r="F116" i="2"/>
  <c r="G116" i="2" s="1"/>
  <c r="F117" i="2"/>
  <c r="G117" i="2" s="1"/>
  <c r="F118" i="2"/>
  <c r="G118" i="2" s="1"/>
  <c r="F119" i="2"/>
  <c r="G119" i="2" s="1"/>
  <c r="F120" i="2"/>
  <c r="G120" i="2" s="1"/>
  <c r="F121" i="2"/>
  <c r="G121" i="2" s="1"/>
  <c r="F122" i="2"/>
  <c r="G122" i="2" s="1"/>
  <c r="F123" i="2"/>
  <c r="G123" i="2" s="1"/>
  <c r="F124" i="2"/>
  <c r="G124" i="2" s="1"/>
  <c r="F125" i="2"/>
  <c r="G125" i="2" s="1"/>
  <c r="F126" i="2"/>
  <c r="G126" i="2" s="1"/>
  <c r="F127" i="2"/>
  <c r="G127" i="2" s="1"/>
  <c r="F128" i="2"/>
  <c r="G128" i="2" s="1"/>
  <c r="F129" i="2"/>
  <c r="G129" i="2" s="1"/>
  <c r="F130" i="2"/>
  <c r="G130" i="2" s="1"/>
  <c r="F131" i="2"/>
  <c r="G131" i="2" s="1"/>
  <c r="F132" i="2"/>
  <c r="G132" i="2" s="1"/>
  <c r="F133" i="2"/>
  <c r="G133" i="2" s="1"/>
  <c r="F134" i="2"/>
  <c r="G134" i="2" s="1"/>
  <c r="F135" i="2"/>
  <c r="G135" i="2" s="1"/>
  <c r="F136" i="2"/>
  <c r="G136" i="2" s="1"/>
  <c r="F137" i="2"/>
  <c r="G137" i="2" s="1"/>
  <c r="F138" i="2"/>
  <c r="G138" i="2" s="1"/>
  <c r="F139" i="2"/>
  <c r="G139" i="2" s="1"/>
  <c r="F140" i="2"/>
  <c r="G140" i="2" s="1"/>
  <c r="F141" i="2"/>
  <c r="G141" i="2" s="1"/>
  <c r="F142" i="2"/>
  <c r="G142" i="2" s="1"/>
  <c r="A323" i="15" l="1"/>
  <c r="A251" i="15"/>
  <c r="A139" i="15"/>
  <c r="A362" i="15"/>
  <c r="A354" i="15"/>
  <c r="A346" i="15"/>
  <c r="A338" i="15"/>
  <c r="A330" i="15"/>
  <c r="A322" i="15"/>
  <c r="A314" i="15"/>
  <c r="A306" i="15"/>
  <c r="A298" i="15"/>
  <c r="A290" i="15"/>
  <c r="A282" i="15"/>
  <c r="A274" i="15"/>
  <c r="A266" i="15"/>
  <c r="A258" i="15"/>
  <c r="A250" i="15"/>
  <c r="A242" i="15"/>
  <c r="A234" i="15"/>
  <c r="A226" i="15"/>
  <c r="A218" i="15"/>
  <c r="A210" i="15"/>
  <c r="A202" i="15"/>
  <c r="A194" i="15"/>
  <c r="A186" i="15"/>
  <c r="A178" i="15"/>
  <c r="A170" i="15"/>
  <c r="A162" i="15"/>
  <c r="A154" i="15"/>
  <c r="A146" i="15"/>
  <c r="A138" i="15"/>
  <c r="A130" i="15"/>
  <c r="A122" i="15"/>
  <c r="A114" i="15"/>
  <c r="A106" i="15"/>
  <c r="A98" i="15"/>
  <c r="A90" i="15"/>
  <c r="A82" i="15"/>
  <c r="A74" i="15"/>
  <c r="A66" i="15"/>
  <c r="A58" i="15"/>
  <c r="A50" i="15"/>
  <c r="A42" i="15"/>
  <c r="A34" i="15"/>
  <c r="A26" i="15"/>
  <c r="A18" i="15"/>
  <c r="A10" i="15"/>
  <c r="A2" i="15"/>
  <c r="A331" i="15"/>
  <c r="A187" i="15"/>
  <c r="A361" i="15"/>
  <c r="A353" i="15"/>
  <c r="A345" i="15"/>
  <c r="A337" i="15"/>
  <c r="A329" i="15"/>
  <c r="A321" i="15"/>
  <c r="A313" i="15"/>
  <c r="A305" i="15"/>
  <c r="A297" i="15"/>
  <c r="A289" i="15"/>
  <c r="A281" i="15"/>
  <c r="A273" i="15"/>
  <c r="A265" i="15"/>
  <c r="A257" i="15"/>
  <c r="A249" i="15"/>
  <c r="A241" i="15"/>
  <c r="A233" i="15"/>
  <c r="A225" i="15"/>
  <c r="A217" i="15"/>
  <c r="A209" i="15"/>
  <c r="A201" i="15"/>
  <c r="A193" i="15"/>
  <c r="A185" i="15"/>
  <c r="A177" i="15"/>
  <c r="A169" i="15"/>
  <c r="A161" i="15"/>
  <c r="A153" i="15"/>
  <c r="A145" i="15"/>
  <c r="A137" i="15"/>
  <c r="A129" i="15"/>
  <c r="A121" i="15"/>
  <c r="A113" i="15"/>
  <c r="A105" i="15"/>
  <c r="A97" i="15"/>
  <c r="A89" i="15"/>
  <c r="A81" i="15"/>
  <c r="A73" i="15"/>
  <c r="A65" i="15"/>
  <c r="A57" i="15"/>
  <c r="A49" i="15"/>
  <c r="A41" i="15"/>
  <c r="A33" i="15"/>
  <c r="A25" i="15"/>
  <c r="A17" i="15"/>
  <c r="A9" i="15"/>
  <c r="A315" i="15"/>
  <c r="A275" i="15"/>
  <c r="A211" i="15"/>
  <c r="A123" i="15"/>
  <c r="A360" i="15"/>
  <c r="A352" i="15"/>
  <c r="A344" i="15"/>
  <c r="A336" i="15"/>
  <c r="A328" i="15"/>
  <c r="A320" i="15"/>
  <c r="A312" i="15"/>
  <c r="A304" i="15"/>
  <c r="A296" i="15"/>
  <c r="A288" i="15"/>
  <c r="A280" i="15"/>
  <c r="A272" i="15"/>
  <c r="A264" i="15"/>
  <c r="A256" i="15"/>
  <c r="A248" i="15"/>
  <c r="A240" i="15"/>
  <c r="A232" i="15"/>
  <c r="A224" i="15"/>
  <c r="A216" i="15"/>
  <c r="A208" i="15"/>
  <c r="A200" i="15"/>
  <c r="A192" i="15"/>
  <c r="A184" i="15"/>
  <c r="A176" i="15"/>
  <c r="A168" i="15"/>
  <c r="A160" i="15"/>
  <c r="A152" i="15"/>
  <c r="A144" i="15"/>
  <c r="A136" i="15"/>
  <c r="A128" i="15"/>
  <c r="A120" i="15"/>
  <c r="A112" i="15"/>
  <c r="A104" i="15"/>
  <c r="A96" i="15"/>
  <c r="A88" i="15"/>
  <c r="A80" i="15"/>
  <c r="A72" i="15"/>
  <c r="A64" i="15"/>
  <c r="A56" i="15"/>
  <c r="A48" i="15"/>
  <c r="A40" i="15"/>
  <c r="A32" i="15"/>
  <c r="A24" i="15"/>
  <c r="A16" i="15"/>
  <c r="A8" i="15"/>
  <c r="A355" i="15"/>
  <c r="A299" i="15"/>
  <c r="A267" i="15"/>
  <c r="A227" i="15"/>
  <c r="A203" i="15"/>
  <c r="A171" i="15"/>
  <c r="A147" i="15"/>
  <c r="A115" i="15"/>
  <c r="A91" i="15"/>
  <c r="A75" i="15"/>
  <c r="A59" i="15"/>
  <c r="A43" i="15"/>
  <c r="A27" i="15"/>
  <c r="A11" i="15"/>
  <c r="A359" i="15"/>
  <c r="A351" i="15"/>
  <c r="A343" i="15"/>
  <c r="A335" i="15"/>
  <c r="A327" i="15"/>
  <c r="A319" i="15"/>
  <c r="A311" i="15"/>
  <c r="A303" i="15"/>
  <c r="A295" i="15"/>
  <c r="A287" i="15"/>
  <c r="A279" i="15"/>
  <c r="A271" i="15"/>
  <c r="A263" i="15"/>
  <c r="A255" i="15"/>
  <c r="A247" i="15"/>
  <c r="A239" i="15"/>
  <c r="A231" i="15"/>
  <c r="A223" i="15"/>
  <c r="A215" i="15"/>
  <c r="A207" i="15"/>
  <c r="A199" i="15"/>
  <c r="A191" i="15"/>
  <c r="A183" i="15"/>
  <c r="A175" i="15"/>
  <c r="A167" i="15"/>
  <c r="A159" i="15"/>
  <c r="A151" i="15"/>
  <c r="A143" i="15"/>
  <c r="A135" i="15"/>
  <c r="A127" i="15"/>
  <c r="A119" i="15"/>
  <c r="A111" i="15"/>
  <c r="A103" i="15"/>
  <c r="A95" i="15"/>
  <c r="A87" i="15"/>
  <c r="A79" i="15"/>
  <c r="A71" i="15"/>
  <c r="A63" i="15"/>
  <c r="A55" i="15"/>
  <c r="A47" i="15"/>
  <c r="A39" i="15"/>
  <c r="A31" i="15"/>
  <c r="A23" i="15"/>
  <c r="A15" i="15"/>
  <c r="A7" i="15"/>
  <c r="A347" i="15"/>
  <c r="A259" i="15"/>
  <c r="A163" i="15"/>
  <c r="A358" i="15"/>
  <c r="A350" i="15"/>
  <c r="A342" i="15"/>
  <c r="A334" i="15"/>
  <c r="A326" i="15"/>
  <c r="A318" i="15"/>
  <c r="A310" i="15"/>
  <c r="A302" i="15"/>
  <c r="A294" i="15"/>
  <c r="A286" i="15"/>
  <c r="A278" i="15"/>
  <c r="A270" i="15"/>
  <c r="A262" i="15"/>
  <c r="A254" i="15"/>
  <c r="A246" i="15"/>
  <c r="A238" i="15"/>
  <c r="A230" i="15"/>
  <c r="A222" i="15"/>
  <c r="A214" i="15"/>
  <c r="A206" i="15"/>
  <c r="A198" i="15"/>
  <c r="A190" i="15"/>
  <c r="A182" i="15"/>
  <c r="A174" i="15"/>
  <c r="A166" i="15"/>
  <c r="A158" i="15"/>
  <c r="A150" i="15"/>
  <c r="A142" i="15"/>
  <c r="A134" i="15"/>
  <c r="A126" i="15"/>
  <c r="A118" i="15"/>
  <c r="A110" i="15"/>
  <c r="A102" i="15"/>
  <c r="A94" i="15"/>
  <c r="A86" i="15"/>
  <c r="A78" i="15"/>
  <c r="A70" i="15"/>
  <c r="A62" i="15"/>
  <c r="A54" i="15"/>
  <c r="A46" i="15"/>
  <c r="A38" i="15"/>
  <c r="A30" i="15"/>
  <c r="A22" i="15"/>
  <c r="A14" i="15"/>
  <c r="A6" i="15"/>
  <c r="A363" i="15"/>
  <c r="A307" i="15"/>
  <c r="A283" i="15"/>
  <c r="A243" i="15"/>
  <c r="A219" i="15"/>
  <c r="A195" i="15"/>
  <c r="A155" i="15"/>
  <c r="A131" i="15"/>
  <c r="A107" i="15"/>
  <c r="A83" i="15"/>
  <c r="A67" i="15"/>
  <c r="A51" i="15"/>
  <c r="A35" i="15"/>
  <c r="A19" i="15"/>
  <c r="A3" i="15"/>
  <c r="A365" i="15"/>
  <c r="A357" i="15"/>
  <c r="A349" i="15"/>
  <c r="A341" i="15"/>
  <c r="A333" i="15"/>
  <c r="A325" i="15"/>
  <c r="A317" i="15"/>
  <c r="A309" i="15"/>
  <c r="A301" i="15"/>
  <c r="A293" i="15"/>
  <c r="A285" i="15"/>
  <c r="A277" i="15"/>
  <c r="A269" i="15"/>
  <c r="A261" i="15"/>
  <c r="A253" i="15"/>
  <c r="A245" i="15"/>
  <c r="A237" i="15"/>
  <c r="A229" i="15"/>
  <c r="A221" i="15"/>
  <c r="A213" i="15"/>
  <c r="A205" i="15"/>
  <c r="A197" i="15"/>
  <c r="A189" i="15"/>
  <c r="A181" i="15"/>
  <c r="A173" i="15"/>
  <c r="A165" i="15"/>
  <c r="A157" i="15"/>
  <c r="A149" i="15"/>
  <c r="A141" i="15"/>
  <c r="A133" i="15"/>
  <c r="A125" i="15"/>
  <c r="A117" i="15"/>
  <c r="A109" i="15"/>
  <c r="A101" i="15"/>
  <c r="A93" i="15"/>
  <c r="A85" i="15"/>
  <c r="A77" i="15"/>
  <c r="A69" i="15"/>
  <c r="A61" i="15"/>
  <c r="A53" i="15"/>
  <c r="A45" i="15"/>
  <c r="A37" i="15"/>
  <c r="A29" i="15"/>
  <c r="A21" i="15"/>
  <c r="A13" i="15"/>
  <c r="A5" i="15"/>
  <c r="A339" i="15"/>
  <c r="A291" i="15"/>
  <c r="A235" i="15"/>
  <c r="A179" i="15"/>
  <c r="A99" i="15"/>
  <c r="A364" i="15"/>
  <c r="A356" i="15"/>
  <c r="A348" i="15"/>
  <c r="A340" i="15"/>
  <c r="A332" i="15"/>
  <c r="A324" i="15"/>
  <c r="A316" i="15"/>
  <c r="A308" i="15"/>
  <c r="A300" i="15"/>
  <c r="A292" i="15"/>
  <c r="A284" i="15"/>
  <c r="A276" i="15"/>
  <c r="A268" i="15"/>
  <c r="A260" i="15"/>
  <c r="A252" i="15"/>
  <c r="A244" i="15"/>
  <c r="A236" i="15"/>
  <c r="A228" i="15"/>
  <c r="A220" i="15"/>
  <c r="A212" i="15"/>
  <c r="A204" i="15"/>
  <c r="A196" i="15"/>
  <c r="A188" i="15"/>
  <c r="A180" i="15"/>
  <c r="A172" i="15"/>
  <c r="A164" i="15"/>
  <c r="A156" i="15"/>
  <c r="A148" i="15"/>
  <c r="A140" i="15"/>
  <c r="A132" i="15"/>
  <c r="A124" i="15"/>
  <c r="A116" i="15"/>
  <c r="A108" i="15"/>
  <c r="A100" i="15"/>
  <c r="A92" i="15"/>
  <c r="A84" i="15"/>
  <c r="A76" i="15"/>
  <c r="A68" i="15"/>
  <c r="A60" i="15"/>
  <c r="A52" i="15"/>
  <c r="A44" i="15"/>
  <c r="A36" i="15"/>
  <c r="A28" i="15"/>
  <c r="A20" i="15"/>
  <c r="A12" i="15"/>
  <c r="A4" i="15"/>
  <c r="U6" i="16"/>
  <c r="AL6" i="16"/>
  <c r="V6" i="16"/>
  <c r="AA6" i="16"/>
  <c r="W6" i="16"/>
  <c r="X6" i="16"/>
  <c r="R6" i="16"/>
  <c r="S6" i="16"/>
  <c r="Y6" i="16"/>
  <c r="T6" i="16"/>
  <c r="Z6" i="16"/>
  <c r="Q6" i="16"/>
  <c r="AT6" i="16" l="1"/>
  <c r="AU6" i="16"/>
  <c r="AN6" i="16"/>
  <c r="AV6" i="16"/>
  <c r="AO6" i="16"/>
  <c r="AM6" i="16"/>
  <c r="AP6" i="16"/>
  <c r="AQ6" i="16"/>
  <c r="AR6" i="16"/>
  <c r="AS6" i="16"/>
  <c r="AG6" i="16"/>
  <c r="AH6" i="16"/>
  <c r="AI6" i="16"/>
  <c r="AJ6" i="16"/>
  <c r="AC6" i="16"/>
  <c r="AK6" i="16"/>
  <c r="AD6" i="16"/>
  <c r="AB6" i="16"/>
  <c r="AE6" i="16"/>
  <c r="AF6" i="16"/>
  <c r="T401" i="16" l="1"/>
  <c r="AE401" i="16" s="1"/>
  <c r="S401" i="16"/>
  <c r="AD401" i="16" s="1"/>
  <c r="Z401" i="16"/>
  <c r="AK401" i="16" s="1"/>
  <c r="R401" i="16"/>
  <c r="AC401" i="16" s="1"/>
  <c r="Y401" i="16"/>
  <c r="AJ401" i="16" s="1"/>
  <c r="Q401" i="16"/>
  <c r="AB401" i="16" s="1"/>
  <c r="X401" i="16"/>
  <c r="AI401" i="16" s="1"/>
  <c r="P401" i="16"/>
  <c r="AA401" i="16" s="1"/>
  <c r="W401" i="16"/>
  <c r="AH401" i="16" s="1"/>
  <c r="V401" i="16"/>
  <c r="AG401" i="16" s="1"/>
  <c r="U401" i="16"/>
  <c r="AF401" i="16" s="1"/>
  <c r="T400" i="16" l="1"/>
  <c r="AE400" i="16" s="1"/>
  <c r="S400" i="16"/>
  <c r="AD400" i="16" s="1"/>
  <c r="Z400" i="16"/>
  <c r="AK400" i="16" s="1"/>
  <c r="R400" i="16"/>
  <c r="AC400" i="16" s="1"/>
  <c r="Y400" i="16"/>
  <c r="AJ400" i="16" s="1"/>
  <c r="Q400" i="16"/>
  <c r="AB400" i="16" s="1"/>
  <c r="X400" i="16"/>
  <c r="AI400" i="16" s="1"/>
  <c r="P400" i="16"/>
  <c r="AA400" i="16" s="1"/>
  <c r="W400" i="16"/>
  <c r="AH400" i="16" s="1"/>
  <c r="V400" i="16"/>
  <c r="AG400" i="16" s="1"/>
  <c r="U400" i="16"/>
  <c r="AF400" i="16" s="1"/>
  <c r="T399" i="16" l="1"/>
  <c r="AE399" i="16" s="1"/>
  <c r="W399" i="16"/>
  <c r="AH399" i="16" s="1"/>
  <c r="S399" i="16"/>
  <c r="AD399" i="16" s="1"/>
  <c r="P399" i="16"/>
  <c r="AA399" i="16" s="1"/>
  <c r="V399" i="16"/>
  <c r="AG399" i="16" s="1"/>
  <c r="Z399" i="16"/>
  <c r="AK399" i="16" s="1"/>
  <c r="R399" i="16"/>
  <c r="AC399" i="16" s="1"/>
  <c r="U399" i="16"/>
  <c r="AF399" i="16" s="1"/>
  <c r="Y399" i="16"/>
  <c r="AJ399" i="16" s="1"/>
  <c r="Q399" i="16"/>
  <c r="AB399" i="16" s="1"/>
  <c r="X399" i="16"/>
  <c r="AI399" i="16" s="1"/>
  <c r="T398" i="16"/>
  <c r="AE398" i="16" s="1"/>
  <c r="R398" i="16"/>
  <c r="AC398" i="16" s="1"/>
  <c r="X398" i="16"/>
  <c r="AI398" i="16" s="1"/>
  <c r="W398" i="16"/>
  <c r="AH398" i="16" s="1"/>
  <c r="V398" i="16"/>
  <c r="AG398" i="16" s="1"/>
  <c r="S398" i="16"/>
  <c r="AD398" i="16" s="1"/>
  <c r="Q398" i="16"/>
  <c r="AB398" i="16" s="1"/>
  <c r="Z398" i="16"/>
  <c r="AK398" i="16" s="1"/>
  <c r="P398" i="16"/>
  <c r="AA398" i="16" s="1"/>
  <c r="U398" i="16"/>
  <c r="AF398" i="16" s="1"/>
  <c r="Y398" i="16"/>
  <c r="AJ398" i="16" s="1"/>
  <c r="T396" i="16" l="1"/>
  <c r="AE396" i="16" s="1"/>
  <c r="R396" i="16"/>
  <c r="AC396" i="16" s="1"/>
  <c r="X396" i="16"/>
  <c r="AI396" i="16" s="1"/>
  <c r="S396" i="16"/>
  <c r="AD396" i="16" s="1"/>
  <c r="W396" i="16"/>
  <c r="AH396" i="16" s="1"/>
  <c r="U396" i="16"/>
  <c r="AF396" i="16" s="1"/>
  <c r="Z396" i="16"/>
  <c r="AK396" i="16" s="1"/>
  <c r="Y396" i="16"/>
  <c r="AJ396" i="16" s="1"/>
  <c r="Q396" i="16"/>
  <c r="AB396" i="16" s="1"/>
  <c r="P396" i="16"/>
  <c r="AA396" i="16" s="1"/>
  <c r="V396" i="16"/>
  <c r="AG396" i="16" s="1"/>
  <c r="T397" i="16"/>
  <c r="AE397" i="16" s="1"/>
  <c r="R397" i="16"/>
  <c r="AC397" i="16" s="1"/>
  <c r="P397" i="16"/>
  <c r="AA397" i="16" s="1"/>
  <c r="S397" i="16"/>
  <c r="AD397" i="16" s="1"/>
  <c r="Q397" i="16"/>
  <c r="AB397" i="16" s="1"/>
  <c r="Z397" i="16"/>
  <c r="AK397" i="16" s="1"/>
  <c r="W397" i="16"/>
  <c r="AH397" i="16" s="1"/>
  <c r="Y397" i="16"/>
  <c r="AJ397" i="16" s="1"/>
  <c r="X397" i="16"/>
  <c r="AI397" i="16" s="1"/>
  <c r="V397" i="16"/>
  <c r="AG397" i="16" s="1"/>
  <c r="U397" i="16"/>
  <c r="AF397" i="16" s="1"/>
  <c r="S395" i="16" l="1"/>
  <c r="AD395" i="16" s="1"/>
  <c r="Z395" i="16"/>
  <c r="AK395" i="16" s="1"/>
  <c r="R395" i="16"/>
  <c r="AC395" i="16" s="1"/>
  <c r="Y395" i="16"/>
  <c r="AJ395" i="16" s="1"/>
  <c r="Q395" i="16"/>
  <c r="AB395" i="16" s="1"/>
  <c r="X395" i="16"/>
  <c r="AI395" i="16" s="1"/>
  <c r="P395" i="16"/>
  <c r="AA395" i="16" s="1"/>
  <c r="V395" i="16"/>
  <c r="AG395" i="16" s="1"/>
  <c r="U395" i="16"/>
  <c r="AF395" i="16" s="1"/>
  <c r="T395" i="16"/>
  <c r="AE395" i="16" s="1"/>
  <c r="W395" i="16"/>
  <c r="AH395" i="16" s="1"/>
  <c r="S394" i="16" l="1"/>
  <c r="AD394" i="16" s="1"/>
  <c r="Q394" i="16"/>
  <c r="AB394" i="16" s="1"/>
  <c r="Z394" i="16"/>
  <c r="AK394" i="16" s="1"/>
  <c r="R394" i="16"/>
  <c r="AC394" i="16" s="1"/>
  <c r="X394" i="16"/>
  <c r="AI394" i="16" s="1"/>
  <c r="P394" i="16"/>
  <c r="AA394" i="16" s="1"/>
  <c r="Y394" i="16"/>
  <c r="AJ394" i="16" s="1"/>
  <c r="W394" i="16"/>
  <c r="AH394" i="16" s="1"/>
  <c r="V394" i="16"/>
  <c r="AG394" i="16" s="1"/>
  <c r="U394" i="16"/>
  <c r="AF394" i="16" s="1"/>
  <c r="T394" i="16"/>
  <c r="AE394" i="16" s="1"/>
  <c r="S393" i="16" l="1"/>
  <c r="AD393" i="16" s="1"/>
  <c r="X393" i="16"/>
  <c r="AI393" i="16" s="1"/>
  <c r="W393" i="16"/>
  <c r="AH393" i="16" s="1"/>
  <c r="T393" i="16"/>
  <c r="AE393" i="16" s="1"/>
  <c r="Z393" i="16"/>
  <c r="AK393" i="16" s="1"/>
  <c r="R393" i="16"/>
  <c r="AC393" i="16" s="1"/>
  <c r="V393" i="16"/>
  <c r="AG393" i="16" s="1"/>
  <c r="Y393" i="16"/>
  <c r="AJ393" i="16" s="1"/>
  <c r="Q393" i="16"/>
  <c r="AB393" i="16" s="1"/>
  <c r="P393" i="16"/>
  <c r="AA393" i="16" s="1"/>
  <c r="U393" i="16"/>
  <c r="AF393" i="16" s="1"/>
  <c r="S392" i="16" l="1"/>
  <c r="AD392" i="16" s="1"/>
  <c r="Z392" i="16"/>
  <c r="AK392" i="16" s="1"/>
  <c r="R392" i="16"/>
  <c r="AC392" i="16" s="1"/>
  <c r="Y392" i="16"/>
  <c r="AJ392" i="16" s="1"/>
  <c r="Q392" i="16"/>
  <c r="AB392" i="16" s="1"/>
  <c r="X392" i="16"/>
  <c r="AI392" i="16" s="1"/>
  <c r="P392" i="16"/>
  <c r="AA392" i="16" s="1"/>
  <c r="W392" i="16"/>
  <c r="AH392" i="16" s="1"/>
  <c r="V392" i="16"/>
  <c r="AG392" i="16" s="1"/>
  <c r="T392" i="16"/>
  <c r="AE392" i="16" s="1"/>
  <c r="U392" i="16"/>
  <c r="AF392" i="16" s="1"/>
  <c r="T391" i="16" l="1"/>
  <c r="AE391" i="16" s="1"/>
  <c r="Y391" i="16"/>
  <c r="AJ391" i="16" s="1"/>
  <c r="S391" i="16"/>
  <c r="AD391" i="16" s="1"/>
  <c r="V391" i="16"/>
  <c r="AG391" i="16" s="1"/>
  <c r="Z391" i="16"/>
  <c r="AK391" i="16" s="1"/>
  <c r="R391" i="16"/>
  <c r="AC391" i="16" s="1"/>
  <c r="Q391" i="16"/>
  <c r="AB391" i="16" s="1"/>
  <c r="P391" i="16"/>
  <c r="AA391" i="16" s="1"/>
  <c r="W391" i="16"/>
  <c r="AH391" i="16" s="1"/>
  <c r="X391" i="16"/>
  <c r="AI391" i="16" s="1"/>
  <c r="U391" i="16"/>
  <c r="AF391" i="16" s="1"/>
  <c r="T390" i="16" l="1"/>
  <c r="AE390" i="16" s="1"/>
  <c r="S390" i="16"/>
  <c r="AD390" i="16" s="1"/>
  <c r="Z390" i="16"/>
  <c r="AK390" i="16" s="1"/>
  <c r="R390" i="16"/>
  <c r="AC390" i="16" s="1"/>
  <c r="Y390" i="16"/>
  <c r="AJ390" i="16" s="1"/>
  <c r="Q390" i="16"/>
  <c r="AB390" i="16" s="1"/>
  <c r="X390" i="16"/>
  <c r="AI390" i="16" s="1"/>
  <c r="P390" i="16"/>
  <c r="AA390" i="16" s="1"/>
  <c r="V390" i="16"/>
  <c r="AG390" i="16" s="1"/>
  <c r="W390" i="16"/>
  <c r="AH390" i="16" s="1"/>
  <c r="U390" i="16"/>
  <c r="AF390" i="16" s="1"/>
  <c r="T389" i="16" l="1"/>
  <c r="AE389" i="16" s="1"/>
  <c r="U389" i="16"/>
  <c r="AF389" i="16" s="1"/>
  <c r="S389" i="16"/>
  <c r="AD389" i="16" s="1"/>
  <c r="Z389" i="16"/>
  <c r="AK389" i="16" s="1"/>
  <c r="R389" i="16"/>
  <c r="AC389" i="16" s="1"/>
  <c r="Y389" i="16"/>
  <c r="AJ389" i="16" s="1"/>
  <c r="Q389" i="16"/>
  <c r="AB389" i="16" s="1"/>
  <c r="X389" i="16"/>
  <c r="AI389" i="16" s="1"/>
  <c r="P389" i="16"/>
  <c r="AA389" i="16" s="1"/>
  <c r="V389" i="16"/>
  <c r="AG389" i="16" s="1"/>
  <c r="W389" i="16"/>
  <c r="AH389" i="16" s="1"/>
  <c r="T388" i="16" l="1"/>
  <c r="AE388" i="16" s="1"/>
  <c r="S388" i="16"/>
  <c r="AD388" i="16" s="1"/>
  <c r="Z388" i="16"/>
  <c r="AK388" i="16" s="1"/>
  <c r="R388" i="16"/>
  <c r="AC388" i="16" s="1"/>
  <c r="Y388" i="16"/>
  <c r="AJ388" i="16" s="1"/>
  <c r="Q388" i="16"/>
  <c r="AB388" i="16" s="1"/>
  <c r="X388" i="16"/>
  <c r="AI388" i="16" s="1"/>
  <c r="P388" i="16"/>
  <c r="AA388" i="16" s="1"/>
  <c r="W388" i="16"/>
  <c r="AH388" i="16" s="1"/>
  <c r="U388" i="16"/>
  <c r="AF388" i="16" s="1"/>
  <c r="V388" i="16"/>
  <c r="AG388" i="16" s="1"/>
  <c r="T387" i="16" l="1"/>
  <c r="AE387" i="16" s="1"/>
  <c r="V387" i="16"/>
  <c r="AG387" i="16" s="1"/>
  <c r="S387" i="16"/>
  <c r="AD387" i="16" s="1"/>
  <c r="Z387" i="16"/>
  <c r="AK387" i="16" s="1"/>
  <c r="R387" i="16"/>
  <c r="AC387" i="16" s="1"/>
  <c r="P387" i="16"/>
  <c r="AA387" i="16" s="1"/>
  <c r="W387" i="16"/>
  <c r="AH387" i="16" s="1"/>
  <c r="Y387" i="16"/>
  <c r="AJ387" i="16" s="1"/>
  <c r="Q387" i="16"/>
  <c r="AB387" i="16" s="1"/>
  <c r="X387" i="16"/>
  <c r="AI387" i="16" s="1"/>
  <c r="U387" i="16"/>
  <c r="AF387" i="16" s="1"/>
  <c r="T386" i="16" l="1"/>
  <c r="AE386" i="16" s="1"/>
  <c r="U386" i="16"/>
  <c r="AF386" i="16" s="1"/>
  <c r="S386" i="16"/>
  <c r="AD386" i="16" s="1"/>
  <c r="Z386" i="16"/>
  <c r="AK386" i="16" s="1"/>
  <c r="R386" i="16"/>
  <c r="AC386" i="16" s="1"/>
  <c r="Y386" i="16"/>
  <c r="AJ386" i="16" s="1"/>
  <c r="Q386" i="16"/>
  <c r="AB386" i="16" s="1"/>
  <c r="X386" i="16"/>
  <c r="AI386" i="16" s="1"/>
  <c r="P386" i="16"/>
  <c r="AA386" i="16" s="1"/>
  <c r="V386" i="16"/>
  <c r="AG386" i="16" s="1"/>
  <c r="W386" i="16"/>
  <c r="AH386" i="16" s="1"/>
  <c r="T385" i="16" l="1"/>
  <c r="AE385" i="16" s="1"/>
  <c r="V385" i="16"/>
  <c r="AG385" i="16" s="1"/>
  <c r="S385" i="16"/>
  <c r="AD385" i="16" s="1"/>
  <c r="Z385" i="16"/>
  <c r="AK385" i="16" s="1"/>
  <c r="R385" i="16"/>
  <c r="AC385" i="16" s="1"/>
  <c r="Y385" i="16"/>
  <c r="AJ385" i="16" s="1"/>
  <c r="Q385" i="16"/>
  <c r="AB385" i="16" s="1"/>
  <c r="X385" i="16"/>
  <c r="AI385" i="16" s="1"/>
  <c r="P385" i="16"/>
  <c r="AA385" i="16" s="1"/>
  <c r="W385" i="16"/>
  <c r="AH385" i="16" s="1"/>
  <c r="U385" i="16"/>
  <c r="AF385" i="16" s="1"/>
  <c r="T384" i="16" l="1"/>
  <c r="AE384" i="16" s="1"/>
  <c r="R384" i="16"/>
  <c r="AC384" i="16" s="1"/>
  <c r="Q384" i="16"/>
  <c r="AB384" i="16" s="1"/>
  <c r="P384" i="16"/>
  <c r="AA384" i="16" s="1"/>
  <c r="W384" i="16"/>
  <c r="AH384" i="16" s="1"/>
  <c r="V384" i="16"/>
  <c r="AG384" i="16" s="1"/>
  <c r="U384" i="16"/>
  <c r="AF384" i="16" s="1"/>
  <c r="S384" i="16"/>
  <c r="AD384" i="16" s="1"/>
  <c r="X384" i="16"/>
  <c r="AI384" i="16" s="1"/>
  <c r="Z384" i="16"/>
  <c r="AK384" i="16" s="1"/>
  <c r="Y384" i="16"/>
  <c r="AJ384" i="16" s="1"/>
  <c r="T383" i="16" l="1"/>
  <c r="AE383" i="16" s="1"/>
  <c r="R383" i="16"/>
  <c r="AC383" i="16" s="1"/>
  <c r="Y383" i="16"/>
  <c r="AJ383" i="16" s="1"/>
  <c r="X383" i="16"/>
  <c r="AI383" i="16" s="1"/>
  <c r="S383" i="16"/>
  <c r="AD383" i="16" s="1"/>
  <c r="Q383" i="16"/>
  <c r="AB383" i="16" s="1"/>
  <c r="W383" i="16"/>
  <c r="AH383" i="16" s="1"/>
  <c r="V383" i="16"/>
  <c r="AG383" i="16" s="1"/>
  <c r="Z383" i="16"/>
  <c r="AK383" i="16" s="1"/>
  <c r="P383" i="16"/>
  <c r="AA383" i="16" s="1"/>
  <c r="U383" i="16"/>
  <c r="AF383" i="16" s="1"/>
  <c r="T382" i="16" l="1"/>
  <c r="AE382" i="16" s="1"/>
  <c r="R382" i="16"/>
  <c r="AC382" i="16" s="1"/>
  <c r="Y382" i="16"/>
  <c r="AJ382" i="16" s="1"/>
  <c r="P382" i="16"/>
  <c r="AA382" i="16" s="1"/>
  <c r="S382" i="16"/>
  <c r="AD382" i="16" s="1"/>
  <c r="Q382" i="16"/>
  <c r="AB382" i="16" s="1"/>
  <c r="Z382" i="16"/>
  <c r="AK382" i="16" s="1"/>
  <c r="X382" i="16"/>
  <c r="AI382" i="16" s="1"/>
  <c r="W382" i="16"/>
  <c r="AH382" i="16" s="1"/>
  <c r="V382" i="16"/>
  <c r="AG382" i="16" s="1"/>
  <c r="U382" i="16"/>
  <c r="AF382" i="16" s="1"/>
  <c r="T381" i="16" l="1"/>
  <c r="AE381" i="16" s="1"/>
  <c r="R381" i="16"/>
  <c r="AC381" i="16" s="1"/>
  <c r="Q381" i="16"/>
  <c r="AB381" i="16" s="1"/>
  <c r="W381" i="16"/>
  <c r="AH381" i="16" s="1"/>
  <c r="S381" i="16"/>
  <c r="AD381" i="16" s="1"/>
  <c r="Y381" i="16"/>
  <c r="AJ381" i="16" s="1"/>
  <c r="P381" i="16"/>
  <c r="AA381" i="16" s="1"/>
  <c r="Z381" i="16"/>
  <c r="AK381" i="16" s="1"/>
  <c r="X381" i="16"/>
  <c r="AI381" i="16" s="1"/>
  <c r="V381" i="16"/>
  <c r="AG381" i="16" s="1"/>
  <c r="U381" i="16"/>
  <c r="AF381" i="16" s="1"/>
  <c r="T380" i="16" l="1"/>
  <c r="AE380" i="16" s="1"/>
  <c r="R380" i="16"/>
  <c r="AC380" i="16" s="1"/>
  <c r="Y380" i="16"/>
  <c r="AJ380" i="16" s="1"/>
  <c r="X380" i="16"/>
  <c r="AI380" i="16" s="1"/>
  <c r="P380" i="16"/>
  <c r="AA380" i="16" s="1"/>
  <c r="S380" i="16"/>
  <c r="AD380" i="16" s="1"/>
  <c r="Z380" i="16"/>
  <c r="AK380" i="16" s="1"/>
  <c r="W380" i="16"/>
  <c r="AH380" i="16" s="1"/>
  <c r="V380" i="16"/>
  <c r="AG380" i="16" s="1"/>
  <c r="Q380" i="16"/>
  <c r="AB380" i="16" s="1"/>
  <c r="U380" i="16"/>
  <c r="AF380" i="16" s="1"/>
  <c r="T379" i="16" l="1"/>
  <c r="AE379" i="16" s="1"/>
  <c r="Z379" i="16"/>
  <c r="AK379" i="16" s="1"/>
  <c r="X379" i="16"/>
  <c r="AI379" i="16" s="1"/>
  <c r="S379" i="16"/>
  <c r="AD379" i="16" s="1"/>
  <c r="R379" i="16"/>
  <c r="AC379" i="16" s="1"/>
  <c r="P379" i="16"/>
  <c r="AA379" i="16" s="1"/>
  <c r="V379" i="16"/>
  <c r="AG379" i="16" s="1"/>
  <c r="Y379" i="16"/>
  <c r="AJ379" i="16" s="1"/>
  <c r="Q379" i="16"/>
  <c r="AB379" i="16" s="1"/>
  <c r="W379" i="16"/>
  <c r="AH379" i="16" s="1"/>
  <c r="U379" i="16"/>
  <c r="AF379" i="16" s="1"/>
  <c r="T378" i="16" l="1"/>
  <c r="AE378" i="16" s="1"/>
  <c r="S378" i="16"/>
  <c r="AD378" i="16" s="1"/>
  <c r="U378" i="16"/>
  <c r="AF378" i="16" s="1"/>
  <c r="Z378" i="16"/>
  <c r="AK378" i="16" s="1"/>
  <c r="R378" i="16"/>
  <c r="AC378" i="16" s="1"/>
  <c r="Y378" i="16"/>
  <c r="AJ378" i="16" s="1"/>
  <c r="Q378" i="16"/>
  <c r="AB378" i="16" s="1"/>
  <c r="W378" i="16"/>
  <c r="AH378" i="16" s="1"/>
  <c r="X378" i="16"/>
  <c r="AI378" i="16" s="1"/>
  <c r="P378" i="16"/>
  <c r="AA378" i="16" s="1"/>
  <c r="V378" i="16"/>
  <c r="AG378" i="16" s="1"/>
  <c r="T377" i="16" l="1"/>
  <c r="AE377" i="16" s="1"/>
  <c r="S377" i="16"/>
  <c r="AD377" i="16" s="1"/>
  <c r="Z377" i="16"/>
  <c r="AK377" i="16" s="1"/>
  <c r="R377" i="16"/>
  <c r="AC377" i="16" s="1"/>
  <c r="Y377" i="16"/>
  <c r="AJ377" i="16" s="1"/>
  <c r="Q377" i="16"/>
  <c r="AB377" i="16" s="1"/>
  <c r="X377" i="16"/>
  <c r="AI377" i="16" s="1"/>
  <c r="W377" i="16"/>
  <c r="AH377" i="16" s="1"/>
  <c r="U377" i="16"/>
  <c r="AF377" i="16" s="1"/>
  <c r="P377" i="16"/>
  <c r="AA377" i="16" s="1"/>
  <c r="V377" i="16"/>
  <c r="AG377" i="16" s="1"/>
  <c r="T376" i="16" l="1"/>
  <c r="AE376" i="16" s="1"/>
  <c r="S376" i="16"/>
  <c r="AD376" i="16" s="1"/>
  <c r="Q376" i="16"/>
  <c r="AB376" i="16" s="1"/>
  <c r="Z376" i="16"/>
  <c r="AK376" i="16" s="1"/>
  <c r="R376" i="16"/>
  <c r="AC376" i="16" s="1"/>
  <c r="Y376" i="16"/>
  <c r="AJ376" i="16" s="1"/>
  <c r="P376" i="16"/>
  <c r="AA376" i="16" s="1"/>
  <c r="W376" i="16"/>
  <c r="AH376" i="16" s="1"/>
  <c r="U376" i="16"/>
  <c r="AF376" i="16" s="1"/>
  <c r="X376" i="16"/>
  <c r="AI376" i="16" s="1"/>
  <c r="V376" i="16"/>
  <c r="AG376" i="16" s="1"/>
  <c r="T375" i="16" l="1"/>
  <c r="AE375" i="16" s="1"/>
  <c r="R375" i="16"/>
  <c r="AC375" i="16" s="1"/>
  <c r="Y375" i="16"/>
  <c r="AJ375" i="16" s="1"/>
  <c r="X375" i="16"/>
  <c r="AI375" i="16" s="1"/>
  <c r="S375" i="16"/>
  <c r="AD375" i="16" s="1"/>
  <c r="Q375" i="16"/>
  <c r="AB375" i="16" s="1"/>
  <c r="P375" i="16"/>
  <c r="AA375" i="16" s="1"/>
  <c r="W375" i="16"/>
  <c r="AH375" i="16" s="1"/>
  <c r="V375" i="16"/>
  <c r="AG375" i="16" s="1"/>
  <c r="Z375" i="16"/>
  <c r="AK375" i="16" s="1"/>
  <c r="U375" i="16"/>
  <c r="AF375" i="16" s="1"/>
  <c r="T374" i="16" l="1"/>
  <c r="AE374" i="16" s="1"/>
  <c r="U374" i="16"/>
  <c r="AF374" i="16" s="1"/>
  <c r="S374" i="16"/>
  <c r="AD374" i="16" s="1"/>
  <c r="Z374" i="16"/>
  <c r="AK374" i="16" s="1"/>
  <c r="R374" i="16"/>
  <c r="AC374" i="16" s="1"/>
  <c r="Y374" i="16"/>
  <c r="AJ374" i="16" s="1"/>
  <c r="Q374" i="16"/>
  <c r="AB374" i="16" s="1"/>
  <c r="X374" i="16"/>
  <c r="AI374" i="16" s="1"/>
  <c r="P374" i="16"/>
  <c r="AA374" i="16" s="1"/>
  <c r="W374" i="16"/>
  <c r="AH374" i="16" s="1"/>
  <c r="V374" i="16"/>
  <c r="AG374" i="16" s="1"/>
  <c r="T373" i="16" l="1"/>
  <c r="AE373" i="16" s="1"/>
  <c r="V373" i="16"/>
  <c r="AG373" i="16" s="1"/>
  <c r="S373" i="16"/>
  <c r="AD373" i="16" s="1"/>
  <c r="Z373" i="16"/>
  <c r="AK373" i="16" s="1"/>
  <c r="R373" i="16"/>
  <c r="AC373" i="16" s="1"/>
  <c r="Y373" i="16"/>
  <c r="AJ373" i="16" s="1"/>
  <c r="Q373" i="16"/>
  <c r="AB373" i="16" s="1"/>
  <c r="X373" i="16"/>
  <c r="AI373" i="16" s="1"/>
  <c r="P373" i="16"/>
  <c r="AA373" i="16" s="1"/>
  <c r="W373" i="16"/>
  <c r="AH373" i="16" s="1"/>
  <c r="U373" i="16"/>
  <c r="AF373" i="16" s="1"/>
  <c r="T372" i="16" l="1"/>
  <c r="AE372" i="16" s="1"/>
  <c r="U372" i="16"/>
  <c r="AF372" i="16" s="1"/>
  <c r="S372" i="16"/>
  <c r="AD372" i="16" s="1"/>
  <c r="Z372" i="16"/>
  <c r="AK372" i="16" s="1"/>
  <c r="R372" i="16"/>
  <c r="AC372" i="16" s="1"/>
  <c r="Y372" i="16"/>
  <c r="AJ372" i="16" s="1"/>
  <c r="Q372" i="16"/>
  <c r="AB372" i="16" s="1"/>
  <c r="X372" i="16"/>
  <c r="AI372" i="16" s="1"/>
  <c r="P372" i="16"/>
  <c r="AA372" i="16" s="1"/>
  <c r="W372" i="16"/>
  <c r="AH372" i="16" s="1"/>
  <c r="V372" i="16"/>
  <c r="AG372" i="16" s="1"/>
  <c r="T371" i="16" l="1"/>
  <c r="AE371" i="16" s="1"/>
  <c r="U371" i="16"/>
  <c r="AF371" i="16" s="1"/>
  <c r="S371" i="16"/>
  <c r="AD371" i="16" s="1"/>
  <c r="Z371" i="16"/>
  <c r="AK371" i="16" s="1"/>
  <c r="R371" i="16"/>
  <c r="AC371" i="16" s="1"/>
  <c r="Y371" i="16"/>
  <c r="AJ371" i="16" s="1"/>
  <c r="Q371" i="16"/>
  <c r="AB371" i="16" s="1"/>
  <c r="X371" i="16"/>
  <c r="AI371" i="16" s="1"/>
  <c r="P371" i="16"/>
  <c r="AA371" i="16" s="1"/>
  <c r="V371" i="16"/>
  <c r="AG371" i="16" s="1"/>
  <c r="W371" i="16"/>
  <c r="AH371" i="16" s="1"/>
  <c r="T370" i="16" l="1"/>
  <c r="AE370" i="16" s="1"/>
  <c r="S370" i="16"/>
  <c r="AD370" i="16" s="1"/>
  <c r="Z370" i="16"/>
  <c r="AK370" i="16" s="1"/>
  <c r="R370" i="16"/>
  <c r="AC370" i="16" s="1"/>
  <c r="Y370" i="16"/>
  <c r="AJ370" i="16" s="1"/>
  <c r="Q370" i="16"/>
  <c r="AB370" i="16" s="1"/>
  <c r="X370" i="16"/>
  <c r="AI370" i="16" s="1"/>
  <c r="P370" i="16"/>
  <c r="AA370" i="16" s="1"/>
  <c r="W370" i="16"/>
  <c r="AH370" i="16" s="1"/>
  <c r="U370" i="16"/>
  <c r="AF370" i="16" s="1"/>
  <c r="V370" i="16"/>
  <c r="AG370" i="16" s="1"/>
  <c r="T369" i="16" l="1"/>
  <c r="AE369" i="16" s="1"/>
  <c r="S369" i="16"/>
  <c r="AD369" i="16" s="1"/>
  <c r="Z369" i="16"/>
  <c r="AK369" i="16" s="1"/>
  <c r="R369" i="16"/>
  <c r="AC369" i="16" s="1"/>
  <c r="V369" i="16"/>
  <c r="AG369" i="16" s="1"/>
  <c r="Y369" i="16"/>
  <c r="AJ369" i="16" s="1"/>
  <c r="Q369" i="16"/>
  <c r="AB369" i="16" s="1"/>
  <c r="X369" i="16"/>
  <c r="AI369" i="16" s="1"/>
  <c r="P369" i="16"/>
  <c r="AA369" i="16" s="1"/>
  <c r="W369" i="16"/>
  <c r="AH369" i="16" s="1"/>
  <c r="U369" i="16"/>
  <c r="AF369" i="16" s="1"/>
  <c r="T368" i="16" l="1"/>
  <c r="AE368" i="16" s="1"/>
  <c r="S368" i="16"/>
  <c r="AD368" i="16" s="1"/>
  <c r="Y368" i="16"/>
  <c r="AJ368" i="16" s="1"/>
  <c r="Q368" i="16"/>
  <c r="AB368" i="16" s="1"/>
  <c r="W368" i="16"/>
  <c r="AH368" i="16" s="1"/>
  <c r="P368" i="16"/>
  <c r="AA368" i="16" s="1"/>
  <c r="Z368" i="16"/>
  <c r="AK368" i="16" s="1"/>
  <c r="R368" i="16"/>
  <c r="AC368" i="16" s="1"/>
  <c r="X368" i="16"/>
  <c r="AI368" i="16" s="1"/>
  <c r="V368" i="16"/>
  <c r="AG368" i="16" s="1"/>
  <c r="U368" i="16"/>
  <c r="AF368" i="16" s="1"/>
  <c r="Z367" i="16" l="1"/>
  <c r="AK367" i="16" s="1"/>
  <c r="R367" i="16"/>
  <c r="AC367" i="16" s="1"/>
  <c r="Q367" i="16"/>
  <c r="AB367" i="16" s="1"/>
  <c r="X367" i="16"/>
  <c r="AI367" i="16" s="1"/>
  <c r="P367" i="16"/>
  <c r="AA367" i="16" s="1"/>
  <c r="V367" i="16"/>
  <c r="AG367" i="16" s="1"/>
  <c r="S367" i="16"/>
  <c r="AD367" i="16" s="1"/>
  <c r="Y367" i="16"/>
  <c r="AJ367" i="16" s="1"/>
  <c r="W367" i="16"/>
  <c r="AH367" i="16" s="1"/>
  <c r="U367" i="16"/>
  <c r="AF367" i="16" s="1"/>
  <c r="T367" i="16"/>
  <c r="AE367" i="16" s="1"/>
  <c r="Z366" i="16" l="1"/>
  <c r="AK366" i="16" s="1"/>
  <c r="R366" i="16"/>
  <c r="AC366" i="16" s="1"/>
  <c r="Q366" i="16"/>
  <c r="AB366" i="16" s="1"/>
  <c r="X366" i="16"/>
  <c r="AI366" i="16" s="1"/>
  <c r="P366" i="16"/>
  <c r="AA366" i="16" s="1"/>
  <c r="V366" i="16"/>
  <c r="AG366" i="16" s="1"/>
  <c r="S366" i="16"/>
  <c r="AD366" i="16" s="1"/>
  <c r="Y366" i="16"/>
  <c r="AJ366" i="16" s="1"/>
  <c r="W366" i="16"/>
  <c r="AH366" i="16" s="1"/>
  <c r="U366" i="16"/>
  <c r="AF366" i="16" s="1"/>
  <c r="T366" i="16"/>
  <c r="AE366" i="16" s="1"/>
  <c r="Z365" i="16" l="1"/>
  <c r="AK365" i="16" s="1"/>
  <c r="R365" i="16"/>
  <c r="AC365" i="16" s="1"/>
  <c r="Q365" i="16"/>
  <c r="AB365" i="16" s="1"/>
  <c r="X365" i="16"/>
  <c r="AI365" i="16" s="1"/>
  <c r="P365" i="16"/>
  <c r="AA365" i="16" s="1"/>
  <c r="V365" i="16"/>
  <c r="AG365" i="16" s="1"/>
  <c r="T365" i="16"/>
  <c r="AE365" i="16" s="1"/>
  <c r="Y365" i="16"/>
  <c r="AJ365" i="16" s="1"/>
  <c r="W365" i="16"/>
  <c r="AH365" i="16" s="1"/>
  <c r="S365" i="16"/>
  <c r="AD365" i="16" s="1"/>
  <c r="U365" i="16"/>
  <c r="AF365" i="16" s="1"/>
  <c r="Z364" i="16" l="1"/>
  <c r="AK364" i="16" s="1"/>
  <c r="R364" i="16"/>
  <c r="AC364" i="16" s="1"/>
  <c r="Q364" i="16"/>
  <c r="AB364" i="16" s="1"/>
  <c r="X364" i="16"/>
  <c r="AI364" i="16" s="1"/>
  <c r="P364" i="16"/>
  <c r="AA364" i="16" s="1"/>
  <c r="V364" i="16"/>
  <c r="AG364" i="16" s="1"/>
  <c r="S364" i="16"/>
  <c r="AD364" i="16" s="1"/>
  <c r="Y364" i="16"/>
  <c r="AJ364" i="16" s="1"/>
  <c r="W364" i="16"/>
  <c r="AH364" i="16" s="1"/>
  <c r="U364" i="16"/>
  <c r="AF364" i="16" s="1"/>
  <c r="T364" i="16"/>
  <c r="AE364" i="16" s="1"/>
  <c r="Z363" i="16" l="1"/>
  <c r="AK363" i="16" s="1"/>
  <c r="R363" i="16"/>
  <c r="AC363" i="16" s="1"/>
  <c r="Q363" i="16"/>
  <c r="AB363" i="16" s="1"/>
  <c r="X363" i="16"/>
  <c r="AI363" i="16" s="1"/>
  <c r="W363" i="16"/>
  <c r="AH363" i="16" s="1"/>
  <c r="T363" i="16"/>
  <c r="AE363" i="16" s="1"/>
  <c r="Y363" i="16"/>
  <c r="AJ363" i="16" s="1"/>
  <c r="P363" i="16"/>
  <c r="AA363" i="16" s="1"/>
  <c r="U363" i="16"/>
  <c r="AF363" i="16" s="1"/>
  <c r="S363" i="16"/>
  <c r="AD363" i="16" s="1"/>
  <c r="V363" i="16"/>
  <c r="AG363" i="16" s="1"/>
  <c r="Z362" i="16" l="1"/>
  <c r="AK362" i="16" s="1"/>
  <c r="R362" i="16"/>
  <c r="AC362" i="16" s="1"/>
  <c r="Q362" i="16"/>
  <c r="AB362" i="16" s="1"/>
  <c r="X362" i="16"/>
  <c r="AI362" i="16" s="1"/>
  <c r="P362" i="16"/>
  <c r="AA362" i="16" s="1"/>
  <c r="V362" i="16"/>
  <c r="AG362" i="16" s="1"/>
  <c r="T362" i="16"/>
  <c r="AE362" i="16" s="1"/>
  <c r="Y362" i="16"/>
  <c r="AJ362" i="16" s="1"/>
  <c r="W362" i="16"/>
  <c r="AH362" i="16" s="1"/>
  <c r="S362" i="16"/>
  <c r="AD362" i="16" s="1"/>
  <c r="U362" i="16"/>
  <c r="AF362" i="16" s="1"/>
  <c r="Z361" i="16" l="1"/>
  <c r="AK361" i="16" s="1"/>
  <c r="R361" i="16"/>
  <c r="AC361" i="16" s="1"/>
  <c r="Q361" i="16"/>
  <c r="AB361" i="16" s="1"/>
  <c r="X361" i="16"/>
  <c r="AI361" i="16" s="1"/>
  <c r="P361" i="16"/>
  <c r="AA361" i="16" s="1"/>
  <c r="V361" i="16"/>
  <c r="AG361" i="16" s="1"/>
  <c r="T361" i="16"/>
  <c r="AE361" i="16" s="1"/>
  <c r="Y361" i="16"/>
  <c r="AJ361" i="16" s="1"/>
  <c r="W361" i="16"/>
  <c r="AH361" i="16" s="1"/>
  <c r="S361" i="16"/>
  <c r="AD361" i="16" s="1"/>
  <c r="U361" i="16"/>
  <c r="AF361" i="16" s="1"/>
  <c r="Z360" i="16" l="1"/>
  <c r="AK360" i="16" s="1"/>
  <c r="R360" i="16"/>
  <c r="AC360" i="16" s="1"/>
  <c r="Y360" i="16"/>
  <c r="AJ360" i="16" s="1"/>
  <c r="X360" i="16"/>
  <c r="AI360" i="16" s="1"/>
  <c r="P360" i="16"/>
  <c r="AA360" i="16" s="1"/>
  <c r="V360" i="16"/>
  <c r="AG360" i="16" s="1"/>
  <c r="T360" i="16"/>
  <c r="AE360" i="16" s="1"/>
  <c r="Q360" i="16"/>
  <c r="AB360" i="16" s="1"/>
  <c r="W360" i="16"/>
  <c r="AH360" i="16" s="1"/>
  <c r="S360" i="16"/>
  <c r="AD360" i="16" s="1"/>
  <c r="U360" i="16"/>
  <c r="AF360" i="16" s="1"/>
  <c r="Z359" i="16" l="1"/>
  <c r="AK359" i="16" s="1"/>
  <c r="R359" i="16"/>
  <c r="AC359" i="16" s="1"/>
  <c r="Q359" i="16"/>
  <c r="AB359" i="16" s="1"/>
  <c r="X359" i="16"/>
  <c r="AI359" i="16" s="1"/>
  <c r="P359" i="16"/>
  <c r="AA359" i="16" s="1"/>
  <c r="V359" i="16"/>
  <c r="AG359" i="16" s="1"/>
  <c r="T359" i="16"/>
  <c r="AE359" i="16" s="1"/>
  <c r="Y359" i="16"/>
  <c r="AJ359" i="16" s="1"/>
  <c r="W359" i="16"/>
  <c r="AH359" i="16" s="1"/>
  <c r="S359" i="16"/>
  <c r="AD359" i="16" s="1"/>
  <c r="U359" i="16"/>
  <c r="AF359" i="16" s="1"/>
  <c r="Z358" i="16" l="1"/>
  <c r="AK358" i="16" s="1"/>
  <c r="R358" i="16"/>
  <c r="AC358" i="16" s="1"/>
  <c r="Q358" i="16"/>
  <c r="AB358" i="16" s="1"/>
  <c r="X358" i="16"/>
  <c r="AI358" i="16" s="1"/>
  <c r="P358" i="16"/>
  <c r="AA358" i="16" s="1"/>
  <c r="W358" i="16"/>
  <c r="AH358" i="16" s="1"/>
  <c r="S358" i="16"/>
  <c r="AD358" i="16" s="1"/>
  <c r="Y358" i="16"/>
  <c r="AJ358" i="16" s="1"/>
  <c r="U358" i="16"/>
  <c r="AF358" i="16" s="1"/>
  <c r="T358" i="16"/>
  <c r="AE358" i="16" s="1"/>
  <c r="V358" i="16"/>
  <c r="AG358" i="16" s="1"/>
  <c r="Z357" i="16" l="1"/>
  <c r="AK357" i="16" s="1"/>
  <c r="R357" i="16"/>
  <c r="AC357" i="16" s="1"/>
  <c r="Q357" i="16"/>
  <c r="AB357" i="16" s="1"/>
  <c r="X357" i="16"/>
  <c r="AI357" i="16" s="1"/>
  <c r="P357" i="16"/>
  <c r="AA357" i="16" s="1"/>
  <c r="W357" i="16"/>
  <c r="AH357" i="16" s="1"/>
  <c r="U357" i="16"/>
  <c r="AF357" i="16" s="1"/>
  <c r="Y357" i="16"/>
  <c r="AJ357" i="16" s="1"/>
  <c r="V357" i="16"/>
  <c r="AG357" i="16" s="1"/>
  <c r="S357" i="16"/>
  <c r="AD357" i="16" s="1"/>
  <c r="T357" i="16"/>
  <c r="AE357" i="16" s="1"/>
  <c r="Z356" i="16" l="1"/>
  <c r="AK356" i="16" s="1"/>
  <c r="R356" i="16"/>
  <c r="AC356" i="16" s="1"/>
  <c r="Q356" i="16"/>
  <c r="AB356" i="16" s="1"/>
  <c r="X356" i="16"/>
  <c r="AI356" i="16" s="1"/>
  <c r="P356" i="16"/>
  <c r="AA356" i="16" s="1"/>
  <c r="U356" i="16"/>
  <c r="AF356" i="16" s="1"/>
  <c r="Y356" i="16"/>
  <c r="AJ356" i="16" s="1"/>
  <c r="W356" i="16"/>
  <c r="AH356" i="16" s="1"/>
  <c r="T356" i="16"/>
  <c r="AE356" i="16" s="1"/>
  <c r="S356" i="16"/>
  <c r="AD356" i="16" s="1"/>
  <c r="V356" i="16"/>
  <c r="AG356" i="16" s="1"/>
  <c r="Z355" i="16" l="1"/>
  <c r="AK355" i="16" s="1"/>
  <c r="R355" i="16"/>
  <c r="AC355" i="16" s="1"/>
  <c r="Q355" i="16"/>
  <c r="AB355" i="16" s="1"/>
  <c r="X355" i="16"/>
  <c r="AI355" i="16" s="1"/>
  <c r="P355" i="16"/>
  <c r="AA355" i="16" s="1"/>
  <c r="V355" i="16"/>
  <c r="AG355" i="16" s="1"/>
  <c r="S355" i="16"/>
  <c r="AD355" i="16" s="1"/>
  <c r="Y355" i="16"/>
  <c r="AJ355" i="16" s="1"/>
  <c r="W355" i="16"/>
  <c r="AH355" i="16" s="1"/>
  <c r="T355" i="16"/>
  <c r="AE355" i="16" s="1"/>
  <c r="U355" i="16"/>
  <c r="AF355" i="16" s="1"/>
  <c r="Z354" i="16" l="1"/>
  <c r="AK354" i="16" s="1"/>
  <c r="R354" i="16"/>
  <c r="AC354" i="16" s="1"/>
  <c r="P354" i="16"/>
  <c r="AA354" i="16" s="1"/>
  <c r="V354" i="16"/>
  <c r="AG354" i="16" s="1"/>
  <c r="T354" i="16"/>
  <c r="AE354" i="16" s="1"/>
  <c r="Y354" i="16"/>
  <c r="AJ354" i="16" s="1"/>
  <c r="Q354" i="16"/>
  <c r="AB354" i="16" s="1"/>
  <c r="W354" i="16"/>
  <c r="AH354" i="16" s="1"/>
  <c r="U354" i="16"/>
  <c r="AF354" i="16" s="1"/>
  <c r="X354" i="16"/>
  <c r="AI354" i="16" s="1"/>
  <c r="S354" i="16"/>
  <c r="AD354" i="16" s="1"/>
  <c r="Z353" i="16" l="1"/>
  <c r="AK353" i="16" s="1"/>
  <c r="R353" i="16"/>
  <c r="AC353" i="16" s="1"/>
  <c r="X353" i="16"/>
  <c r="AI353" i="16" s="1"/>
  <c r="W353" i="16"/>
  <c r="AH353" i="16" s="1"/>
  <c r="T353" i="16"/>
  <c r="AE353" i="16" s="1"/>
  <c r="S353" i="16"/>
  <c r="AD353" i="16" s="1"/>
  <c r="Y353" i="16"/>
  <c r="AJ353" i="16" s="1"/>
  <c r="Q353" i="16"/>
  <c r="AB353" i="16" s="1"/>
  <c r="V353" i="16"/>
  <c r="AG353" i="16" s="1"/>
  <c r="U353" i="16"/>
  <c r="AF353" i="16" s="1"/>
  <c r="P353" i="16"/>
  <c r="AA353" i="16" s="1"/>
  <c r="Z352" i="16" l="1"/>
  <c r="AK352" i="16" s="1"/>
  <c r="R352" i="16"/>
  <c r="AC352" i="16" s="1"/>
  <c r="Y352" i="16"/>
  <c r="AJ352" i="16" s="1"/>
  <c r="X352" i="16"/>
  <c r="AI352" i="16" s="1"/>
  <c r="P352" i="16"/>
  <c r="AA352" i="16" s="1"/>
  <c r="W352" i="16"/>
  <c r="AH352" i="16" s="1"/>
  <c r="T352" i="16"/>
  <c r="AE352" i="16" s="1"/>
  <c r="Q352" i="16"/>
  <c r="AB352" i="16" s="1"/>
  <c r="V352" i="16"/>
  <c r="AG352" i="16" s="1"/>
  <c r="S352" i="16"/>
  <c r="AD352" i="16" s="1"/>
  <c r="U352" i="16"/>
  <c r="AF352" i="16" s="1"/>
  <c r="Z351" i="16" l="1"/>
  <c r="AK351" i="16" s="1"/>
  <c r="R351" i="16"/>
  <c r="AC351" i="16" s="1"/>
  <c r="Y351" i="16"/>
  <c r="AJ351" i="16" s="1"/>
  <c r="Q351" i="16"/>
  <c r="AB351" i="16" s="1"/>
  <c r="X351" i="16"/>
  <c r="AI351" i="16" s="1"/>
  <c r="P351" i="16"/>
  <c r="AA351" i="16" s="1"/>
  <c r="V351" i="16"/>
  <c r="AG351" i="16" s="1"/>
  <c r="U351" i="16"/>
  <c r="AF351" i="16" s="1"/>
  <c r="W351" i="16"/>
  <c r="AH351" i="16" s="1"/>
  <c r="T351" i="16"/>
  <c r="AE351" i="16" s="1"/>
  <c r="S351" i="16"/>
  <c r="AD351" i="16" s="1"/>
  <c r="Z350" i="16" l="1"/>
  <c r="AK350" i="16" s="1"/>
  <c r="R350" i="16"/>
  <c r="AC350" i="16" s="1"/>
  <c r="Y350" i="16"/>
  <c r="AJ350" i="16" s="1"/>
  <c r="X350" i="16"/>
  <c r="AI350" i="16" s="1"/>
  <c r="P350" i="16"/>
  <c r="AA350" i="16" s="1"/>
  <c r="V350" i="16"/>
  <c r="AG350" i="16" s="1"/>
  <c r="S350" i="16"/>
  <c r="AD350" i="16" s="1"/>
  <c r="Q350" i="16"/>
  <c r="AB350" i="16" s="1"/>
  <c r="W350" i="16"/>
  <c r="AH350" i="16" s="1"/>
  <c r="T350" i="16"/>
  <c r="AE350" i="16" s="1"/>
  <c r="U350" i="16"/>
  <c r="AF350" i="16" s="1"/>
  <c r="Z349" i="16" l="1"/>
  <c r="AK349" i="16" s="1"/>
  <c r="R349" i="16"/>
  <c r="AC349" i="16" s="1"/>
  <c r="W349" i="16"/>
  <c r="AH349" i="16" s="1"/>
  <c r="Y349" i="16"/>
  <c r="AJ349" i="16" s="1"/>
  <c r="Q349" i="16"/>
  <c r="AB349" i="16" s="1"/>
  <c r="V349" i="16"/>
  <c r="AG349" i="16" s="1"/>
  <c r="T349" i="16"/>
  <c r="AE349" i="16" s="1"/>
  <c r="X349" i="16"/>
  <c r="AI349" i="16" s="1"/>
  <c r="P349" i="16"/>
  <c r="AA349" i="16" s="1"/>
  <c r="U349" i="16"/>
  <c r="AF349" i="16" s="1"/>
  <c r="S349" i="16"/>
  <c r="AD349" i="16" s="1"/>
  <c r="Z348" i="16" l="1"/>
  <c r="AK348" i="16" s="1"/>
  <c r="R348" i="16"/>
  <c r="AC348" i="16" s="1"/>
  <c r="Q348" i="16"/>
  <c r="AB348" i="16" s="1"/>
  <c r="W348" i="16"/>
  <c r="AH348" i="16" s="1"/>
  <c r="U348" i="16"/>
  <c r="AF348" i="16" s="1"/>
  <c r="Y348" i="16"/>
  <c r="AJ348" i="16" s="1"/>
  <c r="X348" i="16"/>
  <c r="AI348" i="16" s="1"/>
  <c r="V348" i="16"/>
  <c r="AG348" i="16" s="1"/>
  <c r="T348" i="16"/>
  <c r="AE348" i="16" s="1"/>
  <c r="P348" i="16"/>
  <c r="AA348" i="16" s="1"/>
  <c r="S348" i="16"/>
  <c r="AD348" i="16" s="1"/>
  <c r="Z347" i="16" l="1"/>
  <c r="AK347" i="16" s="1"/>
  <c r="R347" i="16"/>
  <c r="AC347" i="16" s="1"/>
  <c r="Q347" i="16"/>
  <c r="AB347" i="16" s="1"/>
  <c r="X347" i="16"/>
  <c r="AI347" i="16" s="1"/>
  <c r="P347" i="16"/>
  <c r="AA347" i="16" s="1"/>
  <c r="U347" i="16"/>
  <c r="AF347" i="16" s="1"/>
  <c r="Y347" i="16"/>
  <c r="AJ347" i="16" s="1"/>
  <c r="W347" i="16"/>
  <c r="AH347" i="16" s="1"/>
  <c r="T347" i="16"/>
  <c r="AE347" i="16" s="1"/>
  <c r="S347" i="16"/>
  <c r="AD347" i="16" s="1"/>
  <c r="V347" i="16"/>
  <c r="AG347" i="16" s="1"/>
  <c r="Z346" i="16" l="1"/>
  <c r="AK346" i="16" s="1"/>
  <c r="R346" i="16"/>
  <c r="AC346" i="16" s="1"/>
  <c r="Y346" i="16"/>
  <c r="AJ346" i="16" s="1"/>
  <c r="X346" i="16"/>
  <c r="AI346" i="16" s="1"/>
  <c r="P346" i="16"/>
  <c r="AA346" i="16" s="1"/>
  <c r="V346" i="16"/>
  <c r="AG346" i="16" s="1"/>
  <c r="S346" i="16"/>
  <c r="AD346" i="16" s="1"/>
  <c r="Q346" i="16"/>
  <c r="AB346" i="16" s="1"/>
  <c r="W346" i="16"/>
  <c r="AH346" i="16" s="1"/>
  <c r="T346" i="16"/>
  <c r="AE346" i="16" s="1"/>
  <c r="U346" i="16"/>
  <c r="AF346" i="16" s="1"/>
  <c r="Z344" i="16" l="1"/>
  <c r="AK344" i="16" s="1"/>
  <c r="R344" i="16"/>
  <c r="AC344" i="16" s="1"/>
  <c r="Y344" i="16"/>
  <c r="AJ344" i="16" s="1"/>
  <c r="X344" i="16"/>
  <c r="AI344" i="16" s="1"/>
  <c r="P344" i="16"/>
  <c r="AA344" i="16" s="1"/>
  <c r="W344" i="16"/>
  <c r="AH344" i="16" s="1"/>
  <c r="U344" i="16"/>
  <c r="AF344" i="16" s="1"/>
  <c r="Q344" i="16"/>
  <c r="AB344" i="16" s="1"/>
  <c r="V344" i="16"/>
  <c r="AG344" i="16" s="1"/>
  <c r="S344" i="16"/>
  <c r="AD344" i="16" s="1"/>
  <c r="T344" i="16"/>
  <c r="AE344" i="16" s="1"/>
  <c r="Z345" i="16"/>
  <c r="AK345" i="16" s="1"/>
  <c r="R345" i="16"/>
  <c r="AC345" i="16" s="1"/>
  <c r="Y345" i="16"/>
  <c r="AJ345" i="16" s="1"/>
  <c r="X345" i="16"/>
  <c r="AI345" i="16" s="1"/>
  <c r="P345" i="16"/>
  <c r="AA345" i="16" s="1"/>
  <c r="V345" i="16"/>
  <c r="AG345" i="16" s="1"/>
  <c r="T345" i="16"/>
  <c r="AE345" i="16" s="1"/>
  <c r="Q345" i="16"/>
  <c r="AB345" i="16" s="1"/>
  <c r="W345" i="16"/>
  <c r="AH345" i="16" s="1"/>
  <c r="S345" i="16"/>
  <c r="AD345" i="16" s="1"/>
  <c r="U345" i="16"/>
  <c r="AF345" i="16" s="1"/>
  <c r="Z343" i="16" l="1"/>
  <c r="AK343" i="16" s="1"/>
  <c r="R343" i="16"/>
  <c r="AC343" i="16" s="1"/>
  <c r="Q343" i="16"/>
  <c r="AB343" i="16" s="1"/>
  <c r="X343" i="16"/>
  <c r="AI343" i="16" s="1"/>
  <c r="P343" i="16"/>
  <c r="AA343" i="16" s="1"/>
  <c r="U343" i="16"/>
  <c r="AF343" i="16" s="1"/>
  <c r="S343" i="16"/>
  <c r="AD343" i="16" s="1"/>
  <c r="Y343" i="16"/>
  <c r="AJ343" i="16" s="1"/>
  <c r="W343" i="16"/>
  <c r="AH343" i="16" s="1"/>
  <c r="T343" i="16"/>
  <c r="AE343" i="16" s="1"/>
  <c r="V343" i="16"/>
  <c r="AG343" i="16" s="1"/>
  <c r="Z342" i="16" l="1"/>
  <c r="AK342" i="16" s="1"/>
  <c r="R342" i="16"/>
  <c r="AC342" i="16" s="1"/>
  <c r="Y342" i="16"/>
  <c r="AJ342" i="16" s="1"/>
  <c r="Q342" i="16"/>
  <c r="AB342" i="16" s="1"/>
  <c r="P342" i="16"/>
  <c r="AA342" i="16" s="1"/>
  <c r="W342" i="16"/>
  <c r="AH342" i="16" s="1"/>
  <c r="S342" i="16"/>
  <c r="AD342" i="16" s="1"/>
  <c r="X342" i="16"/>
  <c r="AI342" i="16" s="1"/>
  <c r="V342" i="16"/>
  <c r="AG342" i="16" s="1"/>
  <c r="T342" i="16"/>
  <c r="AE342" i="16" s="1"/>
  <c r="U342" i="16"/>
  <c r="AF342" i="16" s="1"/>
  <c r="Z341" i="16" l="1"/>
  <c r="AK341" i="16" s="1"/>
  <c r="R341" i="16"/>
  <c r="AC341" i="16" s="1"/>
  <c r="Y341" i="16"/>
  <c r="AJ341" i="16" s="1"/>
  <c r="X341" i="16"/>
  <c r="AI341" i="16" s="1"/>
  <c r="P341" i="16"/>
  <c r="AA341" i="16" s="1"/>
  <c r="W341" i="16"/>
  <c r="AH341" i="16" s="1"/>
  <c r="U341" i="16"/>
  <c r="AF341" i="16" s="1"/>
  <c r="Q341" i="16"/>
  <c r="AB341" i="16" s="1"/>
  <c r="V341" i="16"/>
  <c r="AG341" i="16" s="1"/>
  <c r="S341" i="16"/>
  <c r="AD341" i="16" s="1"/>
  <c r="T341" i="16"/>
  <c r="AE341" i="16" s="1"/>
  <c r="Z340" i="16" l="1"/>
  <c r="AK340" i="16" s="1"/>
  <c r="R340" i="16"/>
  <c r="AC340" i="16" s="1"/>
  <c r="Y340" i="16"/>
  <c r="AJ340" i="16" s="1"/>
  <c r="X340" i="16"/>
  <c r="AI340" i="16" s="1"/>
  <c r="P340" i="16"/>
  <c r="AA340" i="16" s="1"/>
  <c r="W340" i="16"/>
  <c r="AH340" i="16" s="1"/>
  <c r="U340" i="16"/>
  <c r="AF340" i="16" s="1"/>
  <c r="Q340" i="16"/>
  <c r="AB340" i="16" s="1"/>
  <c r="V340" i="16"/>
  <c r="AG340" i="16" s="1"/>
  <c r="S340" i="16"/>
  <c r="AD340" i="16" s="1"/>
  <c r="T340" i="16"/>
  <c r="AE340" i="16" s="1"/>
  <c r="Z339" i="16" l="1"/>
  <c r="AK339" i="16" s="1"/>
  <c r="R339" i="16"/>
  <c r="AC339" i="16" s="1"/>
  <c r="Q339" i="16"/>
  <c r="AB339" i="16" s="1"/>
  <c r="X339" i="16"/>
  <c r="AI339" i="16" s="1"/>
  <c r="W339" i="16"/>
  <c r="AH339" i="16" s="1"/>
  <c r="U339" i="16"/>
  <c r="AF339" i="16" s="1"/>
  <c r="Y339" i="16"/>
  <c r="AJ339" i="16" s="1"/>
  <c r="P339" i="16"/>
  <c r="AA339" i="16" s="1"/>
  <c r="V339" i="16"/>
  <c r="AG339" i="16" s="1"/>
  <c r="S339" i="16"/>
  <c r="AD339" i="16" s="1"/>
  <c r="T339" i="16"/>
  <c r="AE339" i="16" s="1"/>
  <c r="Z338" i="16" l="1"/>
  <c r="AK338" i="16" s="1"/>
  <c r="R338" i="16"/>
  <c r="AC338" i="16" s="1"/>
  <c r="Q338" i="16"/>
  <c r="AB338" i="16" s="1"/>
  <c r="X338" i="16"/>
  <c r="AI338" i="16" s="1"/>
  <c r="P338" i="16"/>
  <c r="AA338" i="16" s="1"/>
  <c r="V338" i="16"/>
  <c r="AG338" i="16" s="1"/>
  <c r="Y338" i="16"/>
  <c r="AJ338" i="16" s="1"/>
  <c r="W338" i="16"/>
  <c r="AH338" i="16" s="1"/>
  <c r="U338" i="16"/>
  <c r="AF338" i="16" s="1"/>
  <c r="S338" i="16"/>
  <c r="AD338" i="16" s="1"/>
  <c r="T338" i="16"/>
  <c r="AE338" i="16" s="1"/>
  <c r="Z337" i="16" l="1"/>
  <c r="AK337" i="16" s="1"/>
  <c r="R337" i="16"/>
  <c r="AC337" i="16" s="1"/>
  <c r="Q337" i="16"/>
  <c r="AB337" i="16" s="1"/>
  <c r="X337" i="16"/>
  <c r="AI337" i="16" s="1"/>
  <c r="P337" i="16"/>
  <c r="AA337" i="16" s="1"/>
  <c r="V337" i="16"/>
  <c r="AG337" i="16" s="1"/>
  <c r="Y337" i="16"/>
  <c r="AJ337" i="16" s="1"/>
  <c r="W337" i="16"/>
  <c r="AH337" i="16" s="1"/>
  <c r="U337" i="16"/>
  <c r="AF337" i="16" s="1"/>
  <c r="S337" i="16"/>
  <c r="AD337" i="16" s="1"/>
  <c r="T337" i="16"/>
  <c r="AE337" i="16" s="1"/>
  <c r="Z336" i="16" l="1"/>
  <c r="AK336" i="16" s="1"/>
  <c r="R336" i="16"/>
  <c r="AC336" i="16" s="1"/>
  <c r="Y336" i="16"/>
  <c r="AJ336" i="16" s="1"/>
  <c r="X336" i="16"/>
  <c r="AI336" i="16" s="1"/>
  <c r="P336" i="16"/>
  <c r="AA336" i="16" s="1"/>
  <c r="V336" i="16"/>
  <c r="AG336" i="16" s="1"/>
  <c r="S336" i="16"/>
  <c r="AD336" i="16" s="1"/>
  <c r="Q336" i="16"/>
  <c r="AB336" i="16" s="1"/>
  <c r="W336" i="16"/>
  <c r="AH336" i="16" s="1"/>
  <c r="U336" i="16"/>
  <c r="AF336" i="16" s="1"/>
  <c r="T336" i="16"/>
  <c r="AE336" i="16" s="1"/>
  <c r="Z335" i="16" l="1"/>
  <c r="AK335" i="16" s="1"/>
  <c r="R335" i="16"/>
  <c r="AC335" i="16" s="1"/>
  <c r="Y335" i="16"/>
  <c r="AJ335" i="16" s="1"/>
  <c r="X335" i="16"/>
  <c r="AI335" i="16" s="1"/>
  <c r="P335" i="16"/>
  <c r="AA335" i="16" s="1"/>
  <c r="V335" i="16"/>
  <c r="AG335" i="16" s="1"/>
  <c r="S335" i="16"/>
  <c r="AD335" i="16" s="1"/>
  <c r="Q335" i="16"/>
  <c r="AB335" i="16" s="1"/>
  <c r="W335" i="16"/>
  <c r="AH335" i="16" s="1"/>
  <c r="T335" i="16"/>
  <c r="AE335" i="16" s="1"/>
  <c r="U335" i="16"/>
  <c r="AF335" i="16" s="1"/>
  <c r="Z334" i="16" l="1"/>
  <c r="AK334" i="16" s="1"/>
  <c r="R334" i="16"/>
  <c r="AC334" i="16" s="1"/>
  <c r="Q334" i="16"/>
  <c r="AB334" i="16" s="1"/>
  <c r="X334" i="16"/>
  <c r="AI334" i="16" s="1"/>
  <c r="P334" i="16"/>
  <c r="AA334" i="16" s="1"/>
  <c r="S334" i="16"/>
  <c r="AD334" i="16" s="1"/>
  <c r="Y334" i="16"/>
  <c r="AJ334" i="16" s="1"/>
  <c r="W334" i="16"/>
  <c r="AH334" i="16" s="1"/>
  <c r="V334" i="16"/>
  <c r="AG334" i="16" s="1"/>
  <c r="T334" i="16"/>
  <c r="AE334" i="16" s="1"/>
  <c r="U334" i="16"/>
  <c r="AF334" i="16" s="1"/>
  <c r="Z333" i="16" l="1"/>
  <c r="AK333" i="16" s="1"/>
  <c r="R333" i="16"/>
  <c r="AC333" i="16" s="1"/>
  <c r="Q333" i="16"/>
  <c r="AB333" i="16" s="1"/>
  <c r="W333" i="16"/>
  <c r="AH333" i="16" s="1"/>
  <c r="T333" i="16"/>
  <c r="AE333" i="16" s="1"/>
  <c r="Y333" i="16"/>
  <c r="AJ333" i="16" s="1"/>
  <c r="X333" i="16"/>
  <c r="AI333" i="16" s="1"/>
  <c r="V333" i="16"/>
  <c r="AG333" i="16" s="1"/>
  <c r="U333" i="16"/>
  <c r="AF333" i="16" s="1"/>
  <c r="P333" i="16"/>
  <c r="AA333" i="16" s="1"/>
  <c r="S333" i="16"/>
  <c r="AD333" i="16" s="1"/>
  <c r="Z332" i="16" l="1"/>
  <c r="AK332" i="16" s="1"/>
  <c r="R332" i="16"/>
  <c r="AC332" i="16" s="1"/>
  <c r="Q332" i="16"/>
  <c r="AB332" i="16" s="1"/>
  <c r="X332" i="16"/>
  <c r="AI332" i="16" s="1"/>
  <c r="P332" i="16"/>
  <c r="AA332" i="16" s="1"/>
  <c r="V332" i="16"/>
  <c r="AG332" i="16" s="1"/>
  <c r="T332" i="16"/>
  <c r="AE332" i="16" s="1"/>
  <c r="Y332" i="16"/>
  <c r="AJ332" i="16" s="1"/>
  <c r="W332" i="16"/>
  <c r="AH332" i="16" s="1"/>
  <c r="S332" i="16"/>
  <c r="AD332" i="16" s="1"/>
  <c r="U332" i="16"/>
  <c r="AF332" i="16" s="1"/>
  <c r="Z331" i="16" l="1"/>
  <c r="AK331" i="16" s="1"/>
  <c r="R331" i="16"/>
  <c r="AC331" i="16" s="1"/>
  <c r="Q331" i="16"/>
  <c r="AB331" i="16" s="1"/>
  <c r="X331" i="16"/>
  <c r="AI331" i="16" s="1"/>
  <c r="P331" i="16"/>
  <c r="AA331" i="16" s="1"/>
  <c r="U331" i="16"/>
  <c r="AF331" i="16" s="1"/>
  <c r="Y331" i="16"/>
  <c r="AJ331" i="16" s="1"/>
  <c r="W331" i="16"/>
  <c r="AH331" i="16" s="1"/>
  <c r="V331" i="16"/>
  <c r="AG331" i="16" s="1"/>
  <c r="S331" i="16"/>
  <c r="AD331" i="16" s="1"/>
  <c r="T331" i="16"/>
  <c r="AE331" i="16" s="1"/>
  <c r="Z330" i="16" l="1"/>
  <c r="AK330" i="16" s="1"/>
  <c r="R330" i="16"/>
  <c r="AC330" i="16" s="1"/>
  <c r="Y330" i="16"/>
  <c r="AJ330" i="16" s="1"/>
  <c r="X330" i="16"/>
  <c r="AI330" i="16" s="1"/>
  <c r="P330" i="16"/>
  <c r="AA330" i="16" s="1"/>
  <c r="W330" i="16"/>
  <c r="AH330" i="16" s="1"/>
  <c r="V330" i="16"/>
  <c r="AG330" i="16" s="1"/>
  <c r="Q330" i="16"/>
  <c r="AB330" i="16" s="1"/>
  <c r="U330" i="16"/>
  <c r="AF330" i="16" s="1"/>
  <c r="S330" i="16"/>
  <c r="AD330" i="16" s="1"/>
  <c r="T330" i="16"/>
  <c r="AE330" i="16" s="1"/>
  <c r="Z329" i="16" l="1"/>
  <c r="AK329" i="16" s="1"/>
  <c r="R329" i="16"/>
  <c r="AC329" i="16" s="1"/>
  <c r="Q329" i="16"/>
  <c r="AB329" i="16" s="1"/>
  <c r="X329" i="16"/>
  <c r="AI329" i="16" s="1"/>
  <c r="P329" i="16"/>
  <c r="AA329" i="16" s="1"/>
  <c r="U329" i="16"/>
  <c r="AF329" i="16" s="1"/>
  <c r="Y329" i="16"/>
  <c r="AJ329" i="16" s="1"/>
  <c r="W329" i="16"/>
  <c r="AH329" i="16" s="1"/>
  <c r="V329" i="16"/>
  <c r="AG329" i="16" s="1"/>
  <c r="S329" i="16"/>
  <c r="AD329" i="16" s="1"/>
  <c r="T329" i="16"/>
  <c r="AE329" i="16" s="1"/>
  <c r="Z328" i="16" l="1"/>
  <c r="AK328" i="16" s="1"/>
  <c r="R328" i="16"/>
  <c r="AC328" i="16" s="1"/>
  <c r="Q328" i="16"/>
  <c r="AB328" i="16" s="1"/>
  <c r="X328" i="16"/>
  <c r="AI328" i="16" s="1"/>
  <c r="P328" i="16"/>
  <c r="AA328" i="16" s="1"/>
  <c r="U328" i="16"/>
  <c r="AF328" i="16" s="1"/>
  <c r="Y328" i="16"/>
  <c r="AJ328" i="16" s="1"/>
  <c r="W328" i="16"/>
  <c r="AH328" i="16" s="1"/>
  <c r="V328" i="16"/>
  <c r="AG328" i="16" s="1"/>
  <c r="S328" i="16"/>
  <c r="AD328" i="16" s="1"/>
  <c r="T328" i="16"/>
  <c r="AE328" i="16" s="1"/>
  <c r="Z327" i="16" l="1"/>
  <c r="AK327" i="16" s="1"/>
  <c r="R327" i="16"/>
  <c r="AC327" i="16" s="1"/>
  <c r="Q327" i="16"/>
  <c r="AB327" i="16" s="1"/>
  <c r="X327" i="16"/>
  <c r="AI327" i="16" s="1"/>
  <c r="P327" i="16"/>
  <c r="AA327" i="16" s="1"/>
  <c r="V327" i="16"/>
  <c r="AG327" i="16" s="1"/>
  <c r="S327" i="16"/>
  <c r="AD327" i="16" s="1"/>
  <c r="Y327" i="16"/>
  <c r="AJ327" i="16" s="1"/>
  <c r="W327" i="16"/>
  <c r="AH327" i="16" s="1"/>
  <c r="T327" i="16"/>
  <c r="AE327" i="16" s="1"/>
  <c r="U327" i="16"/>
  <c r="AF327" i="16" s="1"/>
  <c r="Z326" i="16" l="1"/>
  <c r="AK326" i="16" s="1"/>
  <c r="R326" i="16"/>
  <c r="AC326" i="16" s="1"/>
  <c r="Y326" i="16"/>
  <c r="AJ326" i="16" s="1"/>
  <c r="X326" i="16"/>
  <c r="AI326" i="16" s="1"/>
  <c r="P326" i="16"/>
  <c r="AA326" i="16" s="1"/>
  <c r="V326" i="16"/>
  <c r="AG326" i="16" s="1"/>
  <c r="S326" i="16"/>
  <c r="AD326" i="16" s="1"/>
  <c r="Q326" i="16"/>
  <c r="AB326" i="16" s="1"/>
  <c r="W326" i="16"/>
  <c r="AH326" i="16" s="1"/>
  <c r="U326" i="16"/>
  <c r="AF326" i="16" s="1"/>
  <c r="T326" i="16"/>
  <c r="AE326" i="16" s="1"/>
  <c r="Z325" i="16" l="1"/>
  <c r="AK325" i="16" s="1"/>
  <c r="R325" i="16"/>
  <c r="AC325" i="16" s="1"/>
  <c r="Q325" i="16"/>
  <c r="AB325" i="16" s="1"/>
  <c r="X325" i="16"/>
  <c r="AI325" i="16" s="1"/>
  <c r="P325" i="16"/>
  <c r="AA325" i="16" s="1"/>
  <c r="V325" i="16"/>
  <c r="AG325" i="16" s="1"/>
  <c r="S325" i="16"/>
  <c r="AD325" i="16" s="1"/>
  <c r="Y325" i="16"/>
  <c r="AJ325" i="16" s="1"/>
  <c r="W325" i="16"/>
  <c r="AH325" i="16" s="1"/>
  <c r="U325" i="16"/>
  <c r="AF325" i="16" s="1"/>
  <c r="T325" i="16"/>
  <c r="AE325" i="16" s="1"/>
  <c r="Z324" i="16" l="1"/>
  <c r="AK324" i="16" s="1"/>
  <c r="R324" i="16"/>
  <c r="AC324" i="16" s="1"/>
  <c r="Q324" i="16"/>
  <c r="AB324" i="16" s="1"/>
  <c r="X324" i="16"/>
  <c r="AI324" i="16" s="1"/>
  <c r="P324" i="16"/>
  <c r="AA324" i="16" s="1"/>
  <c r="U324" i="16"/>
  <c r="AF324" i="16" s="1"/>
  <c r="Y324" i="16"/>
  <c r="AJ324" i="16" s="1"/>
  <c r="W324" i="16"/>
  <c r="AH324" i="16" s="1"/>
  <c r="V324" i="16"/>
  <c r="AG324" i="16" s="1"/>
  <c r="S324" i="16"/>
  <c r="AD324" i="16" s="1"/>
  <c r="T324" i="16"/>
  <c r="AE324" i="16" s="1"/>
  <c r="Z323" i="16" l="1"/>
  <c r="AK323" i="16" s="1"/>
  <c r="R323" i="16"/>
  <c r="AC323" i="16" s="1"/>
  <c r="Q323" i="16"/>
  <c r="AB323" i="16" s="1"/>
  <c r="X323" i="16"/>
  <c r="AI323" i="16" s="1"/>
  <c r="W323" i="16"/>
  <c r="AH323" i="16" s="1"/>
  <c r="U323" i="16"/>
  <c r="AF323" i="16" s="1"/>
  <c r="Y323" i="16"/>
  <c r="AJ323" i="16" s="1"/>
  <c r="P323" i="16"/>
  <c r="AA323" i="16" s="1"/>
  <c r="V323" i="16"/>
  <c r="AG323" i="16" s="1"/>
  <c r="S323" i="16"/>
  <c r="AD323" i="16" s="1"/>
  <c r="T323" i="16"/>
  <c r="AE323" i="16" s="1"/>
  <c r="Z322" i="16" l="1"/>
  <c r="AK322" i="16" s="1"/>
  <c r="R322" i="16"/>
  <c r="AC322" i="16" s="1"/>
  <c r="Q322" i="16"/>
  <c r="AB322" i="16" s="1"/>
  <c r="X322" i="16"/>
  <c r="AI322" i="16" s="1"/>
  <c r="P322" i="16"/>
  <c r="AA322" i="16" s="1"/>
  <c r="V322" i="16"/>
  <c r="AG322" i="16" s="1"/>
  <c r="S322" i="16"/>
  <c r="AD322" i="16" s="1"/>
  <c r="Y322" i="16"/>
  <c r="AJ322" i="16" s="1"/>
  <c r="W322" i="16"/>
  <c r="AH322" i="16" s="1"/>
  <c r="U322" i="16"/>
  <c r="AF322" i="16" s="1"/>
  <c r="T322" i="16"/>
  <c r="AE322" i="16" s="1"/>
  <c r="Z321" i="16" l="1"/>
  <c r="AK321" i="16" s="1"/>
  <c r="R321" i="16"/>
  <c r="AC321" i="16" s="1"/>
  <c r="Y321" i="16"/>
  <c r="AJ321" i="16" s="1"/>
  <c r="X321" i="16"/>
  <c r="AI321" i="16" s="1"/>
  <c r="P321" i="16"/>
  <c r="AA321" i="16" s="1"/>
  <c r="V321" i="16"/>
  <c r="AG321" i="16" s="1"/>
  <c r="S321" i="16"/>
  <c r="AD321" i="16" s="1"/>
  <c r="Q321" i="16"/>
  <c r="AB321" i="16" s="1"/>
  <c r="W321" i="16"/>
  <c r="AH321" i="16" s="1"/>
  <c r="U321" i="16"/>
  <c r="AF321" i="16" s="1"/>
  <c r="T321" i="16"/>
  <c r="AE321" i="16" s="1"/>
  <c r="Z320" i="16" l="1"/>
  <c r="AK320" i="16" s="1"/>
  <c r="R320" i="16"/>
  <c r="AC320" i="16" s="1"/>
  <c r="Q320" i="16"/>
  <c r="AB320" i="16" s="1"/>
  <c r="X320" i="16"/>
  <c r="AI320" i="16" s="1"/>
  <c r="P320" i="16"/>
  <c r="AA320" i="16" s="1"/>
  <c r="V320" i="16"/>
  <c r="AG320" i="16" s="1"/>
  <c r="S320" i="16"/>
  <c r="AD320" i="16" s="1"/>
  <c r="Y320" i="16"/>
  <c r="AJ320" i="16" s="1"/>
  <c r="W320" i="16"/>
  <c r="AH320" i="16" s="1"/>
  <c r="U320" i="16"/>
  <c r="AF320" i="16" s="1"/>
  <c r="T320" i="16"/>
  <c r="AE320" i="16" s="1"/>
  <c r="Z319" i="16" l="1"/>
  <c r="AK319" i="16" s="1"/>
  <c r="R319" i="16"/>
  <c r="AC319" i="16" s="1"/>
  <c r="Q319" i="16"/>
  <c r="AB319" i="16" s="1"/>
  <c r="X319" i="16"/>
  <c r="AI319" i="16" s="1"/>
  <c r="P319" i="16"/>
  <c r="AA319" i="16" s="1"/>
  <c r="V319" i="16"/>
  <c r="AG319" i="16" s="1"/>
  <c r="S319" i="16"/>
  <c r="AD319" i="16" s="1"/>
  <c r="Y319" i="16"/>
  <c r="AJ319" i="16" s="1"/>
  <c r="W319" i="16"/>
  <c r="AH319" i="16" s="1"/>
  <c r="U319" i="16"/>
  <c r="AF319" i="16" s="1"/>
  <c r="T319" i="16"/>
  <c r="AE319" i="16" s="1"/>
  <c r="Z318" i="16" l="1"/>
  <c r="AK318" i="16" s="1"/>
  <c r="R318" i="16"/>
  <c r="AC318" i="16" s="1"/>
  <c r="Q318" i="16"/>
  <c r="AB318" i="16" s="1"/>
  <c r="X318" i="16"/>
  <c r="AI318" i="16" s="1"/>
  <c r="W318" i="16"/>
  <c r="AH318" i="16" s="1"/>
  <c r="S318" i="16"/>
  <c r="AD318" i="16" s="1"/>
  <c r="Y318" i="16"/>
  <c r="AJ318" i="16" s="1"/>
  <c r="P318" i="16"/>
  <c r="AA318" i="16" s="1"/>
  <c r="V318" i="16"/>
  <c r="AG318" i="16" s="1"/>
  <c r="T318" i="16"/>
  <c r="AE318" i="16" s="1"/>
  <c r="U318" i="16"/>
  <c r="AF318" i="16" s="1"/>
  <c r="Z317" i="16" l="1"/>
  <c r="AK317" i="16" s="1"/>
  <c r="R317" i="16"/>
  <c r="AC317" i="16" s="1"/>
  <c r="Y317" i="16"/>
  <c r="AJ317" i="16" s="1"/>
  <c r="X317" i="16"/>
  <c r="AI317" i="16" s="1"/>
  <c r="P317" i="16"/>
  <c r="AA317" i="16" s="1"/>
  <c r="V317" i="16"/>
  <c r="AG317" i="16" s="1"/>
  <c r="S317" i="16"/>
  <c r="AD317" i="16" s="1"/>
  <c r="Q317" i="16"/>
  <c r="AB317" i="16" s="1"/>
  <c r="W317" i="16"/>
  <c r="AH317" i="16" s="1"/>
  <c r="T317" i="16"/>
  <c r="AE317" i="16" s="1"/>
  <c r="U317" i="16"/>
  <c r="AF317" i="16" s="1"/>
  <c r="Z316" i="16" l="1"/>
  <c r="AK316" i="16" s="1"/>
  <c r="R316" i="16"/>
  <c r="AC316" i="16" s="1"/>
  <c r="Q316" i="16"/>
  <c r="AB316" i="16" s="1"/>
  <c r="X316" i="16"/>
  <c r="AI316" i="16" s="1"/>
  <c r="W316" i="16"/>
  <c r="AH316" i="16" s="1"/>
  <c r="T316" i="16"/>
  <c r="AE316" i="16" s="1"/>
  <c r="S316" i="16"/>
  <c r="AD316" i="16" s="1"/>
  <c r="Y316" i="16"/>
  <c r="AJ316" i="16" s="1"/>
  <c r="P316" i="16"/>
  <c r="AA316" i="16" s="1"/>
  <c r="U316" i="16"/>
  <c r="AF316" i="16" s="1"/>
  <c r="V316" i="16"/>
  <c r="AG316" i="16" s="1"/>
  <c r="Z315" i="16" l="1"/>
  <c r="AK315" i="16" s="1"/>
  <c r="R315" i="16"/>
  <c r="AC315" i="16" s="1"/>
  <c r="Q315" i="16"/>
  <c r="AB315" i="16" s="1"/>
  <c r="X315" i="16"/>
  <c r="AI315" i="16" s="1"/>
  <c r="P315" i="16"/>
  <c r="AA315" i="16" s="1"/>
  <c r="U315" i="16"/>
  <c r="AF315" i="16" s="1"/>
  <c r="Y315" i="16"/>
  <c r="AJ315" i="16" s="1"/>
  <c r="W315" i="16"/>
  <c r="AH315" i="16" s="1"/>
  <c r="V315" i="16"/>
  <c r="AG315" i="16" s="1"/>
  <c r="T315" i="16"/>
  <c r="AE315" i="16" s="1"/>
  <c r="S315" i="16"/>
  <c r="AD315" i="16" s="1"/>
  <c r="Z314" i="16" l="1"/>
  <c r="AK314" i="16" s="1"/>
  <c r="R314" i="16"/>
  <c r="AC314" i="16" s="1"/>
  <c r="Q314" i="16"/>
  <c r="AB314" i="16" s="1"/>
  <c r="X314" i="16"/>
  <c r="AI314" i="16" s="1"/>
  <c r="V314" i="16"/>
  <c r="AG314" i="16" s="1"/>
  <c r="T314" i="16"/>
  <c r="AE314" i="16" s="1"/>
  <c r="Y314" i="16"/>
  <c r="AJ314" i="16" s="1"/>
  <c r="W314" i="16"/>
  <c r="AH314" i="16" s="1"/>
  <c r="U314" i="16"/>
  <c r="AF314" i="16" s="1"/>
  <c r="S314" i="16"/>
  <c r="AD314" i="16" s="1"/>
  <c r="P314" i="16"/>
  <c r="AA314" i="16" s="1"/>
  <c r="Z313" i="16" l="1"/>
  <c r="AK313" i="16" s="1"/>
  <c r="R313" i="16"/>
  <c r="AC313" i="16" s="1"/>
  <c r="Q313" i="16"/>
  <c r="AB313" i="16" s="1"/>
  <c r="X313" i="16"/>
  <c r="AI313" i="16" s="1"/>
  <c r="P313" i="16"/>
  <c r="AA313" i="16" s="1"/>
  <c r="V313" i="16"/>
  <c r="AG313" i="16" s="1"/>
  <c r="S313" i="16"/>
  <c r="AD313" i="16" s="1"/>
  <c r="Y313" i="16"/>
  <c r="AJ313" i="16" s="1"/>
  <c r="W313" i="16"/>
  <c r="AH313" i="16" s="1"/>
  <c r="T313" i="16"/>
  <c r="AE313" i="16" s="1"/>
  <c r="U313" i="16"/>
  <c r="AF313" i="16" s="1"/>
  <c r="Z312" i="16" l="1"/>
  <c r="AK312" i="16" s="1"/>
  <c r="R312" i="16"/>
  <c r="AC312" i="16" s="1"/>
  <c r="P312" i="16"/>
  <c r="AA312" i="16" s="1"/>
  <c r="T312" i="16"/>
  <c r="AE312" i="16" s="1"/>
  <c r="Y312" i="16"/>
  <c r="AJ312" i="16" s="1"/>
  <c r="Q312" i="16"/>
  <c r="AB312" i="16" s="1"/>
  <c r="W312" i="16"/>
  <c r="AH312" i="16" s="1"/>
  <c r="V312" i="16"/>
  <c r="AG312" i="16" s="1"/>
  <c r="S312" i="16"/>
  <c r="AD312" i="16" s="1"/>
  <c r="X312" i="16"/>
  <c r="AI312" i="16" s="1"/>
  <c r="U312" i="16"/>
  <c r="AF312" i="16" s="1"/>
  <c r="Z311" i="16" l="1"/>
  <c r="AK311" i="16" s="1"/>
  <c r="R311" i="16"/>
  <c r="AC311" i="16" s="1"/>
  <c r="P311" i="16"/>
  <c r="AA311" i="16" s="1"/>
  <c r="V311" i="16"/>
  <c r="AG311" i="16" s="1"/>
  <c r="S311" i="16"/>
  <c r="AD311" i="16" s="1"/>
  <c r="Y311" i="16"/>
  <c r="AJ311" i="16" s="1"/>
  <c r="Q311" i="16"/>
  <c r="AB311" i="16" s="1"/>
  <c r="W311" i="16"/>
  <c r="AH311" i="16" s="1"/>
  <c r="U311" i="16"/>
  <c r="AF311" i="16" s="1"/>
  <c r="X311" i="16"/>
  <c r="AI311" i="16" s="1"/>
  <c r="T311" i="16"/>
  <c r="AE311" i="16" s="1"/>
  <c r="Z310" i="16" l="1"/>
  <c r="AK310" i="16" s="1"/>
  <c r="R310" i="16"/>
  <c r="AC310" i="16" s="1"/>
  <c r="T310" i="16"/>
  <c r="AE310" i="16" s="1"/>
  <c r="Y310" i="16"/>
  <c r="AJ310" i="16" s="1"/>
  <c r="Q310" i="16"/>
  <c r="AB310" i="16" s="1"/>
  <c r="U310" i="16"/>
  <c r="AF310" i="16" s="1"/>
  <c r="X310" i="16"/>
  <c r="AI310" i="16" s="1"/>
  <c r="P310" i="16"/>
  <c r="AA310" i="16" s="1"/>
  <c r="V310" i="16"/>
  <c r="AG310" i="16" s="1"/>
  <c r="S310" i="16"/>
  <c r="AD310" i="16" s="1"/>
  <c r="W310" i="16"/>
  <c r="AH310" i="16" s="1"/>
  <c r="Z309" i="16" l="1"/>
  <c r="AK309" i="16" s="1"/>
  <c r="R309" i="16"/>
  <c r="AC309" i="16" s="1"/>
  <c r="Q309" i="16"/>
  <c r="AB309" i="16" s="1"/>
  <c r="W309" i="16"/>
  <c r="AH309" i="16" s="1"/>
  <c r="U309" i="16"/>
  <c r="AF309" i="16" s="1"/>
  <c r="Y309" i="16"/>
  <c r="AJ309" i="16" s="1"/>
  <c r="V309" i="16"/>
  <c r="AG309" i="16" s="1"/>
  <c r="T309" i="16"/>
  <c r="AE309" i="16" s="1"/>
  <c r="X309" i="16"/>
  <c r="AI309" i="16" s="1"/>
  <c r="P309" i="16"/>
  <c r="AA309" i="16" s="1"/>
  <c r="S309" i="16"/>
  <c r="AD309" i="16" s="1"/>
  <c r="Z308" i="16" l="1"/>
  <c r="AK308" i="16" s="1"/>
  <c r="R308" i="16"/>
  <c r="AC308" i="16" s="1"/>
  <c r="Q308" i="16"/>
  <c r="AB308" i="16" s="1"/>
  <c r="W308" i="16"/>
  <c r="AH308" i="16" s="1"/>
  <c r="V308" i="16"/>
  <c r="AG308" i="16" s="1"/>
  <c r="U308" i="16"/>
  <c r="AF308" i="16" s="1"/>
  <c r="S308" i="16"/>
  <c r="AD308" i="16" s="1"/>
  <c r="Y308" i="16"/>
  <c r="AJ308" i="16" s="1"/>
  <c r="P308" i="16"/>
  <c r="AA308" i="16" s="1"/>
  <c r="T308" i="16"/>
  <c r="AE308" i="16" s="1"/>
  <c r="X308" i="16"/>
  <c r="AI308" i="16" s="1"/>
  <c r="Y307" i="16" l="1"/>
  <c r="AJ307" i="16" s="1"/>
  <c r="Q307" i="16"/>
  <c r="AB307" i="16" s="1"/>
  <c r="X307" i="16"/>
  <c r="AI307" i="16" s="1"/>
  <c r="P307" i="16"/>
  <c r="AA307" i="16" s="1"/>
  <c r="W307" i="16"/>
  <c r="AH307" i="16" s="1"/>
  <c r="V307" i="16"/>
  <c r="AG307" i="16" s="1"/>
  <c r="S307" i="16"/>
  <c r="AD307" i="16" s="1"/>
  <c r="Z307" i="16"/>
  <c r="AK307" i="16" s="1"/>
  <c r="T307" i="16"/>
  <c r="AE307" i="16" s="1"/>
  <c r="R307" i="16"/>
  <c r="AC307" i="16" s="1"/>
  <c r="U307" i="16"/>
  <c r="AF307" i="16" s="1"/>
  <c r="Z306" i="16" l="1"/>
  <c r="AK306" i="16" s="1"/>
  <c r="R306" i="16"/>
  <c r="AC306" i="16" s="1"/>
  <c r="Y306" i="16"/>
  <c r="AJ306" i="16" s="1"/>
  <c r="Q306" i="16"/>
  <c r="AB306" i="16" s="1"/>
  <c r="X306" i="16"/>
  <c r="AI306" i="16" s="1"/>
  <c r="P306" i="16"/>
  <c r="AA306" i="16" s="1"/>
  <c r="W306" i="16"/>
  <c r="AH306" i="16" s="1"/>
  <c r="U306" i="16"/>
  <c r="AF306" i="16" s="1"/>
  <c r="T306" i="16"/>
  <c r="AE306" i="16" s="1"/>
  <c r="V306" i="16"/>
  <c r="AG306" i="16" s="1"/>
  <c r="S306" i="16"/>
  <c r="AD306" i="16" s="1"/>
  <c r="Y305" i="16" l="1"/>
  <c r="AJ305" i="16" s="1"/>
  <c r="Q305" i="16"/>
  <c r="AB305" i="16" s="1"/>
  <c r="X305" i="16"/>
  <c r="AI305" i="16" s="1"/>
  <c r="P305" i="16"/>
  <c r="AA305" i="16" s="1"/>
  <c r="W305" i="16"/>
  <c r="AH305" i="16" s="1"/>
  <c r="V305" i="16"/>
  <c r="AG305" i="16" s="1"/>
  <c r="U305" i="16"/>
  <c r="AF305" i="16" s="1"/>
  <c r="T305" i="16"/>
  <c r="AE305" i="16" s="1"/>
  <c r="S305" i="16"/>
  <c r="AD305" i="16" s="1"/>
  <c r="Z305" i="16"/>
  <c r="AK305" i="16" s="1"/>
  <c r="R305" i="16"/>
  <c r="AC305" i="16" s="1"/>
  <c r="Z304" i="16" l="1"/>
  <c r="AK304" i="16" s="1"/>
  <c r="R304" i="16"/>
  <c r="AC304" i="16" s="1"/>
  <c r="Y304" i="16"/>
  <c r="AJ304" i="16" s="1"/>
  <c r="Q304" i="16"/>
  <c r="AB304" i="16" s="1"/>
  <c r="X304" i="16"/>
  <c r="AI304" i="16" s="1"/>
  <c r="V304" i="16"/>
  <c r="AG304" i="16" s="1"/>
  <c r="U304" i="16"/>
  <c r="AF304" i="16" s="1"/>
  <c r="T304" i="16"/>
  <c r="AE304" i="16" s="1"/>
  <c r="S304" i="16"/>
  <c r="AD304" i="16" s="1"/>
  <c r="W304" i="16"/>
  <c r="AH304" i="16" s="1"/>
  <c r="P304" i="16"/>
  <c r="AA304" i="16" s="1"/>
  <c r="Z303" i="16" l="1"/>
  <c r="AK303" i="16" s="1"/>
  <c r="R303" i="16"/>
  <c r="AC303" i="16" s="1"/>
  <c r="P303" i="16"/>
  <c r="AA303" i="16" s="1"/>
  <c r="V303" i="16"/>
  <c r="AG303" i="16" s="1"/>
  <c r="U303" i="16"/>
  <c r="AF303" i="16" s="1"/>
  <c r="S303" i="16"/>
  <c r="AD303" i="16" s="1"/>
  <c r="Y303" i="16"/>
  <c r="AJ303" i="16" s="1"/>
  <c r="Q303" i="16"/>
  <c r="AB303" i="16" s="1"/>
  <c r="X303" i="16"/>
  <c r="AI303" i="16" s="1"/>
  <c r="W303" i="16"/>
  <c r="AH303" i="16" s="1"/>
  <c r="T303" i="16"/>
  <c r="AE303" i="16" s="1"/>
  <c r="Z302" i="16" l="1"/>
  <c r="AK302" i="16" s="1"/>
  <c r="R302" i="16"/>
  <c r="AC302" i="16" s="1"/>
  <c r="Y302" i="16"/>
  <c r="AJ302" i="16" s="1"/>
  <c r="Q302" i="16"/>
  <c r="AB302" i="16" s="1"/>
  <c r="X302" i="16"/>
  <c r="AI302" i="16" s="1"/>
  <c r="P302" i="16"/>
  <c r="AA302" i="16" s="1"/>
  <c r="W302" i="16"/>
  <c r="AH302" i="16" s="1"/>
  <c r="U302" i="16"/>
  <c r="AF302" i="16" s="1"/>
  <c r="T302" i="16"/>
  <c r="AE302" i="16" s="1"/>
  <c r="S302" i="16"/>
  <c r="AD302" i="16" s="1"/>
  <c r="V302" i="16"/>
  <c r="AG302" i="16" s="1"/>
  <c r="Z301" i="16" l="1"/>
  <c r="AK301" i="16" s="1"/>
  <c r="R301" i="16"/>
  <c r="AC301" i="16" s="1"/>
  <c r="Y301" i="16"/>
  <c r="AJ301" i="16" s="1"/>
  <c r="Q301" i="16"/>
  <c r="AB301" i="16" s="1"/>
  <c r="X301" i="16"/>
  <c r="AI301" i="16" s="1"/>
  <c r="P301" i="16"/>
  <c r="AA301" i="16" s="1"/>
  <c r="W301" i="16"/>
  <c r="AH301" i="16" s="1"/>
  <c r="V301" i="16"/>
  <c r="AG301" i="16" s="1"/>
  <c r="T301" i="16"/>
  <c r="AE301" i="16" s="1"/>
  <c r="S301" i="16"/>
  <c r="AD301" i="16" s="1"/>
  <c r="U301" i="16"/>
  <c r="AF301" i="16" s="1"/>
  <c r="Z300" i="16" l="1"/>
  <c r="AK300" i="16" s="1"/>
  <c r="R300" i="16"/>
  <c r="AC300" i="16" s="1"/>
  <c r="Y300" i="16"/>
  <c r="AJ300" i="16" s="1"/>
  <c r="Q300" i="16"/>
  <c r="AB300" i="16" s="1"/>
  <c r="P300" i="16"/>
  <c r="AA300" i="16" s="1"/>
  <c r="W300" i="16"/>
  <c r="AH300" i="16" s="1"/>
  <c r="V300" i="16"/>
  <c r="AG300" i="16" s="1"/>
  <c r="T300" i="16"/>
  <c r="AE300" i="16" s="1"/>
  <c r="X300" i="16"/>
  <c r="AI300" i="16" s="1"/>
  <c r="U300" i="16"/>
  <c r="AF300" i="16" s="1"/>
  <c r="S300" i="16"/>
  <c r="AD300" i="16" s="1"/>
  <c r="Z299" i="16" l="1"/>
  <c r="AK299" i="16" s="1"/>
  <c r="R299" i="16"/>
  <c r="AC299" i="16" s="1"/>
  <c r="Y299" i="16"/>
  <c r="AJ299" i="16" s="1"/>
  <c r="Q299" i="16"/>
  <c r="AB299" i="16" s="1"/>
  <c r="X299" i="16"/>
  <c r="AI299" i="16" s="1"/>
  <c r="P299" i="16"/>
  <c r="AA299" i="16" s="1"/>
  <c r="W299" i="16"/>
  <c r="AH299" i="16" s="1"/>
  <c r="U299" i="16"/>
  <c r="AF299" i="16" s="1"/>
  <c r="T299" i="16"/>
  <c r="AE299" i="16" s="1"/>
  <c r="S299" i="16"/>
  <c r="AD299" i="16" s="1"/>
  <c r="V299" i="16"/>
  <c r="AG299" i="16" s="1"/>
  <c r="Z298" i="16" l="1"/>
  <c r="AK298" i="16" s="1"/>
  <c r="R298" i="16"/>
  <c r="AC298" i="16" s="1"/>
  <c r="Y298" i="16"/>
  <c r="AJ298" i="16" s="1"/>
  <c r="Q298" i="16"/>
  <c r="AB298" i="16" s="1"/>
  <c r="U298" i="16"/>
  <c r="AF298" i="16" s="1"/>
  <c r="S298" i="16"/>
  <c r="AD298" i="16" s="1"/>
  <c r="X298" i="16"/>
  <c r="AI298" i="16" s="1"/>
  <c r="P298" i="16"/>
  <c r="AA298" i="16" s="1"/>
  <c r="W298" i="16"/>
  <c r="AH298" i="16" s="1"/>
  <c r="V298" i="16"/>
  <c r="AG298" i="16" s="1"/>
  <c r="T298" i="16"/>
  <c r="AE298" i="16" s="1"/>
  <c r="Z297" i="16" l="1"/>
  <c r="AK297" i="16" s="1"/>
  <c r="R297" i="16"/>
  <c r="AC297" i="16" s="1"/>
  <c r="Y297" i="16"/>
  <c r="AJ297" i="16" s="1"/>
  <c r="Q297" i="16"/>
  <c r="AB297" i="16" s="1"/>
  <c r="X297" i="16"/>
  <c r="AI297" i="16" s="1"/>
  <c r="W297" i="16"/>
  <c r="AH297" i="16" s="1"/>
  <c r="V297" i="16"/>
  <c r="AG297" i="16" s="1"/>
  <c r="U297" i="16"/>
  <c r="AF297" i="16" s="1"/>
  <c r="S297" i="16"/>
  <c r="AD297" i="16" s="1"/>
  <c r="P297" i="16"/>
  <c r="AA297" i="16" s="1"/>
  <c r="T297" i="16"/>
  <c r="AE297" i="16" s="1"/>
  <c r="Y296" i="16" l="1"/>
  <c r="AJ296" i="16" s="1"/>
  <c r="Q296" i="16"/>
  <c r="AB296" i="16" s="1"/>
  <c r="V296" i="16"/>
  <c r="AG296" i="16" s="1"/>
  <c r="T296" i="16"/>
  <c r="AE296" i="16" s="1"/>
  <c r="Z296" i="16"/>
  <c r="AK296" i="16" s="1"/>
  <c r="X296" i="16"/>
  <c r="AI296" i="16" s="1"/>
  <c r="P296" i="16"/>
  <c r="AA296" i="16" s="1"/>
  <c r="W296" i="16"/>
  <c r="AH296" i="16" s="1"/>
  <c r="U296" i="16"/>
  <c r="AF296" i="16" s="1"/>
  <c r="S296" i="16"/>
  <c r="AD296" i="16" s="1"/>
  <c r="R296" i="16"/>
  <c r="AC296" i="16" s="1"/>
  <c r="Y295" i="16" l="1"/>
  <c r="AJ295" i="16" s="1"/>
  <c r="Q295" i="16"/>
  <c r="AB295" i="16" s="1"/>
  <c r="W295" i="16"/>
  <c r="AH295" i="16" s="1"/>
  <c r="U295" i="16"/>
  <c r="AF295" i="16" s="1"/>
  <c r="S295" i="16"/>
  <c r="AD295" i="16" s="1"/>
  <c r="R295" i="16"/>
  <c r="AC295" i="16" s="1"/>
  <c r="X295" i="16"/>
  <c r="AI295" i="16" s="1"/>
  <c r="P295" i="16"/>
  <c r="AA295" i="16" s="1"/>
  <c r="V295" i="16"/>
  <c r="AG295" i="16" s="1"/>
  <c r="T295" i="16"/>
  <c r="AE295" i="16" s="1"/>
  <c r="Z295" i="16"/>
  <c r="AK295" i="16" s="1"/>
  <c r="Y294" i="16" l="1"/>
  <c r="AJ294" i="16" s="1"/>
  <c r="Q294" i="16"/>
  <c r="AB294" i="16" s="1"/>
  <c r="X294" i="16"/>
  <c r="AI294" i="16" s="1"/>
  <c r="P294" i="16"/>
  <c r="AA294" i="16" s="1"/>
  <c r="W294" i="16"/>
  <c r="AH294" i="16" s="1"/>
  <c r="U294" i="16"/>
  <c r="AF294" i="16" s="1"/>
  <c r="T294" i="16"/>
  <c r="AE294" i="16" s="1"/>
  <c r="S294" i="16"/>
  <c r="AD294" i="16" s="1"/>
  <c r="Z294" i="16"/>
  <c r="AK294" i="16" s="1"/>
  <c r="V294" i="16"/>
  <c r="AG294" i="16" s="1"/>
  <c r="R294" i="16"/>
  <c r="AC294" i="16" s="1"/>
  <c r="Y293" i="16" l="1"/>
  <c r="AJ293" i="16" s="1"/>
  <c r="Q293" i="16"/>
  <c r="AB293" i="16" s="1"/>
  <c r="P293" i="16"/>
  <c r="AA293" i="16" s="1"/>
  <c r="W293" i="16"/>
  <c r="AH293" i="16" s="1"/>
  <c r="V293" i="16"/>
  <c r="AG293" i="16" s="1"/>
  <c r="U293" i="16"/>
  <c r="AF293" i="16" s="1"/>
  <c r="S293" i="16"/>
  <c r="AD293" i="16" s="1"/>
  <c r="R293" i="16"/>
  <c r="AC293" i="16" s="1"/>
  <c r="X293" i="16"/>
  <c r="AI293" i="16" s="1"/>
  <c r="T293" i="16"/>
  <c r="AE293" i="16" s="1"/>
  <c r="Z293" i="16"/>
  <c r="AK293" i="16" s="1"/>
  <c r="Y292" i="16" l="1"/>
  <c r="AJ292" i="16" s="1"/>
  <c r="Q292" i="16"/>
  <c r="AB292" i="16" s="1"/>
  <c r="X292" i="16"/>
  <c r="AI292" i="16" s="1"/>
  <c r="P292" i="16"/>
  <c r="AA292" i="16" s="1"/>
  <c r="W292" i="16"/>
  <c r="AH292" i="16" s="1"/>
  <c r="U292" i="16"/>
  <c r="AF292" i="16" s="1"/>
  <c r="T292" i="16"/>
  <c r="AE292" i="16" s="1"/>
  <c r="S292" i="16"/>
  <c r="AD292" i="16" s="1"/>
  <c r="R292" i="16"/>
  <c r="AC292" i="16" s="1"/>
  <c r="V292" i="16"/>
  <c r="AG292" i="16" s="1"/>
  <c r="Z292" i="16"/>
  <c r="AK292" i="16" s="1"/>
  <c r="Y291" i="16" l="1"/>
  <c r="AJ291" i="16" s="1"/>
  <c r="Q291" i="16"/>
  <c r="AB291" i="16" s="1"/>
  <c r="X291" i="16"/>
  <c r="AI291" i="16" s="1"/>
  <c r="P291" i="16"/>
  <c r="AA291" i="16" s="1"/>
  <c r="V291" i="16"/>
  <c r="AG291" i="16" s="1"/>
  <c r="U291" i="16"/>
  <c r="AF291" i="16" s="1"/>
  <c r="T291" i="16"/>
  <c r="AE291" i="16" s="1"/>
  <c r="S291" i="16"/>
  <c r="AD291" i="16" s="1"/>
  <c r="R291" i="16"/>
  <c r="AC291" i="16" s="1"/>
  <c r="W291" i="16"/>
  <c r="AH291" i="16" s="1"/>
  <c r="Z291" i="16"/>
  <c r="AK291" i="16" s="1"/>
  <c r="Y290" i="16" l="1"/>
  <c r="AJ290" i="16" s="1"/>
  <c r="Q290" i="16"/>
  <c r="AB290" i="16" s="1"/>
  <c r="X290" i="16"/>
  <c r="AI290" i="16" s="1"/>
  <c r="P290" i="16"/>
  <c r="AA290" i="16" s="1"/>
  <c r="V290" i="16"/>
  <c r="AG290" i="16" s="1"/>
  <c r="U290" i="16"/>
  <c r="AF290" i="16" s="1"/>
  <c r="T290" i="16"/>
  <c r="AE290" i="16" s="1"/>
  <c r="S290" i="16"/>
  <c r="AD290" i="16" s="1"/>
  <c r="R290" i="16"/>
  <c r="AC290" i="16" s="1"/>
  <c r="W290" i="16"/>
  <c r="AH290" i="16" s="1"/>
  <c r="Z290" i="16"/>
  <c r="AK290" i="16" s="1"/>
  <c r="Y289" i="16" l="1"/>
  <c r="AJ289" i="16" s="1"/>
  <c r="Q289" i="16"/>
  <c r="AB289" i="16" s="1"/>
  <c r="X289" i="16"/>
  <c r="AI289" i="16" s="1"/>
  <c r="P289" i="16"/>
  <c r="AA289" i="16" s="1"/>
  <c r="W289" i="16"/>
  <c r="AH289" i="16" s="1"/>
  <c r="V289" i="16"/>
  <c r="AG289" i="16" s="1"/>
  <c r="T289" i="16"/>
  <c r="AE289" i="16" s="1"/>
  <c r="S289" i="16"/>
  <c r="AD289" i="16" s="1"/>
  <c r="Z289" i="16"/>
  <c r="AK289" i="16" s="1"/>
  <c r="U289" i="16"/>
  <c r="AF289" i="16" s="1"/>
  <c r="R289" i="16"/>
  <c r="AC289" i="16" s="1"/>
  <c r="Y288" i="16" l="1"/>
  <c r="AJ288" i="16" s="1"/>
  <c r="Q288" i="16"/>
  <c r="AB288" i="16" s="1"/>
  <c r="X288" i="16"/>
  <c r="AI288" i="16" s="1"/>
  <c r="P288" i="16"/>
  <c r="AA288" i="16" s="1"/>
  <c r="V288" i="16"/>
  <c r="AG288" i="16" s="1"/>
  <c r="U288" i="16"/>
  <c r="AF288" i="16" s="1"/>
  <c r="T288" i="16"/>
  <c r="AE288" i="16" s="1"/>
  <c r="Z288" i="16"/>
  <c r="AK288" i="16" s="1"/>
  <c r="W288" i="16"/>
  <c r="AH288" i="16" s="1"/>
  <c r="S288" i="16"/>
  <c r="AD288" i="16" s="1"/>
  <c r="R288" i="16"/>
  <c r="AC288" i="16" s="1"/>
  <c r="Y287" i="16" l="1"/>
  <c r="AJ287" i="16" s="1"/>
  <c r="Q287" i="16"/>
  <c r="AB287" i="16" s="1"/>
  <c r="X287" i="16"/>
  <c r="AI287" i="16" s="1"/>
  <c r="P287" i="16"/>
  <c r="AA287" i="16" s="1"/>
  <c r="W287" i="16"/>
  <c r="AH287" i="16" s="1"/>
  <c r="U287" i="16"/>
  <c r="AF287" i="16" s="1"/>
  <c r="T287" i="16"/>
  <c r="AE287" i="16" s="1"/>
  <c r="S287" i="16"/>
  <c r="AD287" i="16" s="1"/>
  <c r="R287" i="16"/>
  <c r="AC287" i="16" s="1"/>
  <c r="V287" i="16"/>
  <c r="AG287" i="16" s="1"/>
  <c r="Z287" i="16"/>
  <c r="AK287" i="16" s="1"/>
  <c r="Y286" i="16" l="1"/>
  <c r="AJ286" i="16" s="1"/>
  <c r="Q286" i="16"/>
  <c r="AB286" i="16" s="1"/>
  <c r="X286" i="16"/>
  <c r="AI286" i="16" s="1"/>
  <c r="P286" i="16"/>
  <c r="AA286" i="16" s="1"/>
  <c r="W286" i="16"/>
  <c r="AH286" i="16" s="1"/>
  <c r="U286" i="16"/>
  <c r="AF286" i="16" s="1"/>
  <c r="T286" i="16"/>
  <c r="AE286" i="16" s="1"/>
  <c r="S286" i="16"/>
  <c r="AD286" i="16" s="1"/>
  <c r="R286" i="16"/>
  <c r="AC286" i="16" s="1"/>
  <c r="V286" i="16"/>
  <c r="AG286" i="16" s="1"/>
  <c r="Z286" i="16"/>
  <c r="AK286" i="16" s="1"/>
  <c r="Y285" i="16" l="1"/>
  <c r="AJ285" i="16" s="1"/>
  <c r="Q285" i="16"/>
  <c r="AB285" i="16" s="1"/>
  <c r="X285" i="16"/>
  <c r="AI285" i="16" s="1"/>
  <c r="P285" i="16"/>
  <c r="AA285" i="16" s="1"/>
  <c r="W285" i="16"/>
  <c r="AH285" i="16" s="1"/>
  <c r="U285" i="16"/>
  <c r="AF285" i="16" s="1"/>
  <c r="T285" i="16"/>
  <c r="AE285" i="16" s="1"/>
  <c r="S285" i="16"/>
  <c r="AD285" i="16" s="1"/>
  <c r="R285" i="16"/>
  <c r="AC285" i="16" s="1"/>
  <c r="V285" i="16"/>
  <c r="AG285" i="16" s="1"/>
  <c r="Z285" i="16"/>
  <c r="AK285" i="16" s="1"/>
  <c r="Y284" i="16" l="1"/>
  <c r="AJ284" i="16" s="1"/>
  <c r="Q284" i="16"/>
  <c r="AB284" i="16" s="1"/>
  <c r="X284" i="16"/>
  <c r="AI284" i="16" s="1"/>
  <c r="P284" i="16"/>
  <c r="AA284" i="16" s="1"/>
  <c r="W284" i="16"/>
  <c r="AH284" i="16" s="1"/>
  <c r="U284" i="16"/>
  <c r="AF284" i="16" s="1"/>
  <c r="T284" i="16"/>
  <c r="AE284" i="16" s="1"/>
  <c r="S284" i="16"/>
  <c r="AD284" i="16" s="1"/>
  <c r="R284" i="16"/>
  <c r="AC284" i="16" s="1"/>
  <c r="V284" i="16"/>
  <c r="AG284" i="16" s="1"/>
  <c r="Z284" i="16"/>
  <c r="AK284" i="16" s="1"/>
  <c r="Y283" i="16" l="1"/>
  <c r="AJ283" i="16" s="1"/>
  <c r="Q283" i="16"/>
  <c r="AB283" i="16" s="1"/>
  <c r="P283" i="16"/>
  <c r="AA283" i="16" s="1"/>
  <c r="W283" i="16"/>
  <c r="AH283" i="16" s="1"/>
  <c r="V283" i="16"/>
  <c r="AG283" i="16" s="1"/>
  <c r="T283" i="16"/>
  <c r="AE283" i="16" s="1"/>
  <c r="Z283" i="16"/>
  <c r="AK283" i="16" s="1"/>
  <c r="X283" i="16"/>
  <c r="AI283" i="16" s="1"/>
  <c r="U283" i="16"/>
  <c r="AF283" i="16" s="1"/>
  <c r="S283" i="16"/>
  <c r="AD283" i="16" s="1"/>
  <c r="R283" i="16"/>
  <c r="AC283" i="16" s="1"/>
  <c r="Y282" i="16" l="1"/>
  <c r="AJ282" i="16" s="1"/>
  <c r="Q282" i="16"/>
  <c r="AB282" i="16" s="1"/>
  <c r="P282" i="16"/>
  <c r="AA282" i="16" s="1"/>
  <c r="W282" i="16"/>
  <c r="AH282" i="16" s="1"/>
  <c r="V282" i="16"/>
  <c r="AG282" i="16" s="1"/>
  <c r="T282" i="16"/>
  <c r="AE282" i="16" s="1"/>
  <c r="S282" i="16"/>
  <c r="AD282" i="16" s="1"/>
  <c r="X282" i="16"/>
  <c r="AI282" i="16" s="1"/>
  <c r="U282" i="16"/>
  <c r="AF282" i="16" s="1"/>
  <c r="Z282" i="16"/>
  <c r="AK282" i="16" s="1"/>
  <c r="R282" i="16"/>
  <c r="AC282" i="16" s="1"/>
  <c r="Y281" i="16" l="1"/>
  <c r="AJ281" i="16" s="1"/>
  <c r="Q281" i="16"/>
  <c r="AB281" i="16" s="1"/>
  <c r="X281" i="16"/>
  <c r="AI281" i="16" s="1"/>
  <c r="P281" i="16"/>
  <c r="AA281" i="16" s="1"/>
  <c r="V281" i="16"/>
  <c r="AG281" i="16" s="1"/>
  <c r="U281" i="16"/>
  <c r="AF281" i="16" s="1"/>
  <c r="T281" i="16"/>
  <c r="AE281" i="16" s="1"/>
  <c r="Z281" i="16"/>
  <c r="AK281" i="16" s="1"/>
  <c r="W281" i="16"/>
  <c r="AH281" i="16" s="1"/>
  <c r="S281" i="16"/>
  <c r="AD281" i="16" s="1"/>
  <c r="R281" i="16"/>
  <c r="AC281" i="16" s="1"/>
  <c r="Z280" i="16" l="1"/>
  <c r="AK280" i="16" s="1"/>
  <c r="R280" i="16"/>
  <c r="AC280" i="16" s="1"/>
  <c r="Y280" i="16"/>
  <c r="AJ280" i="16" s="1"/>
  <c r="Q280" i="16"/>
  <c r="AB280" i="16" s="1"/>
  <c r="P280" i="16"/>
  <c r="AA280" i="16" s="1"/>
  <c r="W280" i="16"/>
  <c r="AH280" i="16" s="1"/>
  <c r="V280" i="16"/>
  <c r="AG280" i="16" s="1"/>
  <c r="T280" i="16"/>
  <c r="AE280" i="16" s="1"/>
  <c r="X280" i="16"/>
  <c r="AI280" i="16" s="1"/>
  <c r="U280" i="16"/>
  <c r="AF280" i="16" s="1"/>
  <c r="S280" i="16"/>
  <c r="AD280" i="16" s="1"/>
  <c r="Z279" i="16" l="1"/>
  <c r="AK279" i="16" s="1"/>
  <c r="R279" i="16"/>
  <c r="AC279" i="16" s="1"/>
  <c r="Q279" i="16"/>
  <c r="AB279" i="16" s="1"/>
  <c r="X279" i="16"/>
  <c r="AI279" i="16" s="1"/>
  <c r="P279" i="16"/>
  <c r="AA279" i="16" s="1"/>
  <c r="W279" i="16"/>
  <c r="AH279" i="16" s="1"/>
  <c r="U279" i="16"/>
  <c r="AF279" i="16" s="1"/>
  <c r="Y279" i="16"/>
  <c r="AJ279" i="16" s="1"/>
  <c r="T279" i="16"/>
  <c r="AE279" i="16" s="1"/>
  <c r="S279" i="16"/>
  <c r="AD279" i="16" s="1"/>
  <c r="V279" i="16"/>
  <c r="AG279" i="16" s="1"/>
  <c r="Z278" i="16" l="1"/>
  <c r="AK278" i="16" s="1"/>
  <c r="R278" i="16"/>
  <c r="AC278" i="16" s="1"/>
  <c r="Q278" i="16"/>
  <c r="AB278" i="16" s="1"/>
  <c r="P278" i="16"/>
  <c r="AA278" i="16" s="1"/>
  <c r="V278" i="16"/>
  <c r="AG278" i="16" s="1"/>
  <c r="T278" i="16"/>
  <c r="AE278" i="16" s="1"/>
  <c r="Y278" i="16"/>
  <c r="AJ278" i="16" s="1"/>
  <c r="X278" i="16"/>
  <c r="AI278" i="16" s="1"/>
  <c r="W278" i="16"/>
  <c r="AH278" i="16" s="1"/>
  <c r="U278" i="16"/>
  <c r="AF278" i="16" s="1"/>
  <c r="S278" i="16"/>
  <c r="AD278" i="16" s="1"/>
  <c r="Z277" i="16" l="1"/>
  <c r="AK277" i="16" s="1"/>
  <c r="R277" i="16"/>
  <c r="AC277" i="16" s="1"/>
  <c r="Q277" i="16"/>
  <c r="AB277" i="16" s="1"/>
  <c r="X277" i="16"/>
  <c r="AI277" i="16" s="1"/>
  <c r="P277" i="16"/>
  <c r="AA277" i="16" s="1"/>
  <c r="V277" i="16"/>
  <c r="AG277" i="16" s="1"/>
  <c r="U277" i="16"/>
  <c r="AF277" i="16" s="1"/>
  <c r="Y277" i="16"/>
  <c r="AJ277" i="16" s="1"/>
  <c r="W277" i="16"/>
  <c r="AH277" i="16" s="1"/>
  <c r="S277" i="16"/>
  <c r="AD277" i="16" s="1"/>
  <c r="T277" i="16"/>
  <c r="AE277" i="16" s="1"/>
  <c r="Z276" i="16" l="1"/>
  <c r="AK276" i="16" s="1"/>
  <c r="R276" i="16"/>
  <c r="AC276" i="16" s="1"/>
  <c r="Y276" i="16"/>
  <c r="AJ276" i="16" s="1"/>
  <c r="Q276" i="16"/>
  <c r="AB276" i="16" s="1"/>
  <c r="X276" i="16"/>
  <c r="AI276" i="16" s="1"/>
  <c r="P276" i="16"/>
  <c r="AA276" i="16" s="1"/>
  <c r="U276" i="16"/>
  <c r="AF276" i="16" s="1"/>
  <c r="T276" i="16"/>
  <c r="AE276" i="16" s="1"/>
  <c r="W276" i="16"/>
  <c r="AH276" i="16" s="1"/>
  <c r="S276" i="16"/>
  <c r="AD276" i="16" s="1"/>
  <c r="V276" i="16"/>
  <c r="AG276" i="16" s="1"/>
  <c r="Z275" i="16" l="1"/>
  <c r="AK275" i="16" s="1"/>
  <c r="R275" i="16"/>
  <c r="AC275" i="16" s="1"/>
  <c r="Y275" i="16"/>
  <c r="AJ275" i="16" s="1"/>
  <c r="Q275" i="16"/>
  <c r="AB275" i="16" s="1"/>
  <c r="X275" i="16"/>
  <c r="AI275" i="16" s="1"/>
  <c r="V275" i="16"/>
  <c r="AG275" i="16" s="1"/>
  <c r="U275" i="16"/>
  <c r="AF275" i="16" s="1"/>
  <c r="T275" i="16"/>
  <c r="AE275" i="16" s="1"/>
  <c r="W275" i="16"/>
  <c r="AH275" i="16" s="1"/>
  <c r="S275" i="16"/>
  <c r="AD275" i="16" s="1"/>
  <c r="P275" i="16"/>
  <c r="AA275" i="16" s="1"/>
  <c r="Z274" i="16" l="1"/>
  <c r="AK274" i="16" s="1"/>
  <c r="R274" i="16"/>
  <c r="AC274" i="16" s="1"/>
  <c r="Y274" i="16"/>
  <c r="AJ274" i="16" s="1"/>
  <c r="Q274" i="16"/>
  <c r="AB274" i="16" s="1"/>
  <c r="X274" i="16"/>
  <c r="AI274" i="16" s="1"/>
  <c r="P274" i="16"/>
  <c r="AA274" i="16" s="1"/>
  <c r="V274" i="16"/>
  <c r="AG274" i="16" s="1"/>
  <c r="T274" i="16"/>
  <c r="AE274" i="16" s="1"/>
  <c r="S274" i="16"/>
  <c r="AD274" i="16" s="1"/>
  <c r="W274" i="16"/>
  <c r="AH274" i="16" s="1"/>
  <c r="U274" i="16"/>
  <c r="AF274" i="16" s="1"/>
  <c r="Z273" i="16" l="1"/>
  <c r="AK273" i="16" s="1"/>
  <c r="R273" i="16"/>
  <c r="AC273" i="16" s="1"/>
  <c r="P273" i="16"/>
  <c r="AA273" i="16" s="1"/>
  <c r="V273" i="16"/>
  <c r="AG273" i="16" s="1"/>
  <c r="U273" i="16"/>
  <c r="AF273" i="16" s="1"/>
  <c r="S273" i="16"/>
  <c r="AD273" i="16" s="1"/>
  <c r="Y273" i="16"/>
  <c r="AJ273" i="16" s="1"/>
  <c r="Q273" i="16"/>
  <c r="AB273" i="16" s="1"/>
  <c r="X273" i="16"/>
  <c r="AI273" i="16" s="1"/>
  <c r="W273" i="16"/>
  <c r="AH273" i="16" s="1"/>
  <c r="T273" i="16"/>
  <c r="AE273" i="16" s="1"/>
  <c r="Z272" i="16" l="1"/>
  <c r="AK272" i="16" s="1"/>
  <c r="R272" i="16"/>
  <c r="AC272" i="16" s="1"/>
  <c r="Y272" i="16"/>
  <c r="AJ272" i="16" s="1"/>
  <c r="X272" i="16"/>
  <c r="AI272" i="16" s="1"/>
  <c r="P272" i="16"/>
  <c r="AA272" i="16" s="1"/>
  <c r="W272" i="16"/>
  <c r="AH272" i="16" s="1"/>
  <c r="U272" i="16"/>
  <c r="AF272" i="16" s="1"/>
  <c r="S272" i="16"/>
  <c r="AD272" i="16" s="1"/>
  <c r="Q272" i="16"/>
  <c r="AB272" i="16" s="1"/>
  <c r="T272" i="16"/>
  <c r="AE272" i="16" s="1"/>
  <c r="V272" i="16"/>
  <c r="AG272" i="16" s="1"/>
  <c r="Z271" i="16" l="1"/>
  <c r="AK271" i="16" s="1"/>
  <c r="R271" i="16"/>
  <c r="AC271" i="16" s="1"/>
  <c r="P271" i="16"/>
  <c r="AA271" i="16" s="1"/>
  <c r="V271" i="16"/>
  <c r="AG271" i="16" s="1"/>
  <c r="Y271" i="16"/>
  <c r="AJ271" i="16" s="1"/>
  <c r="Q271" i="16"/>
  <c r="AB271" i="16" s="1"/>
  <c r="W271" i="16"/>
  <c r="AH271" i="16" s="1"/>
  <c r="T271" i="16"/>
  <c r="AE271" i="16" s="1"/>
  <c r="X271" i="16"/>
  <c r="AI271" i="16" s="1"/>
  <c r="U271" i="16"/>
  <c r="AF271" i="16" s="1"/>
  <c r="S271" i="16"/>
  <c r="AD271" i="16" s="1"/>
  <c r="Z270" i="16" l="1"/>
  <c r="AK270" i="16" s="1"/>
  <c r="R270" i="16"/>
  <c r="AC270" i="16" s="1"/>
  <c r="P270" i="16"/>
  <c r="AA270" i="16" s="1"/>
  <c r="U270" i="16"/>
  <c r="AF270" i="16" s="1"/>
  <c r="S270" i="16"/>
  <c r="AD270" i="16" s="1"/>
  <c r="Y270" i="16"/>
  <c r="AJ270" i="16" s="1"/>
  <c r="Q270" i="16"/>
  <c r="AB270" i="16" s="1"/>
  <c r="X270" i="16"/>
  <c r="AI270" i="16" s="1"/>
  <c r="W270" i="16"/>
  <c r="AH270" i="16" s="1"/>
  <c r="T270" i="16"/>
  <c r="AE270" i="16" s="1"/>
  <c r="V270" i="16"/>
  <c r="AG270" i="16" s="1"/>
  <c r="Z269" i="16" l="1"/>
  <c r="AK269" i="16" s="1"/>
  <c r="R269" i="16"/>
  <c r="AC269" i="16" s="1"/>
  <c r="Q269" i="16"/>
  <c r="AB269" i="16" s="1"/>
  <c r="X269" i="16"/>
  <c r="AI269" i="16" s="1"/>
  <c r="W269" i="16"/>
  <c r="AH269" i="16" s="1"/>
  <c r="T269" i="16"/>
  <c r="AE269" i="16" s="1"/>
  <c r="Y269" i="16"/>
  <c r="AJ269" i="16" s="1"/>
  <c r="P269" i="16"/>
  <c r="AA269" i="16" s="1"/>
  <c r="V269" i="16"/>
  <c r="AG269" i="16" s="1"/>
  <c r="S269" i="16"/>
  <c r="AD269" i="16" s="1"/>
  <c r="U269" i="16"/>
  <c r="AF269" i="16" s="1"/>
  <c r="Z268" i="16" l="1"/>
  <c r="AK268" i="16" s="1"/>
  <c r="R268" i="16"/>
  <c r="AC268" i="16" s="1"/>
  <c r="W268" i="16"/>
  <c r="AH268" i="16" s="1"/>
  <c r="T268" i="16"/>
  <c r="AE268" i="16" s="1"/>
  <c r="Y268" i="16"/>
  <c r="AJ268" i="16" s="1"/>
  <c r="Q268" i="16"/>
  <c r="AB268" i="16" s="1"/>
  <c r="V268" i="16"/>
  <c r="AG268" i="16" s="1"/>
  <c r="S268" i="16"/>
  <c r="AD268" i="16" s="1"/>
  <c r="X268" i="16"/>
  <c r="AI268" i="16" s="1"/>
  <c r="P268" i="16"/>
  <c r="AA268" i="16" s="1"/>
  <c r="U268" i="16"/>
  <c r="AF268" i="16" s="1"/>
  <c r="Z267" i="16" l="1"/>
  <c r="AK267" i="16" s="1"/>
  <c r="R267" i="16"/>
  <c r="AC267" i="16" s="1"/>
  <c r="Q267" i="16"/>
  <c r="AB267" i="16" s="1"/>
  <c r="P267" i="16"/>
  <c r="AA267" i="16" s="1"/>
  <c r="V267" i="16"/>
  <c r="AG267" i="16" s="1"/>
  <c r="Y267" i="16"/>
  <c r="AJ267" i="16" s="1"/>
  <c r="W267" i="16"/>
  <c r="AH267" i="16" s="1"/>
  <c r="U267" i="16"/>
  <c r="AF267" i="16" s="1"/>
  <c r="S267" i="16"/>
  <c r="AD267" i="16" s="1"/>
  <c r="X267" i="16"/>
  <c r="AI267" i="16" s="1"/>
  <c r="T267" i="16"/>
  <c r="AE267" i="16" s="1"/>
  <c r="Z266" i="16" l="1"/>
  <c r="AK266" i="16" s="1"/>
  <c r="R266" i="16"/>
  <c r="AC266" i="16" s="1"/>
  <c r="Y266" i="16"/>
  <c r="AJ266" i="16" s="1"/>
  <c r="Q266" i="16"/>
  <c r="AB266" i="16" s="1"/>
  <c r="X266" i="16"/>
  <c r="AI266" i="16" s="1"/>
  <c r="P266" i="16"/>
  <c r="AA266" i="16" s="1"/>
  <c r="U266" i="16"/>
  <c r="AF266" i="16" s="1"/>
  <c r="T266" i="16"/>
  <c r="AE266" i="16" s="1"/>
  <c r="W266" i="16"/>
  <c r="AH266" i="16" s="1"/>
  <c r="S266" i="16"/>
  <c r="AD266" i="16" s="1"/>
  <c r="V266" i="16"/>
  <c r="AG266" i="16" s="1"/>
  <c r="Z265" i="16" l="1"/>
  <c r="AK265" i="16" s="1"/>
  <c r="R265" i="16"/>
  <c r="AC265" i="16" s="1"/>
  <c r="Q265" i="16"/>
  <c r="AB265" i="16" s="1"/>
  <c r="P265" i="16"/>
  <c r="AA265" i="16" s="1"/>
  <c r="W265" i="16"/>
  <c r="AH265" i="16" s="1"/>
  <c r="T265" i="16"/>
  <c r="AE265" i="16" s="1"/>
  <c r="S265" i="16"/>
  <c r="AD265" i="16" s="1"/>
  <c r="Y265" i="16"/>
  <c r="AJ265" i="16" s="1"/>
  <c r="U265" i="16"/>
  <c r="AF265" i="16" s="1"/>
  <c r="X265" i="16"/>
  <c r="AI265" i="16" s="1"/>
  <c r="V265" i="16"/>
  <c r="AG265" i="16" s="1"/>
  <c r="Y264" i="16" l="1"/>
  <c r="AJ264" i="16" s="1"/>
  <c r="Q264" i="16"/>
  <c r="AB264" i="16" s="1"/>
  <c r="W264" i="16"/>
  <c r="AH264" i="16" s="1"/>
  <c r="V264" i="16"/>
  <c r="AG264" i="16" s="1"/>
  <c r="S264" i="16"/>
  <c r="AD264" i="16" s="1"/>
  <c r="X264" i="16"/>
  <c r="AI264" i="16" s="1"/>
  <c r="P264" i="16"/>
  <c r="AA264" i="16" s="1"/>
  <c r="U264" i="16"/>
  <c r="AF264" i="16" s="1"/>
  <c r="T264" i="16"/>
  <c r="AE264" i="16" s="1"/>
  <c r="R264" i="16"/>
  <c r="AC264" i="16" s="1"/>
  <c r="Z264" i="16"/>
  <c r="AK264" i="16" s="1"/>
  <c r="Z263" i="16" l="1"/>
  <c r="AK263" i="16" s="1"/>
  <c r="R263" i="16"/>
  <c r="AC263" i="16" s="1"/>
  <c r="Q263" i="16"/>
  <c r="AB263" i="16" s="1"/>
  <c r="X263" i="16"/>
  <c r="AI263" i="16" s="1"/>
  <c r="P263" i="16"/>
  <c r="AA263" i="16" s="1"/>
  <c r="V263" i="16"/>
  <c r="AG263" i="16" s="1"/>
  <c r="S263" i="16"/>
  <c r="AD263" i="16" s="1"/>
  <c r="Y263" i="16"/>
  <c r="AJ263" i="16" s="1"/>
  <c r="W263" i="16"/>
  <c r="AH263" i="16" s="1"/>
  <c r="U263" i="16"/>
  <c r="AF263" i="16" s="1"/>
  <c r="T263" i="16"/>
  <c r="AE263" i="16" s="1"/>
  <c r="Z262" i="16" l="1"/>
  <c r="AK262" i="16" s="1"/>
  <c r="R262" i="16"/>
  <c r="AC262" i="16" s="1"/>
  <c r="Q262" i="16"/>
  <c r="AB262" i="16" s="1"/>
  <c r="X262" i="16"/>
  <c r="AI262" i="16" s="1"/>
  <c r="P262" i="16"/>
  <c r="AA262" i="16" s="1"/>
  <c r="W262" i="16"/>
  <c r="AH262" i="16" s="1"/>
  <c r="T262" i="16"/>
  <c r="AE262" i="16" s="1"/>
  <c r="Y262" i="16"/>
  <c r="AJ262" i="16" s="1"/>
  <c r="U262" i="16"/>
  <c r="AF262" i="16" s="1"/>
  <c r="S262" i="16"/>
  <c r="AD262" i="16" s="1"/>
  <c r="V262" i="16"/>
  <c r="AG262" i="16" s="1"/>
  <c r="Y261" i="16" l="1"/>
  <c r="AJ261" i="16" s="1"/>
  <c r="Q261" i="16"/>
  <c r="AB261" i="16" s="1"/>
  <c r="W261" i="16"/>
  <c r="AH261" i="16" s="1"/>
  <c r="V261" i="16"/>
  <c r="AG261" i="16" s="1"/>
  <c r="S261" i="16"/>
  <c r="AD261" i="16" s="1"/>
  <c r="Z261" i="16"/>
  <c r="AK261" i="16" s="1"/>
  <c r="X261" i="16"/>
  <c r="AI261" i="16" s="1"/>
  <c r="P261" i="16"/>
  <c r="AA261" i="16" s="1"/>
  <c r="U261" i="16"/>
  <c r="AF261" i="16" s="1"/>
  <c r="T261" i="16"/>
  <c r="AE261" i="16" s="1"/>
  <c r="R261" i="16"/>
  <c r="AC261" i="16" s="1"/>
  <c r="Y260" i="16" l="1"/>
  <c r="AJ260" i="16" s="1"/>
  <c r="Q260" i="16"/>
  <c r="AB260" i="16" s="1"/>
  <c r="V260" i="16"/>
  <c r="AG260" i="16" s="1"/>
  <c r="T260" i="16"/>
  <c r="AE260" i="16" s="1"/>
  <c r="S260" i="16"/>
  <c r="AD260" i="16" s="1"/>
  <c r="X260" i="16"/>
  <c r="AI260" i="16" s="1"/>
  <c r="P260" i="16"/>
  <c r="AA260" i="16" s="1"/>
  <c r="W260" i="16"/>
  <c r="AH260" i="16" s="1"/>
  <c r="U260" i="16"/>
  <c r="AF260" i="16" s="1"/>
  <c r="Z260" i="16"/>
  <c r="AK260" i="16" s="1"/>
  <c r="R260" i="16"/>
  <c r="AC260" i="16" s="1"/>
  <c r="Y259" i="16" l="1"/>
  <c r="AJ259" i="16" s="1"/>
  <c r="Q259" i="16"/>
  <c r="AB259" i="16" s="1"/>
  <c r="W259" i="16"/>
  <c r="AH259" i="16" s="1"/>
  <c r="U259" i="16"/>
  <c r="AF259" i="16" s="1"/>
  <c r="S259" i="16"/>
  <c r="AD259" i="16" s="1"/>
  <c r="X259" i="16"/>
  <c r="AI259" i="16" s="1"/>
  <c r="P259" i="16"/>
  <c r="AA259" i="16" s="1"/>
  <c r="V259" i="16"/>
  <c r="AG259" i="16" s="1"/>
  <c r="T259" i="16"/>
  <c r="AE259" i="16" s="1"/>
  <c r="Z259" i="16"/>
  <c r="AK259" i="16" s="1"/>
  <c r="R259" i="16"/>
  <c r="AC259" i="16" s="1"/>
  <c r="Y258" i="16" l="1"/>
  <c r="AJ258" i="16" s="1"/>
  <c r="Q258" i="16"/>
  <c r="AB258" i="16" s="1"/>
  <c r="X258" i="16"/>
  <c r="AI258" i="16" s="1"/>
  <c r="P258" i="16"/>
  <c r="AA258" i="16" s="1"/>
  <c r="W258" i="16"/>
  <c r="AH258" i="16" s="1"/>
  <c r="V258" i="16"/>
  <c r="AG258" i="16" s="1"/>
  <c r="T258" i="16"/>
  <c r="AE258" i="16" s="1"/>
  <c r="S258" i="16"/>
  <c r="AD258" i="16" s="1"/>
  <c r="Z258" i="16"/>
  <c r="AK258" i="16" s="1"/>
  <c r="R258" i="16"/>
  <c r="AC258" i="16" s="1"/>
  <c r="U258" i="16"/>
  <c r="AF258" i="16" s="1"/>
  <c r="Y257" i="16" l="1"/>
  <c r="AJ257" i="16" s="1"/>
  <c r="Q257" i="16"/>
  <c r="AB257" i="16" s="1"/>
  <c r="P257" i="16"/>
  <c r="AA257" i="16" s="1"/>
  <c r="W257" i="16"/>
  <c r="AH257" i="16" s="1"/>
  <c r="V257" i="16"/>
  <c r="AG257" i="16" s="1"/>
  <c r="T257" i="16"/>
  <c r="AE257" i="16" s="1"/>
  <c r="Z257" i="16"/>
  <c r="AK257" i="16" s="1"/>
  <c r="X257" i="16"/>
  <c r="AI257" i="16" s="1"/>
  <c r="U257" i="16"/>
  <c r="AF257" i="16" s="1"/>
  <c r="S257" i="16"/>
  <c r="AD257" i="16" s="1"/>
  <c r="R257" i="16"/>
  <c r="AC257" i="16" s="1"/>
  <c r="Y256" i="16" l="1"/>
  <c r="AJ256" i="16" s="1"/>
  <c r="Q256" i="16"/>
  <c r="AB256" i="16" s="1"/>
  <c r="X256" i="16"/>
  <c r="AI256" i="16" s="1"/>
  <c r="W256" i="16"/>
  <c r="AH256" i="16" s="1"/>
  <c r="V256" i="16"/>
  <c r="AG256" i="16" s="1"/>
  <c r="U256" i="16"/>
  <c r="AF256" i="16" s="1"/>
  <c r="S256" i="16"/>
  <c r="AD256" i="16" s="1"/>
  <c r="R256" i="16"/>
  <c r="AC256" i="16" s="1"/>
  <c r="P256" i="16"/>
  <c r="AA256" i="16" s="1"/>
  <c r="T256" i="16"/>
  <c r="AE256" i="16" s="1"/>
  <c r="Z256" i="16"/>
  <c r="AK256" i="16" s="1"/>
  <c r="Y255" i="16" l="1"/>
  <c r="AJ255" i="16" s="1"/>
  <c r="Q255" i="16"/>
  <c r="AB255" i="16" s="1"/>
  <c r="X255" i="16"/>
  <c r="AI255" i="16" s="1"/>
  <c r="P255" i="16"/>
  <c r="AA255" i="16" s="1"/>
  <c r="W255" i="16"/>
  <c r="AH255" i="16" s="1"/>
  <c r="U255" i="16"/>
  <c r="AF255" i="16" s="1"/>
  <c r="T255" i="16"/>
  <c r="AE255" i="16" s="1"/>
  <c r="S255" i="16"/>
  <c r="AD255" i="16" s="1"/>
  <c r="R255" i="16"/>
  <c r="AC255" i="16" s="1"/>
  <c r="V255" i="16"/>
  <c r="AG255" i="16" s="1"/>
  <c r="Z255" i="16"/>
  <c r="AK255" i="16" s="1"/>
  <c r="Y254" i="16" l="1"/>
  <c r="AJ254" i="16" s="1"/>
  <c r="Q254" i="16"/>
  <c r="AB254" i="16" s="1"/>
  <c r="X254" i="16"/>
  <c r="AI254" i="16" s="1"/>
  <c r="P254" i="16"/>
  <c r="AA254" i="16" s="1"/>
  <c r="W254" i="16"/>
  <c r="AH254" i="16" s="1"/>
  <c r="U254" i="16"/>
  <c r="AF254" i="16" s="1"/>
  <c r="T254" i="16"/>
  <c r="AE254" i="16" s="1"/>
  <c r="S254" i="16"/>
  <c r="AD254" i="16" s="1"/>
  <c r="R254" i="16"/>
  <c r="AC254" i="16" s="1"/>
  <c r="V254" i="16"/>
  <c r="AG254" i="16" s="1"/>
  <c r="Z254" i="16"/>
  <c r="AK254" i="16" s="1"/>
  <c r="Y253" i="16" l="1"/>
  <c r="AJ253" i="16" s="1"/>
  <c r="Q253" i="16"/>
  <c r="AB253" i="16" s="1"/>
  <c r="X253" i="16"/>
  <c r="AI253" i="16" s="1"/>
  <c r="P253" i="16"/>
  <c r="AA253" i="16" s="1"/>
  <c r="V253" i="16"/>
  <c r="AG253" i="16" s="1"/>
  <c r="U253" i="16"/>
  <c r="AF253" i="16" s="1"/>
  <c r="T253" i="16"/>
  <c r="AE253" i="16" s="1"/>
  <c r="S253" i="16"/>
  <c r="AD253" i="16" s="1"/>
  <c r="R253" i="16"/>
  <c r="AC253" i="16" s="1"/>
  <c r="W253" i="16"/>
  <c r="AH253" i="16" s="1"/>
  <c r="Z253" i="16"/>
  <c r="AK253" i="16" s="1"/>
  <c r="Y252" i="16" l="1"/>
  <c r="AJ252" i="16" s="1"/>
  <c r="Q252" i="16"/>
  <c r="AB252" i="16" s="1"/>
  <c r="X252" i="16"/>
  <c r="AI252" i="16" s="1"/>
  <c r="P252" i="16"/>
  <c r="AA252" i="16" s="1"/>
  <c r="W252" i="16"/>
  <c r="AH252" i="16" s="1"/>
  <c r="V252" i="16"/>
  <c r="AG252" i="16" s="1"/>
  <c r="T252" i="16"/>
  <c r="AE252" i="16" s="1"/>
  <c r="S252" i="16"/>
  <c r="AD252" i="16" s="1"/>
  <c r="Z252" i="16"/>
  <c r="AK252" i="16" s="1"/>
  <c r="U252" i="16"/>
  <c r="AF252" i="16" s="1"/>
  <c r="R252" i="16"/>
  <c r="AC252" i="16" s="1"/>
  <c r="Y251" i="16" l="1"/>
  <c r="AJ251" i="16" s="1"/>
  <c r="Q251" i="16"/>
  <c r="AB251" i="16" s="1"/>
  <c r="X251" i="16"/>
  <c r="AI251" i="16" s="1"/>
  <c r="P251" i="16"/>
  <c r="AA251" i="16" s="1"/>
  <c r="W251" i="16"/>
  <c r="AH251" i="16" s="1"/>
  <c r="U251" i="16"/>
  <c r="AF251" i="16" s="1"/>
  <c r="T251" i="16"/>
  <c r="AE251" i="16" s="1"/>
  <c r="S251" i="16"/>
  <c r="AD251" i="16" s="1"/>
  <c r="R251" i="16"/>
  <c r="AC251" i="16" s="1"/>
  <c r="V251" i="16"/>
  <c r="AG251" i="16" s="1"/>
  <c r="Z251" i="16"/>
  <c r="AK251" i="16" s="1"/>
  <c r="Y250" i="16" l="1"/>
  <c r="AJ250" i="16" s="1"/>
  <c r="Q250" i="16"/>
  <c r="AB250" i="16" s="1"/>
  <c r="X250" i="16"/>
  <c r="AI250" i="16" s="1"/>
  <c r="P250" i="16"/>
  <c r="AA250" i="16" s="1"/>
  <c r="W250" i="16"/>
  <c r="AH250" i="16" s="1"/>
  <c r="U250" i="16"/>
  <c r="AF250" i="16" s="1"/>
  <c r="T250" i="16"/>
  <c r="AE250" i="16" s="1"/>
  <c r="S250" i="16"/>
  <c r="AD250" i="16" s="1"/>
  <c r="R250" i="16"/>
  <c r="AC250" i="16" s="1"/>
  <c r="V250" i="16"/>
  <c r="AG250" i="16" s="1"/>
  <c r="Z250" i="16"/>
  <c r="AK250" i="16" s="1"/>
  <c r="Y249" i="16" l="1"/>
  <c r="AJ249" i="16" s="1"/>
  <c r="Q249" i="16"/>
  <c r="AB249" i="16" s="1"/>
  <c r="X249" i="16"/>
  <c r="AI249" i="16" s="1"/>
  <c r="P249" i="16"/>
  <c r="AA249" i="16" s="1"/>
  <c r="W249" i="16"/>
  <c r="AH249" i="16" s="1"/>
  <c r="U249" i="16"/>
  <c r="AF249" i="16" s="1"/>
  <c r="T249" i="16"/>
  <c r="AE249" i="16" s="1"/>
  <c r="S249" i="16"/>
  <c r="AD249" i="16" s="1"/>
  <c r="Z249" i="16"/>
  <c r="AK249" i="16" s="1"/>
  <c r="V249" i="16"/>
  <c r="AG249" i="16" s="1"/>
  <c r="R249" i="16"/>
  <c r="AC249" i="16" s="1"/>
  <c r="Y248" i="16" l="1"/>
  <c r="AJ248" i="16" s="1"/>
  <c r="Q248" i="16"/>
  <c r="AB248" i="16" s="1"/>
  <c r="X248" i="16"/>
  <c r="AI248" i="16" s="1"/>
  <c r="P248" i="16"/>
  <c r="AA248" i="16" s="1"/>
  <c r="W248" i="16"/>
  <c r="AH248" i="16" s="1"/>
  <c r="U248" i="16"/>
  <c r="AF248" i="16" s="1"/>
  <c r="T248" i="16"/>
  <c r="AE248" i="16" s="1"/>
  <c r="S248" i="16"/>
  <c r="AD248" i="16" s="1"/>
  <c r="R248" i="16"/>
  <c r="AC248" i="16" s="1"/>
  <c r="V248" i="16"/>
  <c r="AG248" i="16" s="1"/>
  <c r="Z248" i="16"/>
  <c r="AK248" i="16" s="1"/>
  <c r="Y247" i="16" l="1"/>
  <c r="AJ247" i="16" s="1"/>
  <c r="Q247" i="16"/>
  <c r="AB247" i="16" s="1"/>
  <c r="X247" i="16"/>
  <c r="AI247" i="16" s="1"/>
  <c r="P247" i="16"/>
  <c r="AA247" i="16" s="1"/>
  <c r="W247" i="16"/>
  <c r="AH247" i="16" s="1"/>
  <c r="U247" i="16"/>
  <c r="AF247" i="16" s="1"/>
  <c r="T247" i="16"/>
  <c r="AE247" i="16" s="1"/>
  <c r="S247" i="16"/>
  <c r="AD247" i="16" s="1"/>
  <c r="Z247" i="16"/>
  <c r="AK247" i="16" s="1"/>
  <c r="V247" i="16"/>
  <c r="AG247" i="16" s="1"/>
  <c r="R247" i="16"/>
  <c r="AC247" i="16" s="1"/>
  <c r="Y246" i="16" l="1"/>
  <c r="AJ246" i="16" s="1"/>
  <c r="Q246" i="16"/>
  <c r="AB246" i="16" s="1"/>
  <c r="X246" i="16"/>
  <c r="AI246" i="16" s="1"/>
  <c r="P246" i="16"/>
  <c r="AA246" i="16" s="1"/>
  <c r="W246" i="16"/>
  <c r="AH246" i="16" s="1"/>
  <c r="U246" i="16"/>
  <c r="AF246" i="16" s="1"/>
  <c r="T246" i="16"/>
  <c r="AE246" i="16" s="1"/>
  <c r="S246" i="16"/>
  <c r="AD246" i="16" s="1"/>
  <c r="R246" i="16"/>
  <c r="AC246" i="16" s="1"/>
  <c r="V246" i="16"/>
  <c r="AG246" i="16" s="1"/>
  <c r="Z246" i="16"/>
  <c r="AK246" i="16" s="1"/>
  <c r="Y245" i="16" l="1"/>
  <c r="AJ245" i="16" s="1"/>
  <c r="Q245" i="16"/>
  <c r="AB245" i="16" s="1"/>
  <c r="X245" i="16"/>
  <c r="AI245" i="16" s="1"/>
  <c r="P245" i="16"/>
  <c r="AA245" i="16" s="1"/>
  <c r="W245" i="16"/>
  <c r="AH245" i="16" s="1"/>
  <c r="V245" i="16"/>
  <c r="AG245" i="16" s="1"/>
  <c r="T245" i="16"/>
  <c r="AE245" i="16" s="1"/>
  <c r="S245" i="16"/>
  <c r="AD245" i="16" s="1"/>
  <c r="Z245" i="16"/>
  <c r="AK245" i="16" s="1"/>
  <c r="U245" i="16"/>
  <c r="AF245" i="16" s="1"/>
  <c r="R245" i="16"/>
  <c r="AC245" i="16" s="1"/>
  <c r="Y244" i="16" l="1"/>
  <c r="AJ244" i="16" s="1"/>
  <c r="Q244" i="16"/>
  <c r="AB244" i="16" s="1"/>
  <c r="X244" i="16"/>
  <c r="AI244" i="16" s="1"/>
  <c r="P244" i="16"/>
  <c r="AA244" i="16" s="1"/>
  <c r="W244" i="16"/>
  <c r="AH244" i="16" s="1"/>
  <c r="U244" i="16"/>
  <c r="AF244" i="16" s="1"/>
  <c r="T244" i="16"/>
  <c r="AE244" i="16" s="1"/>
  <c r="S244" i="16"/>
  <c r="AD244" i="16" s="1"/>
  <c r="R244" i="16"/>
  <c r="AC244" i="16" s="1"/>
  <c r="V244" i="16"/>
  <c r="AG244" i="16" s="1"/>
  <c r="Z244" i="16"/>
  <c r="AK244" i="16" s="1"/>
  <c r="Y243" i="16" l="1"/>
  <c r="AJ243" i="16" s="1"/>
  <c r="Q243" i="16"/>
  <c r="AB243" i="16" s="1"/>
  <c r="X243" i="16"/>
  <c r="AI243" i="16" s="1"/>
  <c r="P243" i="16"/>
  <c r="AA243" i="16" s="1"/>
  <c r="W243" i="16"/>
  <c r="AH243" i="16" s="1"/>
  <c r="U243" i="16"/>
  <c r="AF243" i="16" s="1"/>
  <c r="T243" i="16"/>
  <c r="AE243" i="16" s="1"/>
  <c r="S243" i="16"/>
  <c r="AD243" i="16" s="1"/>
  <c r="R243" i="16"/>
  <c r="AC243" i="16" s="1"/>
  <c r="V243" i="16"/>
  <c r="AG243" i="16" s="1"/>
  <c r="Z243" i="16"/>
  <c r="AK243" i="16" s="1"/>
  <c r="Y242" i="16" l="1"/>
  <c r="AJ242" i="16" s="1"/>
  <c r="Q242" i="16"/>
  <c r="AB242" i="16" s="1"/>
  <c r="X242" i="16"/>
  <c r="AI242" i="16" s="1"/>
  <c r="P242" i="16"/>
  <c r="AA242" i="16" s="1"/>
  <c r="W242" i="16"/>
  <c r="AH242" i="16" s="1"/>
  <c r="U242" i="16"/>
  <c r="AF242" i="16" s="1"/>
  <c r="T242" i="16"/>
  <c r="AE242" i="16" s="1"/>
  <c r="S242" i="16"/>
  <c r="AD242" i="16" s="1"/>
  <c r="Z242" i="16"/>
  <c r="AK242" i="16" s="1"/>
  <c r="V242" i="16"/>
  <c r="AG242" i="16" s="1"/>
  <c r="R242" i="16"/>
  <c r="AC242" i="16" s="1"/>
  <c r="Y241" i="16" l="1"/>
  <c r="AJ241" i="16" s="1"/>
  <c r="Q241" i="16"/>
  <c r="AB241" i="16" s="1"/>
  <c r="X241" i="16"/>
  <c r="AI241" i="16" s="1"/>
  <c r="P241" i="16"/>
  <c r="AA241" i="16" s="1"/>
  <c r="W241" i="16"/>
  <c r="AH241" i="16" s="1"/>
  <c r="V241" i="16"/>
  <c r="AG241" i="16" s="1"/>
  <c r="T241" i="16"/>
  <c r="AE241" i="16" s="1"/>
  <c r="S241" i="16"/>
  <c r="AD241" i="16" s="1"/>
  <c r="Z241" i="16"/>
  <c r="AK241" i="16" s="1"/>
  <c r="U241" i="16"/>
  <c r="AF241" i="16" s="1"/>
  <c r="R241" i="16"/>
  <c r="AC241" i="16" s="1"/>
  <c r="Y240" i="16" l="1"/>
  <c r="AJ240" i="16" s="1"/>
  <c r="Q240" i="16"/>
  <c r="AB240" i="16" s="1"/>
  <c r="X240" i="16"/>
  <c r="AI240" i="16" s="1"/>
  <c r="P240" i="16"/>
  <c r="AA240" i="16" s="1"/>
  <c r="W240" i="16"/>
  <c r="AH240" i="16" s="1"/>
  <c r="U240" i="16"/>
  <c r="AF240" i="16" s="1"/>
  <c r="T240" i="16"/>
  <c r="AE240" i="16" s="1"/>
  <c r="S240" i="16"/>
  <c r="AD240" i="16" s="1"/>
  <c r="Z240" i="16"/>
  <c r="AK240" i="16" s="1"/>
  <c r="V240" i="16"/>
  <c r="AG240" i="16" s="1"/>
  <c r="R240" i="16"/>
  <c r="AC240" i="16" s="1"/>
  <c r="Y239" i="16" l="1"/>
  <c r="AJ239" i="16" s="1"/>
  <c r="Q239" i="16"/>
  <c r="AB239" i="16" s="1"/>
  <c r="P239" i="16"/>
  <c r="AA239" i="16" s="1"/>
  <c r="W239" i="16"/>
  <c r="AH239" i="16" s="1"/>
  <c r="U239" i="16"/>
  <c r="AF239" i="16" s="1"/>
  <c r="S239" i="16"/>
  <c r="AD239" i="16" s="1"/>
  <c r="R239" i="16"/>
  <c r="AC239" i="16" s="1"/>
  <c r="X239" i="16"/>
  <c r="AI239" i="16" s="1"/>
  <c r="V239" i="16"/>
  <c r="AG239" i="16" s="1"/>
  <c r="T239" i="16"/>
  <c r="AE239" i="16" s="1"/>
  <c r="Z239" i="16"/>
  <c r="AK239" i="16" s="1"/>
  <c r="Y238" i="16" l="1"/>
  <c r="AJ238" i="16" s="1"/>
  <c r="Q238" i="16"/>
  <c r="AB238" i="16" s="1"/>
  <c r="X238" i="16"/>
  <c r="AI238" i="16" s="1"/>
  <c r="P238" i="16"/>
  <c r="AA238" i="16" s="1"/>
  <c r="W238" i="16"/>
  <c r="AH238" i="16" s="1"/>
  <c r="V238" i="16"/>
  <c r="AG238" i="16" s="1"/>
  <c r="T238" i="16"/>
  <c r="AE238" i="16" s="1"/>
  <c r="S238" i="16"/>
  <c r="AD238" i="16" s="1"/>
  <c r="Z238" i="16"/>
  <c r="AK238" i="16" s="1"/>
  <c r="R238" i="16"/>
  <c r="AC238" i="16" s="1"/>
  <c r="U238" i="16"/>
  <c r="AF238" i="16" s="1"/>
  <c r="Y237" i="16" l="1"/>
  <c r="AJ237" i="16" s="1"/>
  <c r="Q237" i="16"/>
  <c r="AB237" i="16" s="1"/>
  <c r="X237" i="16"/>
  <c r="AI237" i="16" s="1"/>
  <c r="P237" i="16"/>
  <c r="AA237" i="16" s="1"/>
  <c r="W237" i="16"/>
  <c r="AH237" i="16" s="1"/>
  <c r="U237" i="16"/>
  <c r="AF237" i="16" s="1"/>
  <c r="T237" i="16"/>
  <c r="AE237" i="16" s="1"/>
  <c r="S237" i="16"/>
  <c r="AD237" i="16" s="1"/>
  <c r="R237" i="16"/>
  <c r="AC237" i="16" s="1"/>
  <c r="V237" i="16"/>
  <c r="AG237" i="16" s="1"/>
  <c r="Z237" i="16"/>
  <c r="AK237" i="16" s="1"/>
  <c r="Y236" i="16" l="1"/>
  <c r="AJ236" i="16" s="1"/>
  <c r="Q236" i="16"/>
  <c r="AB236" i="16" s="1"/>
  <c r="X236" i="16"/>
  <c r="AI236" i="16" s="1"/>
  <c r="P236" i="16"/>
  <c r="AA236" i="16" s="1"/>
  <c r="W236" i="16"/>
  <c r="AH236" i="16" s="1"/>
  <c r="U236" i="16"/>
  <c r="AF236" i="16" s="1"/>
  <c r="T236" i="16"/>
  <c r="AE236" i="16" s="1"/>
  <c r="S236" i="16"/>
  <c r="AD236" i="16" s="1"/>
  <c r="Z236" i="16"/>
  <c r="AK236" i="16" s="1"/>
  <c r="V236" i="16"/>
  <c r="AG236" i="16" s="1"/>
  <c r="R236" i="16"/>
  <c r="AC236" i="16" s="1"/>
  <c r="Y235" i="16" l="1"/>
  <c r="AJ235" i="16" s="1"/>
  <c r="Q235" i="16"/>
  <c r="AB235" i="16" s="1"/>
  <c r="P235" i="16"/>
  <c r="AA235" i="16" s="1"/>
  <c r="W235" i="16"/>
  <c r="AH235" i="16" s="1"/>
  <c r="V235" i="16"/>
  <c r="AG235" i="16" s="1"/>
  <c r="T235" i="16"/>
  <c r="AE235" i="16" s="1"/>
  <c r="Z235" i="16"/>
  <c r="AK235" i="16" s="1"/>
  <c r="X235" i="16"/>
  <c r="AI235" i="16" s="1"/>
  <c r="U235" i="16"/>
  <c r="AF235" i="16" s="1"/>
  <c r="S235" i="16"/>
  <c r="AD235" i="16" s="1"/>
  <c r="R235" i="16"/>
  <c r="AC235" i="16" s="1"/>
  <c r="Y234" i="16" l="1"/>
  <c r="AJ234" i="16" s="1"/>
  <c r="Q234" i="16"/>
  <c r="AB234" i="16" s="1"/>
  <c r="X234" i="16"/>
  <c r="AI234" i="16" s="1"/>
  <c r="P234" i="16"/>
  <c r="AA234" i="16" s="1"/>
  <c r="W234" i="16"/>
  <c r="AH234" i="16" s="1"/>
  <c r="U234" i="16"/>
  <c r="AF234" i="16" s="1"/>
  <c r="T234" i="16"/>
  <c r="AE234" i="16" s="1"/>
  <c r="S234" i="16"/>
  <c r="AD234" i="16" s="1"/>
  <c r="R234" i="16"/>
  <c r="AC234" i="16" s="1"/>
  <c r="V234" i="16"/>
  <c r="AG234" i="16" s="1"/>
  <c r="Z234" i="16"/>
  <c r="AK234" i="16" s="1"/>
  <c r="Y233" i="16" l="1"/>
  <c r="AJ233" i="16" s="1"/>
  <c r="Q233" i="16"/>
  <c r="AB233" i="16" s="1"/>
  <c r="X233" i="16"/>
  <c r="AI233" i="16" s="1"/>
  <c r="P233" i="16"/>
  <c r="AA233" i="16" s="1"/>
  <c r="V233" i="16"/>
  <c r="AG233" i="16" s="1"/>
  <c r="U233" i="16"/>
  <c r="AF233" i="16" s="1"/>
  <c r="T233" i="16"/>
  <c r="AE233" i="16" s="1"/>
  <c r="S233" i="16"/>
  <c r="AD233" i="16" s="1"/>
  <c r="W233" i="16"/>
  <c r="AH233" i="16" s="1"/>
  <c r="Z233" i="16"/>
  <c r="AK233" i="16" s="1"/>
  <c r="R233" i="16"/>
  <c r="AC233" i="16" s="1"/>
  <c r="Y232" i="16" l="1"/>
  <c r="AJ232" i="16" s="1"/>
  <c r="Q232" i="16"/>
  <c r="AB232" i="16" s="1"/>
  <c r="X232" i="16"/>
  <c r="AI232" i="16" s="1"/>
  <c r="P232" i="16"/>
  <c r="AA232" i="16" s="1"/>
  <c r="W232" i="16"/>
  <c r="AH232" i="16" s="1"/>
  <c r="U232" i="16"/>
  <c r="AF232" i="16" s="1"/>
  <c r="T232" i="16"/>
  <c r="AE232" i="16" s="1"/>
  <c r="S232" i="16"/>
  <c r="AD232" i="16" s="1"/>
  <c r="R232" i="16"/>
  <c r="AC232" i="16" s="1"/>
  <c r="V232" i="16"/>
  <c r="AG232" i="16" s="1"/>
  <c r="Z232" i="16"/>
  <c r="AK232" i="16" s="1"/>
  <c r="Y231" i="16" l="1"/>
  <c r="AJ231" i="16" s="1"/>
  <c r="Q231" i="16"/>
  <c r="AB231" i="16" s="1"/>
  <c r="S231" i="16"/>
  <c r="AD231" i="16" s="1"/>
  <c r="X231" i="16"/>
  <c r="AI231" i="16" s="1"/>
  <c r="P231" i="16"/>
  <c r="AA231" i="16" s="1"/>
  <c r="V231" i="16"/>
  <c r="AG231" i="16" s="1"/>
  <c r="T231" i="16"/>
  <c r="AE231" i="16" s="1"/>
  <c r="Z231" i="16"/>
  <c r="AK231" i="16" s="1"/>
  <c r="W231" i="16"/>
  <c r="AH231" i="16" s="1"/>
  <c r="R231" i="16"/>
  <c r="AC231" i="16" s="1"/>
  <c r="U231" i="16"/>
  <c r="AF231" i="16" s="1"/>
  <c r="Y230" i="16" l="1"/>
  <c r="AJ230" i="16" s="1"/>
  <c r="Q230" i="16"/>
  <c r="AB230" i="16" s="1"/>
  <c r="W230" i="16"/>
  <c r="AH230" i="16" s="1"/>
  <c r="U230" i="16"/>
  <c r="AF230" i="16" s="1"/>
  <c r="Z230" i="16"/>
  <c r="AK230" i="16" s="1"/>
  <c r="X230" i="16"/>
  <c r="AI230" i="16" s="1"/>
  <c r="P230" i="16"/>
  <c r="AA230" i="16" s="1"/>
  <c r="V230" i="16"/>
  <c r="AG230" i="16" s="1"/>
  <c r="S230" i="16"/>
  <c r="AD230" i="16" s="1"/>
  <c r="R230" i="16"/>
  <c r="AC230" i="16" s="1"/>
  <c r="T230" i="16"/>
  <c r="AE230" i="16" s="1"/>
  <c r="Y229" i="16" l="1"/>
  <c r="AJ229" i="16" s="1"/>
  <c r="Q229" i="16"/>
  <c r="AB229" i="16" s="1"/>
  <c r="V229" i="16"/>
  <c r="AG229" i="16" s="1"/>
  <c r="T229" i="16"/>
  <c r="AE229" i="16" s="1"/>
  <c r="R229" i="16"/>
  <c r="AC229" i="16" s="1"/>
  <c r="X229" i="16"/>
  <c r="AI229" i="16" s="1"/>
  <c r="P229" i="16"/>
  <c r="AA229" i="16" s="1"/>
  <c r="W229" i="16"/>
  <c r="AH229" i="16" s="1"/>
  <c r="U229" i="16"/>
  <c r="AF229" i="16" s="1"/>
  <c r="S229" i="16"/>
  <c r="AD229" i="16" s="1"/>
  <c r="Z229" i="16"/>
  <c r="AK229" i="16" s="1"/>
  <c r="Y228" i="16" l="1"/>
  <c r="AJ228" i="16" s="1"/>
  <c r="Q228" i="16"/>
  <c r="AB228" i="16" s="1"/>
  <c r="X228" i="16"/>
  <c r="AI228" i="16" s="1"/>
  <c r="P228" i="16"/>
  <c r="AA228" i="16" s="1"/>
  <c r="W228" i="16"/>
  <c r="AH228" i="16" s="1"/>
  <c r="V228" i="16"/>
  <c r="AG228" i="16" s="1"/>
  <c r="T228" i="16"/>
  <c r="AE228" i="16" s="1"/>
  <c r="S228" i="16"/>
  <c r="AD228" i="16" s="1"/>
  <c r="R228" i="16"/>
  <c r="AC228" i="16" s="1"/>
  <c r="U228" i="16"/>
  <c r="AF228" i="16" s="1"/>
  <c r="Z228" i="16"/>
  <c r="AK228" i="16" s="1"/>
  <c r="Y227" i="16" l="1"/>
  <c r="AJ227" i="16" s="1"/>
  <c r="Q227" i="16"/>
  <c r="AB227" i="16" s="1"/>
  <c r="X227" i="16"/>
  <c r="AI227" i="16" s="1"/>
  <c r="W227" i="16"/>
  <c r="AH227" i="16" s="1"/>
  <c r="V227" i="16"/>
  <c r="AG227" i="16" s="1"/>
  <c r="U227" i="16"/>
  <c r="AF227" i="16" s="1"/>
  <c r="T227" i="16"/>
  <c r="AE227" i="16" s="1"/>
  <c r="Z227" i="16"/>
  <c r="AK227" i="16" s="1"/>
  <c r="P227" i="16"/>
  <c r="AA227" i="16" s="1"/>
  <c r="S227" i="16"/>
  <c r="AD227" i="16" s="1"/>
  <c r="R227" i="16"/>
  <c r="AC227" i="16" s="1"/>
  <c r="Y226" i="16" l="1"/>
  <c r="AJ226" i="16" s="1"/>
  <c r="Q226" i="16"/>
  <c r="AB226" i="16" s="1"/>
  <c r="P226" i="16"/>
  <c r="AA226" i="16" s="1"/>
  <c r="V226" i="16"/>
  <c r="AG226" i="16" s="1"/>
  <c r="S226" i="16"/>
  <c r="AD226" i="16" s="1"/>
  <c r="X226" i="16"/>
  <c r="AI226" i="16" s="1"/>
  <c r="W226" i="16"/>
  <c r="AH226" i="16" s="1"/>
  <c r="U226" i="16"/>
  <c r="AF226" i="16" s="1"/>
  <c r="T226" i="16"/>
  <c r="AE226" i="16" s="1"/>
  <c r="R226" i="16"/>
  <c r="AC226" i="16" s="1"/>
  <c r="Z226" i="16"/>
  <c r="AK226" i="16" s="1"/>
  <c r="Z225" i="16" l="1"/>
  <c r="AK225" i="16" s="1"/>
  <c r="R225" i="16"/>
  <c r="AC225" i="16" s="1"/>
  <c r="Y225" i="16"/>
  <c r="AJ225" i="16" s="1"/>
  <c r="Q225" i="16"/>
  <c r="AB225" i="16" s="1"/>
  <c r="X225" i="16"/>
  <c r="AI225" i="16" s="1"/>
  <c r="P225" i="16"/>
  <c r="AA225" i="16" s="1"/>
  <c r="U225" i="16"/>
  <c r="AF225" i="16" s="1"/>
  <c r="W225" i="16"/>
  <c r="AH225" i="16" s="1"/>
  <c r="V225" i="16"/>
  <c r="AG225" i="16" s="1"/>
  <c r="T225" i="16"/>
  <c r="AE225" i="16" s="1"/>
  <c r="S225" i="16"/>
  <c r="AD225" i="16" s="1"/>
  <c r="Z224" i="16" l="1"/>
  <c r="AK224" i="16" s="1"/>
  <c r="R224" i="16"/>
  <c r="AC224" i="16" s="1"/>
  <c r="Y224" i="16"/>
  <c r="AJ224" i="16" s="1"/>
  <c r="Q224" i="16"/>
  <c r="AB224" i="16" s="1"/>
  <c r="W224" i="16"/>
  <c r="AH224" i="16" s="1"/>
  <c r="U224" i="16"/>
  <c r="AF224" i="16" s="1"/>
  <c r="T224" i="16"/>
  <c r="AE224" i="16" s="1"/>
  <c r="X224" i="16"/>
  <c r="AI224" i="16" s="1"/>
  <c r="P224" i="16"/>
  <c r="AA224" i="16" s="1"/>
  <c r="V224" i="16"/>
  <c r="AG224" i="16" s="1"/>
  <c r="S224" i="16"/>
  <c r="AD224" i="16" s="1"/>
  <c r="Z223" i="16" l="1"/>
  <c r="AK223" i="16" s="1"/>
  <c r="R223" i="16"/>
  <c r="AC223" i="16" s="1"/>
  <c r="Y223" i="16"/>
  <c r="AJ223" i="16" s="1"/>
  <c r="Q223" i="16"/>
  <c r="AB223" i="16" s="1"/>
  <c r="X223" i="16"/>
  <c r="AI223" i="16" s="1"/>
  <c r="W223" i="16"/>
  <c r="AH223" i="16" s="1"/>
  <c r="V223" i="16"/>
  <c r="AG223" i="16" s="1"/>
  <c r="U223" i="16"/>
  <c r="AF223" i="16" s="1"/>
  <c r="S223" i="16"/>
  <c r="AD223" i="16" s="1"/>
  <c r="P223" i="16"/>
  <c r="AA223" i="16" s="1"/>
  <c r="T223" i="16"/>
  <c r="AE223" i="16" s="1"/>
  <c r="Z222" i="16" l="1"/>
  <c r="AK222" i="16" s="1"/>
  <c r="R222" i="16"/>
  <c r="AC222" i="16" s="1"/>
  <c r="Y222" i="16"/>
  <c r="AJ222" i="16" s="1"/>
  <c r="Q222" i="16"/>
  <c r="AB222" i="16" s="1"/>
  <c r="X222" i="16"/>
  <c r="AI222" i="16" s="1"/>
  <c r="P222" i="16"/>
  <c r="AA222" i="16" s="1"/>
  <c r="W222" i="16"/>
  <c r="AH222" i="16" s="1"/>
  <c r="U222" i="16"/>
  <c r="AF222" i="16" s="1"/>
  <c r="T222" i="16"/>
  <c r="AE222" i="16" s="1"/>
  <c r="S222" i="16"/>
  <c r="AD222" i="16" s="1"/>
  <c r="V222" i="16"/>
  <c r="AG222" i="16" s="1"/>
  <c r="Z221" i="16" l="1"/>
  <c r="AK221" i="16" s="1"/>
  <c r="R221" i="16"/>
  <c r="AC221" i="16" s="1"/>
  <c r="Y221" i="16"/>
  <c r="AJ221" i="16" s="1"/>
  <c r="Q221" i="16"/>
  <c r="AB221" i="16" s="1"/>
  <c r="X221" i="16"/>
  <c r="AI221" i="16" s="1"/>
  <c r="P221" i="16"/>
  <c r="AA221" i="16" s="1"/>
  <c r="W221" i="16"/>
  <c r="AH221" i="16" s="1"/>
  <c r="V221" i="16"/>
  <c r="AG221" i="16" s="1"/>
  <c r="T221" i="16"/>
  <c r="AE221" i="16" s="1"/>
  <c r="S221" i="16"/>
  <c r="AD221" i="16" s="1"/>
  <c r="U221" i="16"/>
  <c r="AF221" i="16" s="1"/>
  <c r="Z220" i="16" l="1"/>
  <c r="AK220" i="16" s="1"/>
  <c r="R220" i="16"/>
  <c r="AC220" i="16" s="1"/>
  <c r="Q220" i="16"/>
  <c r="AB220" i="16" s="1"/>
  <c r="X220" i="16"/>
  <c r="AI220" i="16" s="1"/>
  <c r="P220" i="16"/>
  <c r="AA220" i="16" s="1"/>
  <c r="V220" i="16"/>
  <c r="AG220" i="16" s="1"/>
  <c r="T220" i="16"/>
  <c r="AE220" i="16" s="1"/>
  <c r="Y220" i="16"/>
  <c r="AJ220" i="16" s="1"/>
  <c r="W220" i="16"/>
  <c r="AH220" i="16" s="1"/>
  <c r="U220" i="16"/>
  <c r="AF220" i="16" s="1"/>
  <c r="S220" i="16"/>
  <c r="AD220" i="16" s="1"/>
  <c r="Z219" i="16" l="1"/>
  <c r="AK219" i="16" s="1"/>
  <c r="R219" i="16"/>
  <c r="AC219" i="16" s="1"/>
  <c r="Y219" i="16"/>
  <c r="AJ219" i="16" s="1"/>
  <c r="Q219" i="16"/>
  <c r="AB219" i="16" s="1"/>
  <c r="P219" i="16"/>
  <c r="AA219" i="16" s="1"/>
  <c r="W219" i="16"/>
  <c r="AH219" i="16" s="1"/>
  <c r="V219" i="16"/>
  <c r="AG219" i="16" s="1"/>
  <c r="T219" i="16"/>
  <c r="AE219" i="16" s="1"/>
  <c r="X219" i="16"/>
  <c r="AI219" i="16" s="1"/>
  <c r="U219" i="16"/>
  <c r="AF219" i="16" s="1"/>
  <c r="S219" i="16"/>
  <c r="AD219" i="16" s="1"/>
  <c r="Z218" i="16" l="1"/>
  <c r="AK218" i="16" s="1"/>
  <c r="R218" i="16"/>
  <c r="AC218" i="16" s="1"/>
  <c r="Y218" i="16"/>
  <c r="AJ218" i="16" s="1"/>
  <c r="Q218" i="16"/>
  <c r="AB218" i="16" s="1"/>
  <c r="X218" i="16"/>
  <c r="AI218" i="16" s="1"/>
  <c r="W218" i="16"/>
  <c r="AH218" i="16" s="1"/>
  <c r="V218" i="16"/>
  <c r="AG218" i="16" s="1"/>
  <c r="U218" i="16"/>
  <c r="AF218" i="16" s="1"/>
  <c r="T218" i="16"/>
  <c r="AE218" i="16" s="1"/>
  <c r="P218" i="16"/>
  <c r="AA218" i="16" s="1"/>
  <c r="S218" i="16"/>
  <c r="AD218" i="16" s="1"/>
  <c r="Z217" i="16" l="1"/>
  <c r="AK217" i="16" s="1"/>
  <c r="R217" i="16"/>
  <c r="AC217" i="16" s="1"/>
  <c r="Y217" i="16"/>
  <c r="AJ217" i="16" s="1"/>
  <c r="Q217" i="16"/>
  <c r="AB217" i="16" s="1"/>
  <c r="X217" i="16"/>
  <c r="AI217" i="16" s="1"/>
  <c r="P217" i="16"/>
  <c r="AA217" i="16" s="1"/>
  <c r="W217" i="16"/>
  <c r="AH217" i="16" s="1"/>
  <c r="V217" i="16"/>
  <c r="AG217" i="16" s="1"/>
  <c r="U217" i="16"/>
  <c r="AF217" i="16" s="1"/>
  <c r="T217" i="16"/>
  <c r="AE217" i="16" s="1"/>
  <c r="S217" i="16"/>
  <c r="AD217" i="16" s="1"/>
  <c r="Z216" i="16" l="1"/>
  <c r="AK216" i="16" s="1"/>
  <c r="R216" i="16"/>
  <c r="AC216" i="16" s="1"/>
  <c r="Y216" i="16"/>
  <c r="AJ216" i="16" s="1"/>
  <c r="Q216" i="16"/>
  <c r="AB216" i="16" s="1"/>
  <c r="P216" i="16"/>
  <c r="AA216" i="16" s="1"/>
  <c r="W216" i="16"/>
  <c r="AH216" i="16" s="1"/>
  <c r="V216" i="16"/>
  <c r="AG216" i="16" s="1"/>
  <c r="U216" i="16"/>
  <c r="AF216" i="16" s="1"/>
  <c r="S216" i="16"/>
  <c r="AD216" i="16" s="1"/>
  <c r="X216" i="16"/>
  <c r="AI216" i="16" s="1"/>
  <c r="T216" i="16"/>
  <c r="AE216" i="16" s="1"/>
  <c r="Z215" i="16" l="1"/>
  <c r="AK215" i="16" s="1"/>
  <c r="R215" i="16"/>
  <c r="AC215" i="16" s="1"/>
  <c r="Y215" i="16"/>
  <c r="AJ215" i="16" s="1"/>
  <c r="Q215" i="16"/>
  <c r="AB215" i="16" s="1"/>
  <c r="X215" i="16"/>
  <c r="AI215" i="16" s="1"/>
  <c r="P215" i="16"/>
  <c r="AA215" i="16" s="1"/>
  <c r="W215" i="16"/>
  <c r="AH215" i="16" s="1"/>
  <c r="V215" i="16"/>
  <c r="AG215" i="16" s="1"/>
  <c r="T215" i="16"/>
  <c r="AE215" i="16" s="1"/>
  <c r="S215" i="16"/>
  <c r="AD215" i="16" s="1"/>
  <c r="U215" i="16"/>
  <c r="AF215" i="16" s="1"/>
  <c r="Z214" i="16" l="1"/>
  <c r="AK214" i="16" s="1"/>
  <c r="R214" i="16"/>
  <c r="AC214" i="16" s="1"/>
  <c r="Y214" i="16"/>
  <c r="AJ214" i="16" s="1"/>
  <c r="Q214" i="16"/>
  <c r="AB214" i="16" s="1"/>
  <c r="X214" i="16"/>
  <c r="AI214" i="16" s="1"/>
  <c r="P214" i="16"/>
  <c r="AA214" i="16" s="1"/>
  <c r="W214" i="16"/>
  <c r="AH214" i="16" s="1"/>
  <c r="U214" i="16"/>
  <c r="AF214" i="16" s="1"/>
  <c r="T214" i="16"/>
  <c r="AE214" i="16" s="1"/>
  <c r="S214" i="16"/>
  <c r="AD214" i="16" s="1"/>
  <c r="V214" i="16"/>
  <c r="AG214" i="16" s="1"/>
  <c r="Z213" i="16" l="1"/>
  <c r="AK213" i="16" s="1"/>
  <c r="R213" i="16"/>
  <c r="AC213" i="16" s="1"/>
  <c r="Y213" i="16"/>
  <c r="AJ213" i="16" s="1"/>
  <c r="Q213" i="16"/>
  <c r="AB213" i="16" s="1"/>
  <c r="X213" i="16"/>
  <c r="AI213" i="16" s="1"/>
  <c r="P213" i="16"/>
  <c r="AA213" i="16" s="1"/>
  <c r="W213" i="16"/>
  <c r="AH213" i="16" s="1"/>
  <c r="V213" i="16"/>
  <c r="AG213" i="16" s="1"/>
  <c r="T213" i="16"/>
  <c r="AE213" i="16" s="1"/>
  <c r="S213" i="16"/>
  <c r="AD213" i="16" s="1"/>
  <c r="U213" i="16"/>
  <c r="AF213" i="16" s="1"/>
  <c r="Z212" i="16" l="1"/>
  <c r="AK212" i="16" s="1"/>
  <c r="R212" i="16"/>
  <c r="AC212" i="16" s="1"/>
  <c r="Y212" i="16"/>
  <c r="AJ212" i="16" s="1"/>
  <c r="Q212" i="16"/>
  <c r="AB212" i="16" s="1"/>
  <c r="X212" i="16"/>
  <c r="AI212" i="16" s="1"/>
  <c r="P212" i="16"/>
  <c r="AA212" i="16" s="1"/>
  <c r="W212" i="16"/>
  <c r="AH212" i="16" s="1"/>
  <c r="V212" i="16"/>
  <c r="AG212" i="16" s="1"/>
  <c r="T212" i="16"/>
  <c r="AE212" i="16" s="1"/>
  <c r="S212" i="16"/>
  <c r="AD212" i="16" s="1"/>
  <c r="U212" i="16"/>
  <c r="AF212" i="16" s="1"/>
  <c r="Y211" i="16" l="1"/>
  <c r="AJ211" i="16" s="1"/>
  <c r="Q211" i="16"/>
  <c r="AB211" i="16" s="1"/>
  <c r="S211" i="16"/>
  <c r="AD211" i="16" s="1"/>
  <c r="X211" i="16"/>
  <c r="AI211" i="16" s="1"/>
  <c r="P211" i="16"/>
  <c r="AA211" i="16" s="1"/>
  <c r="W211" i="16"/>
  <c r="AH211" i="16" s="1"/>
  <c r="V211" i="16"/>
  <c r="AG211" i="16" s="1"/>
  <c r="T211" i="16"/>
  <c r="AE211" i="16" s="1"/>
  <c r="U211" i="16"/>
  <c r="AF211" i="16" s="1"/>
  <c r="Z211" i="16"/>
  <c r="AK211" i="16" s="1"/>
  <c r="R211" i="16"/>
  <c r="AC211" i="16" s="1"/>
  <c r="Y209" i="16" l="1"/>
  <c r="AJ209" i="16" s="1"/>
  <c r="Q209" i="16"/>
  <c r="AB209" i="16" s="1"/>
  <c r="W209" i="16"/>
  <c r="AH209" i="16" s="1"/>
  <c r="U209" i="16"/>
  <c r="AF209" i="16" s="1"/>
  <c r="Z209" i="16"/>
  <c r="AK209" i="16" s="1"/>
  <c r="X209" i="16"/>
  <c r="AI209" i="16" s="1"/>
  <c r="P209" i="16"/>
  <c r="AA209" i="16" s="1"/>
  <c r="V209" i="16"/>
  <c r="AG209" i="16" s="1"/>
  <c r="T209" i="16"/>
  <c r="AE209" i="16" s="1"/>
  <c r="S209" i="16"/>
  <c r="AD209" i="16" s="1"/>
  <c r="R209" i="16"/>
  <c r="AC209" i="16" s="1"/>
  <c r="Y210" i="16"/>
  <c r="AJ210" i="16" s="1"/>
  <c r="Q210" i="16"/>
  <c r="AB210" i="16" s="1"/>
  <c r="W210" i="16"/>
  <c r="AH210" i="16" s="1"/>
  <c r="V210" i="16"/>
  <c r="AG210" i="16" s="1"/>
  <c r="S210" i="16"/>
  <c r="AD210" i="16" s="1"/>
  <c r="R210" i="16"/>
  <c r="AC210" i="16" s="1"/>
  <c r="X210" i="16"/>
  <c r="AI210" i="16" s="1"/>
  <c r="P210" i="16"/>
  <c r="AA210" i="16" s="1"/>
  <c r="U210" i="16"/>
  <c r="AF210" i="16" s="1"/>
  <c r="T210" i="16"/>
  <c r="AE210" i="16" s="1"/>
  <c r="Z210" i="16"/>
  <c r="AK210" i="16" s="1"/>
  <c r="Y208" i="16" l="1"/>
  <c r="AJ208" i="16" s="1"/>
  <c r="Q208" i="16"/>
  <c r="AB208" i="16" s="1"/>
  <c r="P208" i="16"/>
  <c r="AA208" i="16" s="1"/>
  <c r="W208" i="16"/>
  <c r="AH208" i="16" s="1"/>
  <c r="V208" i="16"/>
  <c r="AG208" i="16" s="1"/>
  <c r="U208" i="16"/>
  <c r="AF208" i="16" s="1"/>
  <c r="S208" i="16"/>
  <c r="AD208" i="16" s="1"/>
  <c r="R208" i="16"/>
  <c r="AC208" i="16" s="1"/>
  <c r="X208" i="16"/>
  <c r="AI208" i="16" s="1"/>
  <c r="T208" i="16"/>
  <c r="AE208" i="16" s="1"/>
  <c r="Z208" i="16"/>
  <c r="AK208" i="16" s="1"/>
  <c r="Z207" i="16" l="1"/>
  <c r="AK207" i="16" s="1"/>
  <c r="R207" i="16"/>
  <c r="AC207" i="16" s="1"/>
  <c r="Y207" i="16"/>
  <c r="AJ207" i="16" s="1"/>
  <c r="Q207" i="16"/>
  <c r="AB207" i="16" s="1"/>
  <c r="V207" i="16"/>
  <c r="AG207" i="16" s="1"/>
  <c r="S207" i="16"/>
  <c r="AD207" i="16" s="1"/>
  <c r="X207" i="16"/>
  <c r="AI207" i="16" s="1"/>
  <c r="P207" i="16"/>
  <c r="AA207" i="16" s="1"/>
  <c r="W207" i="16"/>
  <c r="AH207" i="16" s="1"/>
  <c r="T207" i="16"/>
  <c r="AE207" i="16" s="1"/>
  <c r="U207" i="16"/>
  <c r="AF207" i="16" s="1"/>
  <c r="Z206" i="16" l="1"/>
  <c r="AK206" i="16" s="1"/>
  <c r="R206" i="16"/>
  <c r="AC206" i="16" s="1"/>
  <c r="Y206" i="16"/>
  <c r="AJ206" i="16" s="1"/>
  <c r="Q206" i="16"/>
  <c r="AB206" i="16" s="1"/>
  <c r="W206" i="16"/>
  <c r="AH206" i="16" s="1"/>
  <c r="V206" i="16"/>
  <c r="AG206" i="16" s="1"/>
  <c r="T206" i="16"/>
  <c r="AE206" i="16" s="1"/>
  <c r="X206" i="16"/>
  <c r="AI206" i="16" s="1"/>
  <c r="P206" i="16"/>
  <c r="AA206" i="16" s="1"/>
  <c r="U206" i="16"/>
  <c r="AF206" i="16" s="1"/>
  <c r="S206" i="16"/>
  <c r="AD206" i="16" s="1"/>
  <c r="Z205" i="16" l="1"/>
  <c r="AK205" i="16" s="1"/>
  <c r="R205" i="16"/>
  <c r="AC205" i="16" s="1"/>
  <c r="Y205" i="16"/>
  <c r="AJ205" i="16" s="1"/>
  <c r="Q205" i="16"/>
  <c r="AB205" i="16" s="1"/>
  <c r="T205" i="16"/>
  <c r="AE205" i="16" s="1"/>
  <c r="X205" i="16"/>
  <c r="AI205" i="16" s="1"/>
  <c r="P205" i="16"/>
  <c r="AA205" i="16" s="1"/>
  <c r="W205" i="16"/>
  <c r="AH205" i="16" s="1"/>
  <c r="V205" i="16"/>
  <c r="AG205" i="16" s="1"/>
  <c r="U205" i="16"/>
  <c r="AF205" i="16" s="1"/>
  <c r="S205" i="16"/>
  <c r="AD205" i="16" s="1"/>
  <c r="Z204" i="16" l="1"/>
  <c r="AK204" i="16" s="1"/>
  <c r="R204" i="16"/>
  <c r="AC204" i="16" s="1"/>
  <c r="Y204" i="16"/>
  <c r="AJ204" i="16" s="1"/>
  <c r="Q204" i="16"/>
  <c r="AB204" i="16" s="1"/>
  <c r="X204" i="16"/>
  <c r="AI204" i="16" s="1"/>
  <c r="P204" i="16"/>
  <c r="AA204" i="16" s="1"/>
  <c r="W204" i="16"/>
  <c r="AH204" i="16" s="1"/>
  <c r="U204" i="16"/>
  <c r="AF204" i="16" s="1"/>
  <c r="S204" i="16"/>
  <c r="AD204" i="16" s="1"/>
  <c r="V204" i="16"/>
  <c r="AG204" i="16" s="1"/>
  <c r="T204" i="16"/>
  <c r="AE204" i="16" s="1"/>
  <c r="Z203" i="16" l="1"/>
  <c r="AK203" i="16" s="1"/>
  <c r="R203" i="16"/>
  <c r="AC203" i="16" s="1"/>
  <c r="Y203" i="16"/>
  <c r="AJ203" i="16" s="1"/>
  <c r="Q203" i="16"/>
  <c r="AB203" i="16" s="1"/>
  <c r="X203" i="16"/>
  <c r="AI203" i="16" s="1"/>
  <c r="W203" i="16"/>
  <c r="AH203" i="16" s="1"/>
  <c r="V203" i="16"/>
  <c r="AG203" i="16" s="1"/>
  <c r="U203" i="16"/>
  <c r="AF203" i="16" s="1"/>
  <c r="P203" i="16"/>
  <c r="AA203" i="16" s="1"/>
  <c r="S203" i="16"/>
  <c r="AD203" i="16" s="1"/>
  <c r="T203" i="16"/>
  <c r="AE203" i="16" s="1"/>
  <c r="Z202" i="16" l="1"/>
  <c r="AK202" i="16" s="1"/>
  <c r="R202" i="16"/>
  <c r="AC202" i="16" s="1"/>
  <c r="Y202" i="16"/>
  <c r="AJ202" i="16" s="1"/>
  <c r="Q202" i="16"/>
  <c r="AB202" i="16" s="1"/>
  <c r="X202" i="16"/>
  <c r="AI202" i="16" s="1"/>
  <c r="W202" i="16"/>
  <c r="AH202" i="16" s="1"/>
  <c r="V202" i="16"/>
  <c r="AG202" i="16" s="1"/>
  <c r="U202" i="16"/>
  <c r="AF202" i="16" s="1"/>
  <c r="P202" i="16"/>
  <c r="AA202" i="16" s="1"/>
  <c r="S202" i="16"/>
  <c r="AD202" i="16" s="1"/>
  <c r="T202" i="16"/>
  <c r="AE202" i="16" s="1"/>
  <c r="Z201" i="16" l="1"/>
  <c r="AK201" i="16" s="1"/>
  <c r="R201" i="16"/>
  <c r="AC201" i="16" s="1"/>
  <c r="Y201" i="16"/>
  <c r="AJ201" i="16" s="1"/>
  <c r="Q201" i="16"/>
  <c r="AB201" i="16" s="1"/>
  <c r="X201" i="16"/>
  <c r="AI201" i="16" s="1"/>
  <c r="P201" i="16"/>
  <c r="AA201" i="16" s="1"/>
  <c r="W201" i="16"/>
  <c r="AH201" i="16" s="1"/>
  <c r="U201" i="16"/>
  <c r="AF201" i="16" s="1"/>
  <c r="T201" i="16"/>
  <c r="AE201" i="16" s="1"/>
  <c r="V201" i="16"/>
  <c r="AG201" i="16" s="1"/>
  <c r="S201" i="16"/>
  <c r="AD201" i="16" s="1"/>
  <c r="Z200" i="16" l="1"/>
  <c r="AK200" i="16" s="1"/>
  <c r="R200" i="16"/>
  <c r="AC200" i="16" s="1"/>
  <c r="Y200" i="16"/>
  <c r="AJ200" i="16" s="1"/>
  <c r="Q200" i="16"/>
  <c r="AB200" i="16" s="1"/>
  <c r="P200" i="16"/>
  <c r="AA200" i="16" s="1"/>
  <c r="W200" i="16"/>
  <c r="AH200" i="16" s="1"/>
  <c r="U200" i="16"/>
  <c r="AF200" i="16" s="1"/>
  <c r="S200" i="16"/>
  <c r="AD200" i="16" s="1"/>
  <c r="V200" i="16"/>
  <c r="AG200" i="16" s="1"/>
  <c r="X200" i="16"/>
  <c r="AI200" i="16" s="1"/>
  <c r="T200" i="16"/>
  <c r="AE200" i="16" s="1"/>
  <c r="Z199" i="16" l="1"/>
  <c r="AK199" i="16" s="1"/>
  <c r="R199" i="16"/>
  <c r="AC199" i="16" s="1"/>
  <c r="Q199" i="16"/>
  <c r="AB199" i="16" s="1"/>
  <c r="W199" i="16"/>
  <c r="AH199" i="16" s="1"/>
  <c r="V199" i="16"/>
  <c r="AG199" i="16" s="1"/>
  <c r="S199" i="16"/>
  <c r="AD199" i="16" s="1"/>
  <c r="Y199" i="16"/>
  <c r="AJ199" i="16" s="1"/>
  <c r="P199" i="16"/>
  <c r="AA199" i="16" s="1"/>
  <c r="T199" i="16"/>
  <c r="AE199" i="16" s="1"/>
  <c r="X199" i="16"/>
  <c r="AI199" i="16" s="1"/>
  <c r="U199" i="16"/>
  <c r="AF199" i="16" s="1"/>
  <c r="Z198" i="16" l="1"/>
  <c r="AK198" i="16" s="1"/>
  <c r="R198" i="16"/>
  <c r="AC198" i="16" s="1"/>
  <c r="Q198" i="16"/>
  <c r="AB198" i="16" s="1"/>
  <c r="X198" i="16"/>
  <c r="AI198" i="16" s="1"/>
  <c r="P198" i="16"/>
  <c r="AA198" i="16" s="1"/>
  <c r="V198" i="16"/>
  <c r="AG198" i="16" s="1"/>
  <c r="Y198" i="16"/>
  <c r="AJ198" i="16" s="1"/>
  <c r="W198" i="16"/>
  <c r="AH198" i="16" s="1"/>
  <c r="U198" i="16"/>
  <c r="AF198" i="16" s="1"/>
  <c r="S198" i="16"/>
  <c r="AD198" i="16" s="1"/>
  <c r="T198" i="16"/>
  <c r="AE198" i="16" s="1"/>
  <c r="Z197" i="16" l="1"/>
  <c r="AK197" i="16" s="1"/>
  <c r="R197" i="16"/>
  <c r="AC197" i="16" s="1"/>
  <c r="Q197" i="16"/>
  <c r="AB197" i="16" s="1"/>
  <c r="X197" i="16"/>
  <c r="AI197" i="16" s="1"/>
  <c r="W197" i="16"/>
  <c r="AH197" i="16" s="1"/>
  <c r="T197" i="16"/>
  <c r="AE197" i="16" s="1"/>
  <c r="Y197" i="16"/>
  <c r="AJ197" i="16" s="1"/>
  <c r="P197" i="16"/>
  <c r="AA197" i="16" s="1"/>
  <c r="U197" i="16"/>
  <c r="AF197" i="16" s="1"/>
  <c r="S197" i="16"/>
  <c r="AD197" i="16" s="1"/>
  <c r="V197" i="16"/>
  <c r="AG197" i="16" s="1"/>
  <c r="Z196" i="16" l="1"/>
  <c r="AK196" i="16" s="1"/>
  <c r="R196" i="16"/>
  <c r="AC196" i="16" s="1"/>
  <c r="Q196" i="16"/>
  <c r="AB196" i="16" s="1"/>
  <c r="W196" i="16"/>
  <c r="AH196" i="16" s="1"/>
  <c r="U196" i="16"/>
  <c r="AF196" i="16" s="1"/>
  <c r="Y196" i="16"/>
  <c r="AJ196" i="16" s="1"/>
  <c r="X196" i="16"/>
  <c r="AI196" i="16" s="1"/>
  <c r="V196" i="16"/>
  <c r="AG196" i="16" s="1"/>
  <c r="T196" i="16"/>
  <c r="AE196" i="16" s="1"/>
  <c r="P196" i="16"/>
  <c r="AA196" i="16" s="1"/>
  <c r="S196" i="16"/>
  <c r="AD196" i="16" s="1"/>
  <c r="Z195" i="16" l="1"/>
  <c r="AK195" i="16" s="1"/>
  <c r="R195" i="16"/>
  <c r="AC195" i="16" s="1"/>
  <c r="Q195" i="16"/>
  <c r="AB195" i="16" s="1"/>
  <c r="X195" i="16"/>
  <c r="AI195" i="16" s="1"/>
  <c r="W195" i="16"/>
  <c r="AH195" i="16" s="1"/>
  <c r="U195" i="16"/>
  <c r="AF195" i="16" s="1"/>
  <c r="S195" i="16"/>
  <c r="AD195" i="16" s="1"/>
  <c r="Y195" i="16"/>
  <c r="AJ195" i="16" s="1"/>
  <c r="P195" i="16"/>
  <c r="AA195" i="16" s="1"/>
  <c r="V195" i="16"/>
  <c r="AG195" i="16" s="1"/>
  <c r="T195" i="16"/>
  <c r="AE195" i="16" s="1"/>
  <c r="Z194" i="16" l="1"/>
  <c r="AK194" i="16" s="1"/>
  <c r="R194" i="16"/>
  <c r="AC194" i="16" s="1"/>
  <c r="Q194" i="16"/>
  <c r="AB194" i="16" s="1"/>
  <c r="X194" i="16"/>
  <c r="AI194" i="16" s="1"/>
  <c r="P194" i="16"/>
  <c r="AA194" i="16" s="1"/>
  <c r="V194" i="16"/>
  <c r="AG194" i="16" s="1"/>
  <c r="Y194" i="16"/>
  <c r="AJ194" i="16" s="1"/>
  <c r="W194" i="16"/>
  <c r="AH194" i="16" s="1"/>
  <c r="U194" i="16"/>
  <c r="AF194" i="16" s="1"/>
  <c r="S194" i="16"/>
  <c r="AD194" i="16" s="1"/>
  <c r="T194" i="16"/>
  <c r="AE194" i="16" s="1"/>
  <c r="Z193" i="16" l="1"/>
  <c r="AK193" i="16" s="1"/>
  <c r="R193" i="16"/>
  <c r="AC193" i="16" s="1"/>
  <c r="Q193" i="16"/>
  <c r="AB193" i="16" s="1"/>
  <c r="X193" i="16"/>
  <c r="AI193" i="16" s="1"/>
  <c r="W193" i="16"/>
  <c r="AH193" i="16" s="1"/>
  <c r="T193" i="16"/>
  <c r="AE193" i="16" s="1"/>
  <c r="Y193" i="16"/>
  <c r="AJ193" i="16" s="1"/>
  <c r="P193" i="16"/>
  <c r="AA193" i="16" s="1"/>
  <c r="U193" i="16"/>
  <c r="AF193" i="16" s="1"/>
  <c r="S193" i="16"/>
  <c r="AD193" i="16" s="1"/>
  <c r="V193" i="16"/>
  <c r="AG193" i="16" s="1"/>
  <c r="Z192" i="16" l="1"/>
  <c r="AK192" i="16" s="1"/>
  <c r="R192" i="16"/>
  <c r="AC192" i="16" s="1"/>
  <c r="Q192" i="16"/>
  <c r="AB192" i="16" s="1"/>
  <c r="X192" i="16"/>
  <c r="AI192" i="16" s="1"/>
  <c r="W192" i="16"/>
  <c r="AH192" i="16" s="1"/>
  <c r="T192" i="16"/>
  <c r="AE192" i="16" s="1"/>
  <c r="Y192" i="16"/>
  <c r="AJ192" i="16" s="1"/>
  <c r="P192" i="16"/>
  <c r="AA192" i="16" s="1"/>
  <c r="V192" i="16"/>
  <c r="AG192" i="16" s="1"/>
  <c r="S192" i="16"/>
  <c r="AD192" i="16" s="1"/>
  <c r="U192" i="16"/>
  <c r="AF192" i="16" s="1"/>
  <c r="Z191" i="16" l="1"/>
  <c r="AK191" i="16" s="1"/>
  <c r="R191" i="16"/>
  <c r="AC191" i="16" s="1"/>
  <c r="Q191" i="16"/>
  <c r="AB191" i="16" s="1"/>
  <c r="W191" i="16"/>
  <c r="AH191" i="16" s="1"/>
  <c r="U191" i="16"/>
  <c r="AF191" i="16" s="1"/>
  <c r="Y191" i="16"/>
  <c r="AJ191" i="16" s="1"/>
  <c r="X191" i="16"/>
  <c r="AI191" i="16" s="1"/>
  <c r="V191" i="16"/>
  <c r="AG191" i="16" s="1"/>
  <c r="T191" i="16"/>
  <c r="AE191" i="16" s="1"/>
  <c r="S191" i="16"/>
  <c r="AD191" i="16" s="1"/>
  <c r="P191" i="16"/>
  <c r="AA191" i="16" s="1"/>
  <c r="Z190" i="16" l="1"/>
  <c r="AK190" i="16" s="1"/>
  <c r="R190" i="16"/>
  <c r="AC190" i="16" s="1"/>
  <c r="U190" i="16"/>
  <c r="AF190" i="16" s="1"/>
  <c r="Y190" i="16"/>
  <c r="AJ190" i="16" s="1"/>
  <c r="Q190" i="16"/>
  <c r="AB190" i="16" s="1"/>
  <c r="W190" i="16"/>
  <c r="AH190" i="16" s="1"/>
  <c r="S190" i="16"/>
  <c r="AD190" i="16" s="1"/>
  <c r="X190" i="16"/>
  <c r="AI190" i="16" s="1"/>
  <c r="P190" i="16"/>
  <c r="AA190" i="16" s="1"/>
  <c r="V190" i="16"/>
  <c r="AG190" i="16" s="1"/>
  <c r="T190" i="16"/>
  <c r="AE190" i="16" s="1"/>
  <c r="Z189" i="16" l="1"/>
  <c r="AK189" i="16" s="1"/>
  <c r="R189" i="16"/>
  <c r="AC189" i="16" s="1"/>
  <c r="V189" i="16"/>
  <c r="AG189" i="16" s="1"/>
  <c r="Y189" i="16"/>
  <c r="AJ189" i="16" s="1"/>
  <c r="Q189" i="16"/>
  <c r="AB189" i="16" s="1"/>
  <c r="T189" i="16"/>
  <c r="AE189" i="16" s="1"/>
  <c r="X189" i="16"/>
  <c r="AI189" i="16" s="1"/>
  <c r="P189" i="16"/>
  <c r="AA189" i="16" s="1"/>
  <c r="U189" i="16"/>
  <c r="AF189" i="16" s="1"/>
  <c r="W189" i="16"/>
  <c r="AH189" i="16" s="1"/>
  <c r="S189" i="16"/>
  <c r="AD189" i="16" s="1"/>
  <c r="Z188" i="16" l="1"/>
  <c r="AK188" i="16" s="1"/>
  <c r="R188" i="16"/>
  <c r="AC188" i="16" s="1"/>
  <c r="Q188" i="16"/>
  <c r="AB188" i="16" s="1"/>
  <c r="X188" i="16"/>
  <c r="AI188" i="16" s="1"/>
  <c r="P188" i="16"/>
  <c r="AA188" i="16" s="1"/>
  <c r="V188" i="16"/>
  <c r="AG188" i="16" s="1"/>
  <c r="S188" i="16"/>
  <c r="AD188" i="16" s="1"/>
  <c r="Y188" i="16"/>
  <c r="AJ188" i="16" s="1"/>
  <c r="W188" i="16"/>
  <c r="AH188" i="16" s="1"/>
  <c r="U188" i="16"/>
  <c r="AF188" i="16" s="1"/>
  <c r="T188" i="16"/>
  <c r="AE188" i="16" s="1"/>
  <c r="Z187" i="16" l="1"/>
  <c r="AK187" i="16" s="1"/>
  <c r="R187" i="16"/>
  <c r="AC187" i="16" s="1"/>
  <c r="Q187" i="16"/>
  <c r="AB187" i="16" s="1"/>
  <c r="X187" i="16"/>
  <c r="AI187" i="16" s="1"/>
  <c r="W187" i="16"/>
  <c r="AH187" i="16" s="1"/>
  <c r="U187" i="16"/>
  <c r="AF187" i="16" s="1"/>
  <c r="Y187" i="16"/>
  <c r="AJ187" i="16" s="1"/>
  <c r="P187" i="16"/>
  <c r="AA187" i="16" s="1"/>
  <c r="V187" i="16"/>
  <c r="AG187" i="16" s="1"/>
  <c r="S187" i="16"/>
  <c r="AD187" i="16" s="1"/>
  <c r="T187" i="16"/>
  <c r="AE187" i="16" s="1"/>
  <c r="Z186" i="16" l="1"/>
  <c r="AK186" i="16" s="1"/>
  <c r="R186" i="16"/>
  <c r="AC186" i="16" s="1"/>
  <c r="Y186" i="16"/>
  <c r="AJ186" i="16" s="1"/>
  <c r="X186" i="16"/>
  <c r="AI186" i="16" s="1"/>
  <c r="P186" i="16"/>
  <c r="AA186" i="16" s="1"/>
  <c r="V186" i="16"/>
  <c r="AG186" i="16" s="1"/>
  <c r="U186" i="16"/>
  <c r="AF186" i="16" s="1"/>
  <c r="Q186" i="16"/>
  <c r="AB186" i="16" s="1"/>
  <c r="W186" i="16"/>
  <c r="AH186" i="16" s="1"/>
  <c r="T186" i="16"/>
  <c r="AE186" i="16" s="1"/>
  <c r="S186" i="16"/>
  <c r="AD186" i="16" s="1"/>
  <c r="Z185" i="16" l="1"/>
  <c r="AK185" i="16" s="1"/>
  <c r="R185" i="16"/>
  <c r="AC185" i="16" s="1"/>
  <c r="Q185" i="16"/>
  <c r="AB185" i="16" s="1"/>
  <c r="X185" i="16"/>
  <c r="AI185" i="16" s="1"/>
  <c r="P185" i="16"/>
  <c r="AA185" i="16" s="1"/>
  <c r="V185" i="16"/>
  <c r="AG185" i="16" s="1"/>
  <c r="S185" i="16"/>
  <c r="AD185" i="16" s="1"/>
  <c r="Y185" i="16"/>
  <c r="AJ185" i="16" s="1"/>
  <c r="W185" i="16"/>
  <c r="AH185" i="16" s="1"/>
  <c r="U185" i="16"/>
  <c r="AF185" i="16" s="1"/>
  <c r="T185" i="16"/>
  <c r="AE185" i="16" s="1"/>
  <c r="Z184" i="16" l="1"/>
  <c r="AK184" i="16" s="1"/>
  <c r="R184" i="16"/>
  <c r="AC184" i="16" s="1"/>
  <c r="Q184" i="16"/>
  <c r="AB184" i="16" s="1"/>
  <c r="X184" i="16"/>
  <c r="AI184" i="16" s="1"/>
  <c r="P184" i="16"/>
  <c r="AA184" i="16" s="1"/>
  <c r="V184" i="16"/>
  <c r="AG184" i="16" s="1"/>
  <c r="S184" i="16"/>
  <c r="AD184" i="16" s="1"/>
  <c r="Y184" i="16"/>
  <c r="AJ184" i="16" s="1"/>
  <c r="W184" i="16"/>
  <c r="AH184" i="16" s="1"/>
  <c r="U184" i="16"/>
  <c r="AF184" i="16" s="1"/>
  <c r="T184" i="16"/>
  <c r="AE184" i="16" s="1"/>
  <c r="Z183" i="16" l="1"/>
  <c r="AK183" i="16" s="1"/>
  <c r="R183" i="16"/>
  <c r="AC183" i="16" s="1"/>
  <c r="W183" i="16"/>
  <c r="AH183" i="16" s="1"/>
  <c r="U183" i="16"/>
  <c r="AF183" i="16" s="1"/>
  <c r="Y183" i="16"/>
  <c r="AJ183" i="16" s="1"/>
  <c r="Q183" i="16"/>
  <c r="AB183" i="16" s="1"/>
  <c r="V183" i="16"/>
  <c r="AG183" i="16" s="1"/>
  <c r="X183" i="16"/>
  <c r="AI183" i="16" s="1"/>
  <c r="P183" i="16"/>
  <c r="AA183" i="16" s="1"/>
  <c r="T183" i="16"/>
  <c r="AE183" i="16" s="1"/>
  <c r="S183" i="16"/>
  <c r="AD183" i="16" s="1"/>
  <c r="Z182" i="16" l="1"/>
  <c r="AK182" i="16" s="1"/>
  <c r="R182" i="16"/>
  <c r="AC182" i="16" s="1"/>
  <c r="Y182" i="16"/>
  <c r="AJ182" i="16" s="1"/>
  <c r="X182" i="16"/>
  <c r="AI182" i="16" s="1"/>
  <c r="P182" i="16"/>
  <c r="AA182" i="16" s="1"/>
  <c r="V182" i="16"/>
  <c r="AG182" i="16" s="1"/>
  <c r="T182" i="16"/>
  <c r="AE182" i="16" s="1"/>
  <c r="Q182" i="16"/>
  <c r="AB182" i="16" s="1"/>
  <c r="W182" i="16"/>
  <c r="AH182" i="16" s="1"/>
  <c r="U182" i="16"/>
  <c r="AF182" i="16" s="1"/>
  <c r="S182" i="16"/>
  <c r="AD182" i="16" s="1"/>
  <c r="Y181" i="16" l="1"/>
  <c r="AJ181" i="16" s="1"/>
  <c r="Q181" i="16"/>
  <c r="AB181" i="16" s="1"/>
  <c r="P181" i="16"/>
  <c r="AA181" i="16" s="1"/>
  <c r="W181" i="16"/>
  <c r="AH181" i="16" s="1"/>
  <c r="V181" i="16"/>
  <c r="AG181" i="16" s="1"/>
  <c r="U181" i="16"/>
  <c r="AF181" i="16" s="1"/>
  <c r="Z181" i="16"/>
  <c r="AK181" i="16" s="1"/>
  <c r="X181" i="16"/>
  <c r="AI181" i="16" s="1"/>
  <c r="T181" i="16"/>
  <c r="AE181" i="16" s="1"/>
  <c r="R181" i="16"/>
  <c r="AC181" i="16" s="1"/>
  <c r="S181" i="16"/>
  <c r="AD181" i="16" s="1"/>
  <c r="Z180" i="16" l="1"/>
  <c r="AK180" i="16" s="1"/>
  <c r="R180" i="16"/>
  <c r="AC180" i="16" s="1"/>
  <c r="X180" i="16"/>
  <c r="AI180" i="16" s="1"/>
  <c r="W180" i="16"/>
  <c r="AH180" i="16" s="1"/>
  <c r="U180" i="16"/>
  <c r="AF180" i="16" s="1"/>
  <c r="T180" i="16"/>
  <c r="AE180" i="16" s="1"/>
  <c r="Y180" i="16"/>
  <c r="AJ180" i="16" s="1"/>
  <c r="Q180" i="16"/>
  <c r="AB180" i="16" s="1"/>
  <c r="P180" i="16"/>
  <c r="AA180" i="16" s="1"/>
  <c r="V180" i="16"/>
  <c r="AG180" i="16" s="1"/>
  <c r="S180" i="16"/>
  <c r="AD180" i="16" s="1"/>
  <c r="Z179" i="16" l="1"/>
  <c r="AK179" i="16" s="1"/>
  <c r="R179" i="16"/>
  <c r="AC179" i="16" s="1"/>
  <c r="Q179" i="16"/>
  <c r="AB179" i="16" s="1"/>
  <c r="X179" i="16"/>
  <c r="AI179" i="16" s="1"/>
  <c r="P179" i="16"/>
  <c r="AA179" i="16" s="1"/>
  <c r="V179" i="16"/>
  <c r="AG179" i="16" s="1"/>
  <c r="T179" i="16"/>
  <c r="AE179" i="16" s="1"/>
  <c r="Y179" i="16"/>
  <c r="AJ179" i="16" s="1"/>
  <c r="W179" i="16"/>
  <c r="AH179" i="16" s="1"/>
  <c r="U179" i="16"/>
  <c r="AF179" i="16" s="1"/>
  <c r="S179" i="16"/>
  <c r="AD179" i="16" s="1"/>
  <c r="Z178" i="16" l="1"/>
  <c r="AK178" i="16" s="1"/>
  <c r="R178" i="16"/>
  <c r="AC178" i="16" s="1"/>
  <c r="Y178" i="16"/>
  <c r="AJ178" i="16" s="1"/>
  <c r="X178" i="16"/>
  <c r="AI178" i="16" s="1"/>
  <c r="P178" i="16"/>
  <c r="AA178" i="16" s="1"/>
  <c r="V178" i="16"/>
  <c r="AG178" i="16" s="1"/>
  <c r="T178" i="16"/>
  <c r="AE178" i="16" s="1"/>
  <c r="S178" i="16"/>
  <c r="AD178" i="16" s="1"/>
  <c r="Q178" i="16"/>
  <c r="AB178" i="16" s="1"/>
  <c r="W178" i="16"/>
  <c r="AH178" i="16" s="1"/>
  <c r="U178" i="16"/>
  <c r="AF178" i="16" s="1"/>
  <c r="Z176" i="16" l="1"/>
  <c r="AK176" i="16" s="1"/>
  <c r="R176" i="16"/>
  <c r="AC176" i="16" s="1"/>
  <c r="Q176" i="16"/>
  <c r="AB176" i="16" s="1"/>
  <c r="X176" i="16"/>
  <c r="AI176" i="16" s="1"/>
  <c r="P176" i="16"/>
  <c r="AA176" i="16" s="1"/>
  <c r="W176" i="16"/>
  <c r="AH176" i="16" s="1"/>
  <c r="U176" i="16"/>
  <c r="AF176" i="16" s="1"/>
  <c r="Y176" i="16"/>
  <c r="AJ176" i="16" s="1"/>
  <c r="T176" i="16"/>
  <c r="AE176" i="16" s="1"/>
  <c r="V176" i="16"/>
  <c r="AG176" i="16" s="1"/>
  <c r="S176" i="16"/>
  <c r="AD176" i="16" s="1"/>
  <c r="Z177" i="16"/>
  <c r="AK177" i="16" s="1"/>
  <c r="R177" i="16"/>
  <c r="AC177" i="16" s="1"/>
  <c r="P177" i="16"/>
  <c r="AA177" i="16" s="1"/>
  <c r="W177" i="16"/>
  <c r="AH177" i="16" s="1"/>
  <c r="T177" i="16"/>
  <c r="AE177" i="16" s="1"/>
  <c r="Y177" i="16"/>
  <c r="AJ177" i="16" s="1"/>
  <c r="Q177" i="16"/>
  <c r="AB177" i="16" s="1"/>
  <c r="X177" i="16"/>
  <c r="AI177" i="16" s="1"/>
  <c r="V177" i="16"/>
  <c r="AG177" i="16" s="1"/>
  <c r="S177" i="16"/>
  <c r="AD177" i="16" s="1"/>
  <c r="U177" i="16"/>
  <c r="AF177" i="16" s="1"/>
  <c r="Z175" i="16" l="1"/>
  <c r="AK175" i="16" s="1"/>
  <c r="R175" i="16"/>
  <c r="AC175" i="16" s="1"/>
  <c r="Y175" i="16"/>
  <c r="AJ175" i="16" s="1"/>
  <c r="X175" i="16"/>
  <c r="AI175" i="16" s="1"/>
  <c r="P175" i="16"/>
  <c r="AA175" i="16" s="1"/>
  <c r="W175" i="16"/>
  <c r="AH175" i="16" s="1"/>
  <c r="T175" i="16"/>
  <c r="AE175" i="16" s="1"/>
  <c r="Q175" i="16"/>
  <c r="AB175" i="16" s="1"/>
  <c r="V175" i="16"/>
  <c r="AG175" i="16" s="1"/>
  <c r="U175" i="16"/>
  <c r="AF175" i="16" s="1"/>
  <c r="S175" i="16"/>
  <c r="AD175" i="16" s="1"/>
  <c r="Z174" i="16" l="1"/>
  <c r="AK174" i="16" s="1"/>
  <c r="R174" i="16"/>
  <c r="AC174" i="16" s="1"/>
  <c r="Y174" i="16"/>
  <c r="AJ174" i="16" s="1"/>
  <c r="X174" i="16"/>
  <c r="AI174" i="16" s="1"/>
  <c r="P174" i="16"/>
  <c r="AA174" i="16" s="1"/>
  <c r="V174" i="16"/>
  <c r="AG174" i="16" s="1"/>
  <c r="T174" i="16"/>
  <c r="AE174" i="16" s="1"/>
  <c r="Q174" i="16"/>
  <c r="AB174" i="16" s="1"/>
  <c r="W174" i="16"/>
  <c r="AH174" i="16" s="1"/>
  <c r="U174" i="16"/>
  <c r="AF174" i="16" s="1"/>
  <c r="S174" i="16"/>
  <c r="AD174" i="16" s="1"/>
  <c r="Z173" i="16" l="1"/>
  <c r="AK173" i="16" s="1"/>
  <c r="R173" i="16"/>
  <c r="AC173" i="16" s="1"/>
  <c r="Q173" i="16"/>
  <c r="AB173" i="16" s="1"/>
  <c r="X173" i="16"/>
  <c r="AI173" i="16" s="1"/>
  <c r="P173" i="16"/>
  <c r="AA173" i="16" s="1"/>
  <c r="V173" i="16"/>
  <c r="AG173" i="16" s="1"/>
  <c r="T173" i="16"/>
  <c r="AE173" i="16" s="1"/>
  <c r="Y173" i="16"/>
  <c r="AJ173" i="16" s="1"/>
  <c r="W173" i="16"/>
  <c r="AH173" i="16" s="1"/>
  <c r="U173" i="16"/>
  <c r="AF173" i="16" s="1"/>
  <c r="S173" i="16"/>
  <c r="AD173" i="16" s="1"/>
  <c r="Z172" i="16" l="1"/>
  <c r="AK172" i="16" s="1"/>
  <c r="R172" i="16"/>
  <c r="AC172" i="16" s="1"/>
  <c r="Y172" i="16"/>
  <c r="AJ172" i="16" s="1"/>
  <c r="X172" i="16"/>
  <c r="AI172" i="16" s="1"/>
  <c r="P172" i="16"/>
  <c r="AA172" i="16" s="1"/>
  <c r="V172" i="16"/>
  <c r="AG172" i="16" s="1"/>
  <c r="T172" i="16"/>
  <c r="AE172" i="16" s="1"/>
  <c r="Q172" i="16"/>
  <c r="AB172" i="16" s="1"/>
  <c r="W172" i="16"/>
  <c r="AH172" i="16" s="1"/>
  <c r="U172" i="16"/>
  <c r="AF172" i="16" s="1"/>
  <c r="S172" i="16"/>
  <c r="AD172" i="16" s="1"/>
  <c r="Z171" i="16" l="1"/>
  <c r="AK171" i="16" s="1"/>
  <c r="R171" i="16"/>
  <c r="AC171" i="16" s="1"/>
  <c r="Y171" i="16"/>
  <c r="AJ171" i="16" s="1"/>
  <c r="X171" i="16"/>
  <c r="AI171" i="16" s="1"/>
  <c r="P171" i="16"/>
  <c r="AA171" i="16" s="1"/>
  <c r="W171" i="16"/>
  <c r="AH171" i="16" s="1"/>
  <c r="U171" i="16"/>
  <c r="AF171" i="16" s="1"/>
  <c r="Q171" i="16"/>
  <c r="AB171" i="16" s="1"/>
  <c r="V171" i="16"/>
  <c r="AG171" i="16" s="1"/>
  <c r="T171" i="16"/>
  <c r="AE171" i="16" s="1"/>
  <c r="S171" i="16"/>
  <c r="AD171" i="16" s="1"/>
  <c r="Z170" i="16" l="1"/>
  <c r="AK170" i="16" s="1"/>
  <c r="R170" i="16"/>
  <c r="AC170" i="16" s="1"/>
  <c r="Y170" i="16"/>
  <c r="AJ170" i="16" s="1"/>
  <c r="X170" i="16"/>
  <c r="AI170" i="16" s="1"/>
  <c r="P170" i="16"/>
  <c r="AA170" i="16" s="1"/>
  <c r="W170" i="16"/>
  <c r="AH170" i="16" s="1"/>
  <c r="U170" i="16"/>
  <c r="AF170" i="16" s="1"/>
  <c r="Q170" i="16"/>
  <c r="AB170" i="16" s="1"/>
  <c r="V170" i="16"/>
  <c r="AG170" i="16" s="1"/>
  <c r="T170" i="16"/>
  <c r="AE170" i="16" s="1"/>
  <c r="S170" i="16"/>
  <c r="AD170" i="16" s="1"/>
  <c r="Z169" i="16" l="1"/>
  <c r="AK169" i="16" s="1"/>
  <c r="R169" i="16"/>
  <c r="AC169" i="16" s="1"/>
  <c r="Q169" i="16"/>
  <c r="AB169" i="16" s="1"/>
  <c r="X169" i="16"/>
  <c r="AI169" i="16" s="1"/>
  <c r="W169" i="16"/>
  <c r="AH169" i="16" s="1"/>
  <c r="U169" i="16"/>
  <c r="AF169" i="16" s="1"/>
  <c r="S169" i="16"/>
  <c r="AD169" i="16" s="1"/>
  <c r="Y169" i="16"/>
  <c r="AJ169" i="16" s="1"/>
  <c r="P169" i="16"/>
  <c r="AA169" i="16" s="1"/>
  <c r="V169" i="16"/>
  <c r="AG169" i="16" s="1"/>
  <c r="T169" i="16"/>
  <c r="AE169" i="16" s="1"/>
  <c r="Z168" i="16" l="1"/>
  <c r="AK168" i="16" s="1"/>
  <c r="R168" i="16"/>
  <c r="AC168" i="16" s="1"/>
  <c r="Q168" i="16"/>
  <c r="AB168" i="16" s="1"/>
  <c r="X168" i="16"/>
  <c r="AI168" i="16" s="1"/>
  <c r="P168" i="16"/>
  <c r="AA168" i="16" s="1"/>
  <c r="V168" i="16"/>
  <c r="AG168" i="16" s="1"/>
  <c r="T168" i="16"/>
  <c r="AE168" i="16" s="1"/>
  <c r="Y168" i="16"/>
  <c r="AJ168" i="16" s="1"/>
  <c r="W168" i="16"/>
  <c r="AH168" i="16" s="1"/>
  <c r="U168" i="16"/>
  <c r="AF168" i="16" s="1"/>
  <c r="S168" i="16"/>
  <c r="AD168" i="16" s="1"/>
  <c r="Z167" i="16" l="1"/>
  <c r="AK167" i="16" s="1"/>
  <c r="R167" i="16"/>
  <c r="AC167" i="16" s="1"/>
  <c r="Q167" i="16"/>
  <c r="AB167" i="16" s="1"/>
  <c r="X167" i="16"/>
  <c r="AI167" i="16" s="1"/>
  <c r="P167" i="16"/>
  <c r="AA167" i="16" s="1"/>
  <c r="V167" i="16"/>
  <c r="AG167" i="16" s="1"/>
  <c r="Y167" i="16"/>
  <c r="AJ167" i="16" s="1"/>
  <c r="W167" i="16"/>
  <c r="AH167" i="16" s="1"/>
  <c r="U167" i="16"/>
  <c r="AF167" i="16" s="1"/>
  <c r="T167" i="16"/>
  <c r="AE167" i="16" s="1"/>
  <c r="S167" i="16"/>
  <c r="AD167" i="16" s="1"/>
  <c r="Z166" i="16" l="1"/>
  <c r="AK166" i="16" s="1"/>
  <c r="R166" i="16"/>
  <c r="AC166" i="16" s="1"/>
  <c r="Q166" i="16"/>
  <c r="AB166" i="16" s="1"/>
  <c r="X166" i="16"/>
  <c r="AI166" i="16" s="1"/>
  <c r="P166" i="16"/>
  <c r="AA166" i="16" s="1"/>
  <c r="V166" i="16"/>
  <c r="AG166" i="16" s="1"/>
  <c r="T166" i="16"/>
  <c r="AE166" i="16" s="1"/>
  <c r="Y166" i="16"/>
  <c r="AJ166" i="16" s="1"/>
  <c r="W166" i="16"/>
  <c r="AH166" i="16" s="1"/>
  <c r="U166" i="16"/>
  <c r="AF166" i="16" s="1"/>
  <c r="S166" i="16"/>
  <c r="AD166" i="16" s="1"/>
  <c r="Z165" i="16" l="1"/>
  <c r="AK165" i="16" s="1"/>
  <c r="R165" i="16"/>
  <c r="AC165" i="16" s="1"/>
  <c r="Q165" i="16"/>
  <c r="AB165" i="16" s="1"/>
  <c r="X165" i="16"/>
  <c r="AI165" i="16" s="1"/>
  <c r="W165" i="16"/>
  <c r="AH165" i="16" s="1"/>
  <c r="U165" i="16"/>
  <c r="AF165" i="16" s="1"/>
  <c r="Y165" i="16"/>
  <c r="AJ165" i="16" s="1"/>
  <c r="P165" i="16"/>
  <c r="AA165" i="16" s="1"/>
  <c r="V165" i="16"/>
  <c r="AG165" i="16" s="1"/>
  <c r="T165" i="16"/>
  <c r="AE165" i="16" s="1"/>
  <c r="S165" i="16"/>
  <c r="AD165" i="16" s="1"/>
  <c r="Z164" i="16" l="1"/>
  <c r="AK164" i="16" s="1"/>
  <c r="R164" i="16"/>
  <c r="AC164" i="16" s="1"/>
  <c r="Q164" i="16"/>
  <c r="AB164" i="16" s="1"/>
  <c r="X164" i="16"/>
  <c r="AI164" i="16" s="1"/>
  <c r="P164" i="16"/>
  <c r="AA164" i="16" s="1"/>
  <c r="W164" i="16"/>
  <c r="AH164" i="16" s="1"/>
  <c r="U164" i="16"/>
  <c r="AF164" i="16" s="1"/>
  <c r="S164" i="16"/>
  <c r="AD164" i="16" s="1"/>
  <c r="Y164" i="16"/>
  <c r="AJ164" i="16" s="1"/>
  <c r="V164" i="16"/>
  <c r="AG164" i="16" s="1"/>
  <c r="T164" i="16"/>
  <c r="AE164" i="16" s="1"/>
  <c r="Z163" i="16" l="1"/>
  <c r="AK163" i="16" s="1"/>
  <c r="R163" i="16"/>
  <c r="AC163" i="16" s="1"/>
  <c r="Q163" i="16"/>
  <c r="AB163" i="16" s="1"/>
  <c r="X163" i="16"/>
  <c r="AI163" i="16" s="1"/>
  <c r="P163" i="16"/>
  <c r="AA163" i="16" s="1"/>
  <c r="V163" i="16"/>
  <c r="AG163" i="16" s="1"/>
  <c r="T163" i="16"/>
  <c r="AE163" i="16" s="1"/>
  <c r="Y163" i="16"/>
  <c r="AJ163" i="16" s="1"/>
  <c r="W163" i="16"/>
  <c r="AH163" i="16" s="1"/>
  <c r="U163" i="16"/>
  <c r="AF163" i="16" s="1"/>
  <c r="S163" i="16"/>
  <c r="AD163" i="16" s="1"/>
  <c r="Z162" i="16" l="1"/>
  <c r="AK162" i="16" s="1"/>
  <c r="R162" i="16"/>
  <c r="AC162" i="16" s="1"/>
  <c r="Q162" i="16"/>
  <c r="AB162" i="16" s="1"/>
  <c r="X162" i="16"/>
  <c r="AI162" i="16" s="1"/>
  <c r="P162" i="16"/>
  <c r="AA162" i="16" s="1"/>
  <c r="V162" i="16"/>
  <c r="AG162" i="16" s="1"/>
  <c r="T162" i="16"/>
  <c r="AE162" i="16" s="1"/>
  <c r="Y162" i="16"/>
  <c r="AJ162" i="16" s="1"/>
  <c r="W162" i="16"/>
  <c r="AH162" i="16" s="1"/>
  <c r="U162" i="16"/>
  <c r="AF162" i="16" s="1"/>
  <c r="S162" i="16"/>
  <c r="AD162" i="16" s="1"/>
  <c r="Z161" i="16" l="1"/>
  <c r="AK161" i="16" s="1"/>
  <c r="R161" i="16"/>
  <c r="AC161" i="16" s="1"/>
  <c r="Q161" i="16"/>
  <c r="AB161" i="16" s="1"/>
  <c r="X161" i="16"/>
  <c r="AI161" i="16" s="1"/>
  <c r="P161" i="16"/>
  <c r="AA161" i="16" s="1"/>
  <c r="V161" i="16"/>
  <c r="AG161" i="16" s="1"/>
  <c r="T161" i="16"/>
  <c r="AE161" i="16" s="1"/>
  <c r="Y161" i="16"/>
  <c r="AJ161" i="16" s="1"/>
  <c r="W161" i="16"/>
  <c r="AH161" i="16" s="1"/>
  <c r="U161" i="16"/>
  <c r="AF161" i="16" s="1"/>
  <c r="S161" i="16"/>
  <c r="AD161" i="16" s="1"/>
  <c r="Z160" i="16" l="1"/>
  <c r="AK160" i="16" s="1"/>
  <c r="R160" i="16"/>
  <c r="AC160" i="16" s="1"/>
  <c r="Y160" i="16"/>
  <c r="AJ160" i="16" s="1"/>
  <c r="X160" i="16"/>
  <c r="AI160" i="16" s="1"/>
  <c r="P160" i="16"/>
  <c r="AA160" i="16" s="1"/>
  <c r="W160" i="16"/>
  <c r="AH160" i="16" s="1"/>
  <c r="U160" i="16"/>
  <c r="AF160" i="16" s="1"/>
  <c r="Q160" i="16"/>
  <c r="AB160" i="16" s="1"/>
  <c r="V160" i="16"/>
  <c r="AG160" i="16" s="1"/>
  <c r="T160" i="16"/>
  <c r="AE160" i="16" s="1"/>
  <c r="S160" i="16"/>
  <c r="AD160" i="16" s="1"/>
  <c r="Z159" i="16" l="1"/>
  <c r="AK159" i="16" s="1"/>
  <c r="R159" i="16"/>
  <c r="AC159" i="16" s="1"/>
  <c r="Q159" i="16"/>
  <c r="AB159" i="16" s="1"/>
  <c r="X159" i="16"/>
  <c r="AI159" i="16" s="1"/>
  <c r="P159" i="16"/>
  <c r="AA159" i="16" s="1"/>
  <c r="V159" i="16"/>
  <c r="AG159" i="16" s="1"/>
  <c r="S159" i="16"/>
  <c r="AD159" i="16" s="1"/>
  <c r="Y159" i="16"/>
  <c r="AJ159" i="16" s="1"/>
  <c r="W159" i="16"/>
  <c r="AH159" i="16" s="1"/>
  <c r="U159" i="16"/>
  <c r="AF159" i="16" s="1"/>
  <c r="T159" i="16"/>
  <c r="AE159" i="16" s="1"/>
  <c r="Z158" i="16" l="1"/>
  <c r="AK158" i="16" s="1"/>
  <c r="R158" i="16"/>
  <c r="AC158" i="16" s="1"/>
  <c r="Q158" i="16"/>
  <c r="AB158" i="16" s="1"/>
  <c r="X158" i="16"/>
  <c r="AI158" i="16" s="1"/>
  <c r="P158" i="16"/>
  <c r="AA158" i="16" s="1"/>
  <c r="V158" i="16"/>
  <c r="AG158" i="16" s="1"/>
  <c r="T158" i="16"/>
  <c r="AE158" i="16" s="1"/>
  <c r="Y158" i="16"/>
  <c r="AJ158" i="16" s="1"/>
  <c r="W158" i="16"/>
  <c r="AH158" i="16" s="1"/>
  <c r="U158" i="16"/>
  <c r="AF158" i="16" s="1"/>
  <c r="S158" i="16"/>
  <c r="AD158" i="16" s="1"/>
  <c r="Z157" i="16" l="1"/>
  <c r="AK157" i="16" s="1"/>
  <c r="R157" i="16"/>
  <c r="AC157" i="16" s="1"/>
  <c r="Y157" i="16"/>
  <c r="AJ157" i="16" s="1"/>
  <c r="X157" i="16"/>
  <c r="AI157" i="16" s="1"/>
  <c r="P157" i="16"/>
  <c r="AA157" i="16" s="1"/>
  <c r="V157" i="16"/>
  <c r="AG157" i="16" s="1"/>
  <c r="T157" i="16"/>
  <c r="AE157" i="16" s="1"/>
  <c r="Q157" i="16"/>
  <c r="AB157" i="16" s="1"/>
  <c r="W157" i="16"/>
  <c r="AH157" i="16" s="1"/>
  <c r="U157" i="16"/>
  <c r="AF157" i="16" s="1"/>
  <c r="S157" i="16"/>
  <c r="AD157" i="16" s="1"/>
  <c r="Z156" i="16" l="1"/>
  <c r="AK156" i="16" s="1"/>
  <c r="R156" i="16"/>
  <c r="AC156" i="16" s="1"/>
  <c r="Y156" i="16"/>
  <c r="AJ156" i="16" s="1"/>
  <c r="X156" i="16"/>
  <c r="AI156" i="16" s="1"/>
  <c r="P156" i="16"/>
  <c r="AA156" i="16" s="1"/>
  <c r="W156" i="16"/>
  <c r="AH156" i="16" s="1"/>
  <c r="T156" i="16"/>
  <c r="AE156" i="16" s="1"/>
  <c r="Q156" i="16"/>
  <c r="AB156" i="16" s="1"/>
  <c r="V156" i="16"/>
  <c r="AG156" i="16" s="1"/>
  <c r="U156" i="16"/>
  <c r="AF156" i="16" s="1"/>
  <c r="S156" i="16"/>
  <c r="AD156" i="16" s="1"/>
  <c r="Z155" i="16" l="1"/>
  <c r="AK155" i="16" s="1"/>
  <c r="R155" i="16"/>
  <c r="AC155" i="16" s="1"/>
  <c r="Y155" i="16"/>
  <c r="AJ155" i="16" s="1"/>
  <c r="X155" i="16"/>
  <c r="AI155" i="16" s="1"/>
  <c r="P155" i="16"/>
  <c r="AA155" i="16" s="1"/>
  <c r="W155" i="16"/>
  <c r="AH155" i="16" s="1"/>
  <c r="U155" i="16"/>
  <c r="AF155" i="16" s="1"/>
  <c r="Q155" i="16"/>
  <c r="AB155" i="16" s="1"/>
  <c r="V155" i="16"/>
  <c r="AG155" i="16" s="1"/>
  <c r="T155" i="16"/>
  <c r="AE155" i="16" s="1"/>
  <c r="S155" i="16"/>
  <c r="AD155" i="16" s="1"/>
  <c r="Z154" i="16" l="1"/>
  <c r="AK154" i="16" s="1"/>
  <c r="R154" i="16"/>
  <c r="AC154" i="16" s="1"/>
  <c r="P154" i="16"/>
  <c r="AA154" i="16" s="1"/>
  <c r="U154" i="16"/>
  <c r="AF154" i="16" s="1"/>
  <c r="Y154" i="16"/>
  <c r="AJ154" i="16" s="1"/>
  <c r="Q154" i="16"/>
  <c r="AB154" i="16" s="1"/>
  <c r="X154" i="16"/>
  <c r="AI154" i="16" s="1"/>
  <c r="V154" i="16"/>
  <c r="AG154" i="16" s="1"/>
  <c r="T154" i="16"/>
  <c r="AE154" i="16" s="1"/>
  <c r="W154" i="16"/>
  <c r="AH154" i="16" s="1"/>
  <c r="S154" i="16"/>
  <c r="AD154" i="16" s="1"/>
  <c r="Z153" i="16" l="1"/>
  <c r="AK153" i="16" s="1"/>
  <c r="R153" i="16"/>
  <c r="AC153" i="16" s="1"/>
  <c r="P153" i="16"/>
  <c r="AA153" i="16" s="1"/>
  <c r="V153" i="16"/>
  <c r="AG153" i="16" s="1"/>
  <c r="S153" i="16"/>
  <c r="AD153" i="16" s="1"/>
  <c r="Y153" i="16"/>
  <c r="AJ153" i="16" s="1"/>
  <c r="Q153" i="16"/>
  <c r="AB153" i="16" s="1"/>
  <c r="X153" i="16"/>
  <c r="AI153" i="16" s="1"/>
  <c r="T153" i="16"/>
  <c r="AE153" i="16" s="1"/>
  <c r="W153" i="16"/>
  <c r="AH153" i="16" s="1"/>
  <c r="U153" i="16"/>
  <c r="AF153" i="16" s="1"/>
  <c r="Z152" i="16" l="1"/>
  <c r="AK152" i="16" s="1"/>
  <c r="R152" i="16"/>
  <c r="AC152" i="16" s="1"/>
  <c r="Q152" i="16"/>
  <c r="AB152" i="16" s="1"/>
  <c r="X152" i="16"/>
  <c r="AI152" i="16" s="1"/>
  <c r="P152" i="16"/>
  <c r="AA152" i="16" s="1"/>
  <c r="V152" i="16"/>
  <c r="AG152" i="16" s="1"/>
  <c r="U152" i="16"/>
  <c r="AF152" i="16" s="1"/>
  <c r="Y152" i="16"/>
  <c r="AJ152" i="16" s="1"/>
  <c r="W152" i="16"/>
  <c r="AH152" i="16" s="1"/>
  <c r="T152" i="16"/>
  <c r="AE152" i="16" s="1"/>
  <c r="S152" i="16"/>
  <c r="AD152" i="16" s="1"/>
  <c r="Z151" i="16" l="1"/>
  <c r="AK151" i="16" s="1"/>
  <c r="R151" i="16"/>
  <c r="AC151" i="16" s="1"/>
  <c r="Y151" i="16"/>
  <c r="AJ151" i="16" s="1"/>
  <c r="X151" i="16"/>
  <c r="AI151" i="16" s="1"/>
  <c r="P151" i="16"/>
  <c r="AA151" i="16" s="1"/>
  <c r="W151" i="16"/>
  <c r="AH151" i="16" s="1"/>
  <c r="U151" i="16"/>
  <c r="AF151" i="16" s="1"/>
  <c r="Q151" i="16"/>
  <c r="AB151" i="16" s="1"/>
  <c r="V151" i="16"/>
  <c r="AG151" i="16" s="1"/>
  <c r="T151" i="16"/>
  <c r="AE151" i="16" s="1"/>
  <c r="S151" i="16"/>
  <c r="AD151" i="16" s="1"/>
  <c r="Z150" i="16" l="1"/>
  <c r="AK150" i="16" s="1"/>
  <c r="R150" i="16"/>
  <c r="AC150" i="16" s="1"/>
  <c r="Y150" i="16"/>
  <c r="AJ150" i="16" s="1"/>
  <c r="X150" i="16"/>
  <c r="AI150" i="16" s="1"/>
  <c r="P150" i="16"/>
  <c r="AA150" i="16" s="1"/>
  <c r="V150" i="16"/>
  <c r="AG150" i="16" s="1"/>
  <c r="T150" i="16"/>
  <c r="AE150" i="16" s="1"/>
  <c r="Q150" i="16"/>
  <c r="AB150" i="16" s="1"/>
  <c r="W150" i="16"/>
  <c r="AH150" i="16" s="1"/>
  <c r="U150" i="16"/>
  <c r="AF150" i="16" s="1"/>
  <c r="S150" i="16"/>
  <c r="AD150" i="16" s="1"/>
  <c r="Z149" i="16" l="1"/>
  <c r="AK149" i="16" s="1"/>
  <c r="R149" i="16"/>
  <c r="AC149" i="16" s="1"/>
  <c r="Q149" i="16"/>
  <c r="AB149" i="16" s="1"/>
  <c r="X149" i="16"/>
  <c r="AI149" i="16" s="1"/>
  <c r="P149" i="16"/>
  <c r="AA149" i="16" s="1"/>
  <c r="U149" i="16"/>
  <c r="AF149" i="16" s="1"/>
  <c r="Y149" i="16"/>
  <c r="AJ149" i="16" s="1"/>
  <c r="W149" i="16"/>
  <c r="AH149" i="16" s="1"/>
  <c r="V149" i="16"/>
  <c r="AG149" i="16" s="1"/>
  <c r="S149" i="16"/>
  <c r="AD149" i="16" s="1"/>
  <c r="T149" i="16"/>
  <c r="AE149" i="16" s="1"/>
  <c r="Z148" i="16" l="1"/>
  <c r="AK148" i="16" s="1"/>
  <c r="R148" i="16"/>
  <c r="AC148" i="16" s="1"/>
  <c r="Q148" i="16"/>
  <c r="AB148" i="16" s="1"/>
  <c r="X148" i="16"/>
  <c r="AI148" i="16" s="1"/>
  <c r="W148" i="16"/>
  <c r="AH148" i="16" s="1"/>
  <c r="V148" i="16"/>
  <c r="AG148" i="16" s="1"/>
  <c r="S148" i="16"/>
  <c r="AD148" i="16" s="1"/>
  <c r="Y148" i="16"/>
  <c r="AJ148" i="16" s="1"/>
  <c r="P148" i="16"/>
  <c r="AA148" i="16" s="1"/>
  <c r="T148" i="16"/>
  <c r="AE148" i="16" s="1"/>
  <c r="U148" i="16"/>
  <c r="AF148" i="16" s="1"/>
  <c r="Z147" i="16" l="1"/>
  <c r="AK147" i="16" s="1"/>
  <c r="R147" i="16"/>
  <c r="AC147" i="16" s="1"/>
  <c r="Q147" i="16"/>
  <c r="AB147" i="16" s="1"/>
  <c r="P147" i="16"/>
  <c r="AA147" i="16" s="1"/>
  <c r="U147" i="16"/>
  <c r="AF147" i="16" s="1"/>
  <c r="S147" i="16"/>
  <c r="AD147" i="16" s="1"/>
  <c r="Y147" i="16"/>
  <c r="AJ147" i="16" s="1"/>
  <c r="X147" i="16"/>
  <c r="AI147" i="16" s="1"/>
  <c r="V147" i="16"/>
  <c r="AG147" i="16" s="1"/>
  <c r="T147" i="16"/>
  <c r="AE147" i="16" s="1"/>
  <c r="W147" i="16"/>
  <c r="AH147" i="16" s="1"/>
  <c r="Z146" i="16" l="1"/>
  <c r="AK146" i="16" s="1"/>
  <c r="R146" i="16"/>
  <c r="AC146" i="16" s="1"/>
  <c r="Q146" i="16"/>
  <c r="AB146" i="16" s="1"/>
  <c r="X146" i="16"/>
  <c r="AI146" i="16" s="1"/>
  <c r="P146" i="16"/>
  <c r="AA146" i="16" s="1"/>
  <c r="V146" i="16"/>
  <c r="AG146" i="16" s="1"/>
  <c r="T146" i="16"/>
  <c r="AE146" i="16" s="1"/>
  <c r="Y146" i="16"/>
  <c r="AJ146" i="16" s="1"/>
  <c r="W146" i="16"/>
  <c r="AH146" i="16" s="1"/>
  <c r="U146" i="16"/>
  <c r="AF146" i="16" s="1"/>
  <c r="S146" i="16"/>
  <c r="AD146" i="16" s="1"/>
  <c r="Z145" i="16" l="1"/>
  <c r="AK145" i="16" s="1"/>
  <c r="R145" i="16"/>
  <c r="AC145" i="16" s="1"/>
  <c r="Q145" i="16"/>
  <c r="AB145" i="16" s="1"/>
  <c r="X145" i="16"/>
  <c r="AI145" i="16" s="1"/>
  <c r="P145" i="16"/>
  <c r="AA145" i="16" s="1"/>
  <c r="V145" i="16"/>
  <c r="AG145" i="16" s="1"/>
  <c r="T145" i="16"/>
  <c r="AE145" i="16" s="1"/>
  <c r="Y145" i="16"/>
  <c r="AJ145" i="16" s="1"/>
  <c r="W145" i="16"/>
  <c r="AH145" i="16" s="1"/>
  <c r="U145" i="16"/>
  <c r="AF145" i="16" s="1"/>
  <c r="S145" i="16"/>
  <c r="AD145" i="16" s="1"/>
  <c r="Z144" i="16" l="1"/>
  <c r="AK144" i="16" s="1"/>
  <c r="R144" i="16"/>
  <c r="AC144" i="16" s="1"/>
  <c r="Q144" i="16"/>
  <c r="AB144" i="16" s="1"/>
  <c r="X144" i="16"/>
  <c r="AI144" i="16" s="1"/>
  <c r="P144" i="16"/>
  <c r="AA144" i="16" s="1"/>
  <c r="V144" i="16"/>
  <c r="AG144" i="16" s="1"/>
  <c r="U144" i="16"/>
  <c r="AF144" i="16" s="1"/>
  <c r="Y144" i="16"/>
  <c r="AJ144" i="16" s="1"/>
  <c r="W144" i="16"/>
  <c r="AH144" i="16" s="1"/>
  <c r="T144" i="16"/>
  <c r="AE144" i="16" s="1"/>
  <c r="S144" i="16"/>
  <c r="AD144" i="16" s="1"/>
  <c r="Z143" i="16" l="1"/>
  <c r="AK143" i="16" s="1"/>
  <c r="R143" i="16"/>
  <c r="AC143" i="16" s="1"/>
  <c r="Y143" i="16"/>
  <c r="AJ143" i="16" s="1"/>
  <c r="X143" i="16"/>
  <c r="AI143" i="16" s="1"/>
  <c r="P143" i="16"/>
  <c r="AA143" i="16" s="1"/>
  <c r="W143" i="16"/>
  <c r="AH143" i="16" s="1"/>
  <c r="U143" i="16"/>
  <c r="AF143" i="16" s="1"/>
  <c r="Q143" i="16"/>
  <c r="AB143" i="16" s="1"/>
  <c r="V143" i="16"/>
  <c r="AG143" i="16" s="1"/>
  <c r="T143" i="16"/>
  <c r="AE143" i="16" s="1"/>
  <c r="S143" i="16"/>
  <c r="AD143" i="16" s="1"/>
  <c r="Z142" i="16" l="1"/>
  <c r="AK142" i="16" s="1"/>
  <c r="R142" i="16"/>
  <c r="AC142" i="16" s="1"/>
  <c r="Q142" i="16"/>
  <c r="AB142" i="16" s="1"/>
  <c r="X142" i="16"/>
  <c r="AI142" i="16" s="1"/>
  <c r="P142" i="16"/>
  <c r="AA142" i="16" s="1"/>
  <c r="U142" i="16"/>
  <c r="AF142" i="16" s="1"/>
  <c r="Y142" i="16"/>
  <c r="AJ142" i="16" s="1"/>
  <c r="W142" i="16"/>
  <c r="AH142" i="16" s="1"/>
  <c r="V142" i="16"/>
  <c r="AG142" i="16" s="1"/>
  <c r="S142" i="16"/>
  <c r="AD142" i="16" s="1"/>
  <c r="T142" i="16"/>
  <c r="AE142" i="16" s="1"/>
  <c r="Z141" i="16" l="1"/>
  <c r="AK141" i="16" s="1"/>
  <c r="R141" i="16"/>
  <c r="AC141" i="16" s="1"/>
  <c r="Y141" i="16"/>
  <c r="AJ141" i="16" s="1"/>
  <c r="X141" i="16"/>
  <c r="AI141" i="16" s="1"/>
  <c r="P141" i="16"/>
  <c r="AA141" i="16" s="1"/>
  <c r="W141" i="16"/>
  <c r="AH141" i="16" s="1"/>
  <c r="T141" i="16"/>
  <c r="AE141" i="16" s="1"/>
  <c r="Q141" i="16"/>
  <c r="AB141" i="16" s="1"/>
  <c r="V141" i="16"/>
  <c r="AG141" i="16" s="1"/>
  <c r="U141" i="16"/>
  <c r="AF141" i="16" s="1"/>
  <c r="S141" i="16"/>
  <c r="AD141" i="16" s="1"/>
  <c r="Z140" i="16" l="1"/>
  <c r="AK140" i="16" s="1"/>
  <c r="R140" i="16"/>
  <c r="AC140" i="16" s="1"/>
  <c r="Y140" i="16"/>
  <c r="AJ140" i="16" s="1"/>
  <c r="X140" i="16"/>
  <c r="AI140" i="16" s="1"/>
  <c r="P140" i="16"/>
  <c r="AA140" i="16" s="1"/>
  <c r="V140" i="16"/>
  <c r="AG140" i="16" s="1"/>
  <c r="T140" i="16"/>
  <c r="AE140" i="16" s="1"/>
  <c r="S140" i="16"/>
  <c r="AD140" i="16" s="1"/>
  <c r="Q140" i="16"/>
  <c r="AB140" i="16" s="1"/>
  <c r="W140" i="16"/>
  <c r="AH140" i="16" s="1"/>
  <c r="U140" i="16"/>
  <c r="AF140" i="16" s="1"/>
  <c r="Z139" i="16" l="1"/>
  <c r="AK139" i="16" s="1"/>
  <c r="R139" i="16"/>
  <c r="AC139" i="16" s="1"/>
  <c r="Q139" i="16"/>
  <c r="AB139" i="16" s="1"/>
  <c r="X139" i="16"/>
  <c r="AI139" i="16" s="1"/>
  <c r="W139" i="16"/>
  <c r="AH139" i="16" s="1"/>
  <c r="U139" i="16"/>
  <c r="AF139" i="16" s="1"/>
  <c r="S139" i="16"/>
  <c r="AD139" i="16" s="1"/>
  <c r="Y139" i="16"/>
  <c r="AJ139" i="16" s="1"/>
  <c r="P139" i="16"/>
  <c r="AA139" i="16" s="1"/>
  <c r="V139" i="16"/>
  <c r="AG139" i="16" s="1"/>
  <c r="T139" i="16"/>
  <c r="AE139" i="16" s="1"/>
  <c r="Z138" i="16" l="1"/>
  <c r="AK138" i="16" s="1"/>
  <c r="R138" i="16"/>
  <c r="AC138" i="16" s="1"/>
  <c r="X138" i="16"/>
  <c r="AI138" i="16" s="1"/>
  <c r="W138" i="16"/>
  <c r="AH138" i="16" s="1"/>
  <c r="T138" i="16"/>
  <c r="AE138" i="16" s="1"/>
  <c r="Y138" i="16"/>
  <c r="AJ138" i="16" s="1"/>
  <c r="Q138" i="16"/>
  <c r="AB138" i="16" s="1"/>
  <c r="P138" i="16"/>
  <c r="AA138" i="16" s="1"/>
  <c r="U138" i="16"/>
  <c r="AF138" i="16" s="1"/>
  <c r="S138" i="16"/>
  <c r="AD138" i="16" s="1"/>
  <c r="V138" i="16"/>
  <c r="AG138" i="16" s="1"/>
  <c r="Z137" i="16" l="1"/>
  <c r="AK137" i="16" s="1"/>
  <c r="R137" i="16"/>
  <c r="AC137" i="16" s="1"/>
  <c r="Q137" i="16"/>
  <c r="AB137" i="16" s="1"/>
  <c r="X137" i="16"/>
  <c r="AI137" i="16" s="1"/>
  <c r="P137" i="16"/>
  <c r="AA137" i="16" s="1"/>
  <c r="V137" i="16"/>
  <c r="AG137" i="16" s="1"/>
  <c r="T137" i="16"/>
  <c r="AE137" i="16" s="1"/>
  <c r="S137" i="16"/>
  <c r="AD137" i="16" s="1"/>
  <c r="Y137" i="16"/>
  <c r="AJ137" i="16" s="1"/>
  <c r="W137" i="16"/>
  <c r="AH137" i="16" s="1"/>
  <c r="U137" i="16"/>
  <c r="AF137" i="16" s="1"/>
  <c r="Z136" i="16" l="1"/>
  <c r="AK136" i="16" s="1"/>
  <c r="R136" i="16"/>
  <c r="AC136" i="16" s="1"/>
  <c r="Q136" i="16"/>
  <c r="AB136" i="16" s="1"/>
  <c r="X136" i="16"/>
  <c r="AI136" i="16" s="1"/>
  <c r="P136" i="16"/>
  <c r="AA136" i="16" s="1"/>
  <c r="V136" i="16"/>
  <c r="AG136" i="16" s="1"/>
  <c r="T136" i="16"/>
  <c r="AE136" i="16" s="1"/>
  <c r="Y136" i="16"/>
  <c r="AJ136" i="16" s="1"/>
  <c r="W136" i="16"/>
  <c r="AH136" i="16" s="1"/>
  <c r="U136" i="16"/>
  <c r="AF136" i="16" s="1"/>
  <c r="S136" i="16"/>
  <c r="AD136" i="16" s="1"/>
  <c r="Z135" i="16" l="1"/>
  <c r="AK135" i="16" s="1"/>
  <c r="R135" i="16"/>
  <c r="AC135" i="16" s="1"/>
  <c r="Q135" i="16"/>
  <c r="AB135" i="16" s="1"/>
  <c r="X135" i="16"/>
  <c r="AI135" i="16" s="1"/>
  <c r="P135" i="16"/>
  <c r="AA135" i="16" s="1"/>
  <c r="V135" i="16"/>
  <c r="AG135" i="16" s="1"/>
  <c r="S135" i="16"/>
  <c r="AD135" i="16" s="1"/>
  <c r="Y135" i="16"/>
  <c r="AJ135" i="16" s="1"/>
  <c r="W135" i="16"/>
  <c r="AH135" i="16" s="1"/>
  <c r="U135" i="16"/>
  <c r="AF135" i="16" s="1"/>
  <c r="T135" i="16"/>
  <c r="AE135" i="16" s="1"/>
  <c r="Z134" i="16" l="1"/>
  <c r="AK134" i="16" s="1"/>
  <c r="R134" i="16"/>
  <c r="AC134" i="16" s="1"/>
  <c r="Q134" i="16"/>
  <c r="AB134" i="16" s="1"/>
  <c r="X134" i="16"/>
  <c r="AI134" i="16" s="1"/>
  <c r="P134" i="16"/>
  <c r="AA134" i="16" s="1"/>
  <c r="V134" i="16"/>
  <c r="AG134" i="16" s="1"/>
  <c r="U134" i="16"/>
  <c r="AF134" i="16" s="1"/>
  <c r="Y134" i="16"/>
  <c r="AJ134" i="16" s="1"/>
  <c r="W134" i="16"/>
  <c r="AH134" i="16" s="1"/>
  <c r="T134" i="16"/>
  <c r="AE134" i="16" s="1"/>
  <c r="S134" i="16"/>
  <c r="AD134" i="16" s="1"/>
  <c r="Z133" i="16" l="1"/>
  <c r="AK133" i="16" s="1"/>
  <c r="R133" i="16"/>
  <c r="AC133" i="16" s="1"/>
  <c r="Q133" i="16"/>
  <c r="AB133" i="16" s="1"/>
  <c r="X133" i="16"/>
  <c r="AI133" i="16" s="1"/>
  <c r="P133" i="16"/>
  <c r="AA133" i="16" s="1"/>
  <c r="V133" i="16"/>
  <c r="AG133" i="16" s="1"/>
  <c r="T133" i="16"/>
  <c r="AE133" i="16" s="1"/>
  <c r="Y133" i="16"/>
  <c r="AJ133" i="16" s="1"/>
  <c r="W133" i="16"/>
  <c r="AH133" i="16" s="1"/>
  <c r="U133" i="16"/>
  <c r="AF133" i="16" s="1"/>
  <c r="S133" i="16"/>
  <c r="AD133" i="16" s="1"/>
  <c r="Z132" i="16" l="1"/>
  <c r="AK132" i="16" s="1"/>
  <c r="R132" i="16"/>
  <c r="AC132" i="16" s="1"/>
  <c r="Q132" i="16"/>
  <c r="AB132" i="16" s="1"/>
  <c r="X132" i="16"/>
  <c r="AI132" i="16" s="1"/>
  <c r="P132" i="16"/>
  <c r="AA132" i="16" s="1"/>
  <c r="V132" i="16"/>
  <c r="AG132" i="16" s="1"/>
  <c r="T132" i="16"/>
  <c r="AE132" i="16" s="1"/>
  <c r="Y132" i="16"/>
  <c r="AJ132" i="16" s="1"/>
  <c r="W132" i="16"/>
  <c r="AH132" i="16" s="1"/>
  <c r="U132" i="16"/>
  <c r="AF132" i="16" s="1"/>
  <c r="S132" i="16"/>
  <c r="AD132" i="16" s="1"/>
  <c r="Z131" i="16" l="1"/>
  <c r="AK131" i="16" s="1"/>
  <c r="R131" i="16"/>
  <c r="AC131" i="16" s="1"/>
  <c r="Q131" i="16"/>
  <c r="AB131" i="16" s="1"/>
  <c r="X131" i="16"/>
  <c r="AI131" i="16" s="1"/>
  <c r="P131" i="16"/>
  <c r="AA131" i="16" s="1"/>
  <c r="V131" i="16"/>
  <c r="AG131" i="16" s="1"/>
  <c r="T131" i="16"/>
  <c r="AE131" i="16" s="1"/>
  <c r="Y131" i="16"/>
  <c r="AJ131" i="16" s="1"/>
  <c r="W131" i="16"/>
  <c r="AH131" i="16" s="1"/>
  <c r="U131" i="16"/>
  <c r="AF131" i="16" s="1"/>
  <c r="S131" i="16"/>
  <c r="AD131" i="16" s="1"/>
  <c r="Z130" i="16" l="1"/>
  <c r="AK130" i="16" s="1"/>
  <c r="R130" i="16"/>
  <c r="AC130" i="16" s="1"/>
  <c r="Y130" i="16"/>
  <c r="AJ130" i="16" s="1"/>
  <c r="X130" i="16"/>
  <c r="AI130" i="16" s="1"/>
  <c r="P130" i="16"/>
  <c r="AA130" i="16" s="1"/>
  <c r="W130" i="16"/>
  <c r="AH130" i="16" s="1"/>
  <c r="S130" i="16"/>
  <c r="AD130" i="16" s="1"/>
  <c r="Q130" i="16"/>
  <c r="AB130" i="16" s="1"/>
  <c r="V130" i="16"/>
  <c r="AG130" i="16" s="1"/>
  <c r="U130" i="16"/>
  <c r="AF130" i="16" s="1"/>
  <c r="T130" i="16"/>
  <c r="AE130" i="16" s="1"/>
  <c r="Z129" i="16" l="1"/>
  <c r="AK129" i="16" s="1"/>
  <c r="R129" i="16"/>
  <c r="AC129" i="16" s="1"/>
  <c r="X129" i="16"/>
  <c r="AI129" i="16" s="1"/>
  <c r="P129" i="16"/>
  <c r="AA129" i="16" s="1"/>
  <c r="V129" i="16"/>
  <c r="AG129" i="16" s="1"/>
  <c r="T129" i="16"/>
  <c r="AE129" i="16" s="1"/>
  <c r="Y129" i="16"/>
  <c r="AJ129" i="16" s="1"/>
  <c r="Q129" i="16"/>
  <c r="AB129" i="16" s="1"/>
  <c r="U129" i="16"/>
  <c r="AF129" i="16" s="1"/>
  <c r="S129" i="16"/>
  <c r="AD129" i="16" s="1"/>
  <c r="W129" i="16"/>
  <c r="AH129" i="16" s="1"/>
  <c r="Z128" i="16" l="1"/>
  <c r="AK128" i="16" s="1"/>
  <c r="R128" i="16"/>
  <c r="AC128" i="16" s="1"/>
  <c r="Q128" i="16"/>
  <c r="AB128" i="16" s="1"/>
  <c r="X128" i="16"/>
  <c r="AI128" i="16" s="1"/>
  <c r="P128" i="16"/>
  <c r="AA128" i="16" s="1"/>
  <c r="U128" i="16"/>
  <c r="AF128" i="16" s="1"/>
  <c r="Y128" i="16"/>
  <c r="AJ128" i="16" s="1"/>
  <c r="W128" i="16"/>
  <c r="AH128" i="16" s="1"/>
  <c r="V128" i="16"/>
  <c r="AG128" i="16" s="1"/>
  <c r="T128" i="16"/>
  <c r="AE128" i="16" s="1"/>
  <c r="S128" i="16"/>
  <c r="AD128" i="16" s="1"/>
  <c r="Z127" i="16" l="1"/>
  <c r="AK127" i="16" s="1"/>
  <c r="R127" i="16"/>
  <c r="AC127" i="16" s="1"/>
  <c r="Q127" i="16"/>
  <c r="AB127" i="16" s="1"/>
  <c r="X127" i="16"/>
  <c r="AI127" i="16" s="1"/>
  <c r="P127" i="16"/>
  <c r="AA127" i="16" s="1"/>
  <c r="V127" i="16"/>
  <c r="AG127" i="16" s="1"/>
  <c r="T127" i="16"/>
  <c r="AE127" i="16" s="1"/>
  <c r="Y127" i="16"/>
  <c r="AJ127" i="16" s="1"/>
  <c r="W127" i="16"/>
  <c r="AH127" i="16" s="1"/>
  <c r="U127" i="16"/>
  <c r="AF127" i="16" s="1"/>
  <c r="S127" i="16"/>
  <c r="AD127" i="16" s="1"/>
  <c r="Z126" i="16" l="1"/>
  <c r="AK126" i="16" s="1"/>
  <c r="R126" i="16"/>
  <c r="AC126" i="16" s="1"/>
  <c r="Q126" i="16"/>
  <c r="AB126" i="16" s="1"/>
  <c r="X126" i="16"/>
  <c r="AI126" i="16" s="1"/>
  <c r="P126" i="16"/>
  <c r="AA126" i="16" s="1"/>
  <c r="V126" i="16"/>
  <c r="AG126" i="16" s="1"/>
  <c r="T126" i="16"/>
  <c r="AE126" i="16" s="1"/>
  <c r="Y126" i="16"/>
  <c r="AJ126" i="16" s="1"/>
  <c r="W126" i="16"/>
  <c r="AH126" i="16" s="1"/>
  <c r="U126" i="16"/>
  <c r="AF126" i="16" s="1"/>
  <c r="S126" i="16"/>
  <c r="AD126" i="16" s="1"/>
  <c r="Z125" i="16" l="1"/>
  <c r="AK125" i="16" s="1"/>
  <c r="R125" i="16"/>
  <c r="AC125" i="16" s="1"/>
  <c r="Y125" i="16"/>
  <c r="AJ125" i="16" s="1"/>
  <c r="X125" i="16"/>
  <c r="AI125" i="16" s="1"/>
  <c r="P125" i="16"/>
  <c r="AA125" i="16" s="1"/>
  <c r="V125" i="16"/>
  <c r="AG125" i="16" s="1"/>
  <c r="U125" i="16"/>
  <c r="AF125" i="16" s="1"/>
  <c r="Q125" i="16"/>
  <c r="AB125" i="16" s="1"/>
  <c r="W125" i="16"/>
  <c r="AH125" i="16" s="1"/>
  <c r="S125" i="16"/>
  <c r="AD125" i="16" s="1"/>
  <c r="T125" i="16"/>
  <c r="AE125" i="16" s="1"/>
  <c r="Z124" i="16" l="1"/>
  <c r="AK124" i="16" s="1"/>
  <c r="R124" i="16"/>
  <c r="AC124" i="16" s="1"/>
  <c r="Q124" i="16"/>
  <c r="AB124" i="16" s="1"/>
  <c r="X124" i="16"/>
  <c r="AI124" i="16" s="1"/>
  <c r="W124" i="16"/>
  <c r="AH124" i="16" s="1"/>
  <c r="U124" i="16"/>
  <c r="AF124" i="16" s="1"/>
  <c r="Y124" i="16"/>
  <c r="AJ124" i="16" s="1"/>
  <c r="P124" i="16"/>
  <c r="AA124" i="16" s="1"/>
  <c r="V124" i="16"/>
  <c r="AG124" i="16" s="1"/>
  <c r="S124" i="16"/>
  <c r="AD124" i="16" s="1"/>
  <c r="T124" i="16"/>
  <c r="AE124" i="16" s="1"/>
  <c r="Z123" i="16" l="1"/>
  <c r="AK123" i="16" s="1"/>
  <c r="R123" i="16"/>
  <c r="AC123" i="16" s="1"/>
  <c r="Q123" i="16"/>
  <c r="AB123" i="16" s="1"/>
  <c r="X123" i="16"/>
  <c r="AI123" i="16" s="1"/>
  <c r="P123" i="16"/>
  <c r="AA123" i="16" s="1"/>
  <c r="V123" i="16"/>
  <c r="AG123" i="16" s="1"/>
  <c r="T123" i="16"/>
  <c r="AE123" i="16" s="1"/>
  <c r="Y123" i="16"/>
  <c r="AJ123" i="16" s="1"/>
  <c r="W123" i="16"/>
  <c r="AH123" i="16" s="1"/>
  <c r="U123" i="16"/>
  <c r="AF123" i="16" s="1"/>
  <c r="S123" i="16"/>
  <c r="AD123" i="16" s="1"/>
  <c r="Z122" i="16" l="1"/>
  <c r="AK122" i="16" s="1"/>
  <c r="R122" i="16"/>
  <c r="AC122" i="16" s="1"/>
  <c r="Q122" i="16"/>
  <c r="AB122" i="16" s="1"/>
  <c r="X122" i="16"/>
  <c r="AI122" i="16" s="1"/>
  <c r="W122" i="16"/>
  <c r="AH122" i="16" s="1"/>
  <c r="U122" i="16"/>
  <c r="AF122" i="16" s="1"/>
  <c r="Y122" i="16"/>
  <c r="AJ122" i="16" s="1"/>
  <c r="P122" i="16"/>
  <c r="AA122" i="16" s="1"/>
  <c r="V122" i="16"/>
  <c r="AG122" i="16" s="1"/>
  <c r="S122" i="16"/>
  <c r="AD122" i="16" s="1"/>
  <c r="T122" i="16"/>
  <c r="AE122" i="16" s="1"/>
  <c r="Z121" i="16" l="1"/>
  <c r="AK121" i="16" s="1"/>
  <c r="R121" i="16"/>
  <c r="AC121" i="16" s="1"/>
  <c r="Y121" i="16"/>
  <c r="AJ121" i="16" s="1"/>
  <c r="X121" i="16"/>
  <c r="AI121" i="16" s="1"/>
  <c r="P121" i="16"/>
  <c r="AA121" i="16" s="1"/>
  <c r="V121" i="16"/>
  <c r="AG121" i="16" s="1"/>
  <c r="U121" i="16"/>
  <c r="AF121" i="16" s="1"/>
  <c r="Q121" i="16"/>
  <c r="AB121" i="16" s="1"/>
  <c r="W121" i="16"/>
  <c r="AH121" i="16" s="1"/>
  <c r="T121" i="16"/>
  <c r="AE121" i="16" s="1"/>
  <c r="S121" i="16"/>
  <c r="AD121" i="16" s="1"/>
  <c r="Z120" i="16" l="1"/>
  <c r="AK120" i="16" s="1"/>
  <c r="R120" i="16"/>
  <c r="AC120" i="16" s="1"/>
  <c r="Q120" i="16"/>
  <c r="AB120" i="16" s="1"/>
  <c r="X120" i="16"/>
  <c r="AI120" i="16" s="1"/>
  <c r="P120" i="16"/>
  <c r="AA120" i="16" s="1"/>
  <c r="V120" i="16"/>
  <c r="AG120" i="16" s="1"/>
  <c r="S120" i="16"/>
  <c r="AD120" i="16" s="1"/>
  <c r="Y120" i="16"/>
  <c r="AJ120" i="16" s="1"/>
  <c r="W120" i="16"/>
  <c r="AH120" i="16" s="1"/>
  <c r="U120" i="16"/>
  <c r="AF120" i="16" s="1"/>
  <c r="T120" i="16"/>
  <c r="AE120" i="16" s="1"/>
  <c r="Z119" i="16" l="1"/>
  <c r="AK119" i="16" s="1"/>
  <c r="R119" i="16"/>
  <c r="AC119" i="16" s="1"/>
  <c r="Y119" i="16"/>
  <c r="AJ119" i="16" s="1"/>
  <c r="X119" i="16"/>
  <c r="AI119" i="16" s="1"/>
  <c r="P119" i="16"/>
  <c r="AA119" i="16" s="1"/>
  <c r="V119" i="16"/>
  <c r="AG119" i="16" s="1"/>
  <c r="U119" i="16"/>
  <c r="AF119" i="16" s="1"/>
  <c r="Q119" i="16"/>
  <c r="AB119" i="16" s="1"/>
  <c r="W119" i="16"/>
  <c r="AH119" i="16" s="1"/>
  <c r="T119" i="16"/>
  <c r="AE119" i="16" s="1"/>
  <c r="S119" i="16"/>
  <c r="AD119" i="16" s="1"/>
  <c r="Z118" i="16" l="1"/>
  <c r="AK118" i="16" s="1"/>
  <c r="R118" i="16"/>
  <c r="AC118" i="16" s="1"/>
  <c r="Q118" i="16"/>
  <c r="AB118" i="16" s="1"/>
  <c r="X118" i="16"/>
  <c r="AI118" i="16" s="1"/>
  <c r="P118" i="16"/>
  <c r="AA118" i="16" s="1"/>
  <c r="V118" i="16"/>
  <c r="AG118" i="16" s="1"/>
  <c r="T118" i="16"/>
  <c r="AE118" i="16" s="1"/>
  <c r="Y118" i="16"/>
  <c r="AJ118" i="16" s="1"/>
  <c r="W118" i="16"/>
  <c r="AH118" i="16" s="1"/>
  <c r="U118" i="16"/>
  <c r="AF118" i="16" s="1"/>
  <c r="S118" i="16"/>
  <c r="AD118" i="16" s="1"/>
  <c r="Z117" i="16" l="1"/>
  <c r="AK117" i="16" s="1"/>
  <c r="R117" i="16"/>
  <c r="AC117" i="16" s="1"/>
  <c r="Q117" i="16"/>
  <c r="AB117" i="16" s="1"/>
  <c r="X117" i="16"/>
  <c r="AI117" i="16" s="1"/>
  <c r="P117" i="16"/>
  <c r="AA117" i="16" s="1"/>
  <c r="V117" i="16"/>
  <c r="AG117" i="16" s="1"/>
  <c r="T117" i="16"/>
  <c r="AE117" i="16" s="1"/>
  <c r="Y117" i="16"/>
  <c r="AJ117" i="16" s="1"/>
  <c r="W117" i="16"/>
  <c r="AH117" i="16" s="1"/>
  <c r="U117" i="16"/>
  <c r="AF117" i="16" s="1"/>
  <c r="S117" i="16"/>
  <c r="AD117" i="16" s="1"/>
  <c r="Z116" i="16" l="1"/>
  <c r="AK116" i="16" s="1"/>
  <c r="R116" i="16"/>
  <c r="AC116" i="16" s="1"/>
  <c r="Q116" i="16"/>
  <c r="AB116" i="16" s="1"/>
  <c r="P116" i="16"/>
  <c r="AA116" i="16" s="1"/>
  <c r="V116" i="16"/>
  <c r="AG116" i="16" s="1"/>
  <c r="S116" i="16"/>
  <c r="AD116" i="16" s="1"/>
  <c r="Y116" i="16"/>
  <c r="AJ116" i="16" s="1"/>
  <c r="X116" i="16"/>
  <c r="AI116" i="16" s="1"/>
  <c r="W116" i="16"/>
  <c r="AH116" i="16" s="1"/>
  <c r="U116" i="16"/>
  <c r="AF116" i="16" s="1"/>
  <c r="T116" i="16"/>
  <c r="AE116" i="16" s="1"/>
  <c r="Z115" i="16" l="1"/>
  <c r="AK115" i="16" s="1"/>
  <c r="R115" i="16"/>
  <c r="AC115" i="16" s="1"/>
  <c r="Q115" i="16"/>
  <c r="AB115" i="16" s="1"/>
  <c r="X115" i="16"/>
  <c r="AI115" i="16" s="1"/>
  <c r="P115" i="16"/>
  <c r="AA115" i="16" s="1"/>
  <c r="V115" i="16"/>
  <c r="AG115" i="16" s="1"/>
  <c r="T115" i="16"/>
  <c r="AE115" i="16" s="1"/>
  <c r="Y115" i="16"/>
  <c r="AJ115" i="16" s="1"/>
  <c r="W115" i="16"/>
  <c r="AH115" i="16" s="1"/>
  <c r="U115" i="16"/>
  <c r="AF115" i="16" s="1"/>
  <c r="S115" i="16"/>
  <c r="AD115" i="16" s="1"/>
  <c r="Z114" i="16" l="1"/>
  <c r="AK114" i="16" s="1"/>
  <c r="R114" i="16"/>
  <c r="AC114" i="16" s="1"/>
  <c r="Q114" i="16"/>
  <c r="AB114" i="16" s="1"/>
  <c r="X114" i="16"/>
  <c r="AI114" i="16" s="1"/>
  <c r="P114" i="16"/>
  <c r="AA114" i="16" s="1"/>
  <c r="V114" i="16"/>
  <c r="AG114" i="16" s="1"/>
  <c r="T114" i="16"/>
  <c r="AE114" i="16" s="1"/>
  <c r="Y114" i="16"/>
  <c r="AJ114" i="16" s="1"/>
  <c r="W114" i="16"/>
  <c r="AH114" i="16" s="1"/>
  <c r="U114" i="16"/>
  <c r="AF114" i="16" s="1"/>
  <c r="S114" i="16"/>
  <c r="AD114" i="16" s="1"/>
  <c r="Z113" i="16" l="1"/>
  <c r="AK113" i="16" s="1"/>
  <c r="R113" i="16"/>
  <c r="AC113" i="16" s="1"/>
  <c r="Q113" i="16"/>
  <c r="AB113" i="16" s="1"/>
  <c r="X113" i="16"/>
  <c r="AI113" i="16" s="1"/>
  <c r="P113" i="16"/>
  <c r="AA113" i="16" s="1"/>
  <c r="V113" i="16"/>
  <c r="AG113" i="16" s="1"/>
  <c r="T113" i="16"/>
  <c r="AE113" i="16" s="1"/>
  <c r="Y113" i="16"/>
  <c r="AJ113" i="16" s="1"/>
  <c r="W113" i="16"/>
  <c r="AH113" i="16" s="1"/>
  <c r="U113" i="16"/>
  <c r="AF113" i="16" s="1"/>
  <c r="S113" i="16"/>
  <c r="AD113" i="16" s="1"/>
  <c r="Z112" i="16" l="1"/>
  <c r="AK112" i="16" s="1"/>
  <c r="R112" i="16"/>
  <c r="AC112" i="16" s="1"/>
  <c r="Q112" i="16"/>
  <c r="AB112" i="16" s="1"/>
  <c r="X112" i="16"/>
  <c r="AI112" i="16" s="1"/>
  <c r="W112" i="16"/>
  <c r="AH112" i="16" s="1"/>
  <c r="T112" i="16"/>
  <c r="AE112" i="16" s="1"/>
  <c r="Y112" i="16"/>
  <c r="AJ112" i="16" s="1"/>
  <c r="P112" i="16"/>
  <c r="AA112" i="16" s="1"/>
  <c r="V112" i="16"/>
  <c r="AG112" i="16" s="1"/>
  <c r="U112" i="16"/>
  <c r="AF112" i="16" s="1"/>
  <c r="S112" i="16"/>
  <c r="AD112" i="16" s="1"/>
  <c r="Z111" i="16" l="1"/>
  <c r="AK111" i="16" s="1"/>
  <c r="R111" i="16"/>
  <c r="AC111" i="16" s="1"/>
  <c r="T111" i="16"/>
  <c r="AE111" i="16" s="1"/>
  <c r="Y111" i="16"/>
  <c r="AJ111" i="16" s="1"/>
  <c r="Q111" i="16"/>
  <c r="AB111" i="16" s="1"/>
  <c r="X111" i="16"/>
  <c r="AI111" i="16" s="1"/>
  <c r="P111" i="16"/>
  <c r="AA111" i="16" s="1"/>
  <c r="W111" i="16"/>
  <c r="AH111" i="16" s="1"/>
  <c r="V111" i="16"/>
  <c r="AG111" i="16" s="1"/>
  <c r="U111" i="16"/>
  <c r="AF111" i="16" s="1"/>
  <c r="S111" i="16"/>
  <c r="AD111" i="16" s="1"/>
  <c r="Z110" i="16" l="1"/>
  <c r="AK110" i="16" s="1"/>
  <c r="R110" i="16"/>
  <c r="AC110" i="16" s="1"/>
  <c r="P110" i="16"/>
  <c r="AA110" i="16" s="1"/>
  <c r="V110" i="16"/>
  <c r="AG110" i="16" s="1"/>
  <c r="Y110" i="16"/>
  <c r="AJ110" i="16" s="1"/>
  <c r="Q110" i="16"/>
  <c r="AB110" i="16" s="1"/>
  <c r="X110" i="16"/>
  <c r="AI110" i="16" s="1"/>
  <c r="W110" i="16"/>
  <c r="AH110" i="16" s="1"/>
  <c r="T110" i="16"/>
  <c r="AE110" i="16" s="1"/>
  <c r="S110" i="16"/>
  <c r="AD110" i="16" s="1"/>
  <c r="U110" i="16"/>
  <c r="AF110" i="16" s="1"/>
  <c r="Z109" i="16" l="1"/>
  <c r="AK109" i="16" s="1"/>
  <c r="R109" i="16"/>
  <c r="AC109" i="16" s="1"/>
  <c r="P109" i="16"/>
  <c r="AA109" i="16" s="1"/>
  <c r="U109" i="16"/>
  <c r="AF109" i="16" s="1"/>
  <c r="Y109" i="16"/>
  <c r="AJ109" i="16" s="1"/>
  <c r="Q109" i="16"/>
  <c r="AB109" i="16" s="1"/>
  <c r="V109" i="16"/>
  <c r="AG109" i="16" s="1"/>
  <c r="T109" i="16"/>
  <c r="AE109" i="16" s="1"/>
  <c r="X109" i="16"/>
  <c r="AI109" i="16" s="1"/>
  <c r="W109" i="16"/>
  <c r="AH109" i="16" s="1"/>
  <c r="S109" i="16"/>
  <c r="AD109" i="16" s="1"/>
  <c r="Z108" i="16" l="1"/>
  <c r="AK108" i="16" s="1"/>
  <c r="R108" i="16"/>
  <c r="AC108" i="16" s="1"/>
  <c r="S108" i="16"/>
  <c r="AD108" i="16" s="1"/>
  <c r="Y108" i="16"/>
  <c r="AJ108" i="16" s="1"/>
  <c r="Q108" i="16"/>
  <c r="AB108" i="16" s="1"/>
  <c r="T108" i="16"/>
  <c r="AE108" i="16" s="1"/>
  <c r="X108" i="16"/>
  <c r="AI108" i="16" s="1"/>
  <c r="P108" i="16"/>
  <c r="AA108" i="16" s="1"/>
  <c r="U108" i="16"/>
  <c r="AF108" i="16" s="1"/>
  <c r="W108" i="16"/>
  <c r="AH108" i="16" s="1"/>
  <c r="V108" i="16"/>
  <c r="AG108" i="16" s="1"/>
  <c r="Z107" i="16" l="1"/>
  <c r="AK107" i="16" s="1"/>
  <c r="R107" i="16"/>
  <c r="AC107" i="16" s="1"/>
  <c r="Q107" i="16"/>
  <c r="AB107" i="16" s="1"/>
  <c r="X107" i="16"/>
  <c r="AI107" i="16" s="1"/>
  <c r="W107" i="16"/>
  <c r="AH107" i="16" s="1"/>
  <c r="U107" i="16"/>
  <c r="AF107" i="16" s="1"/>
  <c r="S107" i="16"/>
  <c r="AD107" i="16" s="1"/>
  <c r="Y107" i="16"/>
  <c r="AJ107" i="16" s="1"/>
  <c r="P107" i="16"/>
  <c r="AA107" i="16" s="1"/>
  <c r="V107" i="16"/>
  <c r="AG107" i="16" s="1"/>
  <c r="T107" i="16"/>
  <c r="AE107" i="16" s="1"/>
  <c r="Z106" i="16" l="1"/>
  <c r="AK106" i="16" s="1"/>
  <c r="R106" i="16"/>
  <c r="AC106" i="16" s="1"/>
  <c r="Q106" i="16"/>
  <c r="AB106" i="16" s="1"/>
  <c r="X106" i="16"/>
  <c r="AI106" i="16" s="1"/>
  <c r="W106" i="16"/>
  <c r="AH106" i="16" s="1"/>
  <c r="U106" i="16"/>
  <c r="AF106" i="16" s="1"/>
  <c r="S106" i="16"/>
  <c r="AD106" i="16" s="1"/>
  <c r="Y106" i="16"/>
  <c r="AJ106" i="16" s="1"/>
  <c r="P106" i="16"/>
  <c r="AA106" i="16" s="1"/>
  <c r="V106" i="16"/>
  <c r="AG106" i="16" s="1"/>
  <c r="T106" i="16"/>
  <c r="AE106" i="16" s="1"/>
  <c r="Z105" i="16" l="1"/>
  <c r="AK105" i="16" s="1"/>
  <c r="R105" i="16"/>
  <c r="AC105" i="16" s="1"/>
  <c r="Q105" i="16"/>
  <c r="AB105" i="16" s="1"/>
  <c r="X105" i="16"/>
  <c r="AI105" i="16" s="1"/>
  <c r="P105" i="16"/>
  <c r="AA105" i="16" s="1"/>
  <c r="V105" i="16"/>
  <c r="AG105" i="16" s="1"/>
  <c r="T105" i="16"/>
  <c r="AE105" i="16" s="1"/>
  <c r="Y105" i="16"/>
  <c r="AJ105" i="16" s="1"/>
  <c r="W105" i="16"/>
  <c r="AH105" i="16" s="1"/>
  <c r="U105" i="16"/>
  <c r="AF105" i="16" s="1"/>
  <c r="S105" i="16"/>
  <c r="AD105" i="16" s="1"/>
  <c r="Z104" i="16" l="1"/>
  <c r="AK104" i="16" s="1"/>
  <c r="R104" i="16"/>
  <c r="AC104" i="16" s="1"/>
  <c r="X104" i="16"/>
  <c r="AI104" i="16" s="1"/>
  <c r="P104" i="16"/>
  <c r="AA104" i="16" s="1"/>
  <c r="V104" i="16"/>
  <c r="AG104" i="16" s="1"/>
  <c r="Y104" i="16"/>
  <c r="AJ104" i="16" s="1"/>
  <c r="Q104" i="16"/>
  <c r="AB104" i="16" s="1"/>
  <c r="W104" i="16"/>
  <c r="AH104" i="16" s="1"/>
  <c r="U104" i="16"/>
  <c r="AF104" i="16" s="1"/>
  <c r="S104" i="16"/>
  <c r="AD104" i="16" s="1"/>
  <c r="T104" i="16"/>
  <c r="AE104" i="16" s="1"/>
  <c r="Z103" i="16" l="1"/>
  <c r="AK103" i="16" s="1"/>
  <c r="R103" i="16"/>
  <c r="AC103" i="16" s="1"/>
  <c r="Q103" i="16"/>
  <c r="AB103" i="16" s="1"/>
  <c r="X103" i="16"/>
  <c r="AI103" i="16" s="1"/>
  <c r="W103" i="16"/>
  <c r="AH103" i="16" s="1"/>
  <c r="U103" i="16"/>
  <c r="AF103" i="16" s="1"/>
  <c r="Y103" i="16"/>
  <c r="AJ103" i="16" s="1"/>
  <c r="P103" i="16"/>
  <c r="AA103" i="16" s="1"/>
  <c r="V103" i="16"/>
  <c r="AG103" i="16" s="1"/>
  <c r="T103" i="16"/>
  <c r="AE103" i="16" s="1"/>
  <c r="S103" i="16"/>
  <c r="AD103" i="16" s="1"/>
  <c r="Z102" i="16" l="1"/>
  <c r="AK102" i="16" s="1"/>
  <c r="R102" i="16"/>
  <c r="AC102" i="16" s="1"/>
  <c r="Q102" i="16"/>
  <c r="AB102" i="16" s="1"/>
  <c r="P102" i="16"/>
  <c r="AA102" i="16" s="1"/>
  <c r="V102" i="16"/>
  <c r="AG102" i="16" s="1"/>
  <c r="U102" i="16"/>
  <c r="AF102" i="16" s="1"/>
  <c r="Y102" i="16"/>
  <c r="AJ102" i="16" s="1"/>
  <c r="X102" i="16"/>
  <c r="AI102" i="16" s="1"/>
  <c r="W102" i="16"/>
  <c r="AH102" i="16" s="1"/>
  <c r="T102" i="16"/>
  <c r="AE102" i="16" s="1"/>
  <c r="S102" i="16"/>
  <c r="AD102" i="16" s="1"/>
  <c r="Z101" i="16" l="1"/>
  <c r="AK101" i="16" s="1"/>
  <c r="R101" i="16"/>
  <c r="AC101" i="16" s="1"/>
  <c r="Q101" i="16"/>
  <c r="AB101" i="16" s="1"/>
  <c r="X101" i="16"/>
  <c r="AI101" i="16" s="1"/>
  <c r="W101" i="16"/>
  <c r="AH101" i="16" s="1"/>
  <c r="U101" i="16"/>
  <c r="AF101" i="16" s="1"/>
  <c r="Y101" i="16"/>
  <c r="AJ101" i="16" s="1"/>
  <c r="P101" i="16"/>
  <c r="AA101" i="16" s="1"/>
  <c r="V101" i="16"/>
  <c r="AG101" i="16" s="1"/>
  <c r="T101" i="16"/>
  <c r="AE101" i="16" s="1"/>
  <c r="S101" i="16"/>
  <c r="AD101" i="16" s="1"/>
  <c r="Z100" i="16" l="1"/>
  <c r="AK100" i="16" s="1"/>
  <c r="R100" i="16"/>
  <c r="AC100" i="16" s="1"/>
  <c r="Q100" i="16"/>
  <c r="AB100" i="16" s="1"/>
  <c r="X100" i="16"/>
  <c r="AI100" i="16" s="1"/>
  <c r="W100" i="16"/>
  <c r="AH100" i="16" s="1"/>
  <c r="U100" i="16"/>
  <c r="AF100" i="16" s="1"/>
  <c r="Y100" i="16"/>
  <c r="AJ100" i="16" s="1"/>
  <c r="P100" i="16"/>
  <c r="AA100" i="16" s="1"/>
  <c r="V100" i="16"/>
  <c r="AG100" i="16" s="1"/>
  <c r="T100" i="16"/>
  <c r="AE100" i="16" s="1"/>
  <c r="S100" i="16"/>
  <c r="AD100" i="16" s="1"/>
  <c r="Z99" i="16" l="1"/>
  <c r="AK99" i="16" s="1"/>
  <c r="R99" i="16"/>
  <c r="AC99" i="16" s="1"/>
  <c r="Q99" i="16"/>
  <c r="AB99" i="16" s="1"/>
  <c r="X99" i="16"/>
  <c r="AI99" i="16" s="1"/>
  <c r="P99" i="16"/>
  <c r="AA99" i="16" s="1"/>
  <c r="V99" i="16"/>
  <c r="AG99" i="16" s="1"/>
  <c r="T99" i="16"/>
  <c r="AE99" i="16" s="1"/>
  <c r="Y99" i="16"/>
  <c r="AJ99" i="16" s="1"/>
  <c r="W99" i="16"/>
  <c r="AH99" i="16" s="1"/>
  <c r="U99" i="16"/>
  <c r="AF99" i="16" s="1"/>
  <c r="S99" i="16"/>
  <c r="AD99" i="16" s="1"/>
  <c r="Z98" i="16" l="1"/>
  <c r="AK98" i="16" s="1"/>
  <c r="R98" i="16"/>
  <c r="AC98" i="16" s="1"/>
  <c r="Q98" i="16"/>
  <c r="AB98" i="16" s="1"/>
  <c r="X98" i="16"/>
  <c r="AI98" i="16" s="1"/>
  <c r="W98" i="16"/>
  <c r="AH98" i="16" s="1"/>
  <c r="T98" i="16"/>
  <c r="AE98" i="16" s="1"/>
  <c r="S98" i="16"/>
  <c r="AD98" i="16" s="1"/>
  <c r="Y98" i="16"/>
  <c r="AJ98" i="16" s="1"/>
  <c r="P98" i="16"/>
  <c r="AA98" i="16" s="1"/>
  <c r="V98" i="16"/>
  <c r="AG98" i="16" s="1"/>
  <c r="U98" i="16"/>
  <c r="AF98" i="16" s="1"/>
  <c r="Z97" i="16" l="1"/>
  <c r="AK97" i="16" s="1"/>
  <c r="R97" i="16"/>
  <c r="AC97" i="16" s="1"/>
  <c r="Y97" i="16"/>
  <c r="AJ97" i="16" s="1"/>
  <c r="Q97" i="16"/>
  <c r="AB97" i="16" s="1"/>
  <c r="X97" i="16"/>
  <c r="AI97" i="16" s="1"/>
  <c r="W97" i="16"/>
  <c r="AH97" i="16" s="1"/>
  <c r="U97" i="16"/>
  <c r="AF97" i="16" s="1"/>
  <c r="T97" i="16"/>
  <c r="AE97" i="16" s="1"/>
  <c r="P97" i="16"/>
  <c r="AA97" i="16" s="1"/>
  <c r="S97" i="16"/>
  <c r="AD97" i="16" s="1"/>
  <c r="V97" i="16"/>
  <c r="AG97" i="16" s="1"/>
  <c r="Z96" i="16" l="1"/>
  <c r="AK96" i="16" s="1"/>
  <c r="R96" i="16"/>
  <c r="AC96" i="16" s="1"/>
  <c r="Y96" i="16"/>
  <c r="AJ96" i="16" s="1"/>
  <c r="Q96" i="16"/>
  <c r="AB96" i="16" s="1"/>
  <c r="X96" i="16"/>
  <c r="AI96" i="16" s="1"/>
  <c r="P96" i="16"/>
  <c r="AA96" i="16" s="1"/>
  <c r="V96" i="16"/>
  <c r="AG96" i="16" s="1"/>
  <c r="U96" i="16"/>
  <c r="AF96" i="16" s="1"/>
  <c r="W96" i="16"/>
  <c r="AH96" i="16" s="1"/>
  <c r="S96" i="16"/>
  <c r="AD96" i="16" s="1"/>
  <c r="T96" i="16"/>
  <c r="AE96" i="16" s="1"/>
  <c r="Z95" i="16" l="1"/>
  <c r="AK95" i="16" s="1"/>
  <c r="R95" i="16"/>
  <c r="AC95" i="16" s="1"/>
  <c r="Y95" i="16"/>
  <c r="AJ95" i="16" s="1"/>
  <c r="Q95" i="16"/>
  <c r="AB95" i="16" s="1"/>
  <c r="P95" i="16"/>
  <c r="AA95" i="16" s="1"/>
  <c r="U95" i="16"/>
  <c r="AF95" i="16" s="1"/>
  <c r="T95" i="16"/>
  <c r="AE95" i="16" s="1"/>
  <c r="X95" i="16"/>
  <c r="AI95" i="16" s="1"/>
  <c r="V95" i="16"/>
  <c r="AG95" i="16" s="1"/>
  <c r="S95" i="16"/>
  <c r="AD95" i="16" s="1"/>
  <c r="W95" i="16"/>
  <c r="AH95" i="16" s="1"/>
  <c r="Z94" i="16" l="1"/>
  <c r="AK94" i="16" s="1"/>
  <c r="R94" i="16"/>
  <c r="AC94" i="16" s="1"/>
  <c r="Y94" i="16"/>
  <c r="AJ94" i="16" s="1"/>
  <c r="Q94" i="16"/>
  <c r="AB94" i="16" s="1"/>
  <c r="P94" i="16"/>
  <c r="AA94" i="16" s="1"/>
  <c r="W94" i="16"/>
  <c r="AH94" i="16" s="1"/>
  <c r="V94" i="16"/>
  <c r="AG94" i="16" s="1"/>
  <c r="T94" i="16"/>
  <c r="AE94" i="16" s="1"/>
  <c r="X94" i="16"/>
  <c r="AI94" i="16" s="1"/>
  <c r="S94" i="16"/>
  <c r="AD94" i="16" s="1"/>
  <c r="U94" i="16"/>
  <c r="AF94" i="16" s="1"/>
  <c r="Z93" i="16" l="1"/>
  <c r="AK93" i="16" s="1"/>
  <c r="R93" i="16"/>
  <c r="AC93" i="16" s="1"/>
  <c r="Y93" i="16"/>
  <c r="AJ93" i="16" s="1"/>
  <c r="Q93" i="16"/>
  <c r="AB93" i="16" s="1"/>
  <c r="X93" i="16"/>
  <c r="AI93" i="16" s="1"/>
  <c r="P93" i="16"/>
  <c r="AA93" i="16" s="1"/>
  <c r="W93" i="16"/>
  <c r="AH93" i="16" s="1"/>
  <c r="U93" i="16"/>
  <c r="AF93" i="16" s="1"/>
  <c r="S93" i="16"/>
  <c r="AD93" i="16" s="1"/>
  <c r="V93" i="16"/>
  <c r="AG93" i="16" s="1"/>
  <c r="T93" i="16"/>
  <c r="AE93" i="16" s="1"/>
  <c r="Z92" i="16" l="1"/>
  <c r="AK92" i="16" s="1"/>
  <c r="R92" i="16"/>
  <c r="AC92" i="16" s="1"/>
  <c r="Y92" i="16"/>
  <c r="AJ92" i="16" s="1"/>
  <c r="Q92" i="16"/>
  <c r="AB92" i="16" s="1"/>
  <c r="P92" i="16"/>
  <c r="AA92" i="16" s="1"/>
  <c r="W92" i="16"/>
  <c r="AH92" i="16" s="1"/>
  <c r="U92" i="16"/>
  <c r="AF92" i="16" s="1"/>
  <c r="S92" i="16"/>
  <c r="AD92" i="16" s="1"/>
  <c r="X92" i="16"/>
  <c r="AI92" i="16" s="1"/>
  <c r="T92" i="16"/>
  <c r="AE92" i="16" s="1"/>
  <c r="V92" i="16"/>
  <c r="AG92" i="16" s="1"/>
  <c r="Z91" i="16" l="1"/>
  <c r="AK91" i="16" s="1"/>
  <c r="R91" i="16"/>
  <c r="AC91" i="16" s="1"/>
  <c r="Y91" i="16"/>
  <c r="AJ91" i="16" s="1"/>
  <c r="Q91" i="16"/>
  <c r="AB91" i="16" s="1"/>
  <c r="X91" i="16"/>
  <c r="AI91" i="16" s="1"/>
  <c r="P91" i="16"/>
  <c r="AA91" i="16" s="1"/>
  <c r="W91" i="16"/>
  <c r="AH91" i="16" s="1"/>
  <c r="U91" i="16"/>
  <c r="AF91" i="16" s="1"/>
  <c r="T91" i="16"/>
  <c r="AE91" i="16" s="1"/>
  <c r="V91" i="16"/>
  <c r="AG91" i="16" s="1"/>
  <c r="S91" i="16"/>
  <c r="AD91" i="16" s="1"/>
  <c r="Z90" i="16" l="1"/>
  <c r="AK90" i="16" s="1"/>
  <c r="R90" i="16"/>
  <c r="AC90" i="16" s="1"/>
  <c r="Y90" i="16"/>
  <c r="AJ90" i="16" s="1"/>
  <c r="Q90" i="16"/>
  <c r="AB90" i="16" s="1"/>
  <c r="X90" i="16"/>
  <c r="AI90" i="16" s="1"/>
  <c r="W90" i="16"/>
  <c r="AH90" i="16" s="1"/>
  <c r="V90" i="16"/>
  <c r="AG90" i="16" s="1"/>
  <c r="T90" i="16"/>
  <c r="AE90" i="16" s="1"/>
  <c r="P90" i="16"/>
  <c r="AA90" i="16" s="1"/>
  <c r="S90" i="16"/>
  <c r="AD90" i="16" s="1"/>
  <c r="U90" i="16"/>
  <c r="AF90" i="16" s="1"/>
  <c r="Z89" i="16" l="1"/>
  <c r="AK89" i="16" s="1"/>
  <c r="R89" i="16"/>
  <c r="AC89" i="16" s="1"/>
  <c r="Y89" i="16"/>
  <c r="AJ89" i="16" s="1"/>
  <c r="Q89" i="16"/>
  <c r="AB89" i="16" s="1"/>
  <c r="X89" i="16"/>
  <c r="AI89" i="16" s="1"/>
  <c r="P89" i="16"/>
  <c r="AA89" i="16" s="1"/>
  <c r="W89" i="16"/>
  <c r="AH89" i="16" s="1"/>
  <c r="V89" i="16"/>
  <c r="AG89" i="16" s="1"/>
  <c r="T89" i="16"/>
  <c r="AE89" i="16" s="1"/>
  <c r="S89" i="16"/>
  <c r="AD89" i="16" s="1"/>
  <c r="U89" i="16"/>
  <c r="AF89" i="16" s="1"/>
  <c r="Z88" i="16" l="1"/>
  <c r="AK88" i="16" s="1"/>
  <c r="R88" i="16"/>
  <c r="AC88" i="16" s="1"/>
  <c r="Q88" i="16"/>
  <c r="AB88" i="16" s="1"/>
  <c r="P88" i="16"/>
  <c r="AA88" i="16" s="1"/>
  <c r="V88" i="16"/>
  <c r="AG88" i="16" s="1"/>
  <c r="S88" i="16"/>
  <c r="AD88" i="16" s="1"/>
  <c r="Y88" i="16"/>
  <c r="AJ88" i="16" s="1"/>
  <c r="W88" i="16"/>
  <c r="AH88" i="16" s="1"/>
  <c r="U88" i="16"/>
  <c r="AF88" i="16" s="1"/>
  <c r="T88" i="16"/>
  <c r="AE88" i="16" s="1"/>
  <c r="X88" i="16"/>
  <c r="AI88" i="16" s="1"/>
  <c r="Z87" i="16" l="1"/>
  <c r="AK87" i="16" s="1"/>
  <c r="R87" i="16"/>
  <c r="AC87" i="16" s="1"/>
  <c r="Q87" i="16"/>
  <c r="AB87" i="16" s="1"/>
  <c r="X87" i="16"/>
  <c r="AI87" i="16" s="1"/>
  <c r="V87" i="16"/>
  <c r="AG87" i="16" s="1"/>
  <c r="T87" i="16"/>
  <c r="AE87" i="16" s="1"/>
  <c r="Y87" i="16"/>
  <c r="AJ87" i="16" s="1"/>
  <c r="W87" i="16"/>
  <c r="AH87" i="16" s="1"/>
  <c r="U87" i="16"/>
  <c r="AF87" i="16" s="1"/>
  <c r="S87" i="16"/>
  <c r="AD87" i="16" s="1"/>
  <c r="P87" i="16"/>
  <c r="AA87" i="16" s="1"/>
  <c r="Z86" i="16" l="1"/>
  <c r="AK86" i="16" s="1"/>
  <c r="R86" i="16"/>
  <c r="AC86" i="16" s="1"/>
  <c r="Q86" i="16"/>
  <c r="AB86" i="16" s="1"/>
  <c r="X86" i="16"/>
  <c r="AI86" i="16" s="1"/>
  <c r="P86" i="16"/>
  <c r="AA86" i="16" s="1"/>
  <c r="U86" i="16"/>
  <c r="AF86" i="16" s="1"/>
  <c r="Y86" i="16"/>
  <c r="AJ86" i="16" s="1"/>
  <c r="W86" i="16"/>
  <c r="AH86" i="16" s="1"/>
  <c r="V86" i="16"/>
  <c r="AG86" i="16" s="1"/>
  <c r="S86" i="16"/>
  <c r="AD86" i="16" s="1"/>
  <c r="T86" i="16"/>
  <c r="AE86" i="16" s="1"/>
  <c r="Z85" i="16" l="1"/>
  <c r="AK85" i="16" s="1"/>
  <c r="R85" i="16"/>
  <c r="AC85" i="16" s="1"/>
  <c r="Q85" i="16"/>
  <c r="AB85" i="16" s="1"/>
  <c r="X85" i="16"/>
  <c r="AI85" i="16" s="1"/>
  <c r="P85" i="16"/>
  <c r="AA85" i="16" s="1"/>
  <c r="V85" i="16"/>
  <c r="AG85" i="16" s="1"/>
  <c r="T85" i="16"/>
  <c r="AE85" i="16" s="1"/>
  <c r="Y85" i="16"/>
  <c r="AJ85" i="16" s="1"/>
  <c r="W85" i="16"/>
  <c r="AH85" i="16" s="1"/>
  <c r="U85" i="16"/>
  <c r="AF85" i="16" s="1"/>
  <c r="S85" i="16"/>
  <c r="AD85" i="16" s="1"/>
  <c r="Z84" i="16" l="1"/>
  <c r="AK84" i="16" s="1"/>
  <c r="R84" i="16"/>
  <c r="AC84" i="16" s="1"/>
  <c r="Q84" i="16"/>
  <c r="AB84" i="16" s="1"/>
  <c r="X84" i="16"/>
  <c r="AI84" i="16" s="1"/>
  <c r="W84" i="16"/>
  <c r="AH84" i="16" s="1"/>
  <c r="S84" i="16"/>
  <c r="AD84" i="16" s="1"/>
  <c r="Y84" i="16"/>
  <c r="AJ84" i="16" s="1"/>
  <c r="P84" i="16"/>
  <c r="AA84" i="16" s="1"/>
  <c r="V84" i="16"/>
  <c r="AG84" i="16" s="1"/>
  <c r="T84" i="16"/>
  <c r="AE84" i="16" s="1"/>
  <c r="U84" i="16"/>
  <c r="AF84" i="16" s="1"/>
  <c r="Z83" i="16" l="1"/>
  <c r="AK83" i="16" s="1"/>
  <c r="R83" i="16"/>
  <c r="AC83" i="16" s="1"/>
  <c r="Q83" i="16"/>
  <c r="AB83" i="16" s="1"/>
  <c r="X83" i="16"/>
  <c r="AI83" i="16" s="1"/>
  <c r="W83" i="16"/>
  <c r="AH83" i="16" s="1"/>
  <c r="T83" i="16"/>
  <c r="AE83" i="16" s="1"/>
  <c r="Y83" i="16"/>
  <c r="AJ83" i="16" s="1"/>
  <c r="P83" i="16"/>
  <c r="AA83" i="16" s="1"/>
  <c r="V83" i="16"/>
  <c r="AG83" i="16" s="1"/>
  <c r="S83" i="16"/>
  <c r="AD83" i="16" s="1"/>
  <c r="U83" i="16"/>
  <c r="AF83" i="16" s="1"/>
  <c r="Z82" i="16" l="1"/>
  <c r="AK82" i="16" s="1"/>
  <c r="R82" i="16"/>
  <c r="AC82" i="16" s="1"/>
  <c r="Y82" i="16"/>
  <c r="AJ82" i="16" s="1"/>
  <c r="X82" i="16"/>
  <c r="AI82" i="16" s="1"/>
  <c r="P82" i="16"/>
  <c r="AA82" i="16" s="1"/>
  <c r="V82" i="16"/>
  <c r="AG82" i="16" s="1"/>
  <c r="S82" i="16"/>
  <c r="AD82" i="16" s="1"/>
  <c r="Q82" i="16"/>
  <c r="AB82" i="16" s="1"/>
  <c r="W82" i="16"/>
  <c r="AH82" i="16" s="1"/>
  <c r="T82" i="16"/>
  <c r="AE82" i="16" s="1"/>
  <c r="U82" i="16"/>
  <c r="AF82" i="16" s="1"/>
  <c r="Z81" i="16" l="1"/>
  <c r="AK81" i="16" s="1"/>
  <c r="R81" i="16"/>
  <c r="AC81" i="16" s="1"/>
  <c r="Q81" i="16"/>
  <c r="AB81" i="16" s="1"/>
  <c r="X81" i="16"/>
  <c r="AI81" i="16" s="1"/>
  <c r="P81" i="16"/>
  <c r="AA81" i="16" s="1"/>
  <c r="U81" i="16"/>
  <c r="AF81" i="16" s="1"/>
  <c r="Y81" i="16"/>
  <c r="AJ81" i="16" s="1"/>
  <c r="W81" i="16"/>
  <c r="AH81" i="16" s="1"/>
  <c r="V81" i="16"/>
  <c r="AG81" i="16" s="1"/>
  <c r="S81" i="16"/>
  <c r="AD81" i="16" s="1"/>
  <c r="T81" i="16"/>
  <c r="AE81" i="16" s="1"/>
  <c r="Z80" i="16" l="1"/>
  <c r="AK80" i="16" s="1"/>
  <c r="R80" i="16"/>
  <c r="AC80" i="16" s="1"/>
  <c r="X80" i="16"/>
  <c r="AI80" i="16" s="1"/>
  <c r="V80" i="16"/>
  <c r="AG80" i="16" s="1"/>
  <c r="T80" i="16"/>
  <c r="AE80" i="16" s="1"/>
  <c r="Y80" i="16"/>
  <c r="AJ80" i="16" s="1"/>
  <c r="Q80" i="16"/>
  <c r="AB80" i="16" s="1"/>
  <c r="W80" i="16"/>
  <c r="AH80" i="16" s="1"/>
  <c r="U80" i="16"/>
  <c r="AF80" i="16" s="1"/>
  <c r="S80" i="16"/>
  <c r="AD80" i="16" s="1"/>
  <c r="P80" i="16"/>
  <c r="AA80" i="16" s="1"/>
  <c r="Z79" i="16" l="1"/>
  <c r="AK79" i="16" s="1"/>
  <c r="R79" i="16"/>
  <c r="AC79" i="16" s="1"/>
  <c r="Q79" i="16"/>
  <c r="AB79" i="16" s="1"/>
  <c r="X79" i="16"/>
  <c r="AI79" i="16" s="1"/>
  <c r="V79" i="16"/>
  <c r="AG79" i="16" s="1"/>
  <c r="T79" i="16"/>
  <c r="AE79" i="16" s="1"/>
  <c r="Y79" i="16"/>
  <c r="AJ79" i="16" s="1"/>
  <c r="W79" i="16"/>
  <c r="AH79" i="16" s="1"/>
  <c r="U79" i="16"/>
  <c r="AF79" i="16" s="1"/>
  <c r="S79" i="16"/>
  <c r="AD79" i="16" s="1"/>
  <c r="P79" i="16"/>
  <c r="AA79" i="16" s="1"/>
  <c r="Z78" i="16" l="1"/>
  <c r="AK78" i="16" s="1"/>
  <c r="R78" i="16"/>
  <c r="AC78" i="16" s="1"/>
  <c r="Q78" i="16"/>
  <c r="AB78" i="16" s="1"/>
  <c r="X78" i="16"/>
  <c r="AI78" i="16" s="1"/>
  <c r="P78" i="16"/>
  <c r="AA78" i="16" s="1"/>
  <c r="T78" i="16"/>
  <c r="AE78" i="16" s="1"/>
  <c r="Y78" i="16"/>
  <c r="AJ78" i="16" s="1"/>
  <c r="W78" i="16"/>
  <c r="AH78" i="16" s="1"/>
  <c r="U78" i="16"/>
  <c r="AF78" i="16" s="1"/>
  <c r="S78" i="16"/>
  <c r="AD78" i="16" s="1"/>
  <c r="V78" i="16"/>
  <c r="AG78" i="16" s="1"/>
  <c r="Z77" i="16" l="1"/>
  <c r="AK77" i="16" s="1"/>
  <c r="R77" i="16"/>
  <c r="AC77" i="16" s="1"/>
  <c r="Q77" i="16"/>
  <c r="AB77" i="16" s="1"/>
  <c r="X77" i="16"/>
  <c r="AI77" i="16" s="1"/>
  <c r="V77" i="16"/>
  <c r="AG77" i="16" s="1"/>
  <c r="U77" i="16"/>
  <c r="AF77" i="16" s="1"/>
  <c r="Y77" i="16"/>
  <c r="AJ77" i="16" s="1"/>
  <c r="W77" i="16"/>
  <c r="AH77" i="16" s="1"/>
  <c r="T77" i="16"/>
  <c r="AE77" i="16" s="1"/>
  <c r="P77" i="16"/>
  <c r="AA77" i="16" s="1"/>
  <c r="S77" i="16"/>
  <c r="AD77" i="16" s="1"/>
  <c r="Z76" i="16" l="1"/>
  <c r="AK76" i="16" s="1"/>
  <c r="R76" i="16"/>
  <c r="AC76" i="16" s="1"/>
  <c r="Q76" i="16"/>
  <c r="AB76" i="16" s="1"/>
  <c r="X76" i="16"/>
  <c r="AI76" i="16" s="1"/>
  <c r="P76" i="16"/>
  <c r="AA76" i="16" s="1"/>
  <c r="U76" i="16"/>
  <c r="AF76" i="16" s="1"/>
  <c r="S76" i="16"/>
  <c r="AD76" i="16" s="1"/>
  <c r="Y76" i="16"/>
  <c r="AJ76" i="16" s="1"/>
  <c r="W76" i="16"/>
  <c r="AH76" i="16" s="1"/>
  <c r="V76" i="16"/>
  <c r="AG76" i="16" s="1"/>
  <c r="T76" i="16"/>
  <c r="AE76" i="16" s="1"/>
  <c r="Z75" i="16" l="1"/>
  <c r="AK75" i="16" s="1"/>
  <c r="R75" i="16"/>
  <c r="AC75" i="16" s="1"/>
  <c r="Q75" i="16"/>
  <c r="AB75" i="16" s="1"/>
  <c r="X75" i="16"/>
  <c r="AI75" i="16" s="1"/>
  <c r="V75" i="16"/>
  <c r="AG75" i="16" s="1"/>
  <c r="T75" i="16"/>
  <c r="AE75" i="16" s="1"/>
  <c r="Y75" i="16"/>
  <c r="AJ75" i="16" s="1"/>
  <c r="W75" i="16"/>
  <c r="AH75" i="16" s="1"/>
  <c r="U75" i="16"/>
  <c r="AF75" i="16" s="1"/>
  <c r="S75" i="16"/>
  <c r="AD75" i="16" s="1"/>
  <c r="P75" i="16"/>
  <c r="AA75" i="16" s="1"/>
  <c r="Z74" i="16" l="1"/>
  <c r="AK74" i="16" s="1"/>
  <c r="R74" i="16"/>
  <c r="AC74" i="16" s="1"/>
  <c r="Q74" i="16"/>
  <c r="AB74" i="16" s="1"/>
  <c r="W74" i="16"/>
  <c r="AH74" i="16" s="1"/>
  <c r="U74" i="16"/>
  <c r="AF74" i="16" s="1"/>
  <c r="Y74" i="16"/>
  <c r="AJ74" i="16" s="1"/>
  <c r="P74" i="16"/>
  <c r="AA74" i="16" s="1"/>
  <c r="V74" i="16"/>
  <c r="AG74" i="16" s="1"/>
  <c r="T74" i="16"/>
  <c r="AE74" i="16" s="1"/>
  <c r="X74" i="16"/>
  <c r="AI74" i="16" s="1"/>
  <c r="S74" i="16"/>
  <c r="AD74" i="16" s="1"/>
  <c r="Z73" i="16" l="1"/>
  <c r="AK73" i="16" s="1"/>
  <c r="R73" i="16"/>
  <c r="AC73" i="16" s="1"/>
  <c r="Q73" i="16"/>
  <c r="AB73" i="16" s="1"/>
  <c r="X73" i="16"/>
  <c r="AI73" i="16" s="1"/>
  <c r="V73" i="16"/>
  <c r="AG73" i="16" s="1"/>
  <c r="U73" i="16"/>
  <c r="AF73" i="16" s="1"/>
  <c r="Y73" i="16"/>
  <c r="AJ73" i="16" s="1"/>
  <c r="W73" i="16"/>
  <c r="AH73" i="16" s="1"/>
  <c r="T73" i="16"/>
  <c r="AE73" i="16" s="1"/>
  <c r="P73" i="16"/>
  <c r="AA73" i="16" s="1"/>
  <c r="S73" i="16"/>
  <c r="AD73" i="16" s="1"/>
  <c r="Z72" i="16" l="1"/>
  <c r="AK72" i="16" s="1"/>
  <c r="R72" i="16"/>
  <c r="AC72" i="16" s="1"/>
  <c r="Q72" i="16"/>
  <c r="AB72" i="16" s="1"/>
  <c r="X72" i="16"/>
  <c r="AI72" i="16" s="1"/>
  <c r="P72" i="16"/>
  <c r="AA72" i="16" s="1"/>
  <c r="U72" i="16"/>
  <c r="AF72" i="16" s="1"/>
  <c r="S72" i="16"/>
  <c r="AD72" i="16" s="1"/>
  <c r="Y72" i="16"/>
  <c r="AJ72" i="16" s="1"/>
  <c r="W72" i="16"/>
  <c r="AH72" i="16" s="1"/>
  <c r="T72" i="16"/>
  <c r="AE72" i="16" s="1"/>
  <c r="V72" i="16"/>
  <c r="AG72" i="16" s="1"/>
  <c r="Z71" i="16" l="1"/>
  <c r="AK71" i="16" s="1"/>
  <c r="R71" i="16"/>
  <c r="AC71" i="16" s="1"/>
  <c r="Q71" i="16"/>
  <c r="AB71" i="16" s="1"/>
  <c r="W71" i="16"/>
  <c r="AH71" i="16" s="1"/>
  <c r="U71" i="16"/>
  <c r="AF71" i="16" s="1"/>
  <c r="Y71" i="16"/>
  <c r="AJ71" i="16" s="1"/>
  <c r="X71" i="16"/>
  <c r="AI71" i="16" s="1"/>
  <c r="V71" i="16"/>
  <c r="AG71" i="16" s="1"/>
  <c r="T71" i="16"/>
  <c r="AE71" i="16" s="1"/>
  <c r="P71" i="16"/>
  <c r="AA71" i="16" s="1"/>
  <c r="S71" i="16"/>
  <c r="AD71" i="16" s="1"/>
  <c r="Z70" i="16" l="1"/>
  <c r="AK70" i="16" s="1"/>
  <c r="R70" i="16"/>
  <c r="AC70" i="16" s="1"/>
  <c r="Q70" i="16"/>
  <c r="AB70" i="16" s="1"/>
  <c r="X70" i="16"/>
  <c r="AI70" i="16" s="1"/>
  <c r="P70" i="16"/>
  <c r="AA70" i="16" s="1"/>
  <c r="V70" i="16"/>
  <c r="AG70" i="16" s="1"/>
  <c r="S70" i="16"/>
  <c r="AD70" i="16" s="1"/>
  <c r="Y70" i="16"/>
  <c r="AJ70" i="16" s="1"/>
  <c r="W70" i="16"/>
  <c r="AH70" i="16" s="1"/>
  <c r="T70" i="16"/>
  <c r="AE70" i="16" s="1"/>
  <c r="U70" i="16"/>
  <c r="AF70" i="16" s="1"/>
  <c r="Z69" i="16" l="1"/>
  <c r="AK69" i="16" s="1"/>
  <c r="R69" i="16"/>
  <c r="AC69" i="16" s="1"/>
  <c r="Y69" i="16"/>
  <c r="AJ69" i="16" s="1"/>
  <c r="Q69" i="16"/>
  <c r="AB69" i="16" s="1"/>
  <c r="X69" i="16"/>
  <c r="AI69" i="16" s="1"/>
  <c r="P69" i="16"/>
  <c r="AA69" i="16" s="1"/>
  <c r="T69" i="16"/>
  <c r="AE69" i="16" s="1"/>
  <c r="W69" i="16"/>
  <c r="AH69" i="16" s="1"/>
  <c r="U69" i="16"/>
  <c r="AF69" i="16" s="1"/>
  <c r="V69" i="16"/>
  <c r="AG69" i="16" s="1"/>
  <c r="S69" i="16"/>
  <c r="AD69" i="16" s="1"/>
  <c r="Z68" i="16" l="1"/>
  <c r="AK68" i="16" s="1"/>
  <c r="R68" i="16"/>
  <c r="AC68" i="16" s="1"/>
  <c r="T68" i="16"/>
  <c r="AE68" i="16" s="1"/>
  <c r="Y68" i="16"/>
  <c r="AJ68" i="16" s="1"/>
  <c r="Q68" i="16"/>
  <c r="AB68" i="16" s="1"/>
  <c r="V68" i="16"/>
  <c r="AG68" i="16" s="1"/>
  <c r="S68" i="16"/>
  <c r="AD68" i="16" s="1"/>
  <c r="X68" i="16"/>
  <c r="AI68" i="16" s="1"/>
  <c r="P68" i="16"/>
  <c r="AA68" i="16" s="1"/>
  <c r="U68" i="16"/>
  <c r="AF68" i="16" s="1"/>
  <c r="W68" i="16"/>
  <c r="AH68" i="16" s="1"/>
  <c r="Z67" i="16" l="1"/>
  <c r="AK67" i="16" s="1"/>
  <c r="R67" i="16"/>
  <c r="AC67" i="16" s="1"/>
  <c r="Q67" i="16"/>
  <c r="AB67" i="16" s="1"/>
  <c r="X67" i="16"/>
  <c r="AI67" i="16" s="1"/>
  <c r="V67" i="16"/>
  <c r="AG67" i="16" s="1"/>
  <c r="T67" i="16"/>
  <c r="AE67" i="16" s="1"/>
  <c r="Y67" i="16"/>
  <c r="AJ67" i="16" s="1"/>
  <c r="W67" i="16"/>
  <c r="AH67" i="16" s="1"/>
  <c r="U67" i="16"/>
  <c r="AF67" i="16" s="1"/>
  <c r="S67" i="16"/>
  <c r="AD67" i="16" s="1"/>
  <c r="P67" i="16"/>
  <c r="AA67" i="16" s="1"/>
  <c r="Z66" i="16" l="1"/>
  <c r="AK66" i="16" s="1"/>
  <c r="R66" i="16"/>
  <c r="AC66" i="16" s="1"/>
  <c r="Q66" i="16"/>
  <c r="AB66" i="16" s="1"/>
  <c r="X66" i="16"/>
  <c r="AI66" i="16" s="1"/>
  <c r="P66" i="16"/>
  <c r="AA66" i="16" s="1"/>
  <c r="U66" i="16"/>
  <c r="AF66" i="16" s="1"/>
  <c r="S66" i="16"/>
  <c r="AD66" i="16" s="1"/>
  <c r="Y66" i="16"/>
  <c r="AJ66" i="16" s="1"/>
  <c r="W66" i="16"/>
  <c r="AH66" i="16" s="1"/>
  <c r="T66" i="16"/>
  <c r="AE66" i="16" s="1"/>
  <c r="V66" i="16"/>
  <c r="AG66" i="16" s="1"/>
  <c r="Z65" i="16" l="1"/>
  <c r="AK65" i="16" s="1"/>
  <c r="R65" i="16"/>
  <c r="AC65" i="16" s="1"/>
  <c r="Q65" i="16"/>
  <c r="AB65" i="16" s="1"/>
  <c r="X65" i="16"/>
  <c r="AI65" i="16" s="1"/>
  <c r="P65" i="16"/>
  <c r="AA65" i="16" s="1"/>
  <c r="V65" i="16"/>
  <c r="AG65" i="16" s="1"/>
  <c r="S65" i="16"/>
  <c r="AD65" i="16" s="1"/>
  <c r="Y65" i="16"/>
  <c r="AJ65" i="16" s="1"/>
  <c r="W65" i="16"/>
  <c r="AH65" i="16" s="1"/>
  <c r="U65" i="16"/>
  <c r="AF65" i="16" s="1"/>
  <c r="T65" i="16"/>
  <c r="AE65" i="16" s="1"/>
  <c r="Z64" i="16" l="1"/>
  <c r="AK64" i="16" s="1"/>
  <c r="R64" i="16"/>
  <c r="AC64" i="16" s="1"/>
  <c r="P64" i="16"/>
  <c r="AA64" i="16" s="1"/>
  <c r="V64" i="16"/>
  <c r="AG64" i="16" s="1"/>
  <c r="T64" i="16"/>
  <c r="AE64" i="16" s="1"/>
  <c r="Y64" i="16"/>
  <c r="AJ64" i="16" s="1"/>
  <c r="Q64" i="16"/>
  <c r="AB64" i="16" s="1"/>
  <c r="W64" i="16"/>
  <c r="AH64" i="16" s="1"/>
  <c r="U64" i="16"/>
  <c r="AF64" i="16" s="1"/>
  <c r="S64" i="16"/>
  <c r="AD64" i="16" s="1"/>
  <c r="X64" i="16"/>
  <c r="AI64" i="16" s="1"/>
  <c r="Z63" i="16" l="1"/>
  <c r="AK63" i="16" s="1"/>
  <c r="R63" i="16"/>
  <c r="AC63" i="16" s="1"/>
  <c r="Q63" i="16"/>
  <c r="AB63" i="16" s="1"/>
  <c r="X63" i="16"/>
  <c r="AI63" i="16" s="1"/>
  <c r="P63" i="16"/>
  <c r="AA63" i="16" s="1"/>
  <c r="T63" i="16"/>
  <c r="AE63" i="16" s="1"/>
  <c r="Y63" i="16"/>
  <c r="AJ63" i="16" s="1"/>
  <c r="W63" i="16"/>
  <c r="AH63" i="16" s="1"/>
  <c r="U63" i="16"/>
  <c r="AF63" i="16" s="1"/>
  <c r="S63" i="16"/>
  <c r="AD63" i="16" s="1"/>
  <c r="V63" i="16"/>
  <c r="AG63" i="16" s="1"/>
  <c r="Z62" i="16" l="1"/>
  <c r="AK62" i="16" s="1"/>
  <c r="R62" i="16"/>
  <c r="AC62" i="16" s="1"/>
  <c r="Q62" i="16"/>
  <c r="AB62" i="16" s="1"/>
  <c r="X62" i="16"/>
  <c r="AI62" i="16" s="1"/>
  <c r="P62" i="16"/>
  <c r="AA62" i="16" s="1"/>
  <c r="T62" i="16"/>
  <c r="AE62" i="16" s="1"/>
  <c r="Y62" i="16"/>
  <c r="AJ62" i="16" s="1"/>
  <c r="W62" i="16"/>
  <c r="AH62" i="16" s="1"/>
  <c r="V62" i="16"/>
  <c r="AG62" i="16" s="1"/>
  <c r="S62" i="16"/>
  <c r="AD62" i="16" s="1"/>
  <c r="U62" i="16"/>
  <c r="AF62" i="16" s="1"/>
  <c r="Z61" i="16" l="1"/>
  <c r="AK61" i="16" s="1"/>
  <c r="R61" i="16"/>
  <c r="AC61" i="16" s="1"/>
  <c r="Q61" i="16"/>
  <c r="AB61" i="16" s="1"/>
  <c r="X61" i="16"/>
  <c r="AI61" i="16" s="1"/>
  <c r="P61" i="16"/>
  <c r="AA61" i="16" s="1"/>
  <c r="V61" i="16"/>
  <c r="AG61" i="16" s="1"/>
  <c r="S61" i="16"/>
  <c r="AD61" i="16" s="1"/>
  <c r="Y61" i="16"/>
  <c r="AJ61" i="16" s="1"/>
  <c r="W61" i="16"/>
  <c r="AH61" i="16" s="1"/>
  <c r="T61" i="16"/>
  <c r="AE61" i="16" s="1"/>
  <c r="U61" i="16"/>
  <c r="AF61" i="16" s="1"/>
  <c r="Z60" i="16" l="1"/>
  <c r="AK60" i="16" s="1"/>
  <c r="R60" i="16"/>
  <c r="AC60" i="16" s="1"/>
  <c r="Q60" i="16"/>
  <c r="AB60" i="16" s="1"/>
  <c r="X60" i="16"/>
  <c r="AI60" i="16" s="1"/>
  <c r="P60" i="16"/>
  <c r="AA60" i="16" s="1"/>
  <c r="U60" i="16"/>
  <c r="AF60" i="16" s="1"/>
  <c r="Y60" i="16"/>
  <c r="AJ60" i="16" s="1"/>
  <c r="W60" i="16"/>
  <c r="AH60" i="16" s="1"/>
  <c r="V60" i="16"/>
  <c r="AG60" i="16" s="1"/>
  <c r="S60" i="16"/>
  <c r="AD60" i="16" s="1"/>
  <c r="T60" i="16"/>
  <c r="AE60" i="16" s="1"/>
  <c r="Z59" i="16" l="1"/>
  <c r="AK59" i="16" s="1"/>
  <c r="R59" i="16"/>
  <c r="AC59" i="16" s="1"/>
  <c r="Q59" i="16"/>
  <c r="AB59" i="16" s="1"/>
  <c r="P59" i="16"/>
  <c r="AA59" i="16" s="1"/>
  <c r="U59" i="16"/>
  <c r="AF59" i="16" s="1"/>
  <c r="S59" i="16"/>
  <c r="AD59" i="16" s="1"/>
  <c r="Y59" i="16"/>
  <c r="AJ59" i="16" s="1"/>
  <c r="X59" i="16"/>
  <c r="AI59" i="16" s="1"/>
  <c r="V59" i="16"/>
  <c r="AG59" i="16" s="1"/>
  <c r="T59" i="16"/>
  <c r="AE59" i="16" s="1"/>
  <c r="W59" i="16"/>
  <c r="AH59" i="16" s="1"/>
  <c r="Z58" i="16" l="1"/>
  <c r="AK58" i="16" s="1"/>
  <c r="R58" i="16"/>
  <c r="AC58" i="16" s="1"/>
  <c r="Q58" i="16"/>
  <c r="AB58" i="16" s="1"/>
  <c r="X58" i="16"/>
  <c r="AI58" i="16" s="1"/>
  <c r="P58" i="16"/>
  <c r="AA58" i="16" s="1"/>
  <c r="V58" i="16"/>
  <c r="AG58" i="16" s="1"/>
  <c r="Y58" i="16"/>
  <c r="AJ58" i="16" s="1"/>
  <c r="W58" i="16"/>
  <c r="AH58" i="16" s="1"/>
  <c r="U58" i="16"/>
  <c r="AF58" i="16" s="1"/>
  <c r="S58" i="16"/>
  <c r="AD58" i="16" s="1"/>
  <c r="T58" i="16"/>
  <c r="AE58" i="16" s="1"/>
  <c r="Z57" i="16" l="1"/>
  <c r="AK57" i="16" s="1"/>
  <c r="R57" i="16"/>
  <c r="AC57" i="16" s="1"/>
  <c r="Q57" i="16"/>
  <c r="AB57" i="16" s="1"/>
  <c r="X57" i="16"/>
  <c r="AI57" i="16" s="1"/>
  <c r="P57" i="16"/>
  <c r="AA57" i="16" s="1"/>
  <c r="W57" i="16"/>
  <c r="AH57" i="16" s="1"/>
  <c r="T57" i="16"/>
  <c r="AE57" i="16" s="1"/>
  <c r="Y57" i="16"/>
  <c r="AJ57" i="16" s="1"/>
  <c r="V57" i="16"/>
  <c r="AG57" i="16" s="1"/>
  <c r="S57" i="16"/>
  <c r="AD57" i="16" s="1"/>
  <c r="U57" i="16"/>
  <c r="AF57" i="16" s="1"/>
  <c r="Z56" i="16" l="1"/>
  <c r="AK56" i="16" s="1"/>
  <c r="R56" i="16"/>
  <c r="AC56" i="16" s="1"/>
  <c r="Q56" i="16"/>
  <c r="AB56" i="16" s="1"/>
  <c r="X56" i="16"/>
  <c r="AI56" i="16" s="1"/>
  <c r="P56" i="16"/>
  <c r="AA56" i="16" s="1"/>
  <c r="V56" i="16"/>
  <c r="AG56" i="16" s="1"/>
  <c r="S56" i="16"/>
  <c r="AD56" i="16" s="1"/>
  <c r="Y56" i="16"/>
  <c r="AJ56" i="16" s="1"/>
  <c r="W56" i="16"/>
  <c r="AH56" i="16" s="1"/>
  <c r="T56" i="16"/>
  <c r="AE56" i="16" s="1"/>
  <c r="U56" i="16"/>
  <c r="AF56" i="16" s="1"/>
  <c r="Z55" i="16" l="1"/>
  <c r="AK55" i="16" s="1"/>
  <c r="R55" i="16"/>
  <c r="AC55" i="16" s="1"/>
  <c r="Q55" i="16"/>
  <c r="AB55" i="16" s="1"/>
  <c r="X55" i="16"/>
  <c r="AI55" i="16" s="1"/>
  <c r="P55" i="16"/>
  <c r="AA55" i="16" s="1"/>
  <c r="T55" i="16"/>
  <c r="AE55" i="16" s="1"/>
  <c r="Y55" i="16"/>
  <c r="AJ55" i="16" s="1"/>
  <c r="W55" i="16"/>
  <c r="AH55" i="16" s="1"/>
  <c r="V55" i="16"/>
  <c r="AG55" i="16" s="1"/>
  <c r="S55" i="16"/>
  <c r="AD55" i="16" s="1"/>
  <c r="U55" i="16"/>
  <c r="AF55" i="16" s="1"/>
  <c r="Z54" i="16" l="1"/>
  <c r="AK54" i="16" s="1"/>
  <c r="R54" i="16"/>
  <c r="AC54" i="16" s="1"/>
  <c r="Q54" i="16"/>
  <c r="AB54" i="16" s="1"/>
  <c r="W54" i="16"/>
  <c r="AH54" i="16" s="1"/>
  <c r="U54" i="16"/>
  <c r="AF54" i="16" s="1"/>
  <c r="S54" i="16"/>
  <c r="AD54" i="16" s="1"/>
  <c r="Y54" i="16"/>
  <c r="AJ54" i="16" s="1"/>
  <c r="P54" i="16"/>
  <c r="AA54" i="16" s="1"/>
  <c r="V54" i="16"/>
  <c r="AG54" i="16" s="1"/>
  <c r="T54" i="16"/>
  <c r="AE54" i="16" s="1"/>
  <c r="X54" i="16"/>
  <c r="AI54" i="16" s="1"/>
  <c r="Z53" i="16" l="1"/>
  <c r="AK53" i="16" s="1"/>
  <c r="R53" i="16"/>
  <c r="AC53" i="16" s="1"/>
  <c r="Q53" i="16"/>
  <c r="AB53" i="16" s="1"/>
  <c r="X53" i="16"/>
  <c r="AI53" i="16" s="1"/>
  <c r="P53" i="16"/>
  <c r="AA53" i="16" s="1"/>
  <c r="W53" i="16"/>
  <c r="AH53" i="16" s="1"/>
  <c r="U53" i="16"/>
  <c r="AF53" i="16" s="1"/>
  <c r="Y53" i="16"/>
  <c r="AJ53" i="16" s="1"/>
  <c r="V53" i="16"/>
  <c r="AG53" i="16" s="1"/>
  <c r="S53" i="16"/>
  <c r="AD53" i="16" s="1"/>
  <c r="T53" i="16"/>
  <c r="AE53" i="16" s="1"/>
  <c r="Z52" i="16" l="1"/>
  <c r="AK52" i="16" s="1"/>
  <c r="R52" i="16"/>
  <c r="AC52" i="16" s="1"/>
  <c r="Q52" i="16"/>
  <c r="AB52" i="16" s="1"/>
  <c r="X52" i="16"/>
  <c r="AI52" i="16" s="1"/>
  <c r="P52" i="16"/>
  <c r="AA52" i="16" s="1"/>
  <c r="V52" i="16"/>
  <c r="AG52" i="16" s="1"/>
  <c r="S52" i="16"/>
  <c r="AD52" i="16" s="1"/>
  <c r="Y52" i="16"/>
  <c r="AJ52" i="16" s="1"/>
  <c r="W52" i="16"/>
  <c r="AH52" i="16" s="1"/>
  <c r="T52" i="16"/>
  <c r="AE52" i="16" s="1"/>
  <c r="U52" i="16"/>
  <c r="AF52" i="16" s="1"/>
  <c r="Z51" i="16" l="1"/>
  <c r="AK51" i="16" s="1"/>
  <c r="R51" i="16"/>
  <c r="AC51" i="16" s="1"/>
  <c r="Q51" i="16"/>
  <c r="AB51" i="16" s="1"/>
  <c r="X51" i="16"/>
  <c r="AI51" i="16" s="1"/>
  <c r="W51" i="16"/>
  <c r="AH51" i="16" s="1"/>
  <c r="T51" i="16"/>
  <c r="AE51" i="16" s="1"/>
  <c r="Y51" i="16"/>
  <c r="AJ51" i="16" s="1"/>
  <c r="P51" i="16"/>
  <c r="AA51" i="16" s="1"/>
  <c r="V51" i="16"/>
  <c r="AG51" i="16" s="1"/>
  <c r="S51" i="16"/>
  <c r="AD51" i="16" s="1"/>
  <c r="U51" i="16"/>
  <c r="AF51" i="16" s="1"/>
  <c r="Z50" i="16" l="1"/>
  <c r="AK50" i="16" s="1"/>
  <c r="R50" i="16"/>
  <c r="AC50" i="16" s="1"/>
  <c r="Q50" i="16"/>
  <c r="AB50" i="16" s="1"/>
  <c r="X50" i="16"/>
  <c r="AI50" i="16" s="1"/>
  <c r="W50" i="16"/>
  <c r="AH50" i="16" s="1"/>
  <c r="S50" i="16"/>
  <c r="AD50" i="16" s="1"/>
  <c r="Y50" i="16"/>
  <c r="AJ50" i="16" s="1"/>
  <c r="P50" i="16"/>
  <c r="AA50" i="16" s="1"/>
  <c r="V50" i="16"/>
  <c r="AG50" i="16" s="1"/>
  <c r="U50" i="16"/>
  <c r="AF50" i="16" s="1"/>
  <c r="T50" i="16"/>
  <c r="AE50" i="16" s="1"/>
  <c r="Z49" i="16" l="1"/>
  <c r="AK49" i="16" s="1"/>
  <c r="R49" i="16"/>
  <c r="AC49" i="16" s="1"/>
  <c r="Q49" i="16"/>
  <c r="AB49" i="16" s="1"/>
  <c r="X49" i="16"/>
  <c r="AI49" i="16" s="1"/>
  <c r="P49" i="16"/>
  <c r="AA49" i="16" s="1"/>
  <c r="V49" i="16"/>
  <c r="AG49" i="16" s="1"/>
  <c r="S49" i="16"/>
  <c r="AD49" i="16" s="1"/>
  <c r="Y49" i="16"/>
  <c r="AJ49" i="16" s="1"/>
  <c r="W49" i="16"/>
  <c r="AH49" i="16" s="1"/>
  <c r="U49" i="16"/>
  <c r="AF49" i="16" s="1"/>
  <c r="T49" i="16"/>
  <c r="AE49" i="16" s="1"/>
  <c r="Z48" i="16" l="1"/>
  <c r="AK48" i="16" s="1"/>
  <c r="R48" i="16"/>
  <c r="AC48" i="16" s="1"/>
  <c r="P48" i="16"/>
  <c r="AA48" i="16" s="1"/>
  <c r="V48" i="16"/>
  <c r="AG48" i="16" s="1"/>
  <c r="T48" i="16"/>
  <c r="AE48" i="16" s="1"/>
  <c r="Y48" i="16"/>
  <c r="AJ48" i="16" s="1"/>
  <c r="Q48" i="16"/>
  <c r="AB48" i="16" s="1"/>
  <c r="W48" i="16"/>
  <c r="AH48" i="16" s="1"/>
  <c r="U48" i="16"/>
  <c r="AF48" i="16" s="1"/>
  <c r="S48" i="16"/>
  <c r="AD48" i="16" s="1"/>
  <c r="X48" i="16"/>
  <c r="AI48" i="16" s="1"/>
  <c r="Z47" i="16" l="1"/>
  <c r="AK47" i="16" s="1"/>
  <c r="R47" i="16"/>
  <c r="AC47" i="16" s="1"/>
  <c r="Q47" i="16"/>
  <c r="AB47" i="16" s="1"/>
  <c r="X47" i="16"/>
  <c r="AI47" i="16" s="1"/>
  <c r="W47" i="16"/>
  <c r="AH47" i="16" s="1"/>
  <c r="T47" i="16"/>
  <c r="AE47" i="16" s="1"/>
  <c r="Y47" i="16"/>
  <c r="AJ47" i="16" s="1"/>
  <c r="P47" i="16"/>
  <c r="AA47" i="16" s="1"/>
  <c r="U47" i="16"/>
  <c r="AF47" i="16" s="1"/>
  <c r="S47" i="16"/>
  <c r="AD47" i="16" s="1"/>
  <c r="V47" i="16"/>
  <c r="AG47" i="16" s="1"/>
  <c r="Z46" i="16" l="1"/>
  <c r="AK46" i="16" s="1"/>
  <c r="R46" i="16"/>
  <c r="AC46" i="16" s="1"/>
  <c r="Q46" i="16"/>
  <c r="AB46" i="16" s="1"/>
  <c r="X46" i="16"/>
  <c r="AI46" i="16" s="1"/>
  <c r="U46" i="16"/>
  <c r="AF46" i="16" s="1"/>
  <c r="S46" i="16"/>
  <c r="AD46" i="16" s="1"/>
  <c r="Y46" i="16"/>
  <c r="AJ46" i="16" s="1"/>
  <c r="W46" i="16"/>
  <c r="AH46" i="16" s="1"/>
  <c r="V46" i="16"/>
  <c r="AG46" i="16" s="1"/>
  <c r="T46" i="16"/>
  <c r="AE46" i="16" s="1"/>
  <c r="P46" i="16"/>
  <c r="AA46" i="16" s="1"/>
  <c r="Z45" i="16" l="1"/>
  <c r="AK45" i="16" s="1"/>
  <c r="R45" i="16"/>
  <c r="AC45" i="16" s="1"/>
  <c r="Q45" i="16"/>
  <c r="AB45" i="16" s="1"/>
  <c r="X45" i="16"/>
  <c r="AI45" i="16" s="1"/>
  <c r="P45" i="16"/>
  <c r="AA45" i="16" s="1"/>
  <c r="U45" i="16"/>
  <c r="AF45" i="16" s="1"/>
  <c r="Y45" i="16"/>
  <c r="AJ45" i="16" s="1"/>
  <c r="W45" i="16"/>
  <c r="AH45" i="16" s="1"/>
  <c r="V45" i="16"/>
  <c r="AG45" i="16" s="1"/>
  <c r="S45" i="16"/>
  <c r="AD45" i="16" s="1"/>
  <c r="T45" i="16"/>
  <c r="AE45" i="16" s="1"/>
  <c r="Z44" i="16" l="1"/>
  <c r="AK44" i="16" s="1"/>
  <c r="R44" i="16"/>
  <c r="AC44" i="16" s="1"/>
  <c r="Q44" i="16"/>
  <c r="AB44" i="16" s="1"/>
  <c r="X44" i="16"/>
  <c r="AI44" i="16" s="1"/>
  <c r="P44" i="16"/>
  <c r="AA44" i="16" s="1"/>
  <c r="U44" i="16"/>
  <c r="AF44" i="16" s="1"/>
  <c r="Y44" i="16"/>
  <c r="AJ44" i="16" s="1"/>
  <c r="W44" i="16"/>
  <c r="AH44" i="16" s="1"/>
  <c r="V44" i="16"/>
  <c r="AG44" i="16" s="1"/>
  <c r="S44" i="16"/>
  <c r="AD44" i="16" s="1"/>
  <c r="T44" i="16"/>
  <c r="AE44" i="16" s="1"/>
  <c r="Z43" i="16" l="1"/>
  <c r="AK43" i="16" s="1"/>
  <c r="R43" i="16"/>
  <c r="AC43" i="16" s="1"/>
  <c r="Q43" i="16"/>
  <c r="AB43" i="16" s="1"/>
  <c r="X43" i="16"/>
  <c r="AI43" i="16" s="1"/>
  <c r="W43" i="16"/>
  <c r="AH43" i="16" s="1"/>
  <c r="T43" i="16"/>
  <c r="AE43" i="16" s="1"/>
  <c r="Y43" i="16"/>
  <c r="AJ43" i="16" s="1"/>
  <c r="P43" i="16"/>
  <c r="AA43" i="16" s="1"/>
  <c r="V43" i="16"/>
  <c r="AG43" i="16" s="1"/>
  <c r="S43" i="16"/>
  <c r="AD43" i="16" s="1"/>
  <c r="U43" i="16"/>
  <c r="AF43" i="16" s="1"/>
  <c r="Z42" i="16" l="1"/>
  <c r="AK42" i="16" s="1"/>
  <c r="R42" i="16"/>
  <c r="AC42" i="16" s="1"/>
  <c r="Q42" i="16"/>
  <c r="AB42" i="16" s="1"/>
  <c r="X42" i="16"/>
  <c r="AI42" i="16" s="1"/>
  <c r="P42" i="16"/>
  <c r="AA42" i="16" s="1"/>
  <c r="V42" i="16"/>
  <c r="AG42" i="16" s="1"/>
  <c r="S42" i="16"/>
  <c r="AD42" i="16" s="1"/>
  <c r="Y42" i="16"/>
  <c r="AJ42" i="16" s="1"/>
  <c r="W42" i="16"/>
  <c r="AH42" i="16" s="1"/>
  <c r="U42" i="16"/>
  <c r="AF42" i="16" s="1"/>
  <c r="T42" i="16"/>
  <c r="AE42" i="16" s="1"/>
  <c r="Z41" i="16" l="1"/>
  <c r="AK41" i="16" s="1"/>
  <c r="R41" i="16"/>
  <c r="AC41" i="16" s="1"/>
  <c r="Y41" i="16"/>
  <c r="AJ41" i="16" s="1"/>
  <c r="X41" i="16"/>
  <c r="AI41" i="16" s="1"/>
  <c r="P41" i="16"/>
  <c r="AA41" i="16" s="1"/>
  <c r="V41" i="16"/>
  <c r="AG41" i="16" s="1"/>
  <c r="S41" i="16"/>
  <c r="AD41" i="16" s="1"/>
  <c r="Q41" i="16"/>
  <c r="AB41" i="16" s="1"/>
  <c r="W41" i="16"/>
  <c r="AH41" i="16" s="1"/>
  <c r="T41" i="16"/>
  <c r="AE41" i="16" s="1"/>
  <c r="U41" i="16"/>
  <c r="AF41" i="16" s="1"/>
  <c r="Z40" i="16" l="1"/>
  <c r="AK40" i="16" s="1"/>
  <c r="R40" i="16"/>
  <c r="AC40" i="16" s="1"/>
  <c r="Q40" i="16"/>
  <c r="AB40" i="16" s="1"/>
  <c r="X40" i="16"/>
  <c r="AI40" i="16" s="1"/>
  <c r="P40" i="16"/>
  <c r="AA40" i="16" s="1"/>
  <c r="U40" i="16"/>
  <c r="AF40" i="16" s="1"/>
  <c r="Y40" i="16"/>
  <c r="AJ40" i="16" s="1"/>
  <c r="W40" i="16"/>
  <c r="AH40" i="16" s="1"/>
  <c r="V40" i="16"/>
  <c r="AG40" i="16" s="1"/>
  <c r="S40" i="16"/>
  <c r="AD40" i="16" s="1"/>
  <c r="T40" i="16"/>
  <c r="AE40" i="16" s="1"/>
  <c r="Z39" i="16" l="1"/>
  <c r="AK39" i="16" s="1"/>
  <c r="R39" i="16"/>
  <c r="AC39" i="16" s="1"/>
  <c r="Q39" i="16"/>
  <c r="AB39" i="16" s="1"/>
  <c r="X39" i="16"/>
  <c r="AI39" i="16" s="1"/>
  <c r="V39" i="16"/>
  <c r="AG39" i="16" s="1"/>
  <c r="Y39" i="16"/>
  <c r="AJ39" i="16" s="1"/>
  <c r="W39" i="16"/>
  <c r="AH39" i="16" s="1"/>
  <c r="U39" i="16"/>
  <c r="AF39" i="16" s="1"/>
  <c r="S39" i="16"/>
  <c r="AD39" i="16" s="1"/>
  <c r="P39" i="16"/>
  <c r="AA39" i="16" s="1"/>
  <c r="T39" i="16"/>
  <c r="AE39" i="16" s="1"/>
  <c r="Z38" i="16" l="1"/>
  <c r="AK38" i="16" s="1"/>
  <c r="R38" i="16"/>
  <c r="AC38" i="16" s="1"/>
  <c r="Y38" i="16"/>
  <c r="AJ38" i="16" s="1"/>
  <c r="Q38" i="16"/>
  <c r="AB38" i="16" s="1"/>
  <c r="U38" i="16"/>
  <c r="AF38" i="16" s="1"/>
  <c r="S38" i="16"/>
  <c r="AD38" i="16" s="1"/>
  <c r="X38" i="16"/>
  <c r="AI38" i="16" s="1"/>
  <c r="P38" i="16"/>
  <c r="AA38" i="16" s="1"/>
  <c r="W38" i="16"/>
  <c r="AH38" i="16" s="1"/>
  <c r="V38" i="16"/>
  <c r="AG38" i="16" s="1"/>
  <c r="T38" i="16"/>
  <c r="AE38" i="16" s="1"/>
  <c r="J81" i="1" l="1"/>
  <c r="J69" i="1"/>
  <c r="J401" i="1"/>
  <c r="J397" i="1"/>
  <c r="J393" i="1"/>
  <c r="J389" i="1"/>
  <c r="J385" i="1"/>
  <c r="J381" i="1"/>
  <c r="J377" i="1"/>
  <c r="J373" i="1"/>
  <c r="J369" i="1"/>
  <c r="J365" i="1"/>
  <c r="J361" i="1"/>
  <c r="J357" i="1"/>
  <c r="J353" i="1"/>
  <c r="J349" i="1"/>
  <c r="J345" i="1"/>
  <c r="J341" i="1"/>
  <c r="J337" i="1"/>
  <c r="J333" i="1"/>
  <c r="J329" i="1"/>
  <c r="J325" i="1"/>
  <c r="J321" i="1"/>
  <c r="J317" i="1"/>
  <c r="J313" i="1"/>
  <c r="J309" i="1"/>
  <c r="J305" i="1"/>
  <c r="J301" i="1"/>
  <c r="J297" i="1"/>
  <c r="J293" i="1"/>
  <c r="J289" i="1"/>
  <c r="J285" i="1"/>
  <c r="J281" i="1"/>
  <c r="J277" i="1"/>
  <c r="J273" i="1"/>
  <c r="J269" i="1"/>
  <c r="J265" i="1"/>
  <c r="J261" i="1"/>
  <c r="J257" i="1"/>
  <c r="J253" i="1"/>
  <c r="J249" i="1"/>
  <c r="J245" i="1"/>
  <c r="J241" i="1"/>
  <c r="J237" i="1"/>
  <c r="J233" i="1"/>
  <c r="J229" i="1"/>
  <c r="J225" i="1"/>
  <c r="J221" i="1"/>
  <c r="J217" i="1"/>
  <c r="J213" i="1"/>
  <c r="J209" i="1"/>
  <c r="J205" i="1"/>
  <c r="J201" i="1"/>
  <c r="J197" i="1"/>
  <c r="J193" i="1"/>
  <c r="J189" i="1"/>
  <c r="J185" i="1"/>
  <c r="J181" i="1"/>
  <c r="J177" i="1"/>
  <c r="J173" i="1"/>
  <c r="J169" i="1"/>
  <c r="J165" i="1"/>
  <c r="J161" i="1"/>
  <c r="J157" i="1"/>
  <c r="J153" i="1"/>
  <c r="J149" i="1"/>
  <c r="J145" i="1"/>
  <c r="J141" i="1"/>
  <c r="J137" i="1"/>
  <c r="J133" i="1"/>
  <c r="J129" i="1"/>
  <c r="J125" i="1"/>
  <c r="J121" i="1"/>
  <c r="J117" i="1"/>
  <c r="J113" i="1"/>
  <c r="J109" i="1"/>
  <c r="J105" i="1"/>
  <c r="J101" i="1"/>
  <c r="J97" i="1"/>
  <c r="J93" i="1"/>
  <c r="J89" i="1"/>
  <c r="J85" i="1"/>
  <c r="J77" i="1"/>
  <c r="J73" i="1"/>
  <c r="J65" i="1"/>
  <c r="J61" i="1"/>
  <c r="J57" i="1"/>
  <c r="J53" i="1"/>
  <c r="J49" i="1"/>
  <c r="J45" i="1"/>
  <c r="J41" i="1"/>
  <c r="J37" i="1"/>
  <c r="J33" i="1"/>
  <c r="J29" i="1"/>
  <c r="J25" i="1"/>
  <c r="J21" i="1"/>
  <c r="J17" i="1"/>
  <c r="J13" i="1"/>
  <c r="J9" i="1"/>
  <c r="J134" i="1"/>
  <c r="J118" i="1"/>
  <c r="J102" i="1"/>
  <c r="J86" i="1"/>
  <c r="J70" i="1"/>
  <c r="J54" i="1"/>
  <c r="J38" i="1"/>
  <c r="J22" i="1"/>
  <c r="J396" i="1"/>
  <c r="J388" i="1"/>
  <c r="J380" i="1"/>
  <c r="J372" i="1"/>
  <c r="J364" i="1"/>
  <c r="J356" i="1"/>
  <c r="J348" i="1"/>
  <c r="J340" i="1"/>
  <c r="J332" i="1"/>
  <c r="J324" i="1"/>
  <c r="J316" i="1"/>
  <c r="J308" i="1"/>
  <c r="J300" i="1"/>
  <c r="J292" i="1"/>
  <c r="J284" i="1"/>
  <c r="J276" i="1"/>
  <c r="J268" i="1"/>
  <c r="J260" i="1"/>
  <c r="J252" i="1"/>
  <c r="J244" i="1"/>
  <c r="J236" i="1"/>
  <c r="J228" i="1"/>
  <c r="J220" i="1"/>
  <c r="J212" i="1"/>
  <c r="J204" i="1"/>
  <c r="J196" i="1"/>
  <c r="J188" i="1"/>
  <c r="J180" i="1"/>
  <c r="J172" i="1"/>
  <c r="J164" i="1"/>
  <c r="J156" i="1"/>
  <c r="J148" i="1"/>
  <c r="J130" i="1"/>
  <c r="J103" i="1"/>
  <c r="J98" i="1"/>
  <c r="J71" i="1"/>
  <c r="J66" i="1"/>
  <c r="J39" i="1"/>
  <c r="J34" i="1"/>
  <c r="J7" i="1"/>
  <c r="J131" i="1"/>
  <c r="J126" i="1"/>
  <c r="J138" i="1"/>
  <c r="J122" i="1"/>
  <c r="J106" i="1"/>
  <c r="J90" i="1"/>
  <c r="J74" i="1"/>
  <c r="J58" i="1"/>
  <c r="J42" i="1"/>
  <c r="J26" i="1"/>
  <c r="J10" i="1"/>
  <c r="J400" i="1"/>
  <c r="J392" i="1"/>
  <c r="J384" i="1"/>
  <c r="J376" i="1"/>
  <c r="J368" i="1"/>
  <c r="J360" i="1"/>
  <c r="J352" i="1"/>
  <c r="J344" i="1"/>
  <c r="J336" i="1"/>
  <c r="J328" i="1"/>
  <c r="J320" i="1"/>
  <c r="J312" i="1"/>
  <c r="J304" i="1"/>
  <c r="J296" i="1"/>
  <c r="J288" i="1"/>
  <c r="J280" i="1"/>
  <c r="J272" i="1"/>
  <c r="J264" i="1"/>
  <c r="J256" i="1"/>
  <c r="J248" i="1"/>
  <c r="J240" i="1"/>
  <c r="J232" i="1"/>
  <c r="J224" i="1"/>
  <c r="J216" i="1"/>
  <c r="J208" i="1"/>
  <c r="J200" i="1"/>
  <c r="J192" i="1"/>
  <c r="J184" i="1"/>
  <c r="J176" i="1"/>
  <c r="J168" i="1"/>
  <c r="J160" i="1"/>
  <c r="J152" i="1"/>
  <c r="J144" i="1"/>
  <c r="J135" i="1"/>
  <c r="J119" i="1"/>
  <c r="J114" i="1"/>
  <c r="J87" i="1"/>
  <c r="J82" i="1"/>
  <c r="J55" i="1"/>
  <c r="J50" i="1"/>
  <c r="J23" i="1"/>
  <c r="J18" i="1"/>
  <c r="J142" i="1"/>
  <c r="J115" i="1"/>
  <c r="J99" i="1"/>
  <c r="J94" i="1"/>
  <c r="J35" i="1"/>
  <c r="J30" i="1"/>
  <c r="J110" i="1"/>
  <c r="J83" i="1"/>
  <c r="J78" i="1"/>
  <c r="J51" i="1"/>
  <c r="J46" i="1"/>
  <c r="J19" i="1"/>
  <c r="J14" i="1"/>
  <c r="J67" i="1"/>
  <c r="J62" i="1"/>
  <c r="J27" i="1"/>
  <c r="J147" i="1"/>
  <c r="J179" i="1"/>
  <c r="J211" i="1"/>
  <c r="J235" i="1"/>
  <c r="J251" i="1"/>
  <c r="J267" i="1"/>
  <c r="J283" i="1"/>
  <c r="J303" i="1"/>
  <c r="J319" i="1"/>
  <c r="J335" i="1"/>
  <c r="J351" i="1"/>
  <c r="J367" i="1"/>
  <c r="J383" i="1"/>
  <c r="J399" i="1"/>
  <c r="J123" i="1"/>
  <c r="J95" i="1"/>
  <c r="J167" i="1"/>
  <c r="J199" i="1"/>
  <c r="J295" i="1"/>
  <c r="J47" i="1"/>
  <c r="J111" i="1"/>
  <c r="J84" i="1"/>
  <c r="J158" i="1"/>
  <c r="J190" i="1"/>
  <c r="J222" i="1"/>
  <c r="J254" i="1"/>
  <c r="J286" i="1"/>
  <c r="J318" i="1"/>
  <c r="J350" i="1"/>
  <c r="J382" i="1"/>
  <c r="J60" i="1"/>
  <c r="J124" i="1"/>
  <c r="J68" i="1"/>
  <c r="J162" i="1"/>
  <c r="J194" i="1"/>
  <c r="J226" i="1"/>
  <c r="J258" i="1"/>
  <c r="J290" i="1"/>
  <c r="J322" i="1"/>
  <c r="J354" i="1"/>
  <c r="J386" i="1"/>
  <c r="J8" i="1"/>
  <c r="J72" i="1"/>
  <c r="J136" i="1"/>
  <c r="J91" i="1"/>
  <c r="J171" i="1"/>
  <c r="J231" i="1"/>
  <c r="J263" i="1"/>
  <c r="J299" i="1"/>
  <c r="J331" i="1"/>
  <c r="J363" i="1"/>
  <c r="J395" i="1"/>
  <c r="J63" i="1"/>
  <c r="J191" i="1"/>
  <c r="J43" i="1"/>
  <c r="J52" i="1"/>
  <c r="J182" i="1"/>
  <c r="J246" i="1"/>
  <c r="J310" i="1"/>
  <c r="J374" i="1"/>
  <c r="J44" i="1"/>
  <c r="J154" i="1"/>
  <c r="J218" i="1"/>
  <c r="J282" i="1"/>
  <c r="J346" i="1"/>
  <c r="J120" i="1"/>
  <c r="J59" i="1"/>
  <c r="J195" i="1"/>
  <c r="J243" i="1"/>
  <c r="J275" i="1"/>
  <c r="J311" i="1"/>
  <c r="J343" i="1"/>
  <c r="J375" i="1"/>
  <c r="J64" i="1"/>
  <c r="J151" i="1"/>
  <c r="J215" i="1"/>
  <c r="J79" i="1"/>
  <c r="J132" i="1"/>
  <c r="J206" i="1"/>
  <c r="J270" i="1"/>
  <c r="J334" i="1"/>
  <c r="J398" i="1"/>
  <c r="J92" i="1"/>
  <c r="J128" i="1"/>
  <c r="J178" i="1"/>
  <c r="J242" i="1"/>
  <c r="J306" i="1"/>
  <c r="J370" i="1"/>
  <c r="J40" i="1"/>
  <c r="J16" i="1"/>
  <c r="J31" i="1"/>
  <c r="J155" i="1"/>
  <c r="J187" i="1"/>
  <c r="J219" i="1"/>
  <c r="J239" i="1"/>
  <c r="J255" i="1"/>
  <c r="J271" i="1"/>
  <c r="J287" i="1"/>
  <c r="J307" i="1"/>
  <c r="J323" i="1"/>
  <c r="J339" i="1"/>
  <c r="J355" i="1"/>
  <c r="J371" i="1"/>
  <c r="J387" i="1"/>
  <c r="J32" i="1"/>
  <c r="J48" i="1"/>
  <c r="J143" i="1"/>
  <c r="J175" i="1"/>
  <c r="J207" i="1"/>
  <c r="J11" i="1"/>
  <c r="J75" i="1"/>
  <c r="J127" i="1"/>
  <c r="J116" i="1"/>
  <c r="J166" i="1"/>
  <c r="J198" i="1"/>
  <c r="J230" i="1"/>
  <c r="J262" i="1"/>
  <c r="J294" i="1"/>
  <c r="J326" i="1"/>
  <c r="J358" i="1"/>
  <c r="J390" i="1"/>
  <c r="J12" i="1"/>
  <c r="J76" i="1"/>
  <c r="J140" i="1"/>
  <c r="J100" i="1"/>
  <c r="J170" i="1"/>
  <c r="J202" i="1"/>
  <c r="J234" i="1"/>
  <c r="J266" i="1"/>
  <c r="J298" i="1"/>
  <c r="J330" i="1"/>
  <c r="J362" i="1"/>
  <c r="J394" i="1"/>
  <c r="J24" i="1"/>
  <c r="J88" i="1"/>
  <c r="J139" i="1"/>
  <c r="J203" i="1"/>
  <c r="J247" i="1"/>
  <c r="J279" i="1"/>
  <c r="J315" i="1"/>
  <c r="J347" i="1"/>
  <c r="J379" i="1"/>
  <c r="J96" i="1"/>
  <c r="J159" i="1"/>
  <c r="J227" i="1"/>
  <c r="J107" i="1"/>
  <c r="J150" i="1"/>
  <c r="J214" i="1"/>
  <c r="J278" i="1"/>
  <c r="J342" i="1"/>
  <c r="J108" i="1"/>
  <c r="J36" i="1"/>
  <c r="J186" i="1"/>
  <c r="J250" i="1"/>
  <c r="J314" i="1"/>
  <c r="J378" i="1"/>
  <c r="J56" i="1"/>
  <c r="J80" i="1"/>
  <c r="J163" i="1"/>
  <c r="J223" i="1"/>
  <c r="J259" i="1"/>
  <c r="J291" i="1"/>
  <c r="J327" i="1"/>
  <c r="J359" i="1"/>
  <c r="J391" i="1"/>
  <c r="J112" i="1"/>
  <c r="J183" i="1"/>
  <c r="J15" i="1"/>
  <c r="J20" i="1"/>
  <c r="J174" i="1"/>
  <c r="J238" i="1"/>
  <c r="J302" i="1"/>
  <c r="J366" i="1"/>
  <c r="J28" i="1"/>
  <c r="J146" i="1"/>
  <c r="J210" i="1"/>
  <c r="J274" i="1"/>
  <c r="J338" i="1"/>
  <c r="J402" i="1"/>
  <c r="J104" i="1"/>
  <c r="J145" i="2"/>
  <c r="J147" i="2"/>
  <c r="J149" i="2"/>
  <c r="J151" i="2"/>
  <c r="J153" i="2"/>
  <c r="J155" i="2"/>
  <c r="J157" i="2"/>
  <c r="J159" i="2"/>
  <c r="J161" i="2"/>
  <c r="J163" i="2"/>
  <c r="J165" i="2"/>
  <c r="J167" i="2"/>
  <c r="J169" i="2"/>
  <c r="J171" i="2"/>
  <c r="J173" i="2"/>
  <c r="J175" i="2"/>
  <c r="J177" i="2"/>
  <c r="J179" i="2"/>
  <c r="J181" i="2"/>
  <c r="J183" i="2"/>
  <c r="J185" i="2"/>
  <c r="J187" i="2"/>
  <c r="J189" i="2"/>
  <c r="J191" i="2"/>
  <c r="J193" i="2"/>
  <c r="J195" i="2"/>
  <c r="J197" i="2"/>
  <c r="J199" i="2"/>
  <c r="J201" i="2"/>
  <c r="J203" i="2"/>
  <c r="J205" i="2"/>
  <c r="J207" i="2"/>
  <c r="J209" i="2"/>
  <c r="J211" i="2"/>
  <c r="J213" i="2"/>
  <c r="J215" i="2"/>
  <c r="J217" i="2"/>
  <c r="J219" i="2"/>
  <c r="J221" i="2"/>
  <c r="J223" i="2"/>
  <c r="J225" i="2"/>
  <c r="J227" i="2"/>
  <c r="J229" i="2"/>
  <c r="J231" i="2"/>
  <c r="J233" i="2"/>
  <c r="J235" i="2"/>
  <c r="J237" i="2"/>
  <c r="J239" i="2"/>
  <c r="J241" i="2"/>
  <c r="J243" i="2"/>
  <c r="J245" i="2"/>
  <c r="J247" i="2"/>
  <c r="J249" i="2"/>
  <c r="J251" i="2"/>
  <c r="J253" i="2"/>
  <c r="J255" i="2"/>
  <c r="J257" i="2"/>
  <c r="J259" i="2"/>
  <c r="J261" i="2"/>
  <c r="J263" i="2"/>
  <c r="J265" i="2"/>
  <c r="J267" i="2"/>
  <c r="J269" i="2"/>
  <c r="J271" i="2"/>
  <c r="J273" i="2"/>
  <c r="J275" i="2"/>
  <c r="J277" i="2"/>
  <c r="J279" i="2"/>
  <c r="J281" i="2"/>
  <c r="J283" i="2"/>
  <c r="J285" i="2"/>
  <c r="J287" i="2"/>
  <c r="J289" i="2"/>
  <c r="J291" i="2"/>
  <c r="J293" i="2"/>
  <c r="J295" i="2"/>
  <c r="J297" i="2"/>
  <c r="J299" i="2"/>
  <c r="J301" i="2"/>
  <c r="J303" i="2"/>
  <c r="J305" i="2"/>
  <c r="J307" i="2"/>
  <c r="J309" i="2"/>
  <c r="J311" i="2"/>
  <c r="J313" i="2"/>
  <c r="J315" i="2"/>
  <c r="J317" i="2"/>
  <c r="J319" i="2"/>
  <c r="J321" i="2"/>
  <c r="J323" i="2"/>
  <c r="J325" i="2"/>
  <c r="J327" i="2"/>
  <c r="J329" i="2"/>
  <c r="J331" i="2"/>
  <c r="J333" i="2"/>
  <c r="J335" i="2"/>
  <c r="J337" i="2"/>
  <c r="J339" i="2"/>
  <c r="J341" i="2"/>
  <c r="J343" i="2"/>
  <c r="J345" i="2"/>
  <c r="J347" i="2"/>
  <c r="J349" i="2"/>
  <c r="J351" i="2"/>
  <c r="J353" i="2"/>
  <c r="J355" i="2"/>
  <c r="J357" i="2"/>
  <c r="J359" i="2"/>
  <c r="J361" i="2"/>
  <c r="J363" i="2"/>
  <c r="J144" i="2"/>
  <c r="J146" i="2"/>
  <c r="J148" i="2"/>
  <c r="J150" i="2"/>
  <c r="J152" i="2"/>
  <c r="J154" i="2"/>
  <c r="J156" i="2"/>
  <c r="J158" i="2"/>
  <c r="J160" i="2"/>
  <c r="J162" i="2"/>
  <c r="J164" i="2"/>
  <c r="J166" i="2"/>
  <c r="J168" i="2"/>
  <c r="J170" i="2"/>
  <c r="J172" i="2"/>
  <c r="J174" i="2"/>
  <c r="J176" i="2"/>
  <c r="J178" i="2"/>
  <c r="J180" i="2"/>
  <c r="J182" i="2"/>
  <c r="J184" i="2"/>
  <c r="J186" i="2"/>
  <c r="J188" i="2"/>
  <c r="J190" i="2"/>
  <c r="J192" i="2"/>
  <c r="J194" i="2"/>
  <c r="J196" i="2"/>
  <c r="J198" i="2"/>
  <c r="J200" i="2"/>
  <c r="J202" i="2"/>
  <c r="J204" i="2"/>
  <c r="J206" i="2"/>
  <c r="J208" i="2"/>
  <c r="J210" i="2"/>
  <c r="J212" i="2"/>
  <c r="J214" i="2"/>
  <c r="J216" i="2"/>
  <c r="J218" i="2"/>
  <c r="J220" i="2"/>
  <c r="J222" i="2"/>
  <c r="J224" i="2"/>
  <c r="J226" i="2"/>
  <c r="J228" i="2"/>
  <c r="J230" i="2"/>
  <c r="J232" i="2"/>
  <c r="J234" i="2"/>
  <c r="J236" i="2"/>
  <c r="J238" i="2"/>
  <c r="J240" i="2"/>
  <c r="J242" i="2"/>
  <c r="J244" i="2"/>
  <c r="J246" i="2"/>
  <c r="J248" i="2"/>
  <c r="J250" i="2"/>
  <c r="J252" i="2"/>
  <c r="J254" i="2"/>
  <c r="J256" i="2"/>
  <c r="J258" i="2"/>
  <c r="J260" i="2"/>
  <c r="J262" i="2"/>
  <c r="J264" i="2"/>
  <c r="J266" i="2"/>
  <c r="J268" i="2"/>
  <c r="J270" i="2"/>
  <c r="J272" i="2"/>
  <c r="J274" i="2"/>
  <c r="J276" i="2"/>
  <c r="J278" i="2"/>
  <c r="J280" i="2"/>
  <c r="J282" i="2"/>
  <c r="J284" i="2"/>
  <c r="J286" i="2"/>
  <c r="J288" i="2"/>
  <c r="J290" i="2"/>
  <c r="J292" i="2"/>
  <c r="J294" i="2"/>
  <c r="J296" i="2"/>
  <c r="J298" i="2"/>
  <c r="J300" i="2"/>
  <c r="J302" i="2"/>
  <c r="J304" i="2"/>
  <c r="J306" i="2"/>
  <c r="J308" i="2"/>
  <c r="J310" i="2"/>
  <c r="J312" i="2"/>
  <c r="J314" i="2"/>
  <c r="J316" i="2"/>
  <c r="J318" i="2"/>
  <c r="J320" i="2"/>
  <c r="J322" i="2"/>
  <c r="J324" i="2"/>
  <c r="J326" i="2"/>
  <c r="J328" i="2"/>
  <c r="J330" i="2"/>
  <c r="J332" i="2"/>
  <c r="J334" i="2"/>
  <c r="J336" i="2"/>
  <c r="J338" i="2"/>
  <c r="J340" i="2"/>
  <c r="J342" i="2"/>
  <c r="J344" i="2"/>
  <c r="J346" i="2"/>
  <c r="J348" i="2"/>
  <c r="J350" i="2"/>
  <c r="J352" i="2"/>
  <c r="J354" i="2"/>
  <c r="J356" i="2"/>
  <c r="J358" i="2"/>
  <c r="J360" i="2"/>
  <c r="J362" i="2"/>
  <c r="J364" i="2"/>
  <c r="J368" i="2"/>
  <c r="J372" i="2"/>
  <c r="J376" i="2"/>
  <c r="J380" i="2"/>
  <c r="J384" i="2"/>
  <c r="J388" i="2"/>
  <c r="J392" i="2"/>
  <c r="J396" i="2"/>
  <c r="J400" i="2"/>
  <c r="J367" i="2"/>
  <c r="J371" i="2"/>
  <c r="J375" i="2"/>
  <c r="J379" i="2"/>
  <c r="J383" i="2"/>
  <c r="J387" i="2"/>
  <c r="J391" i="2"/>
  <c r="J395" i="2"/>
  <c r="J399" i="2"/>
  <c r="J366" i="2"/>
  <c r="J370" i="2"/>
  <c r="J374" i="2"/>
  <c r="J378" i="2"/>
  <c r="J382" i="2"/>
  <c r="J386" i="2"/>
  <c r="J390" i="2"/>
  <c r="J394" i="2"/>
  <c r="J398" i="2"/>
  <c r="J402" i="2"/>
  <c r="J365" i="2"/>
  <c r="J369" i="2"/>
  <c r="J373" i="2"/>
  <c r="J377" i="2"/>
  <c r="J381" i="2"/>
  <c r="J385" i="2"/>
  <c r="J389" i="2"/>
  <c r="J393" i="2"/>
  <c r="J397" i="2"/>
  <c r="J401" i="2"/>
  <c r="J142" i="2"/>
  <c r="J9" i="2"/>
  <c r="J13" i="2"/>
  <c r="J17" i="2"/>
  <c r="J21" i="2"/>
  <c r="J25" i="2"/>
  <c r="J29" i="2"/>
  <c r="J33" i="2"/>
  <c r="J37" i="2"/>
  <c r="J41" i="2"/>
  <c r="J45" i="2"/>
  <c r="J49" i="2"/>
  <c r="J53" i="2"/>
  <c r="J57" i="2"/>
  <c r="J61" i="2"/>
  <c r="J65" i="2"/>
  <c r="J69" i="2"/>
  <c r="J73" i="2"/>
  <c r="J77" i="2"/>
  <c r="J81" i="2"/>
  <c r="J85" i="2"/>
  <c r="J89" i="2"/>
  <c r="J93" i="2"/>
  <c r="J97" i="2"/>
  <c r="J101" i="2"/>
  <c r="J105" i="2"/>
  <c r="J109" i="2"/>
  <c r="J113" i="2"/>
  <c r="J117" i="2"/>
  <c r="J121" i="2"/>
  <c r="J125" i="2"/>
  <c r="J129" i="2"/>
  <c r="J133" i="2"/>
  <c r="J137" i="2"/>
  <c r="J141" i="2"/>
  <c r="J11" i="2"/>
  <c r="J19" i="2"/>
  <c r="J27" i="2"/>
  <c r="J35" i="2"/>
  <c r="J43" i="2"/>
  <c r="J51" i="2"/>
  <c r="J59" i="2"/>
  <c r="J67" i="2"/>
  <c r="J71" i="2"/>
  <c r="J79" i="2"/>
  <c r="J87" i="2"/>
  <c r="J95" i="2"/>
  <c r="J103" i="2"/>
  <c r="J111" i="2"/>
  <c r="J119" i="2"/>
  <c r="J127" i="2"/>
  <c r="J139" i="2"/>
  <c r="J143" i="2"/>
  <c r="J14" i="2"/>
  <c r="J22" i="2"/>
  <c r="J30" i="2"/>
  <c r="J38" i="2"/>
  <c r="J46" i="2"/>
  <c r="J54" i="2"/>
  <c r="J62" i="2"/>
  <c r="J70" i="2"/>
  <c r="J78" i="2"/>
  <c r="J86" i="2"/>
  <c r="J94" i="2"/>
  <c r="J102" i="2"/>
  <c r="J110" i="2"/>
  <c r="J118" i="2"/>
  <c r="J130" i="2"/>
  <c r="J138" i="2"/>
  <c r="J8" i="2"/>
  <c r="J12" i="2"/>
  <c r="J16" i="2"/>
  <c r="J20" i="2"/>
  <c r="J24" i="2"/>
  <c r="J28" i="2"/>
  <c r="J32" i="2"/>
  <c r="J36" i="2"/>
  <c r="J40" i="2"/>
  <c r="J44" i="2"/>
  <c r="J48" i="2"/>
  <c r="J52" i="2"/>
  <c r="J56" i="2"/>
  <c r="J60" i="2"/>
  <c r="J64" i="2"/>
  <c r="J68" i="2"/>
  <c r="J72" i="2"/>
  <c r="J76" i="2"/>
  <c r="J80" i="2"/>
  <c r="J84" i="2"/>
  <c r="J88" i="2"/>
  <c r="J92" i="2"/>
  <c r="J96" i="2"/>
  <c r="J100" i="2"/>
  <c r="J104" i="2"/>
  <c r="J108" i="2"/>
  <c r="J112" i="2"/>
  <c r="J116" i="2"/>
  <c r="J120" i="2"/>
  <c r="J124" i="2"/>
  <c r="J128" i="2"/>
  <c r="J132" i="2"/>
  <c r="J136" i="2"/>
  <c r="J140" i="2"/>
  <c r="J7" i="2"/>
  <c r="J15" i="2"/>
  <c r="J23" i="2"/>
  <c r="J31" i="2"/>
  <c r="J39" i="2"/>
  <c r="J47" i="2"/>
  <c r="J55" i="2"/>
  <c r="J63" i="2"/>
  <c r="J75" i="2"/>
  <c r="J83" i="2"/>
  <c r="J91" i="2"/>
  <c r="J99" i="2"/>
  <c r="J107" i="2"/>
  <c r="J115" i="2"/>
  <c r="J123" i="2"/>
  <c r="J131" i="2"/>
  <c r="J135" i="2"/>
  <c r="J10" i="2"/>
  <c r="J18" i="2"/>
  <c r="J26" i="2"/>
  <c r="J34" i="2"/>
  <c r="J42" i="2"/>
  <c r="J50" i="2"/>
  <c r="J58" i="2"/>
  <c r="J66" i="2"/>
  <c r="J74" i="2"/>
  <c r="J82" i="2"/>
  <c r="J90" i="2"/>
  <c r="J98" i="2"/>
  <c r="J106" i="2"/>
  <c r="J114" i="2"/>
  <c r="J122" i="2"/>
  <c r="J126" i="2"/>
  <c r="J134" i="2"/>
  <c r="Z6" i="1"/>
  <c r="H2" i="15" l="1"/>
  <c r="I2" i="15" s="1"/>
  <c r="B366" i="15" l="1"/>
  <c r="B346" i="15"/>
  <c r="B358" i="15"/>
  <c r="B351" i="15"/>
  <c r="B344" i="15"/>
  <c r="B341" i="15"/>
  <c r="B357" i="15"/>
  <c r="B352" i="15"/>
  <c r="B354" i="15"/>
  <c r="B355" i="15"/>
  <c r="D361" i="15"/>
  <c r="D360" i="15"/>
  <c r="B364" i="15"/>
  <c r="B359" i="15"/>
  <c r="B343" i="15"/>
  <c r="D364" i="15"/>
  <c r="D365" i="15"/>
  <c r="B361" i="15"/>
  <c r="D362" i="15"/>
  <c r="B348" i="15"/>
  <c r="B363" i="15"/>
  <c r="B356" i="15"/>
  <c r="B342" i="15"/>
  <c r="D363" i="15"/>
  <c r="B349" i="15"/>
  <c r="B347" i="15"/>
  <c r="B362" i="15"/>
  <c r="B350" i="15"/>
  <c r="B353" i="15"/>
  <c r="B365" i="15"/>
  <c r="B345" i="15"/>
  <c r="B360" i="15"/>
  <c r="E4" i="4"/>
  <c r="D4" i="4"/>
  <c r="C4" i="4"/>
  <c r="K7" i="1" l="1"/>
  <c r="K8" i="1" s="1"/>
  <c r="C8" i="16" l="1"/>
  <c r="K9" i="1"/>
  <c r="C7" i="16"/>
  <c r="C9" i="16" l="1"/>
  <c r="K10" i="1"/>
  <c r="K11" i="1" l="1"/>
  <c r="C10" i="16"/>
  <c r="C11" i="16" l="1"/>
  <c r="K12" i="1"/>
  <c r="C12" i="16" l="1"/>
  <c r="K12" i="16" s="1"/>
  <c r="L12" i="16" s="1"/>
  <c r="K13" i="1"/>
  <c r="K14" i="1" l="1"/>
  <c r="C13" i="16"/>
  <c r="K13" i="16" s="1"/>
  <c r="L13" i="16" s="1"/>
  <c r="K15" i="1" l="1"/>
  <c r="C14" i="16"/>
  <c r="K14" i="16" s="1"/>
  <c r="L14" i="16" s="1"/>
  <c r="K16" i="1" l="1"/>
  <c r="C15" i="16"/>
  <c r="K15" i="16" s="1"/>
  <c r="L15" i="16" s="1"/>
  <c r="C16" i="16" l="1"/>
  <c r="K16" i="16" s="1"/>
  <c r="L16" i="16" s="1"/>
  <c r="K17" i="1"/>
  <c r="K18" i="1" l="1"/>
  <c r="C17" i="16"/>
  <c r="K17" i="16" s="1"/>
  <c r="L17" i="16" s="1"/>
  <c r="K19" i="1" l="1"/>
  <c r="C18" i="16"/>
  <c r="K18" i="16" s="1"/>
  <c r="L18" i="16" s="1"/>
  <c r="C19" i="16" l="1"/>
  <c r="K19" i="16" s="1"/>
  <c r="L19" i="16" s="1"/>
  <c r="K20" i="1"/>
  <c r="K21" i="1" l="1"/>
  <c r="C20" i="16"/>
  <c r="K20" i="16" s="1"/>
  <c r="L20" i="16" s="1"/>
  <c r="K22" i="1" l="1"/>
  <c r="C21" i="16"/>
  <c r="K21" i="16" s="1"/>
  <c r="L21" i="16" s="1"/>
  <c r="K23" i="1" l="1"/>
  <c r="C22" i="16"/>
  <c r="K22" i="16" s="1"/>
  <c r="L22" i="16" s="1"/>
  <c r="C23" i="16" l="1"/>
  <c r="K23" i="16" s="1"/>
  <c r="L23" i="16" s="1"/>
  <c r="K24" i="1"/>
  <c r="K25" i="1" l="1"/>
  <c r="C24" i="16"/>
  <c r="K24" i="16" s="1"/>
  <c r="L24" i="16" s="1"/>
  <c r="C25" i="16" l="1"/>
  <c r="K25" i="16" s="1"/>
  <c r="L25" i="16" s="1"/>
  <c r="K26" i="1"/>
  <c r="K27" i="1" l="1"/>
  <c r="C26" i="16"/>
  <c r="K26" i="16" s="1"/>
  <c r="L26" i="16" s="1"/>
  <c r="C27" i="16" l="1"/>
  <c r="K27" i="16" s="1"/>
  <c r="L27" i="16" s="1"/>
  <c r="K28" i="1"/>
  <c r="K29" i="1" l="1"/>
  <c r="C28" i="16"/>
  <c r="K28" i="16" l="1"/>
  <c r="L28" i="16" s="1"/>
  <c r="K30" i="1"/>
  <c r="C29" i="16"/>
  <c r="C30" i="16" l="1"/>
  <c r="K30" i="16" s="1"/>
  <c r="L30" i="16" s="1"/>
  <c r="K31" i="1"/>
  <c r="K29" i="16"/>
  <c r="L29" i="16" s="1"/>
  <c r="K7" i="2"/>
  <c r="B7" i="16" s="1"/>
  <c r="D26" i="16" s="1"/>
  <c r="M26" i="16" s="1"/>
  <c r="N26" i="16" s="1"/>
  <c r="C31" i="16" l="1"/>
  <c r="K31" i="16" s="1"/>
  <c r="L31" i="16" s="1"/>
  <c r="K32" i="1"/>
  <c r="K8" i="2"/>
  <c r="C32" i="16" l="1"/>
  <c r="K32" i="16" s="1"/>
  <c r="L32" i="16" s="1"/>
  <c r="K33" i="1"/>
  <c r="B8" i="16"/>
  <c r="D27" i="16" s="1"/>
  <c r="M27" i="16" s="1"/>
  <c r="N27" i="16" s="1"/>
  <c r="K9" i="2"/>
  <c r="C33" i="16" l="1"/>
  <c r="K33" i="16" s="1"/>
  <c r="L33" i="16" s="1"/>
  <c r="K34" i="1"/>
  <c r="B9" i="16"/>
  <c r="D28" i="16" s="1"/>
  <c r="M28" i="16" s="1"/>
  <c r="N28" i="16" s="1"/>
  <c r="K10" i="2"/>
  <c r="K35" i="1" l="1"/>
  <c r="C34" i="16"/>
  <c r="K34" i="16" s="1"/>
  <c r="L34" i="16" s="1"/>
  <c r="B10" i="16"/>
  <c r="D29" i="16" s="1"/>
  <c r="M29" i="16" s="1"/>
  <c r="N29" i="16" s="1"/>
  <c r="K11" i="2"/>
  <c r="K36" i="1" l="1"/>
  <c r="C35" i="16"/>
  <c r="K35" i="16" s="1"/>
  <c r="L35" i="16" s="1"/>
  <c r="B11" i="16"/>
  <c r="D30" i="16" s="1"/>
  <c r="M30" i="16" s="1"/>
  <c r="N30" i="16" s="1"/>
  <c r="K12" i="2"/>
  <c r="C36" i="16" l="1"/>
  <c r="K36" i="16" s="1"/>
  <c r="L36" i="16" s="1"/>
  <c r="K37" i="1"/>
  <c r="B12" i="16"/>
  <c r="D31" i="16" s="1"/>
  <c r="M31" i="16" s="1"/>
  <c r="N31" i="16" s="1"/>
  <c r="K13" i="2"/>
  <c r="C37" i="16" l="1"/>
  <c r="K37" i="16" s="1"/>
  <c r="L37" i="16" s="1"/>
  <c r="K38" i="1"/>
  <c r="B13" i="16"/>
  <c r="D32" i="16" s="1"/>
  <c r="M32" i="16" s="1"/>
  <c r="N32" i="16" s="1"/>
  <c r="K14" i="2"/>
  <c r="C38" i="16" l="1"/>
  <c r="K38" i="16" s="1"/>
  <c r="L38" i="16" s="1"/>
  <c r="B2" i="15" s="1"/>
  <c r="K39" i="1"/>
  <c r="B14" i="16"/>
  <c r="D33" i="16" s="1"/>
  <c r="M33" i="16" s="1"/>
  <c r="N33" i="16" s="1"/>
  <c r="K15" i="2"/>
  <c r="C39" i="16" l="1"/>
  <c r="K39" i="16" s="1"/>
  <c r="L39" i="16" s="1"/>
  <c r="B3" i="15" s="1"/>
  <c r="K40" i="1"/>
  <c r="B15" i="16"/>
  <c r="D34" i="16" s="1"/>
  <c r="M34" i="16" s="1"/>
  <c r="N34" i="16" s="1"/>
  <c r="K16" i="2"/>
  <c r="C40" i="16" l="1"/>
  <c r="K40" i="16" s="1"/>
  <c r="L40" i="16" s="1"/>
  <c r="B4" i="15" s="1"/>
  <c r="K41" i="1"/>
  <c r="B16" i="16"/>
  <c r="D35" i="16" s="1"/>
  <c r="M35" i="16" s="1"/>
  <c r="N35" i="16" s="1"/>
  <c r="K17" i="2"/>
  <c r="C41" i="16" l="1"/>
  <c r="K41" i="16" s="1"/>
  <c r="L41" i="16" s="1"/>
  <c r="B5" i="15" s="1"/>
  <c r="K42" i="1"/>
  <c r="B17" i="16"/>
  <c r="K18" i="2"/>
  <c r="C42" i="16" l="1"/>
  <c r="K42" i="16" s="1"/>
  <c r="L42" i="16" s="1"/>
  <c r="B6" i="15" s="1"/>
  <c r="K43" i="1"/>
  <c r="B18" i="16"/>
  <c r="K19" i="2"/>
  <c r="D36" i="16"/>
  <c r="M36" i="16" s="1"/>
  <c r="N36" i="16" s="1"/>
  <c r="AU38" i="16"/>
  <c r="AV39" i="16"/>
  <c r="C43" i="16" l="1"/>
  <c r="K43" i="16" s="1"/>
  <c r="L43" i="16" s="1"/>
  <c r="B7" i="15" s="1"/>
  <c r="K44" i="1"/>
  <c r="B19" i="16"/>
  <c r="K20" i="2"/>
  <c r="D37" i="16"/>
  <c r="M37" i="16" s="1"/>
  <c r="N37" i="16" s="1"/>
  <c r="AN38" i="16"/>
  <c r="AP40" i="16"/>
  <c r="AV40" i="16"/>
  <c r="C44" i="16" l="1"/>
  <c r="K44" i="16" s="1"/>
  <c r="L44" i="16" s="1"/>
  <c r="B8" i="15" s="1"/>
  <c r="K45" i="1"/>
  <c r="B20" i="16"/>
  <c r="K21" i="2"/>
  <c r="AU41" i="16"/>
  <c r="C45" i="16" l="1"/>
  <c r="K45" i="16" s="1"/>
  <c r="L45" i="16" s="1"/>
  <c r="B9" i="15" s="1"/>
  <c r="K46" i="1"/>
  <c r="B21" i="16"/>
  <c r="K22" i="2"/>
  <c r="AO41" i="16"/>
  <c r="AV42" i="16"/>
  <c r="AQ38" i="16"/>
  <c r="AP42" i="16"/>
  <c r="AR39" i="16"/>
  <c r="C46" i="16" l="1"/>
  <c r="K46" i="16" s="1"/>
  <c r="L46" i="16" s="1"/>
  <c r="B10" i="15" s="1"/>
  <c r="K47" i="1"/>
  <c r="B22" i="16"/>
  <c r="K23" i="2"/>
  <c r="C47" i="16" l="1"/>
  <c r="K47" i="16" s="1"/>
  <c r="L47" i="16" s="1"/>
  <c r="B11" i="15" s="1"/>
  <c r="K48" i="1"/>
  <c r="B23" i="16"/>
  <c r="K24" i="2"/>
  <c r="C48" i="16" l="1"/>
  <c r="K48" i="16" s="1"/>
  <c r="L48" i="16" s="1"/>
  <c r="B12" i="15" s="1"/>
  <c r="K49" i="1"/>
  <c r="B24" i="16"/>
  <c r="K25" i="2"/>
  <c r="C49" i="16" l="1"/>
  <c r="K49" i="16" s="1"/>
  <c r="L49" i="16" s="1"/>
  <c r="B13" i="15" s="1"/>
  <c r="K50" i="1"/>
  <c r="B25" i="16"/>
  <c r="K26" i="2"/>
  <c r="C50" i="16" l="1"/>
  <c r="K50" i="16" s="1"/>
  <c r="L50" i="16" s="1"/>
  <c r="B14" i="15" s="1"/>
  <c r="K51" i="1"/>
  <c r="B26" i="16"/>
  <c r="K27" i="2"/>
  <c r="C51" i="16" l="1"/>
  <c r="K51" i="16" s="1"/>
  <c r="L51" i="16" s="1"/>
  <c r="B15" i="15" s="1"/>
  <c r="K52" i="1"/>
  <c r="B27" i="16"/>
  <c r="K28" i="2"/>
  <c r="C52" i="16" l="1"/>
  <c r="K52" i="16" s="1"/>
  <c r="L52" i="16" s="1"/>
  <c r="B16" i="15" s="1"/>
  <c r="K53" i="1"/>
  <c r="B28" i="16"/>
  <c r="K29" i="2"/>
  <c r="C53" i="16" l="1"/>
  <c r="K53" i="16" s="1"/>
  <c r="L53" i="16" s="1"/>
  <c r="B17" i="15" s="1"/>
  <c r="K54" i="1"/>
  <c r="K30" i="2"/>
  <c r="B29" i="16"/>
  <c r="B30" i="16" l="1"/>
  <c r="K31" i="2"/>
  <c r="C54" i="16"/>
  <c r="K54" i="16" s="1"/>
  <c r="L54" i="16" s="1"/>
  <c r="B18" i="15" s="1"/>
  <c r="K55" i="1"/>
  <c r="C55" i="16" l="1"/>
  <c r="K55" i="16" s="1"/>
  <c r="L55" i="16" s="1"/>
  <c r="B19" i="15" s="1"/>
  <c r="K56" i="1"/>
  <c r="B31" i="16"/>
  <c r="K32" i="2"/>
  <c r="AO51" i="16"/>
  <c r="AM49" i="16"/>
  <c r="AL48" i="16"/>
  <c r="AU52" i="16"/>
  <c r="AV52" i="16"/>
  <c r="AP52" i="16"/>
  <c r="AQ48" i="16"/>
  <c r="AR49" i="16"/>
  <c r="AS50" i="16"/>
  <c r="AN50" i="16"/>
  <c r="AT51" i="16"/>
  <c r="K33" i="2" l="1"/>
  <c r="B32" i="16"/>
  <c r="C56" i="16"/>
  <c r="K56" i="16" s="1"/>
  <c r="L56" i="16" s="1"/>
  <c r="B20" i="15" s="1"/>
  <c r="K57" i="1"/>
  <c r="AP53" i="16"/>
  <c r="AR50" i="16"/>
  <c r="AM50" i="16"/>
  <c r="AQ49" i="16"/>
  <c r="AU53" i="16"/>
  <c r="AL49" i="16"/>
  <c r="AN51" i="16"/>
  <c r="AV53" i="16"/>
  <c r="AS51" i="16"/>
  <c r="AT52" i="16"/>
  <c r="AO52" i="16"/>
  <c r="C57" i="16" l="1"/>
  <c r="K57" i="16" s="1"/>
  <c r="L57" i="16" s="1"/>
  <c r="B21" i="15" s="1"/>
  <c r="K58" i="1"/>
  <c r="B33" i="16"/>
  <c r="K34" i="2"/>
  <c r="AV47" i="16"/>
  <c r="AO47" i="16"/>
  <c r="AQ40" i="16"/>
  <c r="AR47" i="16"/>
  <c r="AP46" i="16"/>
  <c r="AP47" i="16"/>
  <c r="AU39" i="16"/>
  <c r="AS47" i="16"/>
  <c r="AT47" i="16"/>
  <c r="AL47" i="16"/>
  <c r="AU45" i="16"/>
  <c r="AR38" i="16"/>
  <c r="AN47" i="16"/>
  <c r="AU47" i="16"/>
  <c r="AT40" i="16"/>
  <c r="AU50" i="16"/>
  <c r="AQ47" i="16"/>
  <c r="AQ44" i="16"/>
  <c r="AP45" i="16"/>
  <c r="AR45" i="16"/>
  <c r="AM44" i="16"/>
  <c r="AP50" i="16"/>
  <c r="AM47" i="16"/>
  <c r="C58" i="16" l="1"/>
  <c r="K58" i="16" s="1"/>
  <c r="L58" i="16" s="1"/>
  <c r="B22" i="15" s="1"/>
  <c r="K59" i="1"/>
  <c r="B34" i="16"/>
  <c r="K35" i="2"/>
  <c r="F47" i="16"/>
  <c r="F11" i="15" s="1"/>
  <c r="AW47" i="16"/>
  <c r="AX47" i="16" s="1"/>
  <c r="AQ45" i="16"/>
  <c r="AS45" i="16"/>
  <c r="AV45" i="16"/>
  <c r="AN45" i="16"/>
  <c r="AT45" i="16"/>
  <c r="AM45" i="16"/>
  <c r="AL45" i="16"/>
  <c r="AO45" i="16"/>
  <c r="B35" i="16" l="1"/>
  <c r="K36" i="2"/>
  <c r="C59" i="16"/>
  <c r="K59" i="16" s="1"/>
  <c r="L59" i="16" s="1"/>
  <c r="B23" i="15" s="1"/>
  <c r="K60" i="1"/>
  <c r="E47" i="16"/>
  <c r="AW45" i="16"/>
  <c r="E45" i="16" s="1"/>
  <c r="D45" i="16" s="1"/>
  <c r="AO46" i="16"/>
  <c r="AT46" i="16"/>
  <c r="AQ46" i="16"/>
  <c r="AU46" i="16"/>
  <c r="AM46" i="16"/>
  <c r="AV46" i="16"/>
  <c r="AR46" i="16"/>
  <c r="AN46" i="16"/>
  <c r="AL46" i="16"/>
  <c r="AS46" i="16"/>
  <c r="C60" i="16" l="1"/>
  <c r="K60" i="16" s="1"/>
  <c r="L60" i="16" s="1"/>
  <c r="B24" i="15" s="1"/>
  <c r="K61" i="1"/>
  <c r="K37" i="2"/>
  <c r="B36" i="16"/>
  <c r="I47" i="16"/>
  <c r="J47" i="16" s="1"/>
  <c r="D47" i="16"/>
  <c r="AW46" i="16"/>
  <c r="E46" i="16" s="1"/>
  <c r="D46" i="16" s="1"/>
  <c r="AT42" i="16"/>
  <c r="AQ42" i="16"/>
  <c r="AS42" i="16"/>
  <c r="AR42" i="16"/>
  <c r="AN42" i="16"/>
  <c r="AU42" i="16"/>
  <c r="AM42" i="16"/>
  <c r="AO42" i="16"/>
  <c r="AL42" i="16"/>
  <c r="B37" i="16" l="1"/>
  <c r="K38" i="2"/>
  <c r="C61" i="16"/>
  <c r="K61" i="16" s="1"/>
  <c r="L61" i="16" s="1"/>
  <c r="B25" i="15" s="1"/>
  <c r="K62" i="1"/>
  <c r="AW42" i="16"/>
  <c r="E42" i="16" s="1"/>
  <c r="D42" i="16" s="1"/>
  <c r="AV43" i="16"/>
  <c r="AP43" i="16"/>
  <c r="AR43" i="16"/>
  <c r="AS43" i="16"/>
  <c r="AT43" i="16"/>
  <c r="AU43" i="16"/>
  <c r="AQ43" i="16"/>
  <c r="AN43" i="16"/>
  <c r="AM43" i="16"/>
  <c r="AO43" i="16"/>
  <c r="AL43" i="16"/>
  <c r="C62" i="16" l="1"/>
  <c r="K62" i="16" s="1"/>
  <c r="L62" i="16" s="1"/>
  <c r="B26" i="15" s="1"/>
  <c r="K63" i="1"/>
  <c r="K39" i="2"/>
  <c r="B38" i="16"/>
  <c r="AW43" i="16"/>
  <c r="E43" i="16" s="1"/>
  <c r="D43" i="16" s="1"/>
  <c r="AT44" i="16"/>
  <c r="AU44" i="16"/>
  <c r="AV44" i="16"/>
  <c r="AR44" i="16"/>
  <c r="AN44" i="16"/>
  <c r="AP44" i="16"/>
  <c r="AO44" i="16"/>
  <c r="AS44" i="16"/>
  <c r="AL44" i="16"/>
  <c r="B39" i="16" l="1"/>
  <c r="K40" i="2"/>
  <c r="C63" i="16"/>
  <c r="K63" i="16" s="1"/>
  <c r="L63" i="16" s="1"/>
  <c r="B27" i="15" s="1"/>
  <c r="K64" i="1"/>
  <c r="AW44" i="16"/>
  <c r="E44" i="16" s="1"/>
  <c r="D44" i="16" s="1"/>
  <c r="M47" i="16" s="1"/>
  <c r="N47" i="16" s="1"/>
  <c r="D11" i="15"/>
  <c r="AV48" i="16"/>
  <c r="AS48" i="16"/>
  <c r="AT48" i="16"/>
  <c r="AP48" i="16"/>
  <c r="AR48" i="16"/>
  <c r="AM48" i="16"/>
  <c r="AU48" i="16"/>
  <c r="AN48" i="16"/>
  <c r="AO48" i="16"/>
  <c r="C64" i="16" l="1"/>
  <c r="K64" i="16" s="1"/>
  <c r="L64" i="16" s="1"/>
  <c r="B28" i="15" s="1"/>
  <c r="K65" i="1"/>
  <c r="K41" i="2"/>
  <c r="B40" i="16"/>
  <c r="AW48" i="16"/>
  <c r="E48" i="16" s="1"/>
  <c r="D12" i="15" s="1"/>
  <c r="AT49" i="16"/>
  <c r="AU49" i="16"/>
  <c r="AN49" i="16"/>
  <c r="AV49" i="16"/>
  <c r="AO49" i="16"/>
  <c r="AS49" i="16"/>
  <c r="AP49" i="16"/>
  <c r="K42" i="2" l="1"/>
  <c r="B41" i="16"/>
  <c r="C65" i="16"/>
  <c r="K65" i="16" s="1"/>
  <c r="L65" i="16" s="1"/>
  <c r="B29" i="15" s="1"/>
  <c r="K66" i="1"/>
  <c r="AW49" i="16"/>
  <c r="E49" i="16" s="1"/>
  <c r="D13" i="15" s="1"/>
  <c r="AV50" i="16"/>
  <c r="AT50" i="16"/>
  <c r="AO50" i="16"/>
  <c r="C66" i="16" l="1"/>
  <c r="K66" i="16" s="1"/>
  <c r="L66" i="16" s="1"/>
  <c r="B30" i="15" s="1"/>
  <c r="K67" i="1"/>
  <c r="B42" i="16"/>
  <c r="K43" i="2"/>
  <c r="AP51" i="16"/>
  <c r="AU51" i="16"/>
  <c r="AV51" i="16"/>
  <c r="K44" i="2" l="1"/>
  <c r="B43" i="16"/>
  <c r="C67" i="16"/>
  <c r="K67" i="16" s="1"/>
  <c r="L67" i="16" s="1"/>
  <c r="B31" i="15" s="1"/>
  <c r="K68" i="1"/>
  <c r="AV41" i="16"/>
  <c r="C68" i="16" l="1"/>
  <c r="K68" i="16" s="1"/>
  <c r="L68" i="16" s="1"/>
  <c r="B32" i="15" s="1"/>
  <c r="K69" i="1"/>
  <c r="B44" i="16"/>
  <c r="K45" i="2"/>
  <c r="AX45" i="16"/>
  <c r="AS40" i="16"/>
  <c r="AR40" i="16"/>
  <c r="AN40" i="16"/>
  <c r="AM40" i="16"/>
  <c r="AU40" i="16"/>
  <c r="AO40" i="16"/>
  <c r="AL40" i="16"/>
  <c r="B45" i="16" l="1"/>
  <c r="K46" i="2"/>
  <c r="C69" i="16"/>
  <c r="K69" i="16" s="1"/>
  <c r="L69" i="16" s="1"/>
  <c r="B33" i="15" s="1"/>
  <c r="K70" i="1"/>
  <c r="AW40" i="16"/>
  <c r="E40" i="16" s="1"/>
  <c r="D40" i="16" s="1"/>
  <c r="AQ41" i="16"/>
  <c r="AS41" i="16"/>
  <c r="AM41" i="16"/>
  <c r="AT41" i="16"/>
  <c r="AL41" i="16"/>
  <c r="AP41" i="16"/>
  <c r="AN41" i="16"/>
  <c r="AR41" i="16"/>
  <c r="C70" i="16" l="1"/>
  <c r="K70" i="16" s="1"/>
  <c r="L70" i="16" s="1"/>
  <c r="B34" i="15" s="1"/>
  <c r="K71" i="1"/>
  <c r="K47" i="2"/>
  <c r="B46" i="16"/>
  <c r="AW41" i="16"/>
  <c r="E41" i="16" s="1"/>
  <c r="D41" i="16" s="1"/>
  <c r="M45" i="16" s="1"/>
  <c r="N45" i="16" s="1"/>
  <c r="I45" i="16"/>
  <c r="J45" i="16" s="1"/>
  <c r="D9" i="15"/>
  <c r="D10" i="15"/>
  <c r="F45" i="16"/>
  <c r="F9" i="15" s="1"/>
  <c r="AS39" i="16"/>
  <c r="B47" i="16" l="1"/>
  <c r="K48" i="2"/>
  <c r="C71" i="16"/>
  <c r="K71" i="16" s="1"/>
  <c r="L71" i="16" s="1"/>
  <c r="B35" i="15" s="1"/>
  <c r="K72" i="1"/>
  <c r="AX41" i="16"/>
  <c r="AN39" i="16"/>
  <c r="AM39" i="16"/>
  <c r="AP39" i="16"/>
  <c r="AT39" i="16"/>
  <c r="AL39" i="16"/>
  <c r="AO39" i="16"/>
  <c r="AQ39" i="16"/>
  <c r="C72" i="16" l="1"/>
  <c r="K72" i="16" s="1"/>
  <c r="L72" i="16" s="1"/>
  <c r="B36" i="15" s="1"/>
  <c r="K73" i="1"/>
  <c r="B48" i="16"/>
  <c r="K49" i="2"/>
  <c r="AW39" i="16"/>
  <c r="E39" i="16" s="1"/>
  <c r="D39" i="16" s="1"/>
  <c r="I41" i="16"/>
  <c r="J41" i="16" s="1"/>
  <c r="D5" i="15"/>
  <c r="D6" i="15"/>
  <c r="D7" i="15"/>
  <c r="D8" i="15"/>
  <c r="F41" i="16"/>
  <c r="F5" i="15" s="1"/>
  <c r="AV38" i="16"/>
  <c r="AO38" i="16"/>
  <c r="AP38" i="16"/>
  <c r="K50" i="2" l="1"/>
  <c r="B49" i="16"/>
  <c r="C73" i="16"/>
  <c r="K73" i="16" s="1"/>
  <c r="L73" i="16" s="1"/>
  <c r="B37" i="15" s="1"/>
  <c r="K74" i="1"/>
  <c r="E38" i="16"/>
  <c r="D38" i="16" s="1"/>
  <c r="M41" i="16" s="1"/>
  <c r="N41" i="16" s="1"/>
  <c r="AX44" i="16"/>
  <c r="I44" i="16"/>
  <c r="J44" i="16" s="1"/>
  <c r="M44" i="16"/>
  <c r="N44" i="16" s="1"/>
  <c r="F44" i="16"/>
  <c r="F8" i="15" s="1"/>
  <c r="AT38" i="16"/>
  <c r="AM38" i="16"/>
  <c r="C74" i="16" l="1"/>
  <c r="K74" i="16" s="1"/>
  <c r="L74" i="16" s="1"/>
  <c r="B38" i="15" s="1"/>
  <c r="K75" i="1"/>
  <c r="K51" i="2"/>
  <c r="B50" i="16"/>
  <c r="AX40" i="16"/>
  <c r="M40" i="16"/>
  <c r="N40" i="16" s="1"/>
  <c r="D4" i="15"/>
  <c r="I40" i="16"/>
  <c r="J40" i="16" s="1"/>
  <c r="F40" i="16"/>
  <c r="F4" i="15" s="1"/>
  <c r="AS38" i="16"/>
  <c r="B51" i="16" l="1"/>
  <c r="K52" i="2"/>
  <c r="C75" i="16"/>
  <c r="K75" i="16" s="1"/>
  <c r="L75" i="16" s="1"/>
  <c r="B39" i="15" s="1"/>
  <c r="K76" i="1"/>
  <c r="F43" i="16"/>
  <c r="F7" i="15" s="1"/>
  <c r="I43" i="16"/>
  <c r="J43" i="16" s="1"/>
  <c r="M43" i="16"/>
  <c r="N43" i="16" s="1"/>
  <c r="AX43" i="16"/>
  <c r="F42" i="16"/>
  <c r="F6" i="15" s="1"/>
  <c r="AX42" i="16"/>
  <c r="I42" i="16"/>
  <c r="J42" i="16" s="1"/>
  <c r="M42" i="16"/>
  <c r="N42" i="16" s="1"/>
  <c r="AL38" i="16"/>
  <c r="C76" i="16" l="1"/>
  <c r="K76" i="16" s="1"/>
  <c r="L76" i="16" s="1"/>
  <c r="B40" i="15" s="1"/>
  <c r="K77" i="1"/>
  <c r="B52" i="16"/>
  <c r="K53" i="2"/>
  <c r="F38" i="16"/>
  <c r="F2" i="15" s="1"/>
  <c r="AW38" i="16"/>
  <c r="AX38" i="16" s="1"/>
  <c r="AX46" i="16"/>
  <c r="I46" i="16"/>
  <c r="J46" i="16" s="1"/>
  <c r="M46" i="16"/>
  <c r="N46" i="16" s="1"/>
  <c r="F46" i="16"/>
  <c r="F10" i="15" s="1"/>
  <c r="D2" i="15"/>
  <c r="D3" i="15"/>
  <c r="B53" i="16" l="1"/>
  <c r="K54" i="2"/>
  <c r="C77" i="16"/>
  <c r="K77" i="16" s="1"/>
  <c r="L77" i="16" s="1"/>
  <c r="B41" i="15" s="1"/>
  <c r="K78" i="1"/>
  <c r="M38" i="16"/>
  <c r="N38" i="16" s="1"/>
  <c r="I38" i="16"/>
  <c r="J38" i="16" s="1"/>
  <c r="I39" i="16"/>
  <c r="J39" i="16" s="1"/>
  <c r="M39" i="16"/>
  <c r="N39" i="16" s="1"/>
  <c r="AX39" i="16"/>
  <c r="F39" i="16"/>
  <c r="F3" i="15" s="1"/>
  <c r="F49" i="16"/>
  <c r="F13" i="15" s="1"/>
  <c r="D49" i="16"/>
  <c r="D48" i="16"/>
  <c r="M48" i="16" s="1"/>
  <c r="N48" i="16" s="1"/>
  <c r="I49" i="16"/>
  <c r="J49" i="16" s="1"/>
  <c r="AX49" i="16"/>
  <c r="F48" i="16"/>
  <c r="F12" i="15" s="1"/>
  <c r="I48" i="16"/>
  <c r="J48" i="16" s="1"/>
  <c r="AX48" i="16"/>
  <c r="M49" i="16" l="1"/>
  <c r="N49" i="16" s="1"/>
  <c r="C78" i="16"/>
  <c r="K78" i="16" s="1"/>
  <c r="L78" i="16" s="1"/>
  <c r="B42" i="15" s="1"/>
  <c r="K79" i="1"/>
  <c r="B54" i="16"/>
  <c r="K55" i="2"/>
  <c r="B55" i="16" l="1"/>
  <c r="K56" i="2"/>
  <c r="C79" i="16"/>
  <c r="K79" i="16" s="1"/>
  <c r="L79" i="16" s="1"/>
  <c r="B43" i="15" s="1"/>
  <c r="K80" i="1"/>
  <c r="C80" i="16" l="1"/>
  <c r="K80" i="16" s="1"/>
  <c r="L80" i="16" s="1"/>
  <c r="B44" i="15" s="1"/>
  <c r="K81" i="1"/>
  <c r="B56" i="16"/>
  <c r="K57" i="2"/>
  <c r="K58" i="2" l="1"/>
  <c r="B57" i="16"/>
  <c r="C81" i="16"/>
  <c r="K81" i="16" s="1"/>
  <c r="L81" i="16" s="1"/>
  <c r="B45" i="15" s="1"/>
  <c r="K82" i="1"/>
  <c r="C82" i="16" l="1"/>
  <c r="K82" i="16" s="1"/>
  <c r="L82" i="16" s="1"/>
  <c r="B46" i="15" s="1"/>
  <c r="K83" i="1"/>
  <c r="B58" i="16"/>
  <c r="K59" i="2"/>
  <c r="B59" i="16" l="1"/>
  <c r="K60" i="2"/>
  <c r="C83" i="16"/>
  <c r="K83" i="16" s="1"/>
  <c r="L83" i="16" s="1"/>
  <c r="B47" i="15" s="1"/>
  <c r="K84" i="1"/>
  <c r="K85" i="1" l="1"/>
  <c r="C84" i="16"/>
  <c r="K84" i="16" s="1"/>
  <c r="L84" i="16" s="1"/>
  <c r="B48" i="15" s="1"/>
  <c r="B60" i="16"/>
  <c r="K61" i="2"/>
  <c r="K62" i="2" l="1"/>
  <c r="B61" i="16"/>
  <c r="C85" i="16"/>
  <c r="K85" i="16" s="1"/>
  <c r="L85" i="16" s="1"/>
  <c r="B49" i="15" s="1"/>
  <c r="K86" i="1"/>
  <c r="C86" i="16" l="1"/>
  <c r="K86" i="16" s="1"/>
  <c r="L86" i="16" s="1"/>
  <c r="B50" i="15" s="1"/>
  <c r="K87" i="1"/>
  <c r="B62" i="16"/>
  <c r="K63" i="2"/>
  <c r="K64" i="2" l="1"/>
  <c r="B63" i="16"/>
  <c r="C87" i="16"/>
  <c r="K87" i="16" s="1"/>
  <c r="L87" i="16" s="1"/>
  <c r="B51" i="15" s="1"/>
  <c r="K88" i="1"/>
  <c r="C88" i="16" l="1"/>
  <c r="K88" i="16" s="1"/>
  <c r="L88" i="16" s="1"/>
  <c r="B52" i="15" s="1"/>
  <c r="K89" i="1"/>
  <c r="B64" i="16"/>
  <c r="K65" i="2"/>
  <c r="K66" i="2" l="1"/>
  <c r="B65" i="16"/>
  <c r="C89" i="16"/>
  <c r="K89" i="16" s="1"/>
  <c r="L89" i="16" s="1"/>
  <c r="B53" i="15" s="1"/>
  <c r="K90" i="1"/>
  <c r="K91" i="1" l="1"/>
  <c r="C90" i="16"/>
  <c r="K90" i="16" s="1"/>
  <c r="L90" i="16" s="1"/>
  <c r="B54" i="15" s="1"/>
  <c r="K67" i="2"/>
  <c r="B66" i="16"/>
  <c r="K68" i="2" l="1"/>
  <c r="B67" i="16"/>
  <c r="C91" i="16"/>
  <c r="K91" i="16" s="1"/>
  <c r="L91" i="16" s="1"/>
  <c r="B55" i="15" s="1"/>
  <c r="K92" i="1"/>
  <c r="C92" i="16" l="1"/>
  <c r="K92" i="16" s="1"/>
  <c r="L92" i="16" s="1"/>
  <c r="B56" i="15" s="1"/>
  <c r="K93" i="1"/>
  <c r="B68" i="16"/>
  <c r="K69" i="2"/>
  <c r="B69" i="16" l="1"/>
  <c r="K70" i="2"/>
  <c r="C93" i="16"/>
  <c r="K93" i="16" s="1"/>
  <c r="L93" i="16" s="1"/>
  <c r="B57" i="15" s="1"/>
  <c r="K94" i="1"/>
  <c r="K95" i="1" l="1"/>
  <c r="C94" i="16"/>
  <c r="K94" i="16" s="1"/>
  <c r="L94" i="16" s="1"/>
  <c r="B58" i="15" s="1"/>
  <c r="K71" i="2"/>
  <c r="B70" i="16"/>
  <c r="K72" i="2" l="1"/>
  <c r="B71" i="16"/>
  <c r="C95" i="16"/>
  <c r="K95" i="16" s="1"/>
  <c r="L95" i="16" s="1"/>
  <c r="B59" i="15" s="1"/>
  <c r="K96" i="1"/>
  <c r="C96" i="16" l="1"/>
  <c r="K96" i="16" s="1"/>
  <c r="L96" i="16" s="1"/>
  <c r="B60" i="15" s="1"/>
  <c r="K97" i="1"/>
  <c r="K73" i="2"/>
  <c r="B72" i="16"/>
  <c r="K74" i="2" l="1"/>
  <c r="B73" i="16"/>
  <c r="C97" i="16"/>
  <c r="K97" i="16" s="1"/>
  <c r="L97" i="16" s="1"/>
  <c r="B61" i="15" s="1"/>
  <c r="K98" i="1"/>
  <c r="C98" i="16" l="1"/>
  <c r="K98" i="16" s="1"/>
  <c r="L98" i="16" s="1"/>
  <c r="B62" i="15" s="1"/>
  <c r="K99" i="1"/>
  <c r="B74" i="16"/>
  <c r="K75" i="2"/>
  <c r="K76" i="2" l="1"/>
  <c r="B75" i="16"/>
  <c r="C99" i="16"/>
  <c r="K99" i="16" s="1"/>
  <c r="L99" i="16" s="1"/>
  <c r="B63" i="15" s="1"/>
  <c r="K100" i="1"/>
  <c r="K101" i="1" l="1"/>
  <c r="C100" i="16"/>
  <c r="K100" i="16" s="1"/>
  <c r="L100" i="16" s="1"/>
  <c r="B64" i="15" s="1"/>
  <c r="K77" i="2"/>
  <c r="B76" i="16"/>
  <c r="B77" i="16" l="1"/>
  <c r="K78" i="2"/>
  <c r="C101" i="16"/>
  <c r="K101" i="16" s="1"/>
  <c r="L101" i="16" s="1"/>
  <c r="B65" i="15" s="1"/>
  <c r="K102" i="1"/>
  <c r="C102" i="16" l="1"/>
  <c r="K102" i="16" s="1"/>
  <c r="L102" i="16" s="1"/>
  <c r="B66" i="15" s="1"/>
  <c r="K103" i="1"/>
  <c r="K79" i="2"/>
  <c r="B78" i="16"/>
  <c r="B79" i="16" l="1"/>
  <c r="K80" i="2"/>
  <c r="C103" i="16"/>
  <c r="K103" i="16" s="1"/>
  <c r="L103" i="16" s="1"/>
  <c r="B67" i="15" s="1"/>
  <c r="K104" i="1"/>
  <c r="C104" i="16" l="1"/>
  <c r="K104" i="16" s="1"/>
  <c r="L104" i="16" s="1"/>
  <c r="B68" i="15" s="1"/>
  <c r="K105" i="1"/>
  <c r="B80" i="16"/>
  <c r="K81" i="2"/>
  <c r="B81" i="16" l="1"/>
  <c r="K82" i="2"/>
  <c r="C105" i="16"/>
  <c r="K105" i="16" s="1"/>
  <c r="L105" i="16" s="1"/>
  <c r="B69" i="15" s="1"/>
  <c r="K106" i="1"/>
  <c r="C106" i="16" l="1"/>
  <c r="K106" i="16" s="1"/>
  <c r="L106" i="16" s="1"/>
  <c r="B70" i="15" s="1"/>
  <c r="K107" i="1"/>
  <c r="K83" i="2"/>
  <c r="B82" i="16"/>
  <c r="B83" i="16" l="1"/>
  <c r="K84" i="2"/>
  <c r="C107" i="16"/>
  <c r="K107" i="16" s="1"/>
  <c r="L107" i="16" s="1"/>
  <c r="B71" i="15" s="1"/>
  <c r="K108" i="1"/>
  <c r="K109" i="1" l="1"/>
  <c r="C108" i="16"/>
  <c r="K108" i="16" s="1"/>
  <c r="L108" i="16" s="1"/>
  <c r="B72" i="15" s="1"/>
  <c r="B84" i="16"/>
  <c r="K85" i="2"/>
  <c r="B85" i="16" l="1"/>
  <c r="K86" i="2"/>
  <c r="C109" i="16"/>
  <c r="K109" i="16" s="1"/>
  <c r="L109" i="16" s="1"/>
  <c r="B73" i="15" s="1"/>
  <c r="K110" i="1"/>
  <c r="K111" i="1" l="1"/>
  <c r="C110" i="16"/>
  <c r="K110" i="16" s="1"/>
  <c r="L110" i="16" s="1"/>
  <c r="B74" i="15" s="1"/>
  <c r="B86" i="16"/>
  <c r="K87" i="2"/>
  <c r="C111" i="16" l="1"/>
  <c r="K111" i="16" s="1"/>
  <c r="L111" i="16" s="1"/>
  <c r="B75" i="15" s="1"/>
  <c r="K112" i="1"/>
  <c r="B87" i="16"/>
  <c r="K88" i="2"/>
  <c r="B88" i="16" l="1"/>
  <c r="K89" i="2"/>
  <c r="C112" i="16"/>
  <c r="K112" i="16" s="1"/>
  <c r="L112" i="16" s="1"/>
  <c r="B76" i="15" s="1"/>
  <c r="K113" i="1"/>
  <c r="C113" i="16" l="1"/>
  <c r="K113" i="16" s="1"/>
  <c r="L113" i="16" s="1"/>
  <c r="B77" i="15" s="1"/>
  <c r="K114" i="1"/>
  <c r="B89" i="16"/>
  <c r="K90" i="2"/>
  <c r="B90" i="16" l="1"/>
  <c r="K91" i="2"/>
  <c r="K115" i="1"/>
  <c r="C114" i="16"/>
  <c r="K114" i="16" s="1"/>
  <c r="L114" i="16" s="1"/>
  <c r="B78" i="15" s="1"/>
  <c r="C115" i="16" l="1"/>
  <c r="K115" i="16" s="1"/>
  <c r="L115" i="16" s="1"/>
  <c r="B79" i="15" s="1"/>
  <c r="K116" i="1"/>
  <c r="B91" i="16"/>
  <c r="K92" i="2"/>
  <c r="K93" i="2" l="1"/>
  <c r="B92" i="16"/>
  <c r="K117" i="1"/>
  <c r="C116" i="16"/>
  <c r="K116" i="16" s="1"/>
  <c r="L116" i="16" s="1"/>
  <c r="B80" i="15" s="1"/>
  <c r="K94" i="2" l="1"/>
  <c r="B93" i="16"/>
  <c r="C117" i="16"/>
  <c r="K117" i="16" s="1"/>
  <c r="L117" i="16" s="1"/>
  <c r="B81" i="15" s="1"/>
  <c r="K118" i="1"/>
  <c r="K95" i="2" l="1"/>
  <c r="B94" i="16"/>
  <c r="K119" i="1"/>
  <c r="C118" i="16"/>
  <c r="K118" i="16" s="1"/>
  <c r="L118" i="16" s="1"/>
  <c r="B82" i="15" s="1"/>
  <c r="C119" i="16" l="1"/>
  <c r="K119" i="16" s="1"/>
  <c r="L119" i="16" s="1"/>
  <c r="B83" i="15" s="1"/>
  <c r="K120" i="1"/>
  <c r="K96" i="2"/>
  <c r="B95" i="16"/>
  <c r="K121" i="1" l="1"/>
  <c r="C120" i="16"/>
  <c r="K120" i="16" s="1"/>
  <c r="L120" i="16" s="1"/>
  <c r="B84" i="15" s="1"/>
  <c r="B96" i="16"/>
  <c r="K97" i="2"/>
  <c r="B97" i="16" l="1"/>
  <c r="K98" i="2"/>
  <c r="C121" i="16"/>
  <c r="K121" i="16" s="1"/>
  <c r="L121" i="16" s="1"/>
  <c r="B85" i="15" s="1"/>
  <c r="K122" i="1"/>
  <c r="C122" i="16" l="1"/>
  <c r="K122" i="16" s="1"/>
  <c r="L122" i="16" s="1"/>
  <c r="B86" i="15" s="1"/>
  <c r="K123" i="1"/>
  <c r="B98" i="16"/>
  <c r="K99" i="2"/>
  <c r="B99" i="16" l="1"/>
  <c r="K100" i="2"/>
  <c r="C123" i="16"/>
  <c r="K123" i="16" s="1"/>
  <c r="L123" i="16" s="1"/>
  <c r="B87" i="15" s="1"/>
  <c r="K124" i="1"/>
  <c r="K125" i="1" l="1"/>
  <c r="C124" i="16"/>
  <c r="K124" i="16" s="1"/>
  <c r="L124" i="16" s="1"/>
  <c r="B88" i="15" s="1"/>
  <c r="K101" i="2"/>
  <c r="B100" i="16"/>
  <c r="K126" i="1" l="1"/>
  <c r="C125" i="16"/>
  <c r="K125" i="16" s="1"/>
  <c r="L125" i="16" s="1"/>
  <c r="B89" i="15" s="1"/>
  <c r="B101" i="16"/>
  <c r="K102" i="2"/>
  <c r="K103" i="2" l="1"/>
  <c r="B102" i="16"/>
  <c r="K127" i="1"/>
  <c r="C126" i="16"/>
  <c r="K126" i="16" s="1"/>
  <c r="L126" i="16" s="1"/>
  <c r="B90" i="15" s="1"/>
  <c r="C127" i="16" l="1"/>
  <c r="K127" i="16" s="1"/>
  <c r="L127" i="16" s="1"/>
  <c r="B91" i="15" s="1"/>
  <c r="K128" i="1"/>
  <c r="K104" i="2"/>
  <c r="B103" i="16"/>
  <c r="B104" i="16" l="1"/>
  <c r="K105" i="2"/>
  <c r="C128" i="16"/>
  <c r="K128" i="16" s="1"/>
  <c r="L128" i="16" s="1"/>
  <c r="B92" i="15" s="1"/>
  <c r="K129" i="1"/>
  <c r="C129" i="16" l="1"/>
  <c r="K129" i="16" s="1"/>
  <c r="L129" i="16" s="1"/>
  <c r="B93" i="15" s="1"/>
  <c r="K130" i="1"/>
  <c r="B105" i="16"/>
  <c r="K106" i="2"/>
  <c r="K107" i="2" l="1"/>
  <c r="B106" i="16"/>
  <c r="K131" i="1"/>
  <c r="C130" i="16"/>
  <c r="K130" i="16" s="1"/>
  <c r="L130" i="16" s="1"/>
  <c r="B94" i="15" s="1"/>
  <c r="C131" i="16" l="1"/>
  <c r="K131" i="16" s="1"/>
  <c r="L131" i="16" s="1"/>
  <c r="B95" i="15" s="1"/>
  <c r="K132" i="1"/>
  <c r="B107" i="16"/>
  <c r="K108" i="2"/>
  <c r="K109" i="2" l="1"/>
  <c r="B108" i="16"/>
  <c r="C132" i="16"/>
  <c r="K132" i="16" s="1"/>
  <c r="L132" i="16" s="1"/>
  <c r="B96" i="15" s="1"/>
  <c r="K133" i="1"/>
  <c r="C133" i="16" l="1"/>
  <c r="K133" i="16" s="1"/>
  <c r="L133" i="16" s="1"/>
  <c r="B97" i="15" s="1"/>
  <c r="K134" i="1"/>
  <c r="K110" i="2"/>
  <c r="B109" i="16"/>
  <c r="K111" i="2" l="1"/>
  <c r="B110" i="16"/>
  <c r="K135" i="1"/>
  <c r="C134" i="16"/>
  <c r="K134" i="16" s="1"/>
  <c r="L134" i="16" s="1"/>
  <c r="B98" i="15" s="1"/>
  <c r="C135" i="16" l="1"/>
  <c r="K135" i="16" s="1"/>
  <c r="L135" i="16" s="1"/>
  <c r="B99" i="15" s="1"/>
  <c r="K136" i="1"/>
  <c r="B111" i="16"/>
  <c r="K112" i="2"/>
  <c r="K113" i="2" l="1"/>
  <c r="B112" i="16"/>
  <c r="C136" i="16"/>
  <c r="K136" i="16" s="1"/>
  <c r="L136" i="16" s="1"/>
  <c r="B100" i="15" s="1"/>
  <c r="K137" i="1"/>
  <c r="C137" i="16" l="1"/>
  <c r="K137" i="16" s="1"/>
  <c r="L137" i="16" s="1"/>
  <c r="B101" i="15" s="1"/>
  <c r="K138" i="1"/>
  <c r="K114" i="2"/>
  <c r="B113" i="16"/>
  <c r="C138" i="16" l="1"/>
  <c r="K138" i="16" s="1"/>
  <c r="L138" i="16" s="1"/>
  <c r="B102" i="15" s="1"/>
  <c r="K139" i="1"/>
  <c r="B114" i="16"/>
  <c r="K115" i="2"/>
  <c r="K140" i="1" l="1"/>
  <c r="C139" i="16"/>
  <c r="K139" i="16" s="1"/>
  <c r="L139" i="16" s="1"/>
  <c r="B103" i="15" s="1"/>
  <c r="K116" i="2"/>
  <c r="B115" i="16"/>
  <c r="K117" i="2" l="1"/>
  <c r="B116" i="16"/>
  <c r="K141" i="1"/>
  <c r="C140" i="16"/>
  <c r="K140" i="16" s="1"/>
  <c r="L140" i="16" s="1"/>
  <c r="B104" i="15" s="1"/>
  <c r="K118" i="2" l="1"/>
  <c r="B117" i="16"/>
  <c r="C141" i="16"/>
  <c r="K141" i="16" s="1"/>
  <c r="L141" i="16" s="1"/>
  <c r="B105" i="15" s="1"/>
  <c r="K142" i="1"/>
  <c r="B118" i="16" l="1"/>
  <c r="K119" i="2"/>
  <c r="C142" i="16"/>
  <c r="K142" i="16" s="1"/>
  <c r="L142" i="16" s="1"/>
  <c r="B106" i="15" s="1"/>
  <c r="K143" i="1"/>
  <c r="C143" i="16" l="1"/>
  <c r="K143" i="16" s="1"/>
  <c r="L143" i="16" s="1"/>
  <c r="B107" i="15" s="1"/>
  <c r="K144" i="1"/>
  <c r="K120" i="2"/>
  <c r="B119" i="16"/>
  <c r="K121" i="2" l="1"/>
  <c r="B120" i="16"/>
  <c r="K145" i="1"/>
  <c r="C144" i="16"/>
  <c r="K144" i="16" s="1"/>
  <c r="L144" i="16" s="1"/>
  <c r="B108" i="15" s="1"/>
  <c r="C145" i="16" l="1"/>
  <c r="K145" i="16" s="1"/>
  <c r="L145" i="16" s="1"/>
  <c r="B109" i="15" s="1"/>
  <c r="K146" i="1"/>
  <c r="B121" i="16"/>
  <c r="K122" i="2"/>
  <c r="B122" i="16" l="1"/>
  <c r="K123" i="2"/>
  <c r="C146" i="16"/>
  <c r="K146" i="16" s="1"/>
  <c r="L146" i="16" s="1"/>
  <c r="B110" i="15" s="1"/>
  <c r="K147" i="1"/>
  <c r="C147" i="16" l="1"/>
  <c r="K147" i="16" s="1"/>
  <c r="L147" i="16" s="1"/>
  <c r="B111" i="15" s="1"/>
  <c r="K148" i="1"/>
  <c r="B123" i="16"/>
  <c r="K124" i="2"/>
  <c r="C148" i="16" l="1"/>
  <c r="K148" i="16" s="1"/>
  <c r="L148" i="16" s="1"/>
  <c r="B112" i="15" s="1"/>
  <c r="K149" i="1"/>
  <c r="B124" i="16"/>
  <c r="K125" i="2"/>
  <c r="C149" i="16" l="1"/>
  <c r="K149" i="16" s="1"/>
  <c r="L149" i="16" s="1"/>
  <c r="B113" i="15" s="1"/>
  <c r="K150" i="1"/>
  <c r="K126" i="2"/>
  <c r="B125" i="16"/>
  <c r="B126" i="16" l="1"/>
  <c r="K127" i="2"/>
  <c r="C150" i="16"/>
  <c r="K150" i="16" s="1"/>
  <c r="L150" i="16" s="1"/>
  <c r="B114" i="15" s="1"/>
  <c r="K151" i="1"/>
  <c r="C151" i="16" l="1"/>
  <c r="K151" i="16" s="1"/>
  <c r="L151" i="16" s="1"/>
  <c r="B115" i="15" s="1"/>
  <c r="K152" i="1"/>
  <c r="B127" i="16"/>
  <c r="K128" i="2"/>
  <c r="K129" i="2" l="1"/>
  <c r="B128" i="16"/>
  <c r="K153" i="1"/>
  <c r="C152" i="16"/>
  <c r="K152" i="16" s="1"/>
  <c r="L152" i="16" s="1"/>
  <c r="B116" i="15" s="1"/>
  <c r="C153" i="16" l="1"/>
  <c r="K153" i="16" s="1"/>
  <c r="L153" i="16" s="1"/>
  <c r="B117" i="15" s="1"/>
  <c r="K154" i="1"/>
  <c r="K130" i="2"/>
  <c r="B129" i="16"/>
  <c r="K131" i="2" l="1"/>
  <c r="B130" i="16"/>
  <c r="C154" i="16"/>
  <c r="K154" i="16" s="1"/>
  <c r="L154" i="16" s="1"/>
  <c r="B118" i="15" s="1"/>
  <c r="K155" i="1"/>
  <c r="C155" i="16" l="1"/>
  <c r="K155" i="16" s="1"/>
  <c r="L155" i="16" s="1"/>
  <c r="B119" i="15" s="1"/>
  <c r="K156" i="1"/>
  <c r="B131" i="16"/>
  <c r="K132" i="2"/>
  <c r="K133" i="2" l="1"/>
  <c r="B132" i="16"/>
  <c r="C156" i="16"/>
  <c r="K156" i="16" s="1"/>
  <c r="L156" i="16" s="1"/>
  <c r="B120" i="15" s="1"/>
  <c r="K157" i="1"/>
  <c r="C157" i="16" l="1"/>
  <c r="K157" i="16" s="1"/>
  <c r="L157" i="16" s="1"/>
  <c r="B121" i="15" s="1"/>
  <c r="K158" i="1"/>
  <c r="K134" i="2"/>
  <c r="B133" i="16"/>
  <c r="K135" i="2" l="1"/>
  <c r="B134" i="16"/>
  <c r="K159" i="1"/>
  <c r="C158" i="16"/>
  <c r="K158" i="16" s="1"/>
  <c r="L158" i="16" s="1"/>
  <c r="B122" i="15" s="1"/>
  <c r="C159" i="16" l="1"/>
  <c r="K159" i="16" s="1"/>
  <c r="L159" i="16" s="1"/>
  <c r="B123" i="15" s="1"/>
  <c r="K160" i="1"/>
  <c r="B135" i="16"/>
  <c r="K136" i="2"/>
  <c r="B136" i="16" l="1"/>
  <c r="K137" i="2"/>
  <c r="C160" i="16"/>
  <c r="K160" i="16" s="1"/>
  <c r="L160" i="16" s="1"/>
  <c r="B124" i="15" s="1"/>
  <c r="K161" i="1"/>
  <c r="C161" i="16" l="1"/>
  <c r="K161" i="16" s="1"/>
  <c r="L161" i="16" s="1"/>
  <c r="B125" i="15" s="1"/>
  <c r="K162" i="1"/>
  <c r="K138" i="2"/>
  <c r="B137" i="16"/>
  <c r="B138" i="16" l="1"/>
  <c r="K139" i="2"/>
  <c r="C162" i="16"/>
  <c r="K162" i="16" s="1"/>
  <c r="L162" i="16" s="1"/>
  <c r="B126" i="15" s="1"/>
  <c r="K163" i="1"/>
  <c r="C163" i="16" l="1"/>
  <c r="K163" i="16" s="1"/>
  <c r="L163" i="16" s="1"/>
  <c r="B127" i="15" s="1"/>
  <c r="K164" i="1"/>
  <c r="B139" i="16"/>
  <c r="K140" i="2"/>
  <c r="K141" i="2" l="1"/>
  <c r="B140" i="16"/>
  <c r="K165" i="1"/>
  <c r="C164" i="16"/>
  <c r="K164" i="16" s="1"/>
  <c r="L164" i="16" s="1"/>
  <c r="B128" i="15" s="1"/>
  <c r="C165" i="16" l="1"/>
  <c r="K165" i="16" s="1"/>
  <c r="L165" i="16" s="1"/>
  <c r="B129" i="15" s="1"/>
  <c r="K166" i="1"/>
  <c r="K142" i="2"/>
  <c r="B141" i="16"/>
  <c r="K143" i="2" l="1"/>
  <c r="B142" i="16"/>
  <c r="C166" i="16"/>
  <c r="K166" i="16" s="1"/>
  <c r="L166" i="16" s="1"/>
  <c r="B130" i="15" s="1"/>
  <c r="K167" i="1"/>
  <c r="C167" i="16" l="1"/>
  <c r="K167" i="16" s="1"/>
  <c r="L167" i="16" s="1"/>
  <c r="B131" i="15" s="1"/>
  <c r="K168" i="1"/>
  <c r="K144" i="2"/>
  <c r="B143" i="16"/>
  <c r="B144" i="16" l="1"/>
  <c r="K145" i="2"/>
  <c r="C168" i="16"/>
  <c r="K168" i="16" s="1"/>
  <c r="L168" i="16" s="1"/>
  <c r="B132" i="15" s="1"/>
  <c r="K169" i="1"/>
  <c r="C169" i="16" l="1"/>
  <c r="K169" i="16" s="1"/>
  <c r="L169" i="16" s="1"/>
  <c r="B133" i="15" s="1"/>
  <c r="K170" i="1"/>
  <c r="K146" i="2"/>
  <c r="B145" i="16"/>
  <c r="K147" i="2" l="1"/>
  <c r="B146" i="16"/>
  <c r="C170" i="16"/>
  <c r="K170" i="16" s="1"/>
  <c r="L170" i="16" s="1"/>
  <c r="B134" i="15" s="1"/>
  <c r="K171" i="1"/>
  <c r="C171" i="16" l="1"/>
  <c r="K171" i="16" s="1"/>
  <c r="L171" i="16" s="1"/>
  <c r="B135" i="15" s="1"/>
  <c r="K172" i="1"/>
  <c r="B147" i="16"/>
  <c r="K148" i="2"/>
  <c r="K149" i="2" l="1"/>
  <c r="B148" i="16"/>
  <c r="K173" i="1"/>
  <c r="C172" i="16"/>
  <c r="K172" i="16" s="1"/>
  <c r="L172" i="16" s="1"/>
  <c r="B136" i="15" s="1"/>
  <c r="C173" i="16" l="1"/>
  <c r="K173" i="16" s="1"/>
  <c r="L173" i="16" s="1"/>
  <c r="B137" i="15" s="1"/>
  <c r="K174" i="1"/>
  <c r="K150" i="2"/>
  <c r="B149" i="16"/>
  <c r="B150" i="16" l="1"/>
  <c r="K151" i="2"/>
  <c r="C174" i="16"/>
  <c r="K174" i="16" s="1"/>
  <c r="L174" i="16" s="1"/>
  <c r="B138" i="15" s="1"/>
  <c r="K175" i="1"/>
  <c r="C175" i="16" l="1"/>
  <c r="K175" i="16" s="1"/>
  <c r="L175" i="16" s="1"/>
  <c r="B139" i="15" s="1"/>
  <c r="K176" i="1"/>
  <c r="B151" i="16"/>
  <c r="K152" i="2"/>
  <c r="B152" i="16" l="1"/>
  <c r="K153" i="2"/>
  <c r="K177" i="1"/>
  <c r="C176" i="16"/>
  <c r="K176" i="16" s="1"/>
  <c r="L176" i="16" s="1"/>
  <c r="B140" i="15" s="1"/>
  <c r="C177" i="16" l="1"/>
  <c r="K177" i="16" s="1"/>
  <c r="L177" i="16" s="1"/>
  <c r="B141" i="15" s="1"/>
  <c r="K178" i="1"/>
  <c r="B153" i="16"/>
  <c r="K154" i="2"/>
  <c r="K155" i="2" l="1"/>
  <c r="B154" i="16"/>
  <c r="C178" i="16"/>
  <c r="K178" i="16" s="1"/>
  <c r="L178" i="16" s="1"/>
  <c r="B142" i="15" s="1"/>
  <c r="K179" i="1"/>
  <c r="C179" i="16" l="1"/>
  <c r="K179" i="16" s="1"/>
  <c r="L179" i="16" s="1"/>
  <c r="B143" i="15" s="1"/>
  <c r="K180" i="1"/>
  <c r="K156" i="2"/>
  <c r="B155" i="16"/>
  <c r="K157" i="2" l="1"/>
  <c r="B156" i="16"/>
  <c r="C180" i="16"/>
  <c r="K180" i="16" s="1"/>
  <c r="L180" i="16" s="1"/>
  <c r="B144" i="15" s="1"/>
  <c r="K181" i="1"/>
  <c r="C181" i="16" l="1"/>
  <c r="K181" i="16" s="1"/>
  <c r="L181" i="16" s="1"/>
  <c r="B145" i="15" s="1"/>
  <c r="K182" i="1"/>
  <c r="B157" i="16"/>
  <c r="K158" i="2"/>
  <c r="B158" i="16" l="1"/>
  <c r="K159" i="2"/>
  <c r="C182" i="16"/>
  <c r="K182" i="16" s="1"/>
  <c r="L182" i="16" s="1"/>
  <c r="B146" i="15" s="1"/>
  <c r="K183" i="1"/>
  <c r="C183" i="16" l="1"/>
  <c r="K183" i="16" s="1"/>
  <c r="L183" i="16" s="1"/>
  <c r="B147" i="15" s="1"/>
  <c r="K184" i="1"/>
  <c r="B159" i="16"/>
  <c r="K160" i="2"/>
  <c r="B160" i="16" l="1"/>
  <c r="K161" i="2"/>
  <c r="C184" i="16"/>
  <c r="K184" i="16" s="1"/>
  <c r="L184" i="16" s="1"/>
  <c r="B148" i="15" s="1"/>
  <c r="K185" i="1"/>
  <c r="C185" i="16" l="1"/>
  <c r="K185" i="16" s="1"/>
  <c r="L185" i="16" s="1"/>
  <c r="B149" i="15" s="1"/>
  <c r="K186" i="1"/>
  <c r="B161" i="16"/>
  <c r="K162" i="2"/>
  <c r="K163" i="2" l="1"/>
  <c r="B162" i="16"/>
  <c r="C186" i="16"/>
  <c r="K186" i="16" s="1"/>
  <c r="L186" i="16" s="1"/>
  <c r="B150" i="15" s="1"/>
  <c r="K187" i="1"/>
  <c r="K188" i="1" l="1"/>
  <c r="C187" i="16"/>
  <c r="K187" i="16" s="1"/>
  <c r="L187" i="16" s="1"/>
  <c r="B151" i="15" s="1"/>
  <c r="K164" i="2"/>
  <c r="B163" i="16"/>
  <c r="B164" i="16" l="1"/>
  <c r="K165" i="2"/>
  <c r="C188" i="16"/>
  <c r="K188" i="16" s="1"/>
  <c r="L188" i="16" s="1"/>
  <c r="B152" i="15" s="1"/>
  <c r="K189" i="1"/>
  <c r="C189" i="16" l="1"/>
  <c r="K189" i="16" s="1"/>
  <c r="L189" i="16" s="1"/>
  <c r="B153" i="15" s="1"/>
  <c r="K190" i="1"/>
  <c r="B165" i="16"/>
  <c r="K166" i="2"/>
  <c r="B166" i="16" l="1"/>
  <c r="K167" i="2"/>
  <c r="C190" i="16"/>
  <c r="K190" i="16" s="1"/>
  <c r="L190" i="16" s="1"/>
  <c r="B154" i="15" s="1"/>
  <c r="K191" i="1"/>
  <c r="C191" i="16" l="1"/>
  <c r="K191" i="16" s="1"/>
  <c r="L191" i="16" s="1"/>
  <c r="B155" i="15" s="1"/>
  <c r="K192" i="1"/>
  <c r="B167" i="16"/>
  <c r="K168" i="2"/>
  <c r="K169" i="2" l="1"/>
  <c r="B168" i="16"/>
  <c r="C192" i="16"/>
  <c r="K192" i="16" s="1"/>
  <c r="L192" i="16" s="1"/>
  <c r="B156" i="15" s="1"/>
  <c r="K193" i="1"/>
  <c r="C193" i="16" l="1"/>
  <c r="K193" i="16" s="1"/>
  <c r="L193" i="16" s="1"/>
  <c r="B157" i="15" s="1"/>
  <c r="K194" i="1"/>
  <c r="K170" i="2"/>
  <c r="B169" i="16"/>
  <c r="K171" i="2" l="1"/>
  <c r="B170" i="16"/>
  <c r="C194" i="16"/>
  <c r="K194" i="16" s="1"/>
  <c r="L194" i="16" s="1"/>
  <c r="B158" i="15" s="1"/>
  <c r="K195" i="1"/>
  <c r="K196" i="1" l="1"/>
  <c r="C195" i="16"/>
  <c r="K195" i="16" s="1"/>
  <c r="L195" i="16" s="1"/>
  <c r="B159" i="15" s="1"/>
  <c r="K172" i="2"/>
  <c r="B171" i="16"/>
  <c r="B172" i="16" l="1"/>
  <c r="K173" i="2"/>
  <c r="C196" i="16"/>
  <c r="K196" i="16" s="1"/>
  <c r="L196" i="16" s="1"/>
  <c r="B160" i="15" s="1"/>
  <c r="K197" i="1"/>
  <c r="K198" i="1" l="1"/>
  <c r="C197" i="16"/>
  <c r="K197" i="16" s="1"/>
  <c r="L197" i="16" s="1"/>
  <c r="B161" i="15" s="1"/>
  <c r="B173" i="16"/>
  <c r="K174" i="2"/>
  <c r="K175" i="2" l="1"/>
  <c r="B174" i="16"/>
  <c r="C198" i="16"/>
  <c r="K198" i="16" s="1"/>
  <c r="L198" i="16" s="1"/>
  <c r="B162" i="15" s="1"/>
  <c r="K199" i="1"/>
  <c r="C199" i="16" l="1"/>
  <c r="K199" i="16" s="1"/>
  <c r="L199" i="16" s="1"/>
  <c r="B163" i="15" s="1"/>
  <c r="K200" i="1"/>
  <c r="B175" i="16"/>
  <c r="K176" i="2"/>
  <c r="B176" i="16" l="1"/>
  <c r="K177" i="2"/>
  <c r="C200" i="16"/>
  <c r="K200" i="16" s="1"/>
  <c r="L200" i="16" s="1"/>
  <c r="B164" i="15" s="1"/>
  <c r="K201" i="1"/>
  <c r="C201" i="16" l="1"/>
  <c r="K201" i="16" s="1"/>
  <c r="L201" i="16" s="1"/>
  <c r="B165" i="15" s="1"/>
  <c r="K202" i="1"/>
  <c r="K178" i="2"/>
  <c r="B177" i="16"/>
  <c r="B178" i="16" l="1"/>
  <c r="K179" i="2"/>
  <c r="C202" i="16"/>
  <c r="K202" i="16" s="1"/>
  <c r="L202" i="16" s="1"/>
  <c r="B166" i="15" s="1"/>
  <c r="K203" i="1"/>
  <c r="K204" i="1" l="1"/>
  <c r="C203" i="16"/>
  <c r="K203" i="16" s="1"/>
  <c r="L203" i="16" s="1"/>
  <c r="B167" i="15" s="1"/>
  <c r="B179" i="16"/>
  <c r="K180" i="2"/>
  <c r="B180" i="16" l="1"/>
  <c r="K181" i="2"/>
  <c r="K205" i="1"/>
  <c r="C204" i="16"/>
  <c r="K204" i="16" s="1"/>
  <c r="L204" i="16" s="1"/>
  <c r="B168" i="15" s="1"/>
  <c r="C205" i="16" l="1"/>
  <c r="K205" i="16" s="1"/>
  <c r="L205" i="16" s="1"/>
  <c r="B169" i="15" s="1"/>
  <c r="K206" i="1"/>
  <c r="K182" i="2"/>
  <c r="B181" i="16"/>
  <c r="B182" i="16" l="1"/>
  <c r="K183" i="2"/>
  <c r="C206" i="16"/>
  <c r="K206" i="16" s="1"/>
  <c r="L206" i="16" s="1"/>
  <c r="B170" i="15" s="1"/>
  <c r="K207" i="1"/>
  <c r="C207" i="16" l="1"/>
  <c r="K207" i="16" s="1"/>
  <c r="L207" i="16" s="1"/>
  <c r="B171" i="15" s="1"/>
  <c r="K208" i="1"/>
  <c r="K184" i="2"/>
  <c r="B183" i="16"/>
  <c r="K185" i="2" l="1"/>
  <c r="B184" i="16"/>
  <c r="C208" i="16"/>
  <c r="K208" i="16" s="1"/>
  <c r="L208" i="16" s="1"/>
  <c r="B172" i="15" s="1"/>
  <c r="K209" i="1"/>
  <c r="K210" i="1" l="1"/>
  <c r="C209" i="16"/>
  <c r="K209" i="16" s="1"/>
  <c r="L209" i="16" s="1"/>
  <c r="B173" i="15" s="1"/>
  <c r="B185" i="16"/>
  <c r="K186" i="2"/>
  <c r="B186" i="16" l="1"/>
  <c r="K187" i="2"/>
  <c r="C210" i="16"/>
  <c r="K210" i="16" s="1"/>
  <c r="L210" i="16" s="1"/>
  <c r="B174" i="15" s="1"/>
  <c r="K211" i="1"/>
  <c r="C211" i="16" l="1"/>
  <c r="K211" i="16" s="1"/>
  <c r="L211" i="16" s="1"/>
  <c r="B175" i="15" s="1"/>
  <c r="K212" i="1"/>
  <c r="K188" i="2"/>
  <c r="B187" i="16"/>
  <c r="B188" i="16" l="1"/>
  <c r="K189" i="2"/>
  <c r="C212" i="16"/>
  <c r="K212" i="16" s="1"/>
  <c r="L212" i="16" s="1"/>
  <c r="B176" i="15" s="1"/>
  <c r="K213" i="1"/>
  <c r="C213" i="16" l="1"/>
  <c r="K213" i="16" s="1"/>
  <c r="L213" i="16" s="1"/>
  <c r="B177" i="15" s="1"/>
  <c r="K214" i="1"/>
  <c r="B189" i="16"/>
  <c r="K190" i="2"/>
  <c r="B190" i="16" l="1"/>
  <c r="K191" i="2"/>
  <c r="C214" i="16"/>
  <c r="K214" i="16" s="1"/>
  <c r="L214" i="16" s="1"/>
  <c r="B178" i="15" s="1"/>
  <c r="K215" i="1"/>
  <c r="C215" i="16" l="1"/>
  <c r="K215" i="16" s="1"/>
  <c r="L215" i="16" s="1"/>
  <c r="B179" i="15" s="1"/>
  <c r="K216" i="1"/>
  <c r="K192" i="2"/>
  <c r="B191" i="16"/>
  <c r="B192" i="16" l="1"/>
  <c r="K193" i="2"/>
  <c r="K217" i="1"/>
  <c r="C216" i="16"/>
  <c r="K216" i="16" s="1"/>
  <c r="L216" i="16" s="1"/>
  <c r="B180" i="15" s="1"/>
  <c r="K194" i="2" l="1"/>
  <c r="B193" i="16"/>
  <c r="K218" i="1"/>
  <c r="C217" i="16"/>
  <c r="K217" i="16" s="1"/>
  <c r="L217" i="16" s="1"/>
  <c r="B181" i="15" s="1"/>
  <c r="C218" i="16" l="1"/>
  <c r="K218" i="16" s="1"/>
  <c r="L218" i="16" s="1"/>
  <c r="B182" i="15" s="1"/>
  <c r="K219" i="1"/>
  <c r="K195" i="2"/>
  <c r="B194" i="16"/>
  <c r="B195" i="16" l="1"/>
  <c r="K196" i="2"/>
  <c r="C219" i="16"/>
  <c r="K219" i="16" s="1"/>
  <c r="L219" i="16" s="1"/>
  <c r="B183" i="15" s="1"/>
  <c r="K220" i="1"/>
  <c r="C220" i="16" l="1"/>
  <c r="K220" i="16" s="1"/>
  <c r="L220" i="16" s="1"/>
  <c r="B184" i="15" s="1"/>
  <c r="K221" i="1"/>
  <c r="B196" i="16"/>
  <c r="K197" i="2"/>
  <c r="B197" i="16" l="1"/>
  <c r="K198" i="2"/>
  <c r="C221" i="16"/>
  <c r="K221" i="16" s="1"/>
  <c r="L221" i="16" s="1"/>
  <c r="B185" i="15" s="1"/>
  <c r="K222" i="1"/>
  <c r="C222" i="16" l="1"/>
  <c r="K222" i="16" s="1"/>
  <c r="L222" i="16" s="1"/>
  <c r="B186" i="15" s="1"/>
  <c r="K223" i="1"/>
  <c r="K199" i="2"/>
  <c r="B198" i="16"/>
  <c r="K200" i="2" l="1"/>
  <c r="B199" i="16"/>
  <c r="K224" i="1"/>
  <c r="C223" i="16"/>
  <c r="K223" i="16" s="1"/>
  <c r="L223" i="16" s="1"/>
  <c r="B187" i="15" s="1"/>
  <c r="K225" i="1" l="1"/>
  <c r="C224" i="16"/>
  <c r="K224" i="16" s="1"/>
  <c r="L224" i="16" s="1"/>
  <c r="B188" i="15" s="1"/>
  <c r="K201" i="2"/>
  <c r="B200" i="16"/>
  <c r="K202" i="2" l="1"/>
  <c r="B201" i="16"/>
  <c r="C225" i="16"/>
  <c r="K225" i="16" s="1"/>
  <c r="L225" i="16" s="1"/>
  <c r="B189" i="15" s="1"/>
  <c r="K226" i="1"/>
  <c r="K227" i="1" l="1"/>
  <c r="C226" i="16"/>
  <c r="K226" i="16" s="1"/>
  <c r="L226" i="16" s="1"/>
  <c r="B190" i="15" s="1"/>
  <c r="B202" i="16"/>
  <c r="K203" i="2"/>
  <c r="B203" i="16" l="1"/>
  <c r="K204" i="2"/>
  <c r="C227" i="16"/>
  <c r="K227" i="16" s="1"/>
  <c r="L227" i="16" s="1"/>
  <c r="B191" i="15" s="1"/>
  <c r="K228" i="1"/>
  <c r="K229" i="1" l="1"/>
  <c r="C228" i="16"/>
  <c r="K228" i="16" s="1"/>
  <c r="L228" i="16" s="1"/>
  <c r="B192" i="15" s="1"/>
  <c r="B204" i="16"/>
  <c r="K205" i="2"/>
  <c r="K206" i="2" l="1"/>
  <c r="B205" i="16"/>
  <c r="K230" i="1"/>
  <c r="C229" i="16"/>
  <c r="K229" i="16" s="1"/>
  <c r="L229" i="16" s="1"/>
  <c r="B193" i="15" s="1"/>
  <c r="C230" i="16" l="1"/>
  <c r="K230" i="16" s="1"/>
  <c r="L230" i="16" s="1"/>
  <c r="B194" i="15" s="1"/>
  <c r="K231" i="1"/>
  <c r="B206" i="16"/>
  <c r="K207" i="2"/>
  <c r="K208" i="2" l="1"/>
  <c r="B207" i="16"/>
  <c r="C231" i="16"/>
  <c r="K231" i="16" s="1"/>
  <c r="L231" i="16" s="1"/>
  <c r="B195" i="15" s="1"/>
  <c r="K232" i="1"/>
  <c r="C232" i="16" l="1"/>
  <c r="K232" i="16" s="1"/>
  <c r="L232" i="16" s="1"/>
  <c r="B196" i="15" s="1"/>
  <c r="K233" i="1"/>
  <c r="B208" i="16"/>
  <c r="K209" i="2"/>
  <c r="C233" i="16" l="1"/>
  <c r="K233" i="16" s="1"/>
  <c r="L233" i="16" s="1"/>
  <c r="B197" i="15" s="1"/>
  <c r="K234" i="1"/>
  <c r="B209" i="16"/>
  <c r="K210" i="2"/>
  <c r="K211" i="2" l="1"/>
  <c r="B210" i="16"/>
  <c r="C234" i="16"/>
  <c r="K234" i="16" s="1"/>
  <c r="L234" i="16" s="1"/>
  <c r="B198" i="15" s="1"/>
  <c r="K235" i="1"/>
  <c r="K236" i="1" l="1"/>
  <c r="C235" i="16"/>
  <c r="K235" i="16" s="1"/>
  <c r="L235" i="16" s="1"/>
  <c r="B199" i="15" s="1"/>
  <c r="K212" i="2"/>
  <c r="B211" i="16"/>
  <c r="K213" i="2" l="1"/>
  <c r="B212" i="16"/>
  <c r="C236" i="16"/>
  <c r="K236" i="16" s="1"/>
  <c r="L236" i="16" s="1"/>
  <c r="B200" i="15" s="1"/>
  <c r="K237" i="1"/>
  <c r="K238" i="1" l="1"/>
  <c r="C237" i="16"/>
  <c r="K237" i="16" s="1"/>
  <c r="L237" i="16" s="1"/>
  <c r="B201" i="15" s="1"/>
  <c r="B213" i="16"/>
  <c r="K214" i="2"/>
  <c r="K215" i="2" l="1"/>
  <c r="B214" i="16"/>
  <c r="C238" i="16"/>
  <c r="K238" i="16" s="1"/>
  <c r="L238" i="16" s="1"/>
  <c r="B202" i="15" s="1"/>
  <c r="K239" i="1"/>
  <c r="C239" i="16" l="1"/>
  <c r="K239" i="16" s="1"/>
  <c r="L239" i="16" s="1"/>
  <c r="B203" i="15" s="1"/>
  <c r="K240" i="1"/>
  <c r="B215" i="16"/>
  <c r="K216" i="2"/>
  <c r="B216" i="16" l="1"/>
  <c r="K217" i="2"/>
  <c r="C240" i="16"/>
  <c r="K240" i="16" s="1"/>
  <c r="L240" i="16" s="1"/>
  <c r="B204" i="15" s="1"/>
  <c r="K241" i="1"/>
  <c r="C241" i="16" l="1"/>
  <c r="K241" i="16" s="1"/>
  <c r="L241" i="16" s="1"/>
  <c r="B205" i="15" s="1"/>
  <c r="K242" i="1"/>
  <c r="B217" i="16"/>
  <c r="K218" i="2"/>
  <c r="B218" i="16" l="1"/>
  <c r="K219" i="2"/>
  <c r="K243" i="1"/>
  <c r="C242" i="16"/>
  <c r="K242" i="16" s="1"/>
  <c r="L242" i="16" s="1"/>
  <c r="B206" i="15" s="1"/>
  <c r="B219" i="16" l="1"/>
  <c r="K220" i="2"/>
  <c r="C243" i="16"/>
  <c r="K243" i="16" s="1"/>
  <c r="L243" i="16" s="1"/>
  <c r="B207" i="15" s="1"/>
  <c r="K244" i="1"/>
  <c r="C244" i="16" l="1"/>
  <c r="K244" i="16" s="1"/>
  <c r="L244" i="16" s="1"/>
  <c r="B208" i="15" s="1"/>
  <c r="K245" i="1"/>
  <c r="K221" i="2"/>
  <c r="B220" i="16"/>
  <c r="B221" i="16" l="1"/>
  <c r="K222" i="2"/>
  <c r="C245" i="16"/>
  <c r="K245" i="16" s="1"/>
  <c r="L245" i="16" s="1"/>
  <c r="B209" i="15" s="1"/>
  <c r="K246" i="1"/>
  <c r="K247" i="1" l="1"/>
  <c r="C246" i="16"/>
  <c r="K246" i="16" s="1"/>
  <c r="L246" i="16" s="1"/>
  <c r="B210" i="15" s="1"/>
  <c r="K223" i="2"/>
  <c r="B222" i="16"/>
  <c r="B223" i="16" l="1"/>
  <c r="K224" i="2"/>
  <c r="C247" i="16"/>
  <c r="K247" i="16" s="1"/>
  <c r="L247" i="16" s="1"/>
  <c r="B211" i="15" s="1"/>
  <c r="K248" i="1"/>
  <c r="C248" i="16" l="1"/>
  <c r="K248" i="16" s="1"/>
  <c r="L248" i="16" s="1"/>
  <c r="B212" i="15" s="1"/>
  <c r="K249" i="1"/>
  <c r="B224" i="16"/>
  <c r="K225" i="2"/>
  <c r="B225" i="16" l="1"/>
  <c r="K226" i="2"/>
  <c r="C249" i="16"/>
  <c r="K249" i="16" s="1"/>
  <c r="L249" i="16" s="1"/>
  <c r="B213" i="15" s="1"/>
  <c r="K250" i="1"/>
  <c r="K251" i="1" l="1"/>
  <c r="C250" i="16"/>
  <c r="K250" i="16" s="1"/>
  <c r="L250" i="16" s="1"/>
  <c r="B214" i="15" s="1"/>
  <c r="B226" i="16"/>
  <c r="K227" i="2"/>
  <c r="K228" i="2" l="1"/>
  <c r="B227" i="16"/>
  <c r="K252" i="1"/>
  <c r="C251" i="16"/>
  <c r="K251" i="16" s="1"/>
  <c r="L251" i="16" s="1"/>
  <c r="B215" i="15" s="1"/>
  <c r="C252" i="16" l="1"/>
  <c r="K252" i="16" s="1"/>
  <c r="L252" i="16" s="1"/>
  <c r="B216" i="15" s="1"/>
  <c r="K253" i="1"/>
  <c r="B228" i="16"/>
  <c r="K229" i="2"/>
  <c r="C253" i="16" l="1"/>
  <c r="K253" i="16" s="1"/>
  <c r="L253" i="16" s="1"/>
  <c r="B217" i="15" s="1"/>
  <c r="K254" i="1"/>
  <c r="B229" i="16"/>
  <c r="K230" i="2"/>
  <c r="B230" i="16" l="1"/>
  <c r="K231" i="2"/>
  <c r="C254" i="16"/>
  <c r="K254" i="16" s="1"/>
  <c r="L254" i="16" s="1"/>
  <c r="B218" i="15" s="1"/>
  <c r="K255" i="1"/>
  <c r="K256" i="1" l="1"/>
  <c r="C255" i="16"/>
  <c r="K255" i="16" s="1"/>
  <c r="L255" i="16" s="1"/>
  <c r="B219" i="15" s="1"/>
  <c r="B231" i="16"/>
  <c r="K232" i="2"/>
  <c r="K233" i="2" l="1"/>
  <c r="B232" i="16"/>
  <c r="C256" i="16"/>
  <c r="K256" i="16" s="1"/>
  <c r="L256" i="16" s="1"/>
  <c r="B220" i="15" s="1"/>
  <c r="K257" i="1"/>
  <c r="C257" i="16" l="1"/>
  <c r="K257" i="16" s="1"/>
  <c r="L257" i="16" s="1"/>
  <c r="B221" i="15" s="1"/>
  <c r="K258" i="1"/>
  <c r="B233" i="16"/>
  <c r="K234" i="2"/>
  <c r="B234" i="16" l="1"/>
  <c r="K235" i="2"/>
  <c r="C258" i="16"/>
  <c r="K258" i="16" s="1"/>
  <c r="L258" i="16" s="1"/>
  <c r="B222" i="15" s="1"/>
  <c r="K259" i="1"/>
  <c r="C259" i="16" l="1"/>
  <c r="K259" i="16" s="1"/>
  <c r="L259" i="16" s="1"/>
  <c r="B223" i="15" s="1"/>
  <c r="K260" i="1"/>
  <c r="B235" i="16"/>
  <c r="K236" i="2"/>
  <c r="B236" i="16" l="1"/>
  <c r="K237" i="2"/>
  <c r="C260" i="16"/>
  <c r="K260" i="16" s="1"/>
  <c r="L260" i="16" s="1"/>
  <c r="B224" i="15" s="1"/>
  <c r="K261" i="1"/>
  <c r="C261" i="16" l="1"/>
  <c r="K261" i="16" s="1"/>
  <c r="L261" i="16" s="1"/>
  <c r="B225" i="15" s="1"/>
  <c r="K262" i="1"/>
  <c r="B237" i="16"/>
  <c r="K238" i="2"/>
  <c r="K239" i="2" l="1"/>
  <c r="B238" i="16"/>
  <c r="C262" i="16"/>
  <c r="K262" i="16" s="1"/>
  <c r="L262" i="16" s="1"/>
  <c r="B226" i="15" s="1"/>
  <c r="K263" i="1"/>
  <c r="K264" i="1" l="1"/>
  <c r="C263" i="16"/>
  <c r="K263" i="16" s="1"/>
  <c r="L263" i="16" s="1"/>
  <c r="B227" i="15" s="1"/>
  <c r="K240" i="2"/>
  <c r="B239" i="16"/>
  <c r="B240" i="16" l="1"/>
  <c r="K241" i="2"/>
  <c r="C264" i="16"/>
  <c r="K264" i="16" s="1"/>
  <c r="L264" i="16" s="1"/>
  <c r="B228" i="15" s="1"/>
  <c r="K265" i="1"/>
  <c r="C265" i="16" l="1"/>
  <c r="K265" i="16" s="1"/>
  <c r="L265" i="16" s="1"/>
  <c r="B229" i="15" s="1"/>
  <c r="K266" i="1"/>
  <c r="K242" i="2"/>
  <c r="B241" i="16"/>
  <c r="B242" i="16" l="1"/>
  <c r="K243" i="2"/>
  <c r="C266" i="16"/>
  <c r="K266" i="16" s="1"/>
  <c r="L266" i="16" s="1"/>
  <c r="B230" i="15" s="1"/>
  <c r="K267" i="1"/>
  <c r="B243" i="16" l="1"/>
  <c r="K244" i="2"/>
  <c r="K268" i="1"/>
  <c r="C267" i="16"/>
  <c r="K267" i="16" s="1"/>
  <c r="L267" i="16" s="1"/>
  <c r="B231" i="15" s="1"/>
  <c r="C268" i="16" l="1"/>
  <c r="K268" i="16" s="1"/>
  <c r="L268" i="16" s="1"/>
  <c r="B232" i="15" s="1"/>
  <c r="K269" i="1"/>
  <c r="B244" i="16"/>
  <c r="K245" i="2"/>
  <c r="B245" i="16" l="1"/>
  <c r="K246" i="2"/>
  <c r="K270" i="1"/>
  <c r="C269" i="16"/>
  <c r="K269" i="16" s="1"/>
  <c r="L269" i="16" s="1"/>
  <c r="B233" i="15" s="1"/>
  <c r="C270" i="16" l="1"/>
  <c r="K270" i="16" s="1"/>
  <c r="L270" i="16" s="1"/>
  <c r="B234" i="15" s="1"/>
  <c r="K271" i="1"/>
  <c r="B246" i="16"/>
  <c r="K247" i="2"/>
  <c r="K248" i="2" l="1"/>
  <c r="B247" i="16"/>
  <c r="C271" i="16"/>
  <c r="K271" i="16" s="1"/>
  <c r="L271" i="16" s="1"/>
  <c r="B235" i="15" s="1"/>
  <c r="K272" i="1"/>
  <c r="K273" i="1" l="1"/>
  <c r="C272" i="16"/>
  <c r="K272" i="16" s="1"/>
  <c r="L272" i="16" s="1"/>
  <c r="B236" i="15" s="1"/>
  <c r="B248" i="16"/>
  <c r="K249" i="2"/>
  <c r="K250" i="2" l="1"/>
  <c r="B249" i="16"/>
  <c r="C273" i="16"/>
  <c r="K273" i="16" s="1"/>
  <c r="L273" i="16" s="1"/>
  <c r="B237" i="15" s="1"/>
  <c r="K274" i="1"/>
  <c r="K275" i="1" l="1"/>
  <c r="C274" i="16"/>
  <c r="K274" i="16" s="1"/>
  <c r="L274" i="16" s="1"/>
  <c r="B238" i="15" s="1"/>
  <c r="B250" i="16"/>
  <c r="K251" i="2"/>
  <c r="K252" i="2" l="1"/>
  <c r="B251" i="16"/>
  <c r="K276" i="1"/>
  <c r="C275" i="16"/>
  <c r="K275" i="16" s="1"/>
  <c r="L275" i="16" s="1"/>
  <c r="B239" i="15" s="1"/>
  <c r="K277" i="1" l="1"/>
  <c r="C276" i="16"/>
  <c r="K276" i="16" s="1"/>
  <c r="L276" i="16" s="1"/>
  <c r="B240" i="15" s="1"/>
  <c r="B252" i="16"/>
  <c r="K253" i="2"/>
  <c r="K254" i="2" l="1"/>
  <c r="B253" i="16"/>
  <c r="K278" i="1"/>
  <c r="C277" i="16"/>
  <c r="K277" i="16" s="1"/>
  <c r="L277" i="16" s="1"/>
  <c r="B241" i="15" s="1"/>
  <c r="K279" i="1" l="1"/>
  <c r="C278" i="16"/>
  <c r="K278" i="16" s="1"/>
  <c r="L278" i="16" s="1"/>
  <c r="B242" i="15" s="1"/>
  <c r="B254" i="16"/>
  <c r="K255" i="2"/>
  <c r="B255" i="16" l="1"/>
  <c r="K256" i="2"/>
  <c r="C279" i="16"/>
  <c r="K279" i="16" s="1"/>
  <c r="L279" i="16" s="1"/>
  <c r="B243" i="15" s="1"/>
  <c r="K280" i="1"/>
  <c r="C280" i="16" l="1"/>
  <c r="K280" i="16" s="1"/>
  <c r="L280" i="16" s="1"/>
  <c r="B244" i="15" s="1"/>
  <c r="K281" i="1"/>
  <c r="B256" i="16"/>
  <c r="K257" i="2"/>
  <c r="K258" i="2" l="1"/>
  <c r="B257" i="16"/>
  <c r="C281" i="16"/>
  <c r="K281" i="16" s="1"/>
  <c r="L281" i="16" s="1"/>
  <c r="B245" i="15" s="1"/>
  <c r="K282" i="1"/>
  <c r="C282" i="16" l="1"/>
  <c r="K282" i="16" s="1"/>
  <c r="L282" i="16" s="1"/>
  <c r="B246" i="15" s="1"/>
  <c r="K283" i="1"/>
  <c r="B258" i="16"/>
  <c r="K259" i="2"/>
  <c r="K260" i="2" l="1"/>
  <c r="B259" i="16"/>
  <c r="C283" i="16"/>
  <c r="K283" i="16" s="1"/>
  <c r="L283" i="16" s="1"/>
  <c r="B247" i="15" s="1"/>
  <c r="K284" i="1"/>
  <c r="C284" i="16" l="1"/>
  <c r="K284" i="16" s="1"/>
  <c r="L284" i="16" s="1"/>
  <c r="B248" i="15" s="1"/>
  <c r="K285" i="1"/>
  <c r="B260" i="16"/>
  <c r="K261" i="2"/>
  <c r="K262" i="2" l="1"/>
  <c r="B261" i="16"/>
  <c r="C285" i="16"/>
  <c r="K285" i="16" s="1"/>
  <c r="L285" i="16" s="1"/>
  <c r="B249" i="15" s="1"/>
  <c r="K286" i="1"/>
  <c r="C286" i="16" l="1"/>
  <c r="K286" i="16" s="1"/>
  <c r="L286" i="16" s="1"/>
  <c r="B250" i="15" s="1"/>
  <c r="K287" i="1"/>
  <c r="B262" i="16"/>
  <c r="K263" i="2"/>
  <c r="B263" i="16" l="1"/>
  <c r="K264" i="2"/>
  <c r="C287" i="16"/>
  <c r="K287" i="16" s="1"/>
  <c r="L287" i="16" s="1"/>
  <c r="B251" i="15" s="1"/>
  <c r="K288" i="1"/>
  <c r="K289" i="1" l="1"/>
  <c r="C288" i="16"/>
  <c r="K288" i="16" s="1"/>
  <c r="L288" i="16" s="1"/>
  <c r="B252" i="15" s="1"/>
  <c r="K265" i="2"/>
  <c r="B264" i="16"/>
  <c r="K266" i="2" l="1"/>
  <c r="B265" i="16"/>
  <c r="C289" i="16"/>
  <c r="K289" i="16" s="1"/>
  <c r="L289" i="16" s="1"/>
  <c r="B253" i="15" s="1"/>
  <c r="K290" i="1"/>
  <c r="C290" i="16" l="1"/>
  <c r="K290" i="16" s="1"/>
  <c r="L290" i="16" s="1"/>
  <c r="B254" i="15" s="1"/>
  <c r="K291" i="1"/>
  <c r="B266" i="16"/>
  <c r="K267" i="2"/>
  <c r="B267" i="16" l="1"/>
  <c r="K268" i="2"/>
  <c r="C291" i="16"/>
  <c r="K291" i="16" s="1"/>
  <c r="L291" i="16" s="1"/>
  <c r="B255" i="15" s="1"/>
  <c r="K292" i="1"/>
  <c r="C292" i="16" l="1"/>
  <c r="K292" i="16" s="1"/>
  <c r="L292" i="16" s="1"/>
  <c r="B256" i="15" s="1"/>
  <c r="K293" i="1"/>
  <c r="K269" i="2"/>
  <c r="B268" i="16"/>
  <c r="C293" i="16" l="1"/>
  <c r="K293" i="16" s="1"/>
  <c r="L293" i="16" s="1"/>
  <c r="B257" i="15" s="1"/>
  <c r="K294" i="1"/>
  <c r="K270" i="2"/>
  <c r="B269" i="16"/>
  <c r="C294" i="16" l="1"/>
  <c r="K294" i="16" s="1"/>
  <c r="L294" i="16" s="1"/>
  <c r="B258" i="15" s="1"/>
  <c r="K295" i="1"/>
  <c r="B270" i="16"/>
  <c r="K271" i="2"/>
  <c r="B271" i="16" l="1"/>
  <c r="K272" i="2"/>
  <c r="C295" i="16"/>
  <c r="K295" i="16" s="1"/>
  <c r="L295" i="16" s="1"/>
  <c r="B259" i="15" s="1"/>
  <c r="K296" i="1"/>
  <c r="C296" i="16" l="1"/>
  <c r="K296" i="16" s="1"/>
  <c r="L296" i="16" s="1"/>
  <c r="B260" i="15" s="1"/>
  <c r="K297" i="1"/>
  <c r="K273" i="2"/>
  <c r="B272" i="16"/>
  <c r="K274" i="2" l="1"/>
  <c r="B273" i="16"/>
  <c r="C297" i="16"/>
  <c r="K297" i="16" s="1"/>
  <c r="L297" i="16" s="1"/>
  <c r="B261" i="15" s="1"/>
  <c r="K298" i="1"/>
  <c r="C298" i="16" l="1"/>
  <c r="K298" i="16" s="1"/>
  <c r="L298" i="16" s="1"/>
  <c r="B262" i="15" s="1"/>
  <c r="K299" i="1"/>
  <c r="B274" i="16"/>
  <c r="K275" i="2"/>
  <c r="B275" i="16" l="1"/>
  <c r="K276" i="2"/>
  <c r="C299" i="16"/>
  <c r="K299" i="16" s="1"/>
  <c r="L299" i="16" s="1"/>
  <c r="B263" i="15" s="1"/>
  <c r="K300" i="1"/>
  <c r="K301" i="1" l="1"/>
  <c r="C300" i="16"/>
  <c r="K300" i="16" s="1"/>
  <c r="L300" i="16" s="1"/>
  <c r="B264" i="15" s="1"/>
  <c r="B276" i="16"/>
  <c r="K277" i="2"/>
  <c r="K278" i="2" l="1"/>
  <c r="B277" i="16"/>
  <c r="C301" i="16"/>
  <c r="K301" i="16" s="1"/>
  <c r="L301" i="16" s="1"/>
  <c r="B265" i="15" s="1"/>
  <c r="K302" i="1"/>
  <c r="K303" i="1" l="1"/>
  <c r="C302" i="16"/>
  <c r="K302" i="16" s="1"/>
  <c r="L302" i="16" s="1"/>
  <c r="B266" i="15" s="1"/>
  <c r="B278" i="16"/>
  <c r="K279" i="2"/>
  <c r="B279" i="16" l="1"/>
  <c r="K280" i="2"/>
  <c r="C303" i="16"/>
  <c r="K303" i="16" s="1"/>
  <c r="L303" i="16" s="1"/>
  <c r="B267" i="15" s="1"/>
  <c r="K304" i="1"/>
  <c r="K305" i="1" l="1"/>
  <c r="C304" i="16"/>
  <c r="K304" i="16" s="1"/>
  <c r="L304" i="16" s="1"/>
  <c r="B268" i="15" s="1"/>
  <c r="B280" i="16"/>
  <c r="K281" i="2"/>
  <c r="K282" i="2" l="1"/>
  <c r="B281" i="16"/>
  <c r="C305" i="16"/>
  <c r="K305" i="16" s="1"/>
  <c r="L305" i="16" s="1"/>
  <c r="B269" i="15" s="1"/>
  <c r="K306" i="1"/>
  <c r="C306" i="16" l="1"/>
  <c r="K306" i="16" s="1"/>
  <c r="L306" i="16" s="1"/>
  <c r="B270" i="15" s="1"/>
  <c r="K307" i="1"/>
  <c r="B282" i="16"/>
  <c r="K283" i="2"/>
  <c r="B283" i="16" l="1"/>
  <c r="K284" i="2"/>
  <c r="K308" i="1"/>
  <c r="C307" i="16"/>
  <c r="K307" i="16" s="1"/>
  <c r="L307" i="16" s="1"/>
  <c r="B271" i="15" s="1"/>
  <c r="C308" i="16" l="1"/>
  <c r="K308" i="16" s="1"/>
  <c r="L308" i="16" s="1"/>
  <c r="B272" i="15" s="1"/>
  <c r="K309" i="1"/>
  <c r="B284" i="16"/>
  <c r="K285" i="2"/>
  <c r="B285" i="16" l="1"/>
  <c r="K286" i="2"/>
  <c r="C309" i="16"/>
  <c r="K309" i="16" s="1"/>
  <c r="L309" i="16" s="1"/>
  <c r="B273" i="15" s="1"/>
  <c r="K310" i="1"/>
  <c r="C310" i="16" l="1"/>
  <c r="K310" i="16" s="1"/>
  <c r="L310" i="16" s="1"/>
  <c r="B274" i="15" s="1"/>
  <c r="K311" i="1"/>
  <c r="B286" i="16"/>
  <c r="K287" i="2"/>
  <c r="K288" i="2" l="1"/>
  <c r="B287" i="16"/>
  <c r="K312" i="1"/>
  <c r="C311" i="16"/>
  <c r="K311" i="16" s="1"/>
  <c r="L311" i="16" s="1"/>
  <c r="B275" i="15" s="1"/>
  <c r="C312" i="16" l="1"/>
  <c r="K312" i="16" s="1"/>
  <c r="L312" i="16" s="1"/>
  <c r="B276" i="15" s="1"/>
  <c r="K313" i="1"/>
  <c r="B288" i="16"/>
  <c r="K289" i="2"/>
  <c r="B289" i="16" l="1"/>
  <c r="K290" i="2"/>
  <c r="K314" i="1"/>
  <c r="C313" i="16"/>
  <c r="K313" i="16" s="1"/>
  <c r="L313" i="16" s="1"/>
  <c r="B277" i="15" s="1"/>
  <c r="C314" i="16" l="1"/>
  <c r="K314" i="16" s="1"/>
  <c r="L314" i="16" s="1"/>
  <c r="B278" i="15" s="1"/>
  <c r="K315" i="1"/>
  <c r="B290" i="16"/>
  <c r="K291" i="2"/>
  <c r="B291" i="16" l="1"/>
  <c r="K292" i="2"/>
  <c r="C315" i="16"/>
  <c r="K315" i="16" s="1"/>
  <c r="L315" i="16" s="1"/>
  <c r="B279" i="15" s="1"/>
  <c r="K316" i="1"/>
  <c r="C316" i="16" l="1"/>
  <c r="K316" i="16" s="1"/>
  <c r="L316" i="16" s="1"/>
  <c r="B280" i="15" s="1"/>
  <c r="K317" i="1"/>
  <c r="B292" i="16"/>
  <c r="K293" i="2"/>
  <c r="B293" i="16" l="1"/>
  <c r="K294" i="2"/>
  <c r="C317" i="16"/>
  <c r="K317" i="16" s="1"/>
  <c r="L317" i="16" s="1"/>
  <c r="B281" i="15" s="1"/>
  <c r="K318" i="1"/>
  <c r="C318" i="16" l="1"/>
  <c r="K318" i="16" s="1"/>
  <c r="L318" i="16" s="1"/>
  <c r="B282" i="15" s="1"/>
  <c r="K319" i="1"/>
  <c r="B294" i="16"/>
  <c r="K295" i="2"/>
  <c r="B295" i="16" l="1"/>
  <c r="K296" i="2"/>
  <c r="K320" i="1"/>
  <c r="C319" i="16"/>
  <c r="K319" i="16" s="1"/>
  <c r="L319" i="16" s="1"/>
  <c r="B283" i="15" s="1"/>
  <c r="C320" i="16" l="1"/>
  <c r="K320" i="16" s="1"/>
  <c r="L320" i="16" s="1"/>
  <c r="B284" i="15" s="1"/>
  <c r="K321" i="1"/>
  <c r="B296" i="16"/>
  <c r="K297" i="2"/>
  <c r="B297" i="16" l="1"/>
  <c r="K298" i="2"/>
  <c r="K322" i="1"/>
  <c r="C321" i="16"/>
  <c r="K321" i="16" s="1"/>
  <c r="L321" i="16" s="1"/>
  <c r="B285" i="15" s="1"/>
  <c r="C322" i="16" l="1"/>
  <c r="K322" i="16" s="1"/>
  <c r="L322" i="16" s="1"/>
  <c r="B286" i="15" s="1"/>
  <c r="K323" i="1"/>
  <c r="K299" i="2"/>
  <c r="B298" i="16"/>
  <c r="B299" i="16" l="1"/>
  <c r="K300" i="2"/>
  <c r="K324" i="1"/>
  <c r="C323" i="16"/>
  <c r="K323" i="16" s="1"/>
  <c r="L323" i="16" s="1"/>
  <c r="B287" i="15" s="1"/>
  <c r="C324" i="16" l="1"/>
  <c r="K324" i="16" s="1"/>
  <c r="L324" i="16" s="1"/>
  <c r="B288" i="15" s="1"/>
  <c r="K325" i="1"/>
  <c r="B300" i="16"/>
  <c r="K301" i="2"/>
  <c r="B301" i="16" l="1"/>
  <c r="K302" i="2"/>
  <c r="K326" i="1"/>
  <c r="C325" i="16"/>
  <c r="K325" i="16" s="1"/>
  <c r="L325" i="16" s="1"/>
  <c r="B289" i="15" s="1"/>
  <c r="C326" i="16" l="1"/>
  <c r="K326" i="16" s="1"/>
  <c r="L326" i="16" s="1"/>
  <c r="B290" i="15" s="1"/>
  <c r="K327" i="1"/>
  <c r="B302" i="16"/>
  <c r="K303" i="2"/>
  <c r="K304" i="2" l="1"/>
  <c r="B303" i="16"/>
  <c r="C327" i="16"/>
  <c r="K327" i="16" s="1"/>
  <c r="L327" i="16" s="1"/>
  <c r="B291" i="15" s="1"/>
  <c r="K328" i="1"/>
  <c r="C328" i="16" l="1"/>
  <c r="K328" i="16" s="1"/>
  <c r="L328" i="16" s="1"/>
  <c r="B292" i="15" s="1"/>
  <c r="K329" i="1"/>
  <c r="B304" i="16"/>
  <c r="K305" i="2"/>
  <c r="K330" i="1" l="1"/>
  <c r="C329" i="16"/>
  <c r="K329" i="16" s="1"/>
  <c r="L329" i="16" s="1"/>
  <c r="B293" i="15" s="1"/>
  <c r="B305" i="16"/>
  <c r="K306" i="2"/>
  <c r="B306" i="16" l="1"/>
  <c r="K307" i="2"/>
  <c r="C330" i="16"/>
  <c r="K330" i="16" s="1"/>
  <c r="L330" i="16" s="1"/>
  <c r="B294" i="15" s="1"/>
  <c r="K331" i="1"/>
  <c r="K332" i="1" l="1"/>
  <c r="C331" i="16"/>
  <c r="K331" i="16" s="1"/>
  <c r="L331" i="16" s="1"/>
  <c r="B295" i="15" s="1"/>
  <c r="B307" i="16"/>
  <c r="K308" i="2"/>
  <c r="K309" i="2" l="1"/>
  <c r="B308" i="16"/>
  <c r="C332" i="16"/>
  <c r="K332" i="16" s="1"/>
  <c r="L332" i="16" s="1"/>
  <c r="B296" i="15" s="1"/>
  <c r="K333" i="1"/>
  <c r="C333" i="16" l="1"/>
  <c r="K333" i="16" s="1"/>
  <c r="L333" i="16" s="1"/>
  <c r="B297" i="15" s="1"/>
  <c r="K334" i="1"/>
  <c r="K310" i="2"/>
  <c r="B309" i="16"/>
  <c r="B310" i="16" l="1"/>
  <c r="K311" i="2"/>
  <c r="C334" i="16"/>
  <c r="K334" i="16" s="1"/>
  <c r="L334" i="16" s="1"/>
  <c r="B298" i="15" s="1"/>
  <c r="K335" i="1"/>
  <c r="K336" i="1" l="1"/>
  <c r="C335" i="16"/>
  <c r="K335" i="16" s="1"/>
  <c r="L335" i="16" s="1"/>
  <c r="B299" i="15" s="1"/>
  <c r="B311" i="16"/>
  <c r="K312" i="2"/>
  <c r="K313" i="2" l="1"/>
  <c r="B312" i="16"/>
  <c r="C336" i="16"/>
  <c r="K336" i="16" s="1"/>
  <c r="L336" i="16" s="1"/>
  <c r="B300" i="15" s="1"/>
  <c r="K337" i="1"/>
  <c r="K338" i="1" l="1"/>
  <c r="C337" i="16"/>
  <c r="K337" i="16" s="1"/>
  <c r="L337" i="16" s="1"/>
  <c r="B301" i="15" s="1"/>
  <c r="B313" i="16"/>
  <c r="K314" i="2"/>
  <c r="K315" i="2" l="1"/>
  <c r="B314" i="16"/>
  <c r="C338" i="16"/>
  <c r="K338" i="16" s="1"/>
  <c r="L338" i="16" s="1"/>
  <c r="B302" i="15" s="1"/>
  <c r="K339" i="1"/>
  <c r="K340" i="1" l="1"/>
  <c r="C339" i="16"/>
  <c r="K339" i="16" s="1"/>
  <c r="L339" i="16" s="1"/>
  <c r="B303" i="15" s="1"/>
  <c r="B315" i="16"/>
  <c r="K316" i="2"/>
  <c r="K317" i="2" l="1"/>
  <c r="B316" i="16"/>
  <c r="C340" i="16"/>
  <c r="K340" i="16" s="1"/>
  <c r="L340" i="16" s="1"/>
  <c r="B304" i="15" s="1"/>
  <c r="K341" i="1"/>
  <c r="C341" i="16" l="1"/>
  <c r="K341" i="16" s="1"/>
  <c r="L341" i="16" s="1"/>
  <c r="B305" i="15" s="1"/>
  <c r="K342" i="1"/>
  <c r="K318" i="2"/>
  <c r="B317" i="16"/>
  <c r="B318" i="16" l="1"/>
  <c r="K319" i="2"/>
  <c r="K343" i="1"/>
  <c r="C342" i="16"/>
  <c r="K342" i="16" s="1"/>
  <c r="L342" i="16" s="1"/>
  <c r="B306" i="15" s="1"/>
  <c r="C343" i="16" l="1"/>
  <c r="K343" i="16" s="1"/>
  <c r="L343" i="16" s="1"/>
  <c r="B307" i="15" s="1"/>
  <c r="K344" i="1"/>
  <c r="B319" i="16"/>
  <c r="K320" i="2"/>
  <c r="B320" i="16" l="1"/>
  <c r="K321" i="2"/>
  <c r="K345" i="1"/>
  <c r="C344" i="16"/>
  <c r="K344" i="16" s="1"/>
  <c r="L344" i="16" s="1"/>
  <c r="B308" i="15" s="1"/>
  <c r="C345" i="16" l="1"/>
  <c r="K345" i="16" s="1"/>
  <c r="L345" i="16" s="1"/>
  <c r="B309" i="15" s="1"/>
  <c r="K346" i="1"/>
  <c r="B321" i="16"/>
  <c r="K322" i="2"/>
  <c r="K323" i="2" l="1"/>
  <c r="B322" i="16"/>
  <c r="C346" i="16"/>
  <c r="K346" i="16" s="1"/>
  <c r="L346" i="16" s="1"/>
  <c r="B310" i="15" s="1"/>
  <c r="K347" i="1"/>
  <c r="C347" i="16" l="1"/>
  <c r="K347" i="16" s="1"/>
  <c r="L347" i="16" s="1"/>
  <c r="B311" i="15" s="1"/>
  <c r="K348" i="1"/>
  <c r="B323" i="16"/>
  <c r="K324" i="2"/>
  <c r="B324" i="16" l="1"/>
  <c r="K325" i="2"/>
  <c r="C348" i="16"/>
  <c r="K348" i="16" s="1"/>
  <c r="L348" i="16" s="1"/>
  <c r="B312" i="15" s="1"/>
  <c r="K349" i="1"/>
  <c r="C349" i="16" l="1"/>
  <c r="K349" i="16" s="1"/>
  <c r="L349" i="16" s="1"/>
  <c r="B313" i="15" s="1"/>
  <c r="K350" i="1"/>
  <c r="B325" i="16"/>
  <c r="K326" i="2"/>
  <c r="K327" i="2" l="1"/>
  <c r="B326" i="16"/>
  <c r="C350" i="16"/>
  <c r="K350" i="16" s="1"/>
  <c r="L350" i="16" s="1"/>
  <c r="B314" i="15" s="1"/>
  <c r="K351" i="1"/>
  <c r="C351" i="16" l="1"/>
  <c r="K352" i="1"/>
  <c r="K328" i="2"/>
  <c r="B327" i="16"/>
  <c r="C352" i="16" l="1"/>
  <c r="K353" i="1"/>
  <c r="K329" i="2"/>
  <c r="B328" i="16"/>
  <c r="K351" i="16"/>
  <c r="L351" i="16" s="1"/>
  <c r="B315" i="15" s="1"/>
  <c r="C353" i="16" l="1"/>
  <c r="K354" i="1"/>
  <c r="K353" i="16"/>
  <c r="L353" i="16" s="1"/>
  <c r="B317" i="15" s="1"/>
  <c r="B329" i="16"/>
  <c r="K330" i="2"/>
  <c r="K352" i="16"/>
  <c r="L352" i="16" s="1"/>
  <c r="B316" i="15" s="1"/>
  <c r="C354" i="16" l="1"/>
  <c r="K354" i="16" s="1"/>
  <c r="L354" i="16" s="1"/>
  <c r="B318" i="15" s="1"/>
  <c r="K355" i="1"/>
  <c r="K331" i="2"/>
  <c r="B330" i="16"/>
  <c r="C355" i="16" l="1"/>
  <c r="K355" i="16" s="1"/>
  <c r="L355" i="16" s="1"/>
  <c r="B319" i="15" s="1"/>
  <c r="K356" i="1"/>
  <c r="B331" i="16"/>
  <c r="K332" i="2"/>
  <c r="C356" i="16" l="1"/>
  <c r="K356" i="16" s="1"/>
  <c r="L356" i="16" s="1"/>
  <c r="B320" i="15" s="1"/>
  <c r="K357" i="1"/>
  <c r="K333" i="2"/>
  <c r="B332" i="16"/>
  <c r="C357" i="16" l="1"/>
  <c r="K357" i="16" s="1"/>
  <c r="L357" i="16" s="1"/>
  <c r="B321" i="15" s="1"/>
  <c r="K358" i="1"/>
  <c r="K334" i="2"/>
  <c r="B333" i="16"/>
  <c r="K359" i="1" l="1"/>
  <c r="C358" i="16"/>
  <c r="K358" i="16" s="1"/>
  <c r="L358" i="16" s="1"/>
  <c r="B322" i="15" s="1"/>
  <c r="B334" i="16"/>
  <c r="K335" i="2"/>
  <c r="C359" i="16" l="1"/>
  <c r="K359" i="16" s="1"/>
  <c r="L359" i="16" s="1"/>
  <c r="B323" i="15" s="1"/>
  <c r="K360" i="1"/>
  <c r="B335" i="16"/>
  <c r="K336" i="2"/>
  <c r="C360" i="16" l="1"/>
  <c r="K360" i="16" s="1"/>
  <c r="L360" i="16" s="1"/>
  <c r="B324" i="15" s="1"/>
  <c r="K361" i="1"/>
  <c r="K337" i="2"/>
  <c r="B336" i="16"/>
  <c r="C361" i="16" l="1"/>
  <c r="K361" i="16" s="1"/>
  <c r="L361" i="16" s="1"/>
  <c r="B325" i="15" s="1"/>
  <c r="K362" i="1"/>
  <c r="B337" i="16"/>
  <c r="K338" i="2"/>
  <c r="C362" i="16" l="1"/>
  <c r="K362" i="16" s="1"/>
  <c r="L362" i="16" s="1"/>
  <c r="B326" i="15" s="1"/>
  <c r="K363" i="1"/>
  <c r="K339" i="2"/>
  <c r="B338" i="16"/>
  <c r="C363" i="16" l="1"/>
  <c r="K363" i="16" s="1"/>
  <c r="L363" i="16" s="1"/>
  <c r="B327" i="15" s="1"/>
  <c r="K364" i="1"/>
  <c r="K340" i="2"/>
  <c r="B339" i="16"/>
  <c r="C364" i="16" l="1"/>
  <c r="K364" i="16" s="1"/>
  <c r="L364" i="16" s="1"/>
  <c r="B328" i="15" s="1"/>
  <c r="K365" i="1"/>
  <c r="B340" i="16"/>
  <c r="K341" i="2"/>
  <c r="C365" i="16" l="1"/>
  <c r="K365" i="16" s="1"/>
  <c r="L365" i="16" s="1"/>
  <c r="B329" i="15" s="1"/>
  <c r="K366" i="1"/>
  <c r="K342" i="2"/>
  <c r="B341" i="16"/>
  <c r="C366" i="16" l="1"/>
  <c r="K366" i="16" s="1"/>
  <c r="L366" i="16" s="1"/>
  <c r="B330" i="15" s="1"/>
  <c r="K367" i="1"/>
  <c r="B342" i="16"/>
  <c r="K343" i="2"/>
  <c r="C367" i="16" l="1"/>
  <c r="K367" i="16" s="1"/>
  <c r="L367" i="16" s="1"/>
  <c r="B331" i="15" s="1"/>
  <c r="K368" i="1"/>
  <c r="K344" i="2"/>
  <c r="B343" i="16"/>
  <c r="C368" i="16" l="1"/>
  <c r="K368" i="16" s="1"/>
  <c r="L368" i="16" s="1"/>
  <c r="B332" i="15" s="1"/>
  <c r="K369" i="1"/>
  <c r="B344" i="16"/>
  <c r="K345" i="2"/>
  <c r="K370" i="1" l="1"/>
  <c r="C369" i="16"/>
  <c r="K346" i="2"/>
  <c r="B345" i="16"/>
  <c r="K369" i="16" l="1"/>
  <c r="L369" i="16" s="1"/>
  <c r="B333" i="15" s="1"/>
  <c r="C370" i="16"/>
  <c r="K371" i="1"/>
  <c r="B346" i="16"/>
  <c r="K347" i="2"/>
  <c r="C371" i="16" l="1"/>
  <c r="K372" i="1"/>
  <c r="K371" i="16"/>
  <c r="L371" i="16" s="1"/>
  <c r="B335" i="15" s="1"/>
  <c r="K370" i="16"/>
  <c r="L370" i="16" s="1"/>
  <c r="B334" i="15" s="1"/>
  <c r="B347" i="16"/>
  <c r="K348" i="2"/>
  <c r="C372" i="16" l="1"/>
  <c r="K372" i="16" s="1"/>
  <c r="L372" i="16" s="1"/>
  <c r="B336" i="15" s="1"/>
  <c r="K373" i="1"/>
  <c r="K349" i="2"/>
  <c r="B348" i="16"/>
  <c r="K374" i="1" l="1"/>
  <c r="C373" i="16"/>
  <c r="K373" i="16" s="1"/>
  <c r="L373" i="16" s="1"/>
  <c r="B337" i="15" s="1"/>
  <c r="B349" i="16"/>
  <c r="K350" i="2"/>
  <c r="K375" i="1" l="1"/>
  <c r="C374" i="16"/>
  <c r="K374" i="16" s="1"/>
  <c r="L374" i="16" s="1"/>
  <c r="B338" i="15" s="1"/>
  <c r="K351" i="2"/>
  <c r="B350" i="16"/>
  <c r="C375" i="16" l="1"/>
  <c r="K375" i="16" s="1"/>
  <c r="L375" i="16" s="1"/>
  <c r="B339" i="15" s="1"/>
  <c r="K376" i="1"/>
  <c r="K352" i="2"/>
  <c r="B351" i="16"/>
  <c r="C376" i="16" l="1"/>
  <c r="K376" i="16" s="1"/>
  <c r="L376" i="16" s="1"/>
  <c r="B340" i="15" s="1"/>
  <c r="K377" i="1"/>
  <c r="B352" i="16"/>
  <c r="K353" i="2"/>
  <c r="C377" i="16" l="1"/>
  <c r="K377" i="16" s="1"/>
  <c r="L377" i="16" s="1"/>
  <c r="K378" i="1"/>
  <c r="B353" i="16"/>
  <c r="K354" i="2"/>
  <c r="C378" i="16" l="1"/>
  <c r="K378" i="16" s="1"/>
  <c r="L378" i="16" s="1"/>
  <c r="K379" i="1"/>
  <c r="B354" i="16"/>
  <c r="K355" i="2"/>
  <c r="AS373" i="16"/>
  <c r="AO374" i="16"/>
  <c r="AU375" i="16"/>
  <c r="AT374" i="16"/>
  <c r="AL371" i="16"/>
  <c r="AQ371" i="16"/>
  <c r="AR372" i="16"/>
  <c r="AM372" i="16"/>
  <c r="AN373" i="16"/>
  <c r="AV375" i="16"/>
  <c r="AP375" i="16"/>
  <c r="C379" i="16" l="1"/>
  <c r="K379" i="16" s="1"/>
  <c r="L379" i="16" s="1"/>
  <c r="K380" i="1"/>
  <c r="B355" i="16"/>
  <c r="K356" i="2"/>
  <c r="AS374" i="16"/>
  <c r="AT375" i="16"/>
  <c r="AV376" i="16"/>
  <c r="AL372" i="16"/>
  <c r="AP376" i="16"/>
  <c r="AR373" i="16"/>
  <c r="AN374" i="16"/>
  <c r="AQ372" i="16"/>
  <c r="AM373" i="16"/>
  <c r="AO375" i="16"/>
  <c r="AU376" i="16"/>
  <c r="C380" i="16" l="1"/>
  <c r="K380" i="16" s="1"/>
  <c r="L380" i="16" s="1"/>
  <c r="K381" i="1"/>
  <c r="B356" i="16"/>
  <c r="K357" i="2"/>
  <c r="C381" i="16" l="1"/>
  <c r="K381" i="16" s="1"/>
  <c r="L381" i="16" s="1"/>
  <c r="K382" i="1"/>
  <c r="B357" i="16"/>
  <c r="K358" i="2"/>
  <c r="AM227" i="16"/>
  <c r="AS229" i="16"/>
  <c r="AT232" i="16"/>
  <c r="AT259" i="16"/>
  <c r="AM202" i="16"/>
  <c r="AT173" i="16"/>
  <c r="AU177" i="16"/>
  <c r="AM154" i="16"/>
  <c r="AM206" i="16"/>
  <c r="AV183" i="16"/>
  <c r="AN258" i="16"/>
  <c r="AV249" i="16"/>
  <c r="AS156" i="16"/>
  <c r="AS148" i="16"/>
  <c r="AP255" i="16"/>
  <c r="AV214" i="16"/>
  <c r="AM259" i="16"/>
  <c r="AT257" i="16"/>
  <c r="AU214" i="16"/>
  <c r="AL192" i="16"/>
  <c r="AO195" i="16"/>
  <c r="AT102" i="16"/>
  <c r="AO176" i="16"/>
  <c r="AN210" i="16"/>
  <c r="AQ239" i="16"/>
  <c r="AP175" i="16"/>
  <c r="AS213" i="16"/>
  <c r="AU174" i="16"/>
  <c r="AO261" i="16"/>
  <c r="AP150" i="16"/>
  <c r="AO181" i="16"/>
  <c r="AU248" i="16"/>
  <c r="AN231" i="16"/>
  <c r="AP212" i="16"/>
  <c r="AT255" i="16"/>
  <c r="AP192" i="16"/>
  <c r="AP235" i="16"/>
  <c r="AM222" i="16"/>
  <c r="AQ229" i="16"/>
  <c r="AT261" i="16"/>
  <c r="AP164" i="16"/>
  <c r="AO187" i="16"/>
  <c r="AP259" i="16"/>
  <c r="AS168" i="16"/>
  <c r="AM260" i="16"/>
  <c r="AN155" i="16"/>
  <c r="AN248" i="16"/>
  <c r="AO243" i="16"/>
  <c r="AO252" i="16"/>
  <c r="AL151" i="16"/>
  <c r="AR165" i="16"/>
  <c r="AM193" i="16"/>
  <c r="AR225" i="16"/>
  <c r="AS97" i="16"/>
  <c r="AV244" i="16"/>
  <c r="AM162" i="16"/>
  <c r="AM239" i="16"/>
  <c r="AR242" i="16"/>
  <c r="AO166" i="16"/>
  <c r="AS212" i="16"/>
  <c r="AM159" i="16"/>
  <c r="AN238" i="16"/>
  <c r="AV225" i="16"/>
  <c r="AS235" i="16"/>
  <c r="AM178" i="16"/>
  <c r="AN257" i="16"/>
  <c r="AT158" i="16"/>
  <c r="AP206" i="16"/>
  <c r="AS247" i="16"/>
  <c r="AS180" i="16"/>
  <c r="AO212" i="16"/>
  <c r="AO174" i="16"/>
  <c r="AL231" i="16"/>
  <c r="AN240" i="16"/>
  <c r="AV171" i="16"/>
  <c r="AT229" i="16"/>
  <c r="AQ246" i="16"/>
  <c r="AS184" i="16"/>
  <c r="AV241" i="16"/>
  <c r="AL155" i="16"/>
  <c r="AP248" i="16"/>
  <c r="AU72" i="16"/>
  <c r="AR176" i="16"/>
  <c r="AV208" i="16"/>
  <c r="AT238" i="16"/>
  <c r="AV233" i="16"/>
  <c r="AO151" i="16"/>
  <c r="AM258" i="16"/>
  <c r="AM246" i="16"/>
  <c r="AO155" i="16"/>
  <c r="AU186" i="16"/>
  <c r="AL238" i="16"/>
  <c r="AS161" i="16"/>
  <c r="AQ193" i="16"/>
  <c r="AU149" i="16"/>
  <c r="AP231" i="16"/>
  <c r="AS262" i="16"/>
  <c r="AR180" i="16"/>
  <c r="AR257" i="16"/>
  <c r="AR90" i="16"/>
  <c r="AL247" i="16"/>
  <c r="AQ148" i="16"/>
  <c r="AN241" i="16"/>
  <c r="AS259" i="16"/>
  <c r="AO160" i="16"/>
  <c r="AR184" i="16"/>
  <c r="AL263" i="16"/>
  <c r="AV164" i="16"/>
  <c r="AT242" i="16"/>
  <c r="AM194" i="16"/>
  <c r="AT237" i="16"/>
  <c r="AV193" i="16"/>
  <c r="AM242" i="16"/>
  <c r="AS192" i="16"/>
  <c r="AL243" i="16"/>
  <c r="AN167" i="16"/>
  <c r="AM199" i="16"/>
  <c r="AQ256" i="16"/>
  <c r="AP174" i="16"/>
  <c r="AP251" i="16"/>
  <c r="AT196" i="16"/>
  <c r="AV176" i="16"/>
  <c r="AR111" i="16"/>
  <c r="AV159" i="16"/>
  <c r="AQ222" i="16"/>
  <c r="AM225" i="16"/>
  <c r="AT221" i="16"/>
  <c r="AT248" i="16"/>
  <c r="AU202" i="16"/>
  <c r="AO206" i="16"/>
  <c r="AO183" i="16"/>
  <c r="AR245" i="16"/>
  <c r="AN236" i="16"/>
  <c r="AV240" i="16"/>
  <c r="AQ71" i="16"/>
  <c r="AR252" i="16"/>
  <c r="AO251" i="16"/>
  <c r="AN198" i="16"/>
  <c r="AO235" i="16"/>
  <c r="AS179" i="16"/>
  <c r="AO234" i="16"/>
  <c r="AQ172" i="16"/>
  <c r="AO228" i="16"/>
  <c r="AS257" i="16"/>
  <c r="AV210" i="16"/>
  <c r="AU155" i="16"/>
  <c r="AR229" i="16"/>
  <c r="AR216" i="16"/>
  <c r="AS219" i="16"/>
  <c r="AP160" i="16"/>
  <c r="AV239" i="16"/>
  <c r="AM226" i="16"/>
  <c r="AU163" i="16"/>
  <c r="AO120" i="16"/>
  <c r="AV232" i="16"/>
  <c r="AT185" i="16"/>
  <c r="AT262" i="16"/>
  <c r="AO184" i="16"/>
  <c r="AO222" i="16"/>
  <c r="AQ168" i="16"/>
  <c r="AR261" i="16"/>
  <c r="AM149" i="16"/>
  <c r="AL116" i="16"/>
  <c r="AN217" i="16"/>
  <c r="AQ162" i="16"/>
  <c r="AU197" i="16"/>
  <c r="AQ253" i="16"/>
  <c r="AP184" i="16"/>
  <c r="AQ213" i="16"/>
  <c r="AP250" i="16"/>
  <c r="AQ188" i="16"/>
  <c r="AT220" i="16"/>
  <c r="AP181" i="16"/>
  <c r="AS209" i="16"/>
  <c r="AP165" i="16"/>
  <c r="AP245" i="16"/>
  <c r="AO254" i="16"/>
  <c r="AP233" i="16"/>
  <c r="AV177" i="16"/>
  <c r="AL255" i="16"/>
  <c r="AM250" i="16"/>
  <c r="AO203" i="16"/>
  <c r="AP149" i="16"/>
  <c r="AT114" i="16"/>
  <c r="AO207" i="16"/>
  <c r="AM249" i="16"/>
  <c r="AP195" i="16"/>
  <c r="AN237" i="16"/>
  <c r="AV175" i="16"/>
  <c r="AN207" i="16"/>
  <c r="AO101" i="16"/>
  <c r="AS244" i="16"/>
  <c r="AU261" i="16"/>
  <c r="AR178" i="16"/>
  <c r="AU143" i="16"/>
  <c r="AN233" i="16"/>
  <c r="AP200" i="16"/>
  <c r="AT258" i="16"/>
  <c r="AQ200" i="16"/>
  <c r="AS228" i="16"/>
  <c r="AS166" i="16"/>
  <c r="AP197" i="16"/>
  <c r="AT256" i="16"/>
  <c r="AV178" i="16"/>
  <c r="AO204" i="16"/>
  <c r="AR233" i="16"/>
  <c r="AU175" i="16"/>
  <c r="AQ210" i="16"/>
  <c r="AN156" i="16"/>
  <c r="AQ203" i="16"/>
  <c r="AV260" i="16"/>
  <c r="AL184" i="16"/>
  <c r="AR244" i="16"/>
  <c r="AN171" i="16"/>
  <c r="AO250" i="16"/>
  <c r="AS152" i="16"/>
  <c r="AN175" i="16"/>
  <c r="AP132" i="16"/>
  <c r="AR230" i="16"/>
  <c r="AQ181" i="16"/>
  <c r="AP261" i="16"/>
  <c r="AV216" i="16"/>
  <c r="AT233" i="16"/>
  <c r="AL216" i="16"/>
  <c r="AS162" i="16"/>
  <c r="AS196" i="16"/>
  <c r="AU252" i="16"/>
  <c r="AO190" i="16"/>
  <c r="AU247" i="16"/>
  <c r="AL229" i="16"/>
  <c r="AQ196" i="16"/>
  <c r="AM254" i="16"/>
  <c r="AQ262" i="16"/>
  <c r="AS200" i="16"/>
  <c r="AQ258" i="16"/>
  <c r="AN262" i="16"/>
  <c r="AN254" i="16"/>
  <c r="AU191" i="16"/>
  <c r="AQ219" i="16"/>
  <c r="AR196" i="16"/>
  <c r="AN136" i="16"/>
  <c r="AQ189" i="16"/>
  <c r="AN187" i="16"/>
  <c r="AU170" i="16"/>
  <c r="AL248" i="16"/>
  <c r="AN239" i="16"/>
  <c r="AO242" i="16"/>
  <c r="AQ260" i="16"/>
  <c r="AN203" i="16"/>
  <c r="AQ149" i="16"/>
  <c r="AR259" i="16"/>
  <c r="AP209" i="16"/>
  <c r="AP257" i="16"/>
  <c r="AO230" i="16"/>
  <c r="AL90" i="16"/>
  <c r="AV194" i="16"/>
  <c r="AT226" i="16"/>
  <c r="AO255" i="16"/>
  <c r="AV206" i="16"/>
  <c r="AP153" i="16"/>
  <c r="AL232" i="16"/>
  <c r="AO188" i="16"/>
  <c r="AV217" i="16"/>
  <c r="AU154" i="16"/>
  <c r="AT186" i="16"/>
  <c r="AS220" i="16"/>
  <c r="AM240" i="16"/>
  <c r="AS208" i="16"/>
  <c r="AP230" i="16"/>
  <c r="AR258" i="16"/>
  <c r="AU159" i="16"/>
  <c r="AR191" i="16"/>
  <c r="AQ234" i="16"/>
  <c r="AN166" i="16"/>
  <c r="AN259" i="16"/>
  <c r="AM114" i="16"/>
  <c r="AL261" i="16"/>
  <c r="AN214" i="16"/>
  <c r="AR166" i="16"/>
  <c r="AO259" i="16"/>
  <c r="AN218" i="16"/>
  <c r="AL260" i="16"/>
  <c r="AN211" i="16"/>
  <c r="AQ254" i="16"/>
  <c r="AU250" i="16"/>
  <c r="AP163" i="16"/>
  <c r="AT194" i="16"/>
  <c r="AV222" i="16"/>
  <c r="AR169" i="16"/>
  <c r="AS172" i="16"/>
  <c r="AT198" i="16"/>
  <c r="AO262" i="16"/>
  <c r="AN179" i="16"/>
  <c r="AU226" i="16"/>
  <c r="AR248" i="16"/>
  <c r="AN256" i="16"/>
  <c r="AS224" i="16"/>
  <c r="AU251" i="16"/>
  <c r="AU223" i="16"/>
  <c r="AR247" i="16"/>
  <c r="AM198" i="16"/>
  <c r="AS250" i="16"/>
  <c r="AV187" i="16"/>
  <c r="AP70" i="16"/>
  <c r="AN170" i="16"/>
  <c r="AQ241" i="16"/>
  <c r="AV150" i="16"/>
  <c r="AV242" i="16"/>
  <c r="AR224" i="16"/>
  <c r="AS231" i="16"/>
  <c r="AQ204" i="16"/>
  <c r="AN227" i="16"/>
  <c r="AS174" i="16"/>
  <c r="AP260" i="16"/>
  <c r="AL164" i="16"/>
  <c r="AR201" i="16"/>
  <c r="AV258" i="16"/>
  <c r="AS185" i="16"/>
  <c r="AV182" i="16"/>
  <c r="AT214" i="16"/>
  <c r="AL244" i="16"/>
  <c r="AL239" i="16"/>
  <c r="AS157" i="16"/>
  <c r="AL234" i="16"/>
  <c r="AM67" i="16"/>
  <c r="AQ259" i="16"/>
  <c r="AP211" i="16"/>
  <c r="AP148" i="16"/>
  <c r="AR263" i="16"/>
  <c r="AM214" i="16"/>
  <c r="AV160" i="16"/>
  <c r="AP239" i="16"/>
  <c r="AP227" i="16"/>
  <c r="AV246" i="16"/>
  <c r="AQ197" i="16"/>
  <c r="AN159" i="16"/>
  <c r="AO260" i="16"/>
  <c r="AO219" i="16"/>
  <c r="AO165" i="16"/>
  <c r="AL213" i="16"/>
  <c r="AO256" i="16"/>
  <c r="AL193" i="16"/>
  <c r="AS225" i="16"/>
  <c r="AV253" i="16"/>
  <c r="AL236" i="16"/>
  <c r="AN223" i="16"/>
  <c r="AM230" i="16"/>
  <c r="AT147" i="16"/>
  <c r="AR188" i="16"/>
  <c r="AR194" i="16"/>
  <c r="AT251" i="16"/>
  <c r="AO249" i="16"/>
  <c r="AP241" i="16"/>
  <c r="AT184" i="16"/>
  <c r="AR236" i="16"/>
  <c r="AU239" i="16"/>
  <c r="AU230" i="16"/>
  <c r="AT222" i="16"/>
  <c r="AR200" i="16"/>
  <c r="AS188" i="16"/>
  <c r="AL252" i="16"/>
  <c r="AS249" i="16"/>
  <c r="AV201" i="16"/>
  <c r="AV198" i="16"/>
  <c r="AV262" i="16"/>
  <c r="AS241" i="16"/>
  <c r="AQ184" i="16"/>
  <c r="AP242" i="16"/>
  <c r="AM232" i="16"/>
  <c r="AM236" i="16"/>
  <c r="AN152" i="16"/>
  <c r="AO150" i="16"/>
  <c r="AQ212" i="16"/>
  <c r="AS216" i="16"/>
  <c r="AS150" i="16"/>
  <c r="AS186" i="16"/>
  <c r="AQ227" i="16"/>
  <c r="AU243" i="16"/>
  <c r="AN202" i="16"/>
  <c r="AO148" i="16"/>
  <c r="AM189" i="16"/>
  <c r="AR231" i="16"/>
  <c r="AM182" i="16"/>
  <c r="AN261" i="16"/>
  <c r="AM243" i="16"/>
  <c r="AL189" i="16"/>
  <c r="AN232" i="16"/>
  <c r="AS169" i="16"/>
  <c r="AS240" i="16"/>
  <c r="AL152" i="16"/>
  <c r="AQ180" i="16"/>
  <c r="AS232" i="16"/>
  <c r="AV155" i="16"/>
  <c r="AM187" i="16"/>
  <c r="AL149" i="16"/>
  <c r="AO263" i="16"/>
  <c r="AM148" i="16"/>
  <c r="AU179" i="16"/>
  <c r="AQ214" i="16"/>
  <c r="AR160" i="16"/>
  <c r="AQ192" i="16"/>
  <c r="AV226" i="16"/>
  <c r="AQ226" i="16"/>
  <c r="AV170" i="16"/>
  <c r="AT202" i="16"/>
  <c r="AT74" i="16"/>
  <c r="AQ174" i="16"/>
  <c r="AP229" i="16"/>
  <c r="AQ161" i="16"/>
  <c r="AR254" i="16"/>
  <c r="AV227" i="16"/>
  <c r="AU189" i="16"/>
  <c r="AL209" i="16"/>
  <c r="AM253" i="16"/>
  <c r="AL205" i="16"/>
  <c r="AO248" i="16"/>
  <c r="AU67" i="16"/>
  <c r="AT250" i="16"/>
  <c r="AR168" i="16"/>
  <c r="AT245" i="16"/>
  <c r="AM167" i="16"/>
  <c r="AL240" i="16"/>
  <c r="AV218" i="16"/>
  <c r="AV165" i="16"/>
  <c r="AM244" i="16"/>
  <c r="AT239" i="16"/>
  <c r="AR187" i="16"/>
  <c r="AU258" i="16"/>
  <c r="AQ177" i="16"/>
  <c r="AQ208" i="16"/>
  <c r="AO211" i="16"/>
  <c r="AQ152" i="16"/>
  <c r="AV186" i="16"/>
  <c r="AT218" i="16"/>
  <c r="AV179" i="16"/>
  <c r="AO237" i="16"/>
  <c r="AR161" i="16"/>
  <c r="AP207" i="16"/>
  <c r="AU235" i="16"/>
  <c r="AT177" i="16"/>
  <c r="AU205" i="16"/>
  <c r="AR152" i="16"/>
  <c r="AL109" i="16"/>
  <c r="AM212" i="16"/>
  <c r="AS115" i="16"/>
  <c r="AS233" i="16"/>
  <c r="AV230" i="16"/>
  <c r="AV263" i="16"/>
  <c r="AU231" i="16"/>
  <c r="AP253" i="16"/>
  <c r="AM256" i="16"/>
  <c r="AM247" i="16"/>
  <c r="AM205" i="16"/>
  <c r="AQ182" i="16"/>
  <c r="AQ249" i="16"/>
  <c r="AU151" i="16"/>
  <c r="AQ154" i="16"/>
  <c r="AT217" i="16"/>
  <c r="AO215" i="16"/>
  <c r="AT192" i="16"/>
  <c r="AN186" i="16"/>
  <c r="AO163" i="16"/>
  <c r="AV96" i="16"/>
  <c r="AV156" i="16"/>
  <c r="AT154" i="16"/>
  <c r="AU222" i="16"/>
  <c r="AO153" i="16"/>
  <c r="AO209" i="16"/>
  <c r="AP213" i="16"/>
  <c r="AN191" i="16"/>
  <c r="AM185" i="16"/>
  <c r="AP85" i="16"/>
  <c r="AO157" i="16"/>
  <c r="AO220" i="16"/>
  <c r="AS238" i="16"/>
  <c r="AT170" i="16"/>
  <c r="AO198" i="16"/>
  <c r="AL169" i="16"/>
  <c r="AM173" i="16"/>
  <c r="AQ150" i="16"/>
  <c r="AL166" i="16"/>
  <c r="AV231" i="16"/>
  <c r="AT260" i="16"/>
  <c r="AP254" i="16"/>
  <c r="AM252" i="16"/>
  <c r="AN243" i="16"/>
  <c r="AM177" i="16"/>
  <c r="AQ153" i="16"/>
  <c r="AQ224" i="16"/>
  <c r="AO257" i="16"/>
  <c r="AP224" i="16"/>
  <c r="AN195" i="16"/>
  <c r="AV238" i="16"/>
  <c r="AO177" i="16"/>
  <c r="AO223" i="16"/>
  <c r="AM163" i="16"/>
  <c r="AQ198" i="16"/>
  <c r="AS236" i="16"/>
  <c r="AN177" i="16"/>
  <c r="AS204" i="16"/>
  <c r="AN157" i="16"/>
  <c r="AP173" i="16"/>
  <c r="AT208" i="16"/>
  <c r="AT249" i="16"/>
  <c r="AT152" i="16"/>
  <c r="AP189" i="16"/>
  <c r="AV151" i="16"/>
  <c r="AN215" i="16"/>
  <c r="AQ176" i="16"/>
  <c r="AL242" i="16"/>
  <c r="AP151" i="16"/>
  <c r="AU183" i="16"/>
  <c r="AT254" i="16"/>
  <c r="AS158" i="16"/>
  <c r="AU195" i="16"/>
  <c r="AT193" i="16"/>
  <c r="AN224" i="16"/>
  <c r="AM238" i="16"/>
  <c r="AO191" i="16"/>
  <c r="AV228" i="16"/>
  <c r="AM190" i="16"/>
  <c r="AQ263" i="16"/>
  <c r="AN165" i="16"/>
  <c r="AS221" i="16"/>
  <c r="AN250" i="16"/>
  <c r="AM201" i="16"/>
  <c r="AU227" i="16"/>
  <c r="AM257" i="16"/>
  <c r="AO208" i="16"/>
  <c r="AP258" i="16"/>
  <c r="AU190" i="16"/>
  <c r="AQ248" i="16"/>
  <c r="AO171" i="16"/>
  <c r="AU194" i="16"/>
  <c r="AP226" i="16"/>
  <c r="AU187" i="16"/>
  <c r="AT216" i="16"/>
  <c r="AV168" i="16"/>
  <c r="AV215" i="16"/>
  <c r="AV167" i="16"/>
  <c r="AO199" i="16"/>
  <c r="AL241" i="16"/>
  <c r="AM180" i="16"/>
  <c r="AR256" i="16"/>
  <c r="AP210" i="16"/>
  <c r="AM155" i="16"/>
  <c r="AQ120" i="16"/>
  <c r="AV245" i="16"/>
  <c r="AN176" i="16"/>
  <c r="AO200" i="16"/>
  <c r="AQ243" i="16"/>
  <c r="AT181" i="16"/>
  <c r="AR228" i="16"/>
  <c r="AT174" i="16"/>
  <c r="AL210" i="16"/>
  <c r="AL158" i="16"/>
  <c r="AU237" i="16"/>
  <c r="AR113" i="16"/>
  <c r="AP208" i="16"/>
  <c r="AU206" i="16"/>
  <c r="AP190" i="16"/>
  <c r="AP205" i="16"/>
  <c r="AU176" i="16"/>
  <c r="AL181" i="16"/>
  <c r="AN158" i="16"/>
  <c r="AL233" i="16"/>
  <c r="AM138" i="16"/>
  <c r="AL225" i="16"/>
  <c r="AR203" i="16"/>
  <c r="AN206" i="16"/>
  <c r="AU262" i="16"/>
  <c r="AS165" i="16"/>
  <c r="AP222" i="16"/>
  <c r="AT225" i="16"/>
  <c r="AV202" i="16"/>
  <c r="AP219" i="16"/>
  <c r="AV195" i="16"/>
  <c r="AV199" i="16"/>
  <c r="AQ113" i="16"/>
  <c r="AR186" i="16"/>
  <c r="AN164" i="16"/>
  <c r="AU158" i="16"/>
  <c r="AU221" i="16"/>
  <c r="AM204" i="16"/>
  <c r="AU199" i="16"/>
  <c r="AS197" i="16"/>
  <c r="AP180" i="16"/>
  <c r="AM168" i="16"/>
  <c r="AN151" i="16"/>
  <c r="AS258" i="16"/>
  <c r="AP249" i="16"/>
  <c r="AS253" i="16"/>
  <c r="AR205" i="16"/>
  <c r="AM217" i="16"/>
  <c r="AN245" i="16"/>
  <c r="AP243" i="16"/>
  <c r="AP179" i="16"/>
  <c r="AP168" i="16"/>
  <c r="AR239" i="16"/>
  <c r="AM228" i="16"/>
  <c r="AQ255" i="16"/>
  <c r="AQ68" i="16"/>
  <c r="AL246" i="16"/>
  <c r="AL142" i="16"/>
  <c r="AR241" i="16"/>
  <c r="AS193" i="16"/>
  <c r="AT236" i="16"/>
  <c r="AP232" i="16"/>
  <c r="AM221" i="16"/>
  <c r="AL167" i="16"/>
  <c r="AP244" i="16"/>
  <c r="AO227" i="16"/>
  <c r="AR171" i="16"/>
  <c r="AV236" i="16"/>
  <c r="AQ250" i="16"/>
  <c r="AU263" i="16"/>
  <c r="AO175" i="16"/>
  <c r="AT246" i="16"/>
  <c r="AO238" i="16"/>
  <c r="AV211" i="16"/>
  <c r="AQ158" i="16"/>
  <c r="AS205" i="16"/>
  <c r="AT234" i="16"/>
  <c r="AM186" i="16"/>
  <c r="AR217" i="16"/>
  <c r="AT241" i="16"/>
  <c r="AO192" i="16"/>
  <c r="AM164" i="16"/>
  <c r="AQ244" i="16"/>
  <c r="AU131" i="16"/>
  <c r="AT240" i="16"/>
  <c r="AU178" i="16"/>
  <c r="AV197" i="16"/>
  <c r="AR158" i="16"/>
  <c r="AS187" i="16"/>
  <c r="AV224" i="16"/>
  <c r="AR170" i="16"/>
  <c r="AP199" i="16"/>
  <c r="AP247" i="16"/>
  <c r="AN103" i="16"/>
  <c r="AN219" i="16"/>
  <c r="AU256" i="16"/>
  <c r="AL230" i="16"/>
  <c r="AS217" i="16"/>
  <c r="AU260" i="16"/>
  <c r="AS256" i="16"/>
  <c r="AL153" i="16"/>
  <c r="AR185" i="16"/>
  <c r="AT231" i="16"/>
  <c r="AN190" i="16"/>
  <c r="AL222" i="16"/>
  <c r="AT243" i="16"/>
  <c r="AM197" i="16"/>
  <c r="AS149" i="16"/>
  <c r="AS255" i="16"/>
  <c r="AU254" i="16"/>
  <c r="AM213" i="16"/>
  <c r="AR255" i="16"/>
  <c r="AQ257" i="16"/>
  <c r="AT230" i="16"/>
  <c r="AQ252" i="16"/>
  <c r="AP204" i="16"/>
  <c r="AT151" i="16"/>
  <c r="AR237" i="16"/>
  <c r="AP155" i="16"/>
  <c r="AS181" i="16"/>
  <c r="AP215" i="16"/>
  <c r="AL162" i="16"/>
  <c r="AM248" i="16"/>
  <c r="AS239" i="16"/>
  <c r="AL237" i="16"/>
  <c r="AS234" i="16"/>
  <c r="AM172" i="16"/>
  <c r="AN229" i="16"/>
  <c r="AL226" i="16"/>
  <c r="AU203" i="16"/>
  <c r="AU207" i="16"/>
  <c r="AL258" i="16"/>
  <c r="AP256" i="16"/>
  <c r="AN247" i="16"/>
  <c r="AU259" i="16"/>
  <c r="AO161" i="16"/>
  <c r="AS245" i="16"/>
  <c r="AS230" i="16"/>
  <c r="AP240" i="16"/>
  <c r="AU171" i="16"/>
  <c r="AO229" i="16"/>
  <c r="AV261" i="16"/>
  <c r="AL259" i="16"/>
  <c r="AU161" i="16"/>
  <c r="AP220" i="16"/>
  <c r="AV255" i="16"/>
  <c r="AT253" i="16"/>
  <c r="AT190" i="16"/>
  <c r="AN194" i="16"/>
  <c r="AL165" i="16"/>
  <c r="AQ66" i="16"/>
  <c r="AO258" i="16"/>
  <c r="AQ160" i="16"/>
  <c r="AR253" i="16"/>
  <c r="AP159" i="16"/>
  <c r="AM188" i="16"/>
  <c r="AU219" i="16"/>
  <c r="AN91" i="16"/>
  <c r="AP238" i="16"/>
  <c r="AT247" i="16"/>
  <c r="AQ179" i="16"/>
  <c r="AU236" i="16"/>
  <c r="AU160" i="16"/>
  <c r="AV191" i="16"/>
  <c r="AV248" i="16"/>
  <c r="AT162" i="16"/>
  <c r="AM255" i="16"/>
  <c r="AQ228" i="16"/>
  <c r="AQ190" i="16"/>
  <c r="AQ216" i="16"/>
  <c r="AM245" i="16"/>
  <c r="AL197" i="16"/>
  <c r="AM158" i="16"/>
  <c r="AQ230" i="16"/>
  <c r="AN225" i="16"/>
  <c r="AO156" i="16"/>
  <c r="AQ233" i="16"/>
  <c r="AV251" i="16"/>
  <c r="AV169" i="16"/>
  <c r="AN246" i="16"/>
  <c r="AV203" i="16"/>
  <c r="AL156" i="16"/>
  <c r="AQ247" i="16"/>
  <c r="AT149" i="16"/>
  <c r="AU242" i="16"/>
  <c r="AP66" i="16"/>
  <c r="AS171" i="16"/>
  <c r="AR202" i="16"/>
  <c r="AQ232" i="16"/>
  <c r="AP183" i="16"/>
  <c r="AU215" i="16"/>
  <c r="AO152" i="16"/>
  <c r="AU181" i="16"/>
  <c r="AR218" i="16"/>
  <c r="AV204" i="16"/>
  <c r="AS201" i="16"/>
  <c r="AU244" i="16"/>
  <c r="AT200" i="16"/>
  <c r="AU253" i="16"/>
  <c r="AM261" i="16"/>
  <c r="AV256" i="16"/>
  <c r="AN174" i="16"/>
  <c r="AS252" i="16"/>
  <c r="AO233" i="16"/>
  <c r="AM181" i="16"/>
  <c r="AP252" i="16"/>
  <c r="AL161" i="16"/>
  <c r="AN185" i="16"/>
  <c r="AR246" i="16"/>
  <c r="AO214" i="16"/>
  <c r="AT235" i="16"/>
  <c r="AR195" i="16"/>
  <c r="AP236" i="16"/>
  <c r="AM251" i="16"/>
  <c r="AV163" i="16"/>
  <c r="AM235" i="16"/>
  <c r="AU238" i="16"/>
  <c r="AP177" i="16"/>
  <c r="AV247" i="16"/>
  <c r="AP156" i="16"/>
  <c r="AS118" i="16"/>
  <c r="AT224" i="16"/>
  <c r="AP246" i="16"/>
  <c r="AR193" i="16"/>
  <c r="AP171" i="16"/>
  <c r="AM174" i="16"/>
  <c r="AL245" i="16"/>
  <c r="AQ237" i="16"/>
  <c r="AS223" i="16"/>
  <c r="AT166" i="16"/>
  <c r="AO231" i="16"/>
  <c r="AU241" i="16"/>
  <c r="AU232" i="16"/>
  <c r="AN230" i="16"/>
  <c r="AN263" i="16"/>
  <c r="AL251" i="16"/>
  <c r="AR243" i="16"/>
  <c r="AU240" i="16"/>
  <c r="AU213" i="16"/>
  <c r="AQ187" i="16"/>
  <c r="AT182" i="16"/>
  <c r="AO180" i="16"/>
  <c r="AP157" i="16"/>
  <c r="AR235" i="16"/>
  <c r="AM262" i="16"/>
  <c r="AR238" i="16"/>
  <c r="AS260" i="16"/>
  <c r="AM223" i="16"/>
  <c r="AV200" i="16"/>
  <c r="AU211" i="16"/>
  <c r="AN235" i="16"/>
  <c r="AP187" i="16"/>
  <c r="AR144" i="16"/>
  <c r="AN255" i="16"/>
  <c r="AR234" i="16"/>
  <c r="AU249" i="16"/>
  <c r="AL253" i="16"/>
  <c r="AR212" i="16"/>
  <c r="AV254" i="16"/>
  <c r="AQ205" i="16"/>
  <c r="AV257" i="16"/>
  <c r="AT189" i="16"/>
  <c r="AS246" i="16"/>
  <c r="AO224" i="16"/>
  <c r="AO232" i="16"/>
  <c r="AT205" i="16"/>
  <c r="AU166" i="16"/>
  <c r="AV192" i="16"/>
  <c r="AS227" i="16"/>
  <c r="AQ173" i="16"/>
  <c r="AO196" i="16"/>
  <c r="AV68" i="16"/>
  <c r="AN251" i="16"/>
  <c r="AU218" i="16"/>
  <c r="AU246" i="16"/>
  <c r="AM263" i="16"/>
  <c r="AS154" i="16"/>
  <c r="AM196" i="16"/>
  <c r="AP221" i="16"/>
  <c r="AQ251" i="16"/>
  <c r="AP203" i="16"/>
  <c r="AO164" i="16"/>
  <c r="AO236" i="16"/>
  <c r="AT244" i="16"/>
  <c r="AP237" i="16"/>
  <c r="AM218" i="16"/>
  <c r="AP161" i="16"/>
  <c r="AV234" i="16"/>
  <c r="AQ221" i="16"/>
  <c r="AT168" i="16"/>
  <c r="AM241" i="16"/>
  <c r="AP228" i="16"/>
  <c r="AO247" i="16"/>
  <c r="AN199" i="16"/>
  <c r="AQ242" i="16"/>
  <c r="AQ238" i="16"/>
  <c r="AR227" i="16"/>
  <c r="AS173" i="16"/>
  <c r="AR137" i="16"/>
  <c r="AT263" i="16"/>
  <c r="AQ195" i="16"/>
  <c r="AV252" i="16"/>
  <c r="AQ261" i="16"/>
  <c r="AU198" i="16"/>
  <c r="AN242" i="16"/>
  <c r="AV237" i="16"/>
  <c r="AQ211" i="16"/>
  <c r="AN253" i="16"/>
  <c r="AT164" i="16"/>
  <c r="AU209" i="16"/>
  <c r="AQ240" i="16"/>
  <c r="AR192" i="16"/>
  <c r="AS153" i="16"/>
  <c r="AL254" i="16"/>
  <c r="AP214" i="16"/>
  <c r="AM160" i="16"/>
  <c r="AM231" i="16"/>
  <c r="AR220" i="16"/>
  <c r="AO158" i="16"/>
  <c r="AU229" i="16"/>
  <c r="AL224" i="16"/>
  <c r="AR251" i="16"/>
  <c r="AQ206" i="16"/>
  <c r="AP152" i="16"/>
  <c r="AS248" i="16"/>
  <c r="AL157" i="16"/>
  <c r="AS189" i="16"/>
  <c r="AU150" i="16"/>
  <c r="AS243" i="16"/>
  <c r="AP216" i="16"/>
  <c r="AT163" i="16"/>
  <c r="AL250" i="16"/>
  <c r="AV223" i="16"/>
  <c r="AQ235" i="16"/>
  <c r="AO253" i="16"/>
  <c r="AP196" i="16"/>
  <c r="AU233" i="16"/>
  <c r="AQ171" i="16"/>
  <c r="AT203" i="16"/>
  <c r="AU164" i="16"/>
  <c r="AM220" i="16"/>
  <c r="AR262" i="16"/>
  <c r="AN226" i="16"/>
  <c r="AV147" i="16"/>
  <c r="AS175" i="16"/>
  <c r="AL154" i="16"/>
  <c r="AM169" i="16"/>
  <c r="AP191" i="16"/>
  <c r="AU234" i="16"/>
  <c r="AP198" i="16"/>
  <c r="AR179" i="16"/>
  <c r="AT206" i="16"/>
  <c r="AR232" i="16"/>
  <c r="AS261" i="16"/>
  <c r="AQ231" i="16"/>
  <c r="AM107" i="16"/>
  <c r="AN182" i="16"/>
  <c r="AO66" i="16"/>
  <c r="AT100" i="16"/>
  <c r="AT116" i="16"/>
  <c r="AP170" i="16"/>
  <c r="AR109" i="16"/>
  <c r="AV81" i="16"/>
  <c r="AS170" i="16"/>
  <c r="AV94" i="16"/>
  <c r="AQ86" i="16"/>
  <c r="AV105" i="16"/>
  <c r="AU135" i="16"/>
  <c r="AU85" i="16"/>
  <c r="AO119" i="16"/>
  <c r="AU126" i="16"/>
  <c r="AV265" i="16"/>
  <c r="AN140" i="16"/>
  <c r="AS163" i="16"/>
  <c r="AU57" i="16"/>
  <c r="AS151" i="16"/>
  <c r="AR114" i="16"/>
  <c r="AS138" i="16"/>
  <c r="AT211" i="16"/>
  <c r="AP130" i="16"/>
  <c r="AN162" i="16"/>
  <c r="AR82" i="16"/>
  <c r="AT209" i="16"/>
  <c r="AV115" i="16"/>
  <c r="AR99" i="16"/>
  <c r="AM146" i="16"/>
  <c r="AP202" i="16"/>
  <c r="AN265" i="16"/>
  <c r="AM104" i="16"/>
  <c r="AV120" i="16"/>
  <c r="AU168" i="16"/>
  <c r="AT223" i="16"/>
  <c r="AN57" i="16"/>
  <c r="AQ85" i="16"/>
  <c r="AP67" i="16"/>
  <c r="AS77" i="16"/>
  <c r="AV135" i="16"/>
  <c r="AP68" i="16"/>
  <c r="AU196" i="16"/>
  <c r="AQ155" i="16"/>
  <c r="AN124" i="16"/>
  <c r="AO106" i="16"/>
  <c r="AR136" i="16"/>
  <c r="AU58" i="16"/>
  <c r="AS215" i="16"/>
  <c r="AL82" i="16"/>
  <c r="AS218" i="16"/>
  <c r="AU140" i="16"/>
  <c r="AS75" i="16"/>
  <c r="AN98" i="16"/>
  <c r="AO239" i="16"/>
  <c r="AM86" i="16"/>
  <c r="AN220" i="16"/>
  <c r="AP100" i="16"/>
  <c r="AS108" i="16"/>
  <c r="AP101" i="16"/>
  <c r="AU93" i="16"/>
  <c r="AL218" i="16"/>
  <c r="AQ128" i="16"/>
  <c r="AN127" i="16"/>
  <c r="AO137" i="16"/>
  <c r="AT191" i="16"/>
  <c r="AQ61" i="16"/>
  <c r="AR130" i="16"/>
  <c r="AL199" i="16"/>
  <c r="AN146" i="16"/>
  <c r="AS68" i="16"/>
  <c r="AM72" i="16"/>
  <c r="AQ127" i="16"/>
  <c r="AL228" i="16"/>
  <c r="AT118" i="16"/>
  <c r="AS99" i="16"/>
  <c r="AT133" i="16"/>
  <c r="AU225" i="16"/>
  <c r="AL204" i="16"/>
  <c r="AO117" i="16"/>
  <c r="AR207" i="16"/>
  <c r="AS177" i="16"/>
  <c r="AN120" i="16"/>
  <c r="AM99" i="16"/>
  <c r="AV106" i="16"/>
  <c r="AS109" i="16"/>
  <c r="AU188" i="16"/>
  <c r="AS126" i="16"/>
  <c r="AP95" i="16"/>
  <c r="AS105" i="16"/>
  <c r="AU105" i="16"/>
  <c r="AT83" i="16"/>
  <c r="AQ121" i="16"/>
  <c r="AO205" i="16"/>
  <c r="AU220" i="16"/>
  <c r="AM117" i="16"/>
  <c r="AT171" i="16"/>
  <c r="AL133" i="16"/>
  <c r="AS131" i="16"/>
  <c r="AN196" i="16"/>
  <c r="AR69" i="16"/>
  <c r="AT130" i="16"/>
  <c r="AS222" i="16"/>
  <c r="AS147" i="16"/>
  <c r="AP201" i="16"/>
  <c r="AM224" i="16"/>
  <c r="AV123" i="16"/>
  <c r="AL138" i="16"/>
  <c r="AT156" i="16"/>
  <c r="AP112" i="16"/>
  <c r="AP104" i="16"/>
  <c r="AO245" i="16"/>
  <c r="AM237" i="16"/>
  <c r="AT178" i="16"/>
  <c r="AQ209" i="16"/>
  <c r="AU153" i="16"/>
  <c r="AO216" i="16"/>
  <c r="AV250" i="16"/>
  <c r="AS210" i="16"/>
  <c r="AL201" i="16"/>
  <c r="AQ220" i="16"/>
  <c r="AM209" i="16"/>
  <c r="AV229" i="16"/>
  <c r="AQ169" i="16"/>
  <c r="AO240" i="16"/>
  <c r="AL262" i="16"/>
  <c r="AO172" i="16"/>
  <c r="AV243" i="16"/>
  <c r="AM71" i="16"/>
  <c r="AN92" i="16"/>
  <c r="AL78" i="16"/>
  <c r="AP166" i="16"/>
  <c r="AT81" i="16"/>
  <c r="AN209" i="16"/>
  <c r="AO100" i="16"/>
  <c r="AR101" i="16"/>
  <c r="AQ165" i="16"/>
  <c r="AO162" i="16"/>
  <c r="AR118" i="16"/>
  <c r="AO97" i="16"/>
  <c r="AN188" i="16"/>
  <c r="AR117" i="16"/>
  <c r="AO131" i="16"/>
  <c r="AS114" i="16"/>
  <c r="AN172" i="16"/>
  <c r="AV181" i="16"/>
  <c r="AO189" i="16"/>
  <c r="AT132" i="16"/>
  <c r="AQ136" i="16"/>
  <c r="AL180" i="16"/>
  <c r="AM203" i="16"/>
  <c r="AL195" i="16"/>
  <c r="AQ218" i="16"/>
  <c r="AM97" i="16"/>
  <c r="AP128" i="16"/>
  <c r="AN208" i="16"/>
  <c r="AS160" i="16"/>
  <c r="AO71" i="16"/>
  <c r="AN264" i="16"/>
  <c r="AR142" i="16"/>
  <c r="AV145" i="16"/>
  <c r="AQ92" i="16"/>
  <c r="AS67" i="16"/>
  <c r="AT73" i="16"/>
  <c r="AR93" i="16"/>
  <c r="AN192" i="16"/>
  <c r="AM81" i="16"/>
  <c r="AU228" i="16"/>
  <c r="AL187" i="16"/>
  <c r="AV121" i="16"/>
  <c r="AM110" i="16"/>
  <c r="AV213" i="16"/>
  <c r="AP169" i="16"/>
  <c r="AL52" i="16"/>
  <c r="AL68" i="16"/>
  <c r="AS178" i="16"/>
  <c r="AQ94" i="16"/>
  <c r="AU77" i="16"/>
  <c r="AQ101" i="16"/>
  <c r="AP123" i="16"/>
  <c r="AR189" i="16"/>
  <c r="AS263" i="16"/>
  <c r="AO114" i="16"/>
  <c r="AP107" i="16"/>
  <c r="AM68" i="16"/>
  <c r="AS78" i="16"/>
  <c r="AU139" i="16"/>
  <c r="AN67" i="16"/>
  <c r="AL99" i="16"/>
  <c r="AO115" i="16"/>
  <c r="AU59" i="16"/>
  <c r="AS145" i="16"/>
  <c r="AT228" i="16"/>
  <c r="AR71" i="16"/>
  <c r="AS90" i="16"/>
  <c r="AV61" i="16"/>
  <c r="AL160" i="16"/>
  <c r="AS88" i="16"/>
  <c r="AN109" i="16"/>
  <c r="AP88" i="16"/>
  <c r="AM210" i="16"/>
  <c r="AT76" i="16"/>
  <c r="AM94" i="16"/>
  <c r="AO225" i="16"/>
  <c r="AM161" i="16"/>
  <c r="AP140" i="16"/>
  <c r="AN126" i="16"/>
  <c r="AQ64" i="16"/>
  <c r="AM191" i="16"/>
  <c r="AT87" i="16"/>
  <c r="AT128" i="16"/>
  <c r="AS73" i="16"/>
  <c r="AO74" i="16"/>
  <c r="AV173" i="16"/>
  <c r="AV112" i="16"/>
  <c r="AQ109" i="16"/>
  <c r="AS191" i="16"/>
  <c r="AR213" i="16"/>
  <c r="AQ89" i="16"/>
  <c r="AL143" i="16"/>
  <c r="AN135" i="16"/>
  <c r="AL73" i="16"/>
  <c r="AL53" i="16"/>
  <c r="AU123" i="16"/>
  <c r="AV124" i="16"/>
  <c r="AQ58" i="16"/>
  <c r="AL139" i="16"/>
  <c r="AR134" i="16"/>
  <c r="AR121" i="16"/>
  <c r="AO186" i="16"/>
  <c r="AQ191" i="16"/>
  <c r="AV75" i="16"/>
  <c r="AS214" i="16"/>
  <c r="AP147" i="16"/>
  <c r="AV161" i="16"/>
  <c r="AS70" i="16"/>
  <c r="AR77" i="16"/>
  <c r="AT101" i="16"/>
  <c r="AT213" i="16"/>
  <c r="AU167" i="16"/>
  <c r="AR249" i="16"/>
  <c r="AR250" i="16"/>
  <c r="AN150" i="16"/>
  <c r="AS211" i="16"/>
  <c r="AS237" i="16"/>
  <c r="AN160" i="16"/>
  <c r="AV259" i="16"/>
  <c r="AS242" i="16"/>
  <c r="AP172" i="16"/>
  <c r="AL257" i="16"/>
  <c r="AU204" i="16"/>
  <c r="AV207" i="16"/>
  <c r="AR209" i="16"/>
  <c r="AU157" i="16"/>
  <c r="AL219" i="16"/>
  <c r="AQ118" i="16"/>
  <c r="AN143" i="16"/>
  <c r="AO91" i="16"/>
  <c r="AM101" i="16"/>
  <c r="AR215" i="16"/>
  <c r="AR112" i="16"/>
  <c r="AU129" i="16"/>
  <c r="AQ138" i="16"/>
  <c r="AN53" i="16"/>
  <c r="AS141" i="16"/>
  <c r="AV109" i="16"/>
  <c r="AU192" i="16"/>
  <c r="AL67" i="16"/>
  <c r="AR81" i="16"/>
  <c r="AU128" i="16"/>
  <c r="AS86" i="16"/>
  <c r="AM79" i="16"/>
  <c r="AP263" i="16"/>
  <c r="AS102" i="16"/>
  <c r="AL128" i="16"/>
  <c r="AP81" i="16"/>
  <c r="AL119" i="16"/>
  <c r="AM141" i="16"/>
  <c r="AQ170" i="16"/>
  <c r="AS62" i="16"/>
  <c r="AV89" i="16"/>
  <c r="AR198" i="16"/>
  <c r="AU76" i="16"/>
  <c r="AQ95" i="16"/>
  <c r="AR119" i="16"/>
  <c r="AQ60" i="16"/>
  <c r="AL86" i="16"/>
  <c r="AL220" i="16"/>
  <c r="AN68" i="16"/>
  <c r="AQ57" i="16"/>
  <c r="AM176" i="16"/>
  <c r="AS226" i="16"/>
  <c r="AO139" i="16"/>
  <c r="AM108" i="16"/>
  <c r="AV74" i="16"/>
  <c r="AP103" i="16"/>
  <c r="AT98" i="16"/>
  <c r="AQ130" i="16"/>
  <c r="AT204" i="16"/>
  <c r="AQ141" i="16"/>
  <c r="AL110" i="16"/>
  <c r="AR89" i="16"/>
  <c r="AL126" i="16"/>
  <c r="AL206" i="16"/>
  <c r="AN125" i="16"/>
  <c r="AN139" i="16"/>
  <c r="AQ145" i="16"/>
  <c r="AU122" i="16"/>
  <c r="AM103" i="16"/>
  <c r="AL134" i="16"/>
  <c r="AP137" i="16"/>
  <c r="AR97" i="16"/>
  <c r="AT134" i="16"/>
  <c r="AT219" i="16"/>
  <c r="AL202" i="16"/>
  <c r="AO90" i="16"/>
  <c r="AR159" i="16"/>
  <c r="AN266" i="16"/>
  <c r="AQ163" i="16"/>
  <c r="AL175" i="16"/>
  <c r="AO116" i="16"/>
  <c r="AP162" i="16"/>
  <c r="AV60" i="16"/>
  <c r="AL127" i="16"/>
  <c r="AN111" i="16"/>
  <c r="AU108" i="16"/>
  <c r="AR167" i="16"/>
  <c r="AT88" i="16"/>
  <c r="AR115" i="16"/>
  <c r="AT108" i="16"/>
  <c r="AT82" i="16"/>
  <c r="AR57" i="16"/>
  <c r="AP118" i="16"/>
  <c r="AU118" i="16"/>
  <c r="AL114" i="16"/>
  <c r="AS133" i="16"/>
  <c r="AT227" i="16"/>
  <c r="AQ159" i="16"/>
  <c r="AL168" i="16"/>
  <c r="AN72" i="16"/>
  <c r="AP144" i="16"/>
  <c r="AP69" i="16"/>
  <c r="AM133" i="16"/>
  <c r="AV146" i="16"/>
  <c r="AN56" i="16"/>
  <c r="AP82" i="16"/>
  <c r="AO104" i="16"/>
  <c r="AT67" i="16"/>
  <c r="AL96" i="16"/>
  <c r="AO135" i="16"/>
  <c r="AT79" i="16"/>
  <c r="AN82" i="16"/>
  <c r="AP55" i="16"/>
  <c r="AO130" i="16"/>
  <c r="AL182" i="16"/>
  <c r="AS87" i="16"/>
  <c r="AP90" i="16"/>
  <c r="AR98" i="16"/>
  <c r="AQ73" i="16"/>
  <c r="AL101" i="16"/>
  <c r="AP114" i="16"/>
  <c r="AL159" i="16"/>
  <c r="AU90" i="16"/>
  <c r="AT111" i="16"/>
  <c r="AQ131" i="16"/>
  <c r="AV235" i="16"/>
  <c r="AN260" i="16"/>
  <c r="AV153" i="16"/>
  <c r="AN180" i="16"/>
  <c r="AR219" i="16"/>
  <c r="AM233" i="16"/>
  <c r="AN183" i="16"/>
  <c r="AR208" i="16"/>
  <c r="AM119" i="16"/>
  <c r="AT201" i="16"/>
  <c r="AS251" i="16"/>
  <c r="AR204" i="16"/>
  <c r="AM150" i="16"/>
  <c r="AM229" i="16"/>
  <c r="AU156" i="16"/>
  <c r="AT155" i="16"/>
  <c r="AT103" i="16"/>
  <c r="AS74" i="16"/>
  <c r="AM134" i="16"/>
  <c r="AO145" i="16"/>
  <c r="AR126" i="16"/>
  <c r="AS125" i="16"/>
  <c r="AM200" i="16"/>
  <c r="AO133" i="16"/>
  <c r="AO136" i="16"/>
  <c r="AP194" i="16"/>
  <c r="AL79" i="16"/>
  <c r="AU152" i="16"/>
  <c r="AP72" i="16"/>
  <c r="AO221" i="16"/>
  <c r="AL71" i="16"/>
  <c r="AP61" i="16"/>
  <c r="AR240" i="16"/>
  <c r="AN134" i="16"/>
  <c r="AM130" i="16"/>
  <c r="AN184" i="16"/>
  <c r="AS164" i="16"/>
  <c r="AO93" i="16"/>
  <c r="AR132" i="16"/>
  <c r="AL75" i="16"/>
  <c r="AP93" i="16"/>
  <c r="AU120" i="16"/>
  <c r="AO141" i="16"/>
  <c r="AN99" i="16"/>
  <c r="AQ156" i="16"/>
  <c r="AO132" i="16"/>
  <c r="AO87" i="16"/>
  <c r="AO65" i="16"/>
  <c r="AT77" i="16"/>
  <c r="AR61" i="16"/>
  <c r="AP86" i="16"/>
  <c r="AP91" i="16"/>
  <c r="AQ70" i="16"/>
  <c r="AP217" i="16"/>
  <c r="AP146" i="16"/>
  <c r="AN153" i="16"/>
  <c r="AU88" i="16"/>
  <c r="AT148" i="16"/>
  <c r="AU134" i="16"/>
  <c r="AP176" i="16"/>
  <c r="AS119" i="16"/>
  <c r="AO79" i="16"/>
  <c r="AR54" i="16"/>
  <c r="AU265" i="16"/>
  <c r="AO96" i="16"/>
  <c r="AL56" i="16"/>
  <c r="AM234" i="16"/>
  <c r="AU180" i="16"/>
  <c r="AO154" i="16"/>
  <c r="AS69" i="16"/>
  <c r="AS107" i="16"/>
  <c r="AN60" i="16"/>
  <c r="AL148" i="16"/>
  <c r="AV69" i="16"/>
  <c r="AU245" i="16"/>
  <c r="AM171" i="16"/>
  <c r="AO81" i="16"/>
  <c r="AP99" i="16"/>
  <c r="AS182" i="16"/>
  <c r="AM92" i="16"/>
  <c r="AU83" i="16"/>
  <c r="AU84" i="16"/>
  <c r="AN107" i="16"/>
  <c r="AN212" i="16"/>
  <c r="AT95" i="16"/>
  <c r="AT68" i="16"/>
  <c r="AL171" i="16"/>
  <c r="AV102" i="16"/>
  <c r="AS127" i="16"/>
  <c r="AR181" i="16"/>
  <c r="AT188" i="16"/>
  <c r="AT104" i="16"/>
  <c r="AQ151" i="16"/>
  <c r="AR129" i="16"/>
  <c r="AO138" i="16"/>
  <c r="AO147" i="16"/>
  <c r="AL131" i="16"/>
  <c r="AP145" i="16"/>
  <c r="AQ117" i="16"/>
  <c r="AN74" i="16"/>
  <c r="AM152" i="16"/>
  <c r="AL117" i="16"/>
  <c r="AN133" i="16"/>
  <c r="AR135" i="16"/>
  <c r="AN69" i="16"/>
  <c r="AU91" i="16"/>
  <c r="AV166" i="16"/>
  <c r="AL125" i="16"/>
  <c r="AS76" i="16"/>
  <c r="AR84" i="16"/>
  <c r="AO217" i="16"/>
  <c r="AQ223" i="16"/>
  <c r="AL190" i="16"/>
  <c r="AV149" i="16"/>
  <c r="AS106" i="16"/>
  <c r="AM179" i="16"/>
  <c r="AR85" i="16"/>
  <c r="AP80" i="16"/>
  <c r="AO63" i="16"/>
  <c r="AP178" i="16"/>
  <c r="AV88" i="16"/>
  <c r="AT131" i="16"/>
  <c r="AM73" i="16"/>
  <c r="AO56" i="16"/>
  <c r="AU92" i="16"/>
  <c r="AT86" i="16"/>
  <c r="AM59" i="16"/>
  <c r="AN252" i="16"/>
  <c r="AR148" i="16"/>
  <c r="AV184" i="16"/>
  <c r="AN193" i="16"/>
  <c r="AL185" i="16"/>
  <c r="AP115" i="16"/>
  <c r="AP262" i="16"/>
  <c r="AQ245" i="16"/>
  <c r="AP223" i="16"/>
  <c r="AR260" i="16"/>
  <c r="AV152" i="16"/>
  <c r="AT150" i="16"/>
  <c r="AT197" i="16"/>
  <c r="AQ157" i="16"/>
  <c r="AV190" i="16"/>
  <c r="AP234" i="16"/>
  <c r="AP139" i="16"/>
  <c r="AU132" i="16"/>
  <c r="AN141" i="16"/>
  <c r="AT91" i="16"/>
  <c r="AT126" i="16"/>
  <c r="AQ84" i="16"/>
  <c r="AS100" i="16"/>
  <c r="AM123" i="16"/>
  <c r="AQ164" i="16"/>
  <c r="AL212" i="16"/>
  <c r="AM89" i="16"/>
  <c r="AV162" i="16"/>
  <c r="AR70" i="16"/>
  <c r="AR183" i="16"/>
  <c r="AT85" i="16"/>
  <c r="AN130" i="16"/>
  <c r="AR86" i="16"/>
  <c r="AS146" i="16"/>
  <c r="AS134" i="16"/>
  <c r="AT110" i="16"/>
  <c r="AR105" i="16"/>
  <c r="AV122" i="16"/>
  <c r="AT210" i="16"/>
  <c r="AV62" i="16"/>
  <c r="AL107" i="16"/>
  <c r="AU141" i="16"/>
  <c r="AR133" i="16"/>
  <c r="AL186" i="16"/>
  <c r="AS89" i="16"/>
  <c r="AT123" i="16"/>
  <c r="AQ102" i="16"/>
  <c r="AQ115" i="16"/>
  <c r="AU137" i="16"/>
  <c r="AM195" i="16"/>
  <c r="AV118" i="16"/>
  <c r="AP64" i="16"/>
  <c r="AQ194" i="16"/>
  <c r="AT212" i="16"/>
  <c r="AV92" i="16"/>
  <c r="AS116" i="16"/>
  <c r="AR123" i="16"/>
  <c r="AQ104" i="16"/>
  <c r="AN128" i="16"/>
  <c r="AU208" i="16"/>
  <c r="AO72" i="16"/>
  <c r="AT142" i="16"/>
  <c r="AR149" i="16"/>
  <c r="AR156" i="16"/>
  <c r="AR88" i="16"/>
  <c r="AU147" i="16"/>
  <c r="AN78" i="16"/>
  <c r="AO89" i="16"/>
  <c r="AS142" i="16"/>
  <c r="AR92" i="16"/>
  <c r="AL170" i="16"/>
  <c r="AQ132" i="16"/>
  <c r="AR151" i="16"/>
  <c r="AN110" i="16"/>
  <c r="AL83" i="16"/>
  <c r="AT144" i="16"/>
  <c r="AR103" i="16"/>
  <c r="AR150" i="16"/>
  <c r="AL58" i="16"/>
  <c r="AP142" i="16"/>
  <c r="AU146" i="16"/>
  <c r="AL135" i="16"/>
  <c r="AV148" i="16"/>
  <c r="AQ72" i="16"/>
  <c r="AL105" i="16"/>
  <c r="AN216" i="16"/>
  <c r="AQ183" i="16"/>
  <c r="AT175" i="16"/>
  <c r="AQ77" i="16"/>
  <c r="AO193" i="16"/>
  <c r="AP74" i="16"/>
  <c r="AV144" i="16"/>
  <c r="AS110" i="16"/>
  <c r="AQ52" i="16"/>
  <c r="AM57" i="16"/>
  <c r="AL100" i="16"/>
  <c r="AO134" i="16"/>
  <c r="AL81" i="16"/>
  <c r="AQ114" i="16"/>
  <c r="AQ119" i="16"/>
  <c r="AR175" i="16"/>
  <c r="AO70" i="16"/>
  <c r="AU101" i="16"/>
  <c r="AV110" i="16"/>
  <c r="AR199" i="16"/>
  <c r="AV82" i="16"/>
  <c r="AQ144" i="16"/>
  <c r="AO88" i="16"/>
  <c r="AQ201" i="16"/>
  <c r="AV196" i="16"/>
  <c r="AN54" i="16"/>
  <c r="AM121" i="16"/>
  <c r="AP106" i="16"/>
  <c r="AN123" i="16"/>
  <c r="AR143" i="16"/>
  <c r="AQ74" i="16"/>
  <c r="AU136" i="16"/>
  <c r="AN189" i="16"/>
  <c r="AN204" i="16"/>
  <c r="AU216" i="16"/>
  <c r="AO68" i="16"/>
  <c r="AQ142" i="16"/>
  <c r="AT121" i="16"/>
  <c r="AQ122" i="16"/>
  <c r="AL150" i="16"/>
  <c r="AO178" i="16"/>
  <c r="AV219" i="16"/>
  <c r="AS195" i="16"/>
  <c r="AT157" i="16"/>
  <c r="AT169" i="16"/>
  <c r="AL163" i="16"/>
  <c r="AP182" i="16"/>
  <c r="AN163" i="16"/>
  <c r="AU182" i="16"/>
  <c r="AM170" i="16"/>
  <c r="AL249" i="16"/>
  <c r="AL200" i="16"/>
  <c r="AV185" i="16"/>
  <c r="AS254" i="16"/>
  <c r="AN244" i="16"/>
  <c r="AN222" i="16"/>
  <c r="AL235" i="16"/>
  <c r="AL130" i="16"/>
  <c r="AT180" i="16"/>
  <c r="AT97" i="16"/>
  <c r="AL191" i="16"/>
  <c r="AL227" i="16"/>
  <c r="AR157" i="16"/>
  <c r="AQ106" i="16"/>
  <c r="AV205" i="16"/>
  <c r="AN142" i="16"/>
  <c r="AU257" i="16"/>
  <c r="AL77" i="16"/>
  <c r="AM112" i="16"/>
  <c r="AM207" i="16"/>
  <c r="AV132" i="16"/>
  <c r="AO144" i="16"/>
  <c r="AL102" i="16"/>
  <c r="AO76" i="16"/>
  <c r="AR73" i="16"/>
  <c r="AS81" i="16"/>
  <c r="AS63" i="16"/>
  <c r="AT252" i="16"/>
  <c r="AT143" i="16"/>
  <c r="AM128" i="16"/>
  <c r="AM151" i="16"/>
  <c r="AU74" i="16"/>
  <c r="AM147" i="16"/>
  <c r="AM211" i="16"/>
  <c r="AS140" i="16"/>
  <c r="AV73" i="16"/>
  <c r="AL91" i="16"/>
  <c r="AT71" i="16"/>
  <c r="AV57" i="16"/>
  <c r="AN80" i="16"/>
  <c r="AL172" i="16"/>
  <c r="AL76" i="16"/>
  <c r="AM215" i="16"/>
  <c r="AQ112" i="16"/>
  <c r="AM87" i="16"/>
  <c r="AM90" i="16"/>
  <c r="AN161" i="16"/>
  <c r="AV220" i="16"/>
  <c r="AL108" i="16"/>
  <c r="AT141" i="16"/>
  <c r="AN95" i="16"/>
  <c r="AT69" i="16"/>
  <c r="AP133" i="16"/>
  <c r="AM135" i="16"/>
  <c r="AQ140" i="16"/>
  <c r="AL95" i="16"/>
  <c r="AL93" i="16"/>
  <c r="AQ98" i="16"/>
  <c r="AQ178" i="16"/>
  <c r="AU113" i="16"/>
  <c r="AN122" i="16"/>
  <c r="AM139" i="16"/>
  <c r="AU110" i="16"/>
  <c r="AV142" i="16"/>
  <c r="AS194" i="16"/>
  <c r="AN86" i="16"/>
  <c r="AP135" i="16"/>
  <c r="AR222" i="16"/>
  <c r="AM140" i="16"/>
  <c r="AO80" i="16"/>
  <c r="AP143" i="16"/>
  <c r="AL72" i="16"/>
  <c r="AS202" i="16"/>
  <c r="AR95" i="16"/>
  <c r="AQ81" i="16"/>
  <c r="AS137" i="16"/>
  <c r="AS190" i="16"/>
  <c r="AN76" i="16"/>
  <c r="AO246" i="16"/>
  <c r="AM76" i="16"/>
  <c r="AM91" i="16"/>
  <c r="AT195" i="16"/>
  <c r="AP122" i="16"/>
  <c r="AM145" i="16"/>
  <c r="AV78" i="16"/>
  <c r="AS55" i="16"/>
  <c r="AL176" i="16"/>
  <c r="AT122" i="16"/>
  <c r="AV119" i="16"/>
  <c r="AQ87" i="16"/>
  <c r="AL118" i="16"/>
  <c r="AT106" i="16"/>
  <c r="AS79" i="16"/>
  <c r="AN84" i="16"/>
  <c r="AQ167" i="16"/>
  <c r="AP71" i="16"/>
  <c r="AN105" i="16"/>
  <c r="AV116" i="16"/>
  <c r="AP113" i="16"/>
  <c r="AT129" i="16"/>
  <c r="AM75" i="16"/>
  <c r="AP62" i="16"/>
  <c r="AT90" i="16"/>
  <c r="AU144" i="16"/>
  <c r="AV209" i="16"/>
  <c r="AO169" i="16"/>
  <c r="AV133" i="16"/>
  <c r="AU210" i="16"/>
  <c r="AL120" i="16"/>
  <c r="AV172" i="16"/>
  <c r="AN85" i="16"/>
  <c r="AV127" i="16"/>
  <c r="AM216" i="16"/>
  <c r="AV93" i="16"/>
  <c r="AP77" i="16"/>
  <c r="AO92" i="16"/>
  <c r="AS98" i="16"/>
  <c r="AS159" i="16"/>
  <c r="AN201" i="16"/>
  <c r="AL256" i="16"/>
  <c r="AQ236" i="16"/>
  <c r="AO168" i="16"/>
  <c r="AP73" i="16"/>
  <c r="AU162" i="16"/>
  <c r="AV157" i="16"/>
  <c r="AR172" i="16"/>
  <c r="AO244" i="16"/>
  <c r="AU255" i="16"/>
  <c r="AV174" i="16"/>
  <c r="AO182" i="16"/>
  <c r="AO210" i="16"/>
  <c r="AP188" i="16"/>
  <c r="AS203" i="16"/>
  <c r="AS95" i="16"/>
  <c r="AS199" i="16"/>
  <c r="AQ116" i="16"/>
  <c r="AO128" i="16"/>
  <c r="AT179" i="16"/>
  <c r="AO86" i="16"/>
  <c r="AM85" i="16"/>
  <c r="AM142" i="16"/>
  <c r="AT153" i="16"/>
  <c r="AM95" i="16"/>
  <c r="AS130" i="16"/>
  <c r="AP158" i="16"/>
  <c r="AN147" i="16"/>
  <c r="AV130" i="16"/>
  <c r="AO67" i="16"/>
  <c r="AN93" i="16"/>
  <c r="AV154" i="16"/>
  <c r="AV77" i="16"/>
  <c r="AL215" i="16"/>
  <c r="AR174" i="16"/>
  <c r="AP75" i="16"/>
  <c r="AN100" i="16"/>
  <c r="AP119" i="16"/>
  <c r="AR79" i="16"/>
  <c r="AO112" i="16"/>
  <c r="AP56" i="16"/>
  <c r="AT172" i="16"/>
  <c r="AO73" i="16"/>
  <c r="AP76" i="16"/>
  <c r="AT199" i="16"/>
  <c r="AR122" i="16"/>
  <c r="AT70" i="16"/>
  <c r="AS61" i="16"/>
  <c r="AV212" i="16"/>
  <c r="AO57" i="16"/>
  <c r="AN200" i="16"/>
  <c r="AP124" i="16"/>
  <c r="AL183" i="16"/>
  <c r="AR75" i="16"/>
  <c r="AV140" i="16"/>
  <c r="AT115" i="16"/>
  <c r="AQ111" i="16"/>
  <c r="AO140" i="16"/>
  <c r="AM127" i="16"/>
  <c r="AT136" i="16"/>
  <c r="AM126" i="16"/>
  <c r="AU165" i="16"/>
  <c r="AU103" i="16"/>
  <c r="AR190" i="16"/>
  <c r="AS124" i="16"/>
  <c r="AQ134" i="16"/>
  <c r="AO226" i="16"/>
  <c r="AR80" i="16"/>
  <c r="AN221" i="16"/>
  <c r="AU99" i="16"/>
  <c r="AL178" i="16"/>
  <c r="AN113" i="16"/>
  <c r="AQ166" i="16"/>
  <c r="AT135" i="16"/>
  <c r="AM96" i="16"/>
  <c r="AU87" i="16"/>
  <c r="AV180" i="16"/>
  <c r="AL74" i="16"/>
  <c r="AN106" i="16"/>
  <c r="AU145" i="16"/>
  <c r="AN104" i="16"/>
  <c r="AV108" i="16"/>
  <c r="AV221" i="16"/>
  <c r="AO108" i="16"/>
  <c r="AL87" i="16"/>
  <c r="AN96" i="16"/>
  <c r="AU119" i="16"/>
  <c r="AQ137" i="16"/>
  <c r="AS207" i="16"/>
  <c r="AS198" i="16"/>
  <c r="AQ207" i="16"/>
  <c r="AM129" i="16"/>
  <c r="AM208" i="16"/>
  <c r="AO167" i="16"/>
  <c r="AR78" i="16"/>
  <c r="AS120" i="16"/>
  <c r="AR154" i="16"/>
  <c r="AN73" i="16"/>
  <c r="AN87" i="16"/>
  <c r="AV188" i="16"/>
  <c r="AS57" i="16"/>
  <c r="AV141" i="16"/>
  <c r="AN148" i="16"/>
  <c r="AS84" i="16"/>
  <c r="AL179" i="16"/>
  <c r="AS82" i="16"/>
  <c r="AP154" i="16"/>
  <c r="AO149" i="16"/>
  <c r="AU104" i="16"/>
  <c r="AP193" i="16"/>
  <c r="AO194" i="16"/>
  <c r="AP87" i="16"/>
  <c r="AM111" i="16"/>
  <c r="AP126" i="16"/>
  <c r="AO129" i="16"/>
  <c r="AR140" i="16"/>
  <c r="AM118" i="16"/>
  <c r="AU184" i="16"/>
  <c r="AU109" i="16"/>
  <c r="AL57" i="16"/>
  <c r="AN197" i="16"/>
  <c r="AN116" i="16"/>
  <c r="AV189" i="16"/>
  <c r="AO105" i="16"/>
  <c r="AN119" i="16"/>
  <c r="AR94" i="16"/>
  <c r="AO241" i="16"/>
  <c r="AN249" i="16"/>
  <c r="AP98" i="16"/>
  <c r="AP134" i="16"/>
  <c r="AS113" i="16"/>
  <c r="AS143" i="16"/>
  <c r="AR221" i="16"/>
  <c r="AQ88" i="16"/>
  <c r="AR56" i="16"/>
  <c r="AS122" i="16"/>
  <c r="AT84" i="16"/>
  <c r="AO197" i="16"/>
  <c r="AP110" i="16"/>
  <c r="AU201" i="16"/>
  <c r="AV158" i="16"/>
  <c r="AP116" i="16"/>
  <c r="AU172" i="16"/>
  <c r="AS129" i="16"/>
  <c r="AU224" i="16"/>
  <c r="AU111" i="16"/>
  <c r="AQ76" i="16"/>
  <c r="AO185" i="16"/>
  <c r="AM157" i="16"/>
  <c r="AN131" i="16"/>
  <c r="AP127" i="16"/>
  <c r="AO122" i="16"/>
  <c r="AP225" i="16"/>
  <c r="AT160" i="16"/>
  <c r="AP129" i="16"/>
  <c r="AM98" i="16"/>
  <c r="AO83" i="16"/>
  <c r="AS101" i="16"/>
  <c r="AR91" i="16"/>
  <c r="AN71" i="16"/>
  <c r="AT167" i="16"/>
  <c r="AS112" i="16"/>
  <c r="AV264" i="16"/>
  <c r="AR52" i="16"/>
  <c r="AV83" i="16"/>
  <c r="AR177" i="16"/>
  <c r="AU70" i="16"/>
  <c r="AS58" i="16"/>
  <c r="AO107" i="16"/>
  <c r="AR266" i="16"/>
  <c r="AP265" i="16"/>
  <c r="AN83" i="16"/>
  <c r="AV137" i="16"/>
  <c r="AM65" i="16"/>
  <c r="AT93" i="16"/>
  <c r="AM64" i="16"/>
  <c r="AQ62" i="16"/>
  <c r="AL223" i="16"/>
  <c r="AS96" i="16"/>
  <c r="AQ124" i="16"/>
  <c r="AL123" i="16"/>
  <c r="AO143" i="16"/>
  <c r="AL265" i="16"/>
  <c r="AU61" i="16"/>
  <c r="AP167" i="16"/>
  <c r="AV86" i="16"/>
  <c r="AQ55" i="16"/>
  <c r="AP186" i="16"/>
  <c r="AU100" i="16"/>
  <c r="AU98" i="16"/>
  <c r="AQ75" i="16"/>
  <c r="AQ139" i="16"/>
  <c r="AT61" i="16"/>
  <c r="AL66" i="16"/>
  <c r="AM125" i="16"/>
  <c r="AO95" i="16"/>
  <c r="AQ110" i="16"/>
  <c r="AL104" i="16"/>
  <c r="AO265" i="16"/>
  <c r="AV370" i="16"/>
  <c r="AM315" i="16"/>
  <c r="AP352" i="16"/>
  <c r="AP344" i="16"/>
  <c r="AP354" i="16"/>
  <c r="AN299" i="16"/>
  <c r="AV300" i="16"/>
  <c r="AT366" i="16"/>
  <c r="AR308" i="16"/>
  <c r="AP351" i="16"/>
  <c r="AM300" i="16"/>
  <c r="AR360" i="16"/>
  <c r="AN329" i="16"/>
  <c r="AL283" i="16"/>
  <c r="AV296" i="16"/>
  <c r="AQ316" i="16"/>
  <c r="AQ345" i="16"/>
  <c r="AU367" i="16"/>
  <c r="AT312" i="16"/>
  <c r="AV334" i="16"/>
  <c r="AQ289" i="16"/>
  <c r="AS292" i="16"/>
  <c r="AU299" i="16"/>
  <c r="AR314" i="16"/>
  <c r="AR332" i="16"/>
  <c r="AR333" i="16"/>
  <c r="AR282" i="16"/>
  <c r="AV302" i="16"/>
  <c r="AQ338" i="16"/>
  <c r="AR343" i="16"/>
  <c r="AS340" i="16"/>
  <c r="AM332" i="16"/>
  <c r="AR362" i="16"/>
  <c r="AP364" i="16"/>
  <c r="AS269" i="16"/>
  <c r="AO293" i="16"/>
  <c r="AP366" i="16"/>
  <c r="AR328" i="16"/>
  <c r="AQ365" i="16"/>
  <c r="AR271" i="16"/>
  <c r="AM284" i="16"/>
  <c r="AR358" i="16"/>
  <c r="AP332" i="16"/>
  <c r="AU304" i="16"/>
  <c r="AV324" i="16"/>
  <c r="AT331" i="16"/>
  <c r="AT301" i="16"/>
  <c r="AT290" i="16"/>
  <c r="AV359" i="16"/>
  <c r="AP267" i="16"/>
  <c r="AU333" i="16"/>
  <c r="AV351" i="16"/>
  <c r="AO336" i="16"/>
  <c r="AV294" i="16"/>
  <c r="AR226" i="16"/>
  <c r="AL208" i="16"/>
  <c r="AU71" i="16"/>
  <c r="AQ215" i="16"/>
  <c r="AU68" i="16"/>
  <c r="AS93" i="16"/>
  <c r="AV136" i="16"/>
  <c r="AQ217" i="16"/>
  <c r="AQ105" i="16"/>
  <c r="AM60" i="16"/>
  <c r="AM165" i="16"/>
  <c r="AL103" i="16"/>
  <c r="AP117" i="16"/>
  <c r="AL214" i="16"/>
  <c r="AP218" i="16"/>
  <c r="AV129" i="16"/>
  <c r="AU102" i="16"/>
  <c r="AL196" i="16"/>
  <c r="AL80" i="16"/>
  <c r="AM74" i="16"/>
  <c r="AU96" i="16"/>
  <c r="AL98" i="16"/>
  <c r="AL106" i="16"/>
  <c r="AQ90" i="16"/>
  <c r="AP109" i="16"/>
  <c r="AP131" i="16"/>
  <c r="AT176" i="16"/>
  <c r="AU69" i="16"/>
  <c r="AU73" i="16"/>
  <c r="AM105" i="16"/>
  <c r="AT107" i="16"/>
  <c r="AM83" i="16"/>
  <c r="AT80" i="16"/>
  <c r="AP264" i="16"/>
  <c r="AT56" i="16"/>
  <c r="AR62" i="16"/>
  <c r="AV65" i="16"/>
  <c r="AM264" i="16"/>
  <c r="AO264" i="16"/>
  <c r="AN115" i="16"/>
  <c r="AO59" i="16"/>
  <c r="AR124" i="16"/>
  <c r="AT64" i="16"/>
  <c r="AV100" i="16"/>
  <c r="AR76" i="16"/>
  <c r="AQ63" i="16"/>
  <c r="AQ129" i="16"/>
  <c r="AS65" i="16"/>
  <c r="AV80" i="16"/>
  <c r="AM58" i="16"/>
  <c r="AV55" i="16"/>
  <c r="AO61" i="16"/>
  <c r="AQ146" i="16"/>
  <c r="AO98" i="16"/>
  <c r="AO118" i="16"/>
  <c r="AV70" i="16"/>
  <c r="AS64" i="16"/>
  <c r="AN89" i="16"/>
  <c r="AT161" i="16"/>
  <c r="AN63" i="16"/>
  <c r="AT59" i="16"/>
  <c r="AL64" i="16"/>
  <c r="AV111" i="16"/>
  <c r="AM136" i="16"/>
  <c r="AT62" i="16"/>
  <c r="AT265" i="16"/>
  <c r="AT75" i="16"/>
  <c r="AP105" i="16"/>
  <c r="AU117" i="16"/>
  <c r="AO58" i="16"/>
  <c r="AU217" i="16"/>
  <c r="AN90" i="16"/>
  <c r="AL89" i="16"/>
  <c r="AS348" i="16"/>
  <c r="AT334" i="16"/>
  <c r="AP372" i="16"/>
  <c r="AU346" i="16"/>
  <c r="AU350" i="16"/>
  <c r="AQ336" i="16"/>
  <c r="AO340" i="16"/>
  <c r="AU332" i="16"/>
  <c r="AQ366" i="16"/>
  <c r="AN333" i="16"/>
  <c r="AS275" i="16"/>
  <c r="AU288" i="16"/>
  <c r="AQ349" i="16"/>
  <c r="AV305" i="16"/>
  <c r="AR309" i="16"/>
  <c r="AS284" i="16"/>
  <c r="AQ278" i="16"/>
  <c r="AU372" i="16"/>
  <c r="AL323" i="16"/>
  <c r="AV362" i="16"/>
  <c r="AQ321" i="16"/>
  <c r="AO356" i="16"/>
  <c r="AL284" i="16"/>
  <c r="AT309" i="16"/>
  <c r="AT271" i="16"/>
  <c r="AN359" i="16"/>
  <c r="AM289" i="16"/>
  <c r="AM307" i="16"/>
  <c r="AT269" i="16"/>
  <c r="AS353" i="16"/>
  <c r="AQ283" i="16"/>
  <c r="AM361" i="16"/>
  <c r="AO346" i="16"/>
  <c r="AM359" i="16"/>
  <c r="AN337" i="16"/>
  <c r="AL272" i="16"/>
  <c r="AL330" i="16"/>
  <c r="AS281" i="16"/>
  <c r="AQ294" i="16"/>
  <c r="AS308" i="16"/>
  <c r="AP327" i="16"/>
  <c r="AP283" i="16"/>
  <c r="AT288" i="16"/>
  <c r="AP313" i="16"/>
  <c r="AT353" i="16"/>
  <c r="AT342" i="16"/>
  <c r="AP371" i="16"/>
  <c r="AL339" i="16"/>
  <c r="AV308" i="16"/>
  <c r="AV275" i="16"/>
  <c r="AT335" i="16"/>
  <c r="AQ271" i="16"/>
  <c r="AS365" i="16"/>
  <c r="AS280" i="16"/>
  <c r="AS294" i="16"/>
  <c r="AL173" i="16"/>
  <c r="AQ225" i="16"/>
  <c r="AN79" i="16"/>
  <c r="AS167" i="16"/>
  <c r="AP125" i="16"/>
  <c r="AU60" i="16"/>
  <c r="AU82" i="16"/>
  <c r="AS155" i="16"/>
  <c r="AP185" i="16"/>
  <c r="AL111" i="16"/>
  <c r="AS103" i="16"/>
  <c r="AN169" i="16"/>
  <c r="AP141" i="16"/>
  <c r="AP84" i="16"/>
  <c r="AO78" i="16"/>
  <c r="AN137" i="16"/>
  <c r="AP94" i="16"/>
  <c r="AN213" i="16"/>
  <c r="AT92" i="16"/>
  <c r="AS176" i="16"/>
  <c r="AS111" i="16"/>
  <c r="AR96" i="16"/>
  <c r="AN117" i="16"/>
  <c r="AU81" i="16"/>
  <c r="AR83" i="16"/>
  <c r="AM122" i="16"/>
  <c r="AM131" i="16"/>
  <c r="AL84" i="16"/>
  <c r="AV72" i="16"/>
  <c r="AR110" i="16"/>
  <c r="AM124" i="16"/>
  <c r="AT120" i="16"/>
  <c r="AU97" i="16"/>
  <c r="AO103" i="16"/>
  <c r="AR66" i="16"/>
  <c r="AV66" i="16"/>
  <c r="AQ99" i="16"/>
  <c r="AV103" i="16"/>
  <c r="AQ56" i="16"/>
  <c r="AM55" i="16"/>
  <c r="AN58" i="16"/>
  <c r="AT66" i="16"/>
  <c r="AT65" i="16"/>
  <c r="AO99" i="16"/>
  <c r="AR147" i="16"/>
  <c r="AU130" i="16"/>
  <c r="AO60" i="16"/>
  <c r="AV143" i="16"/>
  <c r="AQ65" i="16"/>
  <c r="AQ199" i="16"/>
  <c r="AU125" i="16"/>
  <c r="AN114" i="16"/>
  <c r="AR264" i="16"/>
  <c r="AL136" i="16"/>
  <c r="AL137" i="16"/>
  <c r="AO77" i="16"/>
  <c r="AM153" i="16"/>
  <c r="AS136" i="16"/>
  <c r="AQ67" i="16"/>
  <c r="AQ126" i="16"/>
  <c r="AT54" i="16"/>
  <c r="AV56" i="16"/>
  <c r="AM265" i="16"/>
  <c r="AU142" i="16"/>
  <c r="AR64" i="16"/>
  <c r="AU95" i="16"/>
  <c r="AT109" i="16"/>
  <c r="AV84" i="16"/>
  <c r="AN55" i="16"/>
  <c r="AS60" i="16"/>
  <c r="AL121" i="16"/>
  <c r="AU114" i="16"/>
  <c r="AM137" i="16"/>
  <c r="AN349" i="16"/>
  <c r="AQ329" i="16"/>
  <c r="AN300" i="16"/>
  <c r="AV304" i="16"/>
  <c r="AT306" i="16"/>
  <c r="AS300" i="16"/>
  <c r="AP362" i="16"/>
  <c r="AV312" i="16"/>
  <c r="AQ356" i="16"/>
  <c r="AT338" i="16"/>
  <c r="AP270" i="16"/>
  <c r="AV289" i="16"/>
  <c r="AL367" i="16"/>
  <c r="AO306" i="16"/>
  <c r="AP304" i="16"/>
  <c r="AN325" i="16"/>
  <c r="AL318" i="16"/>
  <c r="AQ358" i="16"/>
  <c r="AQ296" i="16"/>
  <c r="AQ323" i="16"/>
  <c r="AQ274" i="16"/>
  <c r="AQ359" i="16"/>
  <c r="AS304" i="16"/>
  <c r="AV323" i="16"/>
  <c r="AN293" i="16"/>
  <c r="AP306" i="16"/>
  <c r="AN366" i="16"/>
  <c r="AV278" i="16"/>
  <c r="AQ362" i="16"/>
  <c r="AP330" i="16"/>
  <c r="AV368" i="16"/>
  <c r="AT370" i="16"/>
  <c r="AU345" i="16"/>
  <c r="AM346" i="16"/>
  <c r="AM367" i="16"/>
  <c r="AR267" i="16"/>
  <c r="AL308" i="16"/>
  <c r="AQ276" i="16"/>
  <c r="AT295" i="16"/>
  <c r="AR321" i="16"/>
  <c r="AV329" i="16"/>
  <c r="AV361" i="16"/>
  <c r="AN340" i="16"/>
  <c r="AQ286" i="16"/>
  <c r="AP314" i="16"/>
  <c r="AV283" i="16"/>
  <c r="AM362" i="16"/>
  <c r="AT280" i="16"/>
  <c r="AV371" i="16"/>
  <c r="AS309" i="16"/>
  <c r="AN364" i="16"/>
  <c r="AL300" i="16"/>
  <c r="AM360" i="16"/>
  <c r="AS321" i="16"/>
  <c r="AU173" i="16"/>
  <c r="AN112" i="16"/>
  <c r="AP138" i="16"/>
  <c r="AM175" i="16"/>
  <c r="AN228" i="16"/>
  <c r="AO85" i="16"/>
  <c r="AV139" i="16"/>
  <c r="AV125" i="16"/>
  <c r="AL203" i="16"/>
  <c r="AQ96" i="16"/>
  <c r="AV113" i="16"/>
  <c r="AQ82" i="16"/>
  <c r="AL70" i="16"/>
  <c r="AS92" i="16"/>
  <c r="AL124" i="16"/>
  <c r="AU63" i="16"/>
  <c r="AV138" i="16"/>
  <c r="AV117" i="16"/>
  <c r="AL194" i="16"/>
  <c r="AO202" i="16"/>
  <c r="AS121" i="16"/>
  <c r="AQ133" i="16"/>
  <c r="AV79" i="16"/>
  <c r="AM219" i="16"/>
  <c r="AT165" i="16"/>
  <c r="AT119" i="16"/>
  <c r="AU121" i="16"/>
  <c r="AN64" i="16"/>
  <c r="AV128" i="16"/>
  <c r="AN149" i="16"/>
  <c r="AN234" i="16"/>
  <c r="AP136" i="16"/>
  <c r="AP102" i="16"/>
  <c r="AU66" i="16"/>
  <c r="AS85" i="16"/>
  <c r="AQ53" i="16"/>
  <c r="AM144" i="16"/>
  <c r="AV91" i="16"/>
  <c r="AL63" i="16"/>
  <c r="AR58" i="16"/>
  <c r="AQ103" i="16"/>
  <c r="AM116" i="16"/>
  <c r="AO123" i="16"/>
  <c r="AO82" i="16"/>
  <c r="AN118" i="16"/>
  <c r="AS264" i="16"/>
  <c r="AV59" i="16"/>
  <c r="AN66" i="16"/>
  <c r="AU94" i="16"/>
  <c r="AV76" i="16"/>
  <c r="AT57" i="16"/>
  <c r="AU193" i="16"/>
  <c r="AS53" i="16"/>
  <c r="AL132" i="16"/>
  <c r="AR87" i="16"/>
  <c r="AV97" i="16"/>
  <c r="AS123" i="16"/>
  <c r="AR164" i="16"/>
  <c r="AN138" i="16"/>
  <c r="AR60" i="16"/>
  <c r="AR163" i="16"/>
  <c r="AQ108" i="16"/>
  <c r="AP57" i="16"/>
  <c r="AV107" i="16"/>
  <c r="AS104" i="16"/>
  <c r="AQ100" i="16"/>
  <c r="AO170" i="16"/>
  <c r="AN77" i="16"/>
  <c r="AO110" i="16"/>
  <c r="AL88" i="16"/>
  <c r="AR106" i="16"/>
  <c r="AL65" i="16"/>
  <c r="AT311" i="16"/>
  <c r="AL359" i="16"/>
  <c r="AT275" i="16"/>
  <c r="AQ348" i="16"/>
  <c r="AU328" i="16"/>
  <c r="AM364" i="16"/>
  <c r="AR353" i="16"/>
  <c r="AT327" i="16"/>
  <c r="AT318" i="16"/>
  <c r="AR286" i="16"/>
  <c r="AU321" i="16"/>
  <c r="AN342" i="16"/>
  <c r="AP374" i="16"/>
  <c r="AU358" i="16"/>
  <c r="AL275" i="16"/>
  <c r="AN319" i="16"/>
  <c r="AR306" i="16"/>
  <c r="AQ314" i="16"/>
  <c r="AR359" i="16"/>
  <c r="AM327" i="16"/>
  <c r="AR324" i="16"/>
  <c r="AV267" i="16"/>
  <c r="AP341" i="16"/>
  <c r="AU302" i="16"/>
  <c r="AN356" i="16"/>
  <c r="AM322" i="16"/>
  <c r="AL329" i="16"/>
  <c r="AS303" i="16"/>
  <c r="AU362" i="16"/>
  <c r="AS331" i="16"/>
  <c r="AN323" i="16"/>
  <c r="AM352" i="16"/>
  <c r="AS318" i="16"/>
  <c r="AS350" i="16"/>
  <c r="AS364" i="16"/>
  <c r="AN335" i="16"/>
  <c r="AT284" i="16"/>
  <c r="AM341" i="16"/>
  <c r="AO326" i="16"/>
  <c r="AQ270" i="16"/>
  <c r="AN312" i="16"/>
  <c r="AV318" i="16"/>
  <c r="AQ350" i="16"/>
  <c r="AL338" i="16"/>
  <c r="AU316" i="16"/>
  <c r="AN365" i="16"/>
  <c r="AT372" i="16"/>
  <c r="AN271" i="16"/>
  <c r="AR344" i="16"/>
  <c r="AQ312" i="16"/>
  <c r="AN354" i="16"/>
  <c r="AT289" i="16"/>
  <c r="AQ300" i="16"/>
  <c r="AV335" i="16"/>
  <c r="AP347" i="16"/>
  <c r="AM166" i="16"/>
  <c r="AN178" i="16"/>
  <c r="AT72" i="16"/>
  <c r="AU116" i="16"/>
  <c r="AS183" i="16"/>
  <c r="AR214" i="16"/>
  <c r="AM156" i="16"/>
  <c r="AP108" i="16"/>
  <c r="AV63" i="16"/>
  <c r="AQ93" i="16"/>
  <c r="AL97" i="16"/>
  <c r="AL141" i="16"/>
  <c r="AQ135" i="16"/>
  <c r="AS135" i="16"/>
  <c r="AR173" i="16"/>
  <c r="AO121" i="16"/>
  <c r="AR197" i="16"/>
  <c r="AO69" i="16"/>
  <c r="AL92" i="16"/>
  <c r="AV126" i="16"/>
  <c r="AV114" i="16"/>
  <c r="AL146" i="16"/>
  <c r="AS139" i="16"/>
  <c r="AR127" i="16"/>
  <c r="AQ125" i="16"/>
  <c r="AS80" i="16"/>
  <c r="AP63" i="16"/>
  <c r="AN181" i="16"/>
  <c r="AM184" i="16"/>
  <c r="AP92" i="16"/>
  <c r="AM115" i="16"/>
  <c r="AU80" i="16"/>
  <c r="AL54" i="16"/>
  <c r="AU169" i="16"/>
  <c r="AL145" i="16"/>
  <c r="AO111" i="16"/>
  <c r="AM100" i="16"/>
  <c r="AV85" i="16"/>
  <c r="AS91" i="16"/>
  <c r="AS265" i="16"/>
  <c r="AT117" i="16"/>
  <c r="AQ147" i="16"/>
  <c r="AO124" i="16"/>
  <c r="AN59" i="16"/>
  <c r="AV101" i="16"/>
  <c r="AN145" i="16"/>
  <c r="AU148" i="16"/>
  <c r="AM56" i="16"/>
  <c r="AN81" i="16"/>
  <c r="AM69" i="16"/>
  <c r="AR65" i="16"/>
  <c r="AR104" i="16"/>
  <c r="AM62" i="16"/>
  <c r="AL264" i="16"/>
  <c r="AP111" i="16"/>
  <c r="AO62" i="16"/>
  <c r="AR265" i="16"/>
  <c r="AQ51" i="16"/>
  <c r="AV98" i="16"/>
  <c r="AT78" i="16"/>
  <c r="AU78" i="16"/>
  <c r="AN154" i="16"/>
  <c r="AR141" i="16"/>
  <c r="AV71" i="16"/>
  <c r="AR59" i="16"/>
  <c r="AS59" i="16"/>
  <c r="AV266" i="16"/>
  <c r="AR182" i="16"/>
  <c r="AR63" i="16"/>
  <c r="AN129" i="16"/>
  <c r="AL85" i="16"/>
  <c r="AU64" i="16"/>
  <c r="AM344" i="16"/>
  <c r="AS341" i="16"/>
  <c r="AT362" i="16"/>
  <c r="AM329" i="16"/>
  <c r="AV331" i="16"/>
  <c r="AO327" i="16"/>
  <c r="AL294" i="16"/>
  <c r="AO269" i="16"/>
  <c r="AM313" i="16"/>
  <c r="AN367" i="16"/>
  <c r="AT310" i="16"/>
  <c r="AO373" i="16"/>
  <c r="AP340" i="16"/>
  <c r="AP284" i="16"/>
  <c r="AM288" i="16"/>
  <c r="AO285" i="16"/>
  <c r="AM301" i="16"/>
  <c r="AR288" i="16"/>
  <c r="AR368" i="16"/>
  <c r="AU269" i="16"/>
  <c r="AL316" i="16"/>
  <c r="AT300" i="16"/>
  <c r="AQ344" i="16"/>
  <c r="AO363" i="16"/>
  <c r="AV348" i="16"/>
  <c r="AN327" i="16"/>
  <c r="AM299" i="16"/>
  <c r="AT330" i="16"/>
  <c r="AR297" i="16"/>
  <c r="AT285" i="16"/>
  <c r="AM294" i="16"/>
  <c r="AM350" i="16"/>
  <c r="AR352" i="16"/>
  <c r="AV336" i="16"/>
  <c r="AN353" i="16"/>
  <c r="AL332" i="16"/>
  <c r="AP287" i="16"/>
  <c r="AL365" i="16"/>
  <c r="AT308" i="16"/>
  <c r="AT346" i="16"/>
  <c r="AU331" i="16"/>
  <c r="AU287" i="16"/>
  <c r="AU298" i="16"/>
  <c r="AO305" i="16"/>
  <c r="AP325" i="16"/>
  <c r="AO300" i="16"/>
  <c r="AP363" i="16"/>
  <c r="AP289" i="16"/>
  <c r="AM356" i="16"/>
  <c r="AP310" i="16"/>
  <c r="AQ322" i="16"/>
  <c r="AS367" i="16"/>
  <c r="AL350" i="16"/>
  <c r="AS369" i="16"/>
  <c r="AM347" i="16"/>
  <c r="AO179" i="16"/>
  <c r="AL217" i="16"/>
  <c r="AS94" i="16"/>
  <c r="AL188" i="16"/>
  <c r="AP60" i="16"/>
  <c r="AR125" i="16"/>
  <c r="AM120" i="16"/>
  <c r="AL174" i="16"/>
  <c r="AT159" i="16"/>
  <c r="AP120" i="16"/>
  <c r="AU200" i="16"/>
  <c r="AU112" i="16"/>
  <c r="AM66" i="16"/>
  <c r="AL129" i="16"/>
  <c r="AV104" i="16"/>
  <c r="AM102" i="16"/>
  <c r="AR138" i="16"/>
  <c r="AM192" i="16"/>
  <c r="AM84" i="16"/>
  <c r="AQ185" i="16"/>
  <c r="AM77" i="16"/>
  <c r="AQ83" i="16"/>
  <c r="AU115" i="16"/>
  <c r="AQ123" i="16"/>
  <c r="AT94" i="16"/>
  <c r="AR102" i="16"/>
  <c r="AR162" i="16"/>
  <c r="AL207" i="16"/>
  <c r="AM109" i="16"/>
  <c r="AS83" i="16"/>
  <c r="AQ202" i="16"/>
  <c r="AN97" i="16"/>
  <c r="AO146" i="16"/>
  <c r="AQ265" i="16"/>
  <c r="AM54" i="16"/>
  <c r="AU185" i="16"/>
  <c r="AN205" i="16"/>
  <c r="AV67" i="16"/>
  <c r="AR206" i="16"/>
  <c r="AS128" i="16"/>
  <c r="AR108" i="16"/>
  <c r="AO127" i="16"/>
  <c r="AO201" i="16"/>
  <c r="AO84" i="16"/>
  <c r="AT137" i="16"/>
  <c r="AR116" i="16"/>
  <c r="AR107" i="16"/>
  <c r="AV95" i="16"/>
  <c r="AU106" i="16"/>
  <c r="AO102" i="16"/>
  <c r="AR72" i="16"/>
  <c r="AR100" i="16"/>
  <c r="AO159" i="16"/>
  <c r="AM52" i="16"/>
  <c r="AQ107" i="16"/>
  <c r="AQ59" i="16"/>
  <c r="AL55" i="16"/>
  <c r="AL94" i="16"/>
  <c r="AL112" i="16"/>
  <c r="AM113" i="16"/>
  <c r="AP65" i="16"/>
  <c r="AV90" i="16"/>
  <c r="AS66" i="16"/>
  <c r="AR68" i="16"/>
  <c r="AT99" i="16"/>
  <c r="AT63" i="16"/>
  <c r="AP78" i="16"/>
  <c r="AU79" i="16"/>
  <c r="AL62" i="16"/>
  <c r="AT55" i="16"/>
  <c r="AL266" i="16"/>
  <c r="AR131" i="16"/>
  <c r="AO318" i="16"/>
  <c r="AV338" i="16"/>
  <c r="AN324" i="16"/>
  <c r="AP370" i="16"/>
  <c r="AR337" i="16"/>
  <c r="AL269" i="16"/>
  <c r="AN270" i="16"/>
  <c r="AT291" i="16"/>
  <c r="AV271" i="16"/>
  <c r="AV314" i="16"/>
  <c r="AV343" i="16"/>
  <c r="AQ317" i="16"/>
  <c r="AM335" i="16"/>
  <c r="AV366" i="16"/>
  <c r="AV315" i="16"/>
  <c r="AN321" i="16"/>
  <c r="AM276" i="16"/>
  <c r="AU360" i="16"/>
  <c r="AV347" i="16"/>
  <c r="AV272" i="16"/>
  <c r="AS338" i="16"/>
  <c r="AN318" i="16"/>
  <c r="AT294" i="16"/>
  <c r="AV307" i="16"/>
  <c r="AU322" i="16"/>
  <c r="AR335" i="16"/>
  <c r="AL331" i="16"/>
  <c r="AU277" i="16"/>
  <c r="AM311" i="16"/>
  <c r="AM339" i="16"/>
  <c r="AP278" i="16"/>
  <c r="AV356" i="16"/>
  <c r="AM275" i="16"/>
  <c r="AO276" i="16"/>
  <c r="AO343" i="16"/>
  <c r="AR317" i="16"/>
  <c r="AU293" i="16"/>
  <c r="AP335" i="16"/>
  <c r="AM358" i="16"/>
  <c r="AO358" i="16"/>
  <c r="AT320" i="16"/>
  <c r="AV357" i="16"/>
  <c r="AO371" i="16"/>
  <c r="AN275" i="16"/>
  <c r="AQ301" i="16"/>
  <c r="AL285" i="16"/>
  <c r="AT368" i="16"/>
  <c r="AV280" i="16"/>
  <c r="AM366" i="16"/>
  <c r="AV367" i="16"/>
  <c r="AV330" i="16"/>
  <c r="AN363" i="16"/>
  <c r="AU353" i="16"/>
  <c r="AP337" i="16"/>
  <c r="AL363" i="16"/>
  <c r="AT215" i="16"/>
  <c r="AL221" i="16"/>
  <c r="AT146" i="16"/>
  <c r="AM63" i="16"/>
  <c r="AO113" i="16"/>
  <c r="AQ264" i="16"/>
  <c r="AM143" i="16"/>
  <c r="AU62" i="16"/>
  <c r="AQ79" i="16"/>
  <c r="AU89" i="16"/>
  <c r="AM183" i="16"/>
  <c r="AO109" i="16"/>
  <c r="AR146" i="16"/>
  <c r="AN173" i="16"/>
  <c r="AU75" i="16"/>
  <c r="AP266" i="16"/>
  <c r="AR155" i="16"/>
  <c r="AL140" i="16"/>
  <c r="AT124" i="16"/>
  <c r="AT139" i="16"/>
  <c r="AT145" i="16"/>
  <c r="AN121" i="16"/>
  <c r="AU212" i="16"/>
  <c r="AR74" i="16"/>
  <c r="AO213" i="16"/>
  <c r="AR145" i="16"/>
  <c r="AR120" i="16"/>
  <c r="AT138" i="16"/>
  <c r="AQ69" i="16"/>
  <c r="AR153" i="16"/>
  <c r="AN108" i="16"/>
  <c r="AO173" i="16"/>
  <c r="AN62" i="16"/>
  <c r="AT264" i="16"/>
  <c r="AL69" i="16"/>
  <c r="AT105" i="16"/>
  <c r="AN88" i="16"/>
  <c r="AQ266" i="16"/>
  <c r="AR139" i="16"/>
  <c r="AV134" i="16"/>
  <c r="AN132" i="16"/>
  <c r="AO218" i="16"/>
  <c r="AO266" i="16"/>
  <c r="AS266" i="16"/>
  <c r="AT96" i="16"/>
  <c r="AT113" i="16"/>
  <c r="AM53" i="16"/>
  <c r="AP59" i="16"/>
  <c r="AN102" i="16"/>
  <c r="AM82" i="16"/>
  <c r="AM61" i="16"/>
  <c r="AM266" i="16"/>
  <c r="AL211" i="16"/>
  <c r="AU264" i="16"/>
  <c r="AO94" i="16"/>
  <c r="AM93" i="16"/>
  <c r="AU65" i="16"/>
  <c r="AR53" i="16"/>
  <c r="AU133" i="16"/>
  <c r="AL147" i="16"/>
  <c r="AN61" i="16"/>
  <c r="AQ97" i="16"/>
  <c r="AU266" i="16"/>
  <c r="AS54" i="16"/>
  <c r="AS132" i="16"/>
  <c r="AL51" i="16"/>
  <c r="AR210" i="16"/>
  <c r="AO125" i="16"/>
  <c r="AV58" i="16"/>
  <c r="AR223" i="16"/>
  <c r="AL59" i="16"/>
  <c r="AL115" i="16"/>
  <c r="AT322" i="16"/>
  <c r="AS286" i="16"/>
  <c r="AL362" i="16"/>
  <c r="AO275" i="16"/>
  <c r="AM282" i="16"/>
  <c r="AT349" i="16"/>
  <c r="AQ326" i="16"/>
  <c r="AV282" i="16"/>
  <c r="AQ306" i="16"/>
  <c r="AN344" i="16"/>
  <c r="AP346" i="16"/>
  <c r="AU336" i="16"/>
  <c r="AT367" i="16"/>
  <c r="AQ311" i="16"/>
  <c r="AM283" i="16"/>
  <c r="AU311" i="16"/>
  <c r="AL320" i="16"/>
  <c r="AS278" i="16"/>
  <c r="AU312" i="16"/>
  <c r="AL326" i="16"/>
  <c r="AM317" i="16"/>
  <c r="AR318" i="16"/>
  <c r="AP343" i="16"/>
  <c r="AN341" i="16"/>
  <c r="AM324" i="16"/>
  <c r="AT272" i="16"/>
  <c r="AQ307" i="16"/>
  <c r="AO324" i="16"/>
  <c r="AL281" i="16"/>
  <c r="AM353" i="16"/>
  <c r="AP281" i="16"/>
  <c r="AM302" i="16"/>
  <c r="AO284" i="16"/>
  <c r="AN345" i="16"/>
  <c r="AM371" i="16"/>
  <c r="AT324" i="16"/>
  <c r="AO312" i="16"/>
  <c r="AT364" i="16"/>
  <c r="AM271" i="16"/>
  <c r="AL276" i="16"/>
  <c r="AP282" i="16"/>
  <c r="AL366" i="16"/>
  <c r="AU273" i="16"/>
  <c r="AU310" i="16"/>
  <c r="AQ277" i="16"/>
  <c r="AV292" i="16"/>
  <c r="AU330" i="16"/>
  <c r="AQ335" i="16"/>
  <c r="AR305" i="16"/>
  <c r="AN310" i="16"/>
  <c r="AQ369" i="16"/>
  <c r="AO342" i="16"/>
  <c r="AU327" i="16"/>
  <c r="AM337" i="16"/>
  <c r="AU343" i="16"/>
  <c r="AR211" i="16"/>
  <c r="AQ186" i="16"/>
  <c r="AM88" i="16"/>
  <c r="AU124" i="16"/>
  <c r="AQ78" i="16"/>
  <c r="AO55" i="16"/>
  <c r="AU56" i="16"/>
  <c r="AT112" i="16"/>
  <c r="AU138" i="16"/>
  <c r="AV327" i="16"/>
  <c r="AO317" i="16"/>
  <c r="AS310" i="16"/>
  <c r="AO323" i="16"/>
  <c r="AM318" i="16"/>
  <c r="AR331" i="16"/>
  <c r="AV311" i="16"/>
  <c r="AL334" i="16"/>
  <c r="AN326" i="16"/>
  <c r="AP275" i="16"/>
  <c r="AS358" i="16"/>
  <c r="AM336" i="16"/>
  <c r="AM368" i="16"/>
  <c r="AU270" i="16"/>
  <c r="AL358" i="16"/>
  <c r="AR273" i="16"/>
  <c r="AL305" i="16"/>
  <c r="AS320" i="16"/>
  <c r="AP277" i="16"/>
  <c r="AO352" i="16"/>
  <c r="AP353" i="16"/>
  <c r="AQ268" i="16"/>
  <c r="AV369" i="16"/>
  <c r="AR347" i="16"/>
  <c r="AR269" i="16"/>
  <c r="AO350" i="16"/>
  <c r="AL298" i="16"/>
  <c r="AM325" i="16"/>
  <c r="AL274" i="16"/>
  <c r="AU300" i="16"/>
  <c r="AP300" i="16"/>
  <c r="AL324" i="16"/>
  <c r="AL341" i="16"/>
  <c r="AU366" i="16"/>
  <c r="AU349" i="16"/>
  <c r="AV326" i="16"/>
  <c r="AT287" i="16"/>
  <c r="AQ328" i="16"/>
  <c r="AU291" i="16"/>
  <c r="AS315" i="16"/>
  <c r="AP333" i="16"/>
  <c r="AV321" i="16"/>
  <c r="AM304" i="16"/>
  <c r="AS324" i="16"/>
  <c r="AL356" i="16"/>
  <c r="AR300" i="16"/>
  <c r="AQ364" i="16"/>
  <c r="AS371" i="16"/>
  <c r="AS307" i="16"/>
  <c r="AS272" i="16"/>
  <c r="AR294" i="16"/>
  <c r="AT350" i="16"/>
  <c r="AL328" i="16"/>
  <c r="AU371" i="16"/>
  <c r="AL273" i="16"/>
  <c r="AU374" i="16"/>
  <c r="AT347" i="16"/>
  <c r="AT314" i="16"/>
  <c r="AR361" i="16"/>
  <c r="AR272" i="16"/>
  <c r="AT332" i="16"/>
  <c r="AV303" i="16"/>
  <c r="AV284" i="16"/>
  <c r="AR336" i="16"/>
  <c r="AO316" i="16"/>
  <c r="AS372" i="16"/>
  <c r="AS313" i="16"/>
  <c r="AO268" i="16"/>
  <c r="AV345" i="16"/>
  <c r="AU355" i="16"/>
  <c r="AS317" i="16"/>
  <c r="AQ330" i="16"/>
  <c r="AL348" i="16"/>
  <c r="AT352" i="16"/>
  <c r="AQ303" i="16"/>
  <c r="AP311" i="16"/>
  <c r="AN283" i="16"/>
  <c r="AT307" i="16"/>
  <c r="AL352" i="16"/>
  <c r="AU315" i="16"/>
  <c r="AQ333" i="16"/>
  <c r="AS356" i="16"/>
  <c r="AP302" i="16"/>
  <c r="AS334" i="16"/>
  <c r="AT296" i="16"/>
  <c r="AN273" i="16"/>
  <c r="AU318" i="16"/>
  <c r="AL355" i="16"/>
  <c r="AS302" i="16"/>
  <c r="AQ302" i="16"/>
  <c r="AV273" i="16"/>
  <c r="AR357" i="16"/>
  <c r="AO270" i="16"/>
  <c r="AS316" i="16"/>
  <c r="AL304" i="16"/>
  <c r="AP292" i="16"/>
  <c r="AN281" i="16"/>
  <c r="AL290" i="16"/>
  <c r="AS354" i="16"/>
  <c r="AM51" i="16"/>
  <c r="AQ175" i="16"/>
  <c r="AM306" i="16"/>
  <c r="AN352" i="16"/>
  <c r="AP324" i="16"/>
  <c r="AQ363" i="16"/>
  <c r="AP359" i="16"/>
  <c r="AM316" i="16"/>
  <c r="AQ305" i="16"/>
  <c r="AN288" i="16"/>
  <c r="AV373" i="16"/>
  <c r="AM354" i="16"/>
  <c r="AP309" i="16"/>
  <c r="AP357" i="16"/>
  <c r="AN338" i="16"/>
  <c r="AP286" i="16"/>
  <c r="AP367" i="16"/>
  <c r="AN168" i="16"/>
  <c r="AU55" i="16"/>
  <c r="AT187" i="16"/>
  <c r="AU107" i="16"/>
  <c r="AM78" i="16"/>
  <c r="AM80" i="16"/>
  <c r="AP58" i="16"/>
  <c r="AL60" i="16"/>
  <c r="AS144" i="16"/>
  <c r="AS322" i="16"/>
  <c r="AS274" i="16"/>
  <c r="AR356" i="16"/>
  <c r="AR367" i="16"/>
  <c r="AO366" i="16"/>
  <c r="AS314" i="16"/>
  <c r="AS370" i="16"/>
  <c r="AN315" i="16"/>
  <c r="AU373" i="16"/>
  <c r="AN368" i="16"/>
  <c r="AR312" i="16"/>
  <c r="AL360" i="16"/>
  <c r="AU341" i="16"/>
  <c r="AP273" i="16"/>
  <c r="AO351" i="16"/>
  <c r="AU352" i="16"/>
  <c r="AV328" i="16"/>
  <c r="AO372" i="16"/>
  <c r="AR369" i="16"/>
  <c r="AS337" i="16"/>
  <c r="AO294" i="16"/>
  <c r="AT343" i="16"/>
  <c r="AU342" i="16"/>
  <c r="AL317" i="16"/>
  <c r="AS282" i="16"/>
  <c r="AR351" i="16"/>
  <c r="AT359" i="16"/>
  <c r="AP328" i="16"/>
  <c r="AP355" i="16"/>
  <c r="AR363" i="16"/>
  <c r="AN360" i="16"/>
  <c r="AS293" i="16"/>
  <c r="AL295" i="16"/>
  <c r="AR354" i="16"/>
  <c r="AN339" i="16"/>
  <c r="AV337" i="16"/>
  <c r="AV293" i="16"/>
  <c r="AT341" i="16"/>
  <c r="AV364" i="16"/>
  <c r="AP348" i="16"/>
  <c r="AS285" i="16"/>
  <c r="AS363" i="16"/>
  <c r="AO370" i="16"/>
  <c r="AL351" i="16"/>
  <c r="AU359" i="16"/>
  <c r="AR268" i="16"/>
  <c r="AR370" i="16"/>
  <c r="AL286" i="16"/>
  <c r="AL336" i="16"/>
  <c r="AQ361" i="16"/>
  <c r="AQ368" i="16"/>
  <c r="AR364" i="16"/>
  <c r="AV281" i="16"/>
  <c r="AL279" i="16"/>
  <c r="AT299" i="16"/>
  <c r="AO338" i="16"/>
  <c r="AQ355" i="16"/>
  <c r="AM273" i="16"/>
  <c r="AP322" i="16"/>
  <c r="AS295" i="16"/>
  <c r="AO322" i="16"/>
  <c r="AV274" i="16"/>
  <c r="AP361" i="16"/>
  <c r="AQ304" i="16"/>
  <c r="AP305" i="16"/>
  <c r="AV349" i="16"/>
  <c r="AO367" i="16"/>
  <c r="AO344" i="16"/>
  <c r="AR355" i="16"/>
  <c r="AU281" i="16"/>
  <c r="AO301" i="16"/>
  <c r="AP293" i="16"/>
  <c r="AQ308" i="16"/>
  <c r="AT267" i="16"/>
  <c r="AU285" i="16"/>
  <c r="AQ331" i="16"/>
  <c r="AV299" i="16"/>
  <c r="AR307" i="16"/>
  <c r="AV301" i="16"/>
  <c r="AM293" i="16"/>
  <c r="AN272" i="16"/>
  <c r="AV350" i="16"/>
  <c r="AL267" i="16"/>
  <c r="AL325" i="16"/>
  <c r="AP272" i="16"/>
  <c r="AQ360" i="16"/>
  <c r="AU301" i="16"/>
  <c r="AO365" i="16"/>
  <c r="AV286" i="16"/>
  <c r="AL292" i="16"/>
  <c r="AP296" i="16"/>
  <c r="AV374" i="16"/>
  <c r="AV268" i="16"/>
  <c r="AL278" i="16"/>
  <c r="AL343" i="16"/>
  <c r="AQ346" i="16"/>
  <c r="AN350" i="16"/>
  <c r="AO280" i="16"/>
  <c r="AO53" i="16"/>
  <c r="AS52" i="16"/>
  <c r="AN70" i="16"/>
  <c r="AT140" i="16"/>
  <c r="AR371" i="16"/>
  <c r="AL345" i="16"/>
  <c r="AL271" i="16"/>
  <c r="AM320" i="16"/>
  <c r="AT293" i="16"/>
  <c r="AO362" i="16"/>
  <c r="AO271" i="16"/>
  <c r="AR299" i="16"/>
  <c r="AL327" i="16"/>
  <c r="AT344" i="16"/>
  <c r="AM308" i="16"/>
  <c r="AO329" i="16"/>
  <c r="AR342" i="16"/>
  <c r="AN346" i="16"/>
  <c r="AN144" i="16"/>
  <c r="AP121" i="16"/>
  <c r="AO75" i="16"/>
  <c r="AL122" i="16"/>
  <c r="AP83" i="16"/>
  <c r="AN65" i="16"/>
  <c r="AP79" i="16"/>
  <c r="AQ54" i="16"/>
  <c r="AO54" i="16"/>
  <c r="AO345" i="16"/>
  <c r="AQ288" i="16"/>
  <c r="AQ325" i="16"/>
  <c r="AP320" i="16"/>
  <c r="AS357" i="16"/>
  <c r="AQ320" i="16"/>
  <c r="AO292" i="16"/>
  <c r="AR304" i="16"/>
  <c r="AU319" i="16"/>
  <c r="AO337" i="16"/>
  <c r="AN358" i="16"/>
  <c r="AU339" i="16"/>
  <c r="AU368" i="16"/>
  <c r="AU267" i="16"/>
  <c r="AT281" i="16"/>
  <c r="AS301" i="16"/>
  <c r="AO361" i="16"/>
  <c r="AO348" i="16"/>
  <c r="AS312" i="16"/>
  <c r="AR339" i="16"/>
  <c r="AV270" i="16"/>
  <c r="AU305" i="16"/>
  <c r="AM274" i="16"/>
  <c r="AR323" i="16"/>
  <c r="AO304" i="16"/>
  <c r="AU323" i="16"/>
  <c r="AP280" i="16"/>
  <c r="AQ273" i="16"/>
  <c r="AO320" i="16"/>
  <c r="AU276" i="16"/>
  <c r="AM272" i="16"/>
  <c r="AT363" i="16"/>
  <c r="AS355" i="16"/>
  <c r="AV340" i="16"/>
  <c r="AT268" i="16"/>
  <c r="AR329" i="16"/>
  <c r="AQ269" i="16"/>
  <c r="AL282" i="16"/>
  <c r="AO357" i="16"/>
  <c r="AR346" i="16"/>
  <c r="AT315" i="16"/>
  <c r="AN287" i="16"/>
  <c r="AT325" i="16"/>
  <c r="AU314" i="16"/>
  <c r="AS336" i="16"/>
  <c r="AS339" i="16"/>
  <c r="AR366" i="16"/>
  <c r="AP349" i="16"/>
  <c r="AS283" i="16"/>
  <c r="AP356" i="16"/>
  <c r="AT282" i="16"/>
  <c r="AQ332" i="16"/>
  <c r="AO288" i="16"/>
  <c r="AQ337" i="16"/>
  <c r="AP358" i="16"/>
  <c r="AR311" i="16"/>
  <c r="AQ309" i="16"/>
  <c r="AU278" i="16"/>
  <c r="AR325" i="16"/>
  <c r="AT321" i="16"/>
  <c r="AM342" i="16"/>
  <c r="AR283" i="16"/>
  <c r="AQ339" i="16"/>
  <c r="AT323" i="16"/>
  <c r="AM319" i="16"/>
  <c r="AQ299" i="16"/>
  <c r="AV276" i="16"/>
  <c r="AR313" i="16"/>
  <c r="AS267" i="16"/>
  <c r="AO302" i="16"/>
  <c r="AU308" i="16"/>
  <c r="AU361" i="16"/>
  <c r="AN334" i="16"/>
  <c r="AT365" i="16"/>
  <c r="AR275" i="16"/>
  <c r="AM345" i="16"/>
  <c r="AT283" i="16"/>
  <c r="AR291" i="16"/>
  <c r="AR340" i="16"/>
  <c r="AS346" i="16"/>
  <c r="AS361" i="16"/>
  <c r="AO267" i="16"/>
  <c r="AU303" i="16"/>
  <c r="AM343" i="16"/>
  <c r="AO286" i="16"/>
  <c r="AO296" i="16"/>
  <c r="AP303" i="16"/>
  <c r="AV352" i="16"/>
  <c r="AP285" i="16"/>
  <c r="AM296" i="16"/>
  <c r="AM279" i="16"/>
  <c r="AR320" i="16"/>
  <c r="AN307" i="16"/>
  <c r="AR276" i="16"/>
  <c r="AN336" i="16"/>
  <c r="AV354" i="16"/>
  <c r="AM280" i="16"/>
  <c r="AL291" i="16"/>
  <c r="AR51" i="16"/>
  <c r="AP54" i="16"/>
  <c r="AR55" i="16"/>
  <c r="AS296" i="16"/>
  <c r="AL364" i="16"/>
  <c r="AP321" i="16"/>
  <c r="AO313" i="16"/>
  <c r="AU289" i="16"/>
  <c r="AO330" i="16"/>
  <c r="AL270" i="16"/>
  <c r="AS343" i="16"/>
  <c r="AP338" i="16"/>
  <c r="AM268" i="16"/>
  <c r="AO335" i="16"/>
  <c r="AP360" i="16"/>
  <c r="AR287" i="16"/>
  <c r="AL370" i="16"/>
  <c r="AS117" i="16"/>
  <c r="AO126" i="16"/>
  <c r="AU127" i="16"/>
  <c r="AN101" i="16"/>
  <c r="AT207" i="16"/>
  <c r="AO142" i="16"/>
  <c r="AT266" i="16"/>
  <c r="AS72" i="16"/>
  <c r="AS56" i="16"/>
  <c r="AT333" i="16"/>
  <c r="AU290" i="16"/>
  <c r="AN320" i="16"/>
  <c r="AP319" i="16"/>
  <c r="AU335" i="16"/>
  <c r="AO281" i="16"/>
  <c r="AS311" i="16"/>
  <c r="AO315" i="16"/>
  <c r="AT270" i="16"/>
  <c r="AP291" i="16"/>
  <c r="AS328" i="16"/>
  <c r="AQ341" i="16"/>
  <c r="AS344" i="16"/>
  <c r="AR310" i="16"/>
  <c r="AV353" i="16"/>
  <c r="AU347" i="16"/>
  <c r="AM277" i="16"/>
  <c r="AU271" i="16"/>
  <c r="AN286" i="16"/>
  <c r="AQ313" i="16"/>
  <c r="AO309" i="16"/>
  <c r="AV316" i="16"/>
  <c r="AQ351" i="16"/>
  <c r="AN280" i="16"/>
  <c r="AN305" i="16"/>
  <c r="AL289" i="16"/>
  <c r="AV325" i="16"/>
  <c r="AT278" i="16"/>
  <c r="AL277" i="16"/>
  <c r="AS298" i="16"/>
  <c r="AT277" i="16"/>
  <c r="AN278" i="16"/>
  <c r="AM309" i="16"/>
  <c r="AS330" i="16"/>
  <c r="AL288" i="16"/>
  <c r="AP368" i="16"/>
  <c r="AL368" i="16"/>
  <c r="AV365" i="16"/>
  <c r="AL347" i="16"/>
  <c r="AR326" i="16"/>
  <c r="AO333" i="16"/>
  <c r="AV372" i="16"/>
  <c r="AR338" i="16"/>
  <c r="AP268" i="16"/>
  <c r="AS276" i="16"/>
  <c r="AL344" i="16"/>
  <c r="AV319" i="16"/>
  <c r="AO310" i="16"/>
  <c r="AQ284" i="16"/>
  <c r="AU370" i="16"/>
  <c r="AM340" i="16"/>
  <c r="AN317" i="16"/>
  <c r="AN362" i="16"/>
  <c r="AS347" i="16"/>
  <c r="AU325" i="16"/>
  <c r="AM370" i="16"/>
  <c r="AS305" i="16"/>
  <c r="AQ290" i="16"/>
  <c r="AM331" i="16"/>
  <c r="AP312" i="16"/>
  <c r="AN343" i="16"/>
  <c r="AM351" i="16"/>
  <c r="AT358" i="16"/>
  <c r="AL361" i="16"/>
  <c r="AU326" i="16"/>
  <c r="AQ315" i="16"/>
  <c r="AQ310" i="16"/>
  <c r="AU307" i="16"/>
  <c r="AQ291" i="16"/>
  <c r="AN296" i="16"/>
  <c r="AP276" i="16"/>
  <c r="AS326" i="16"/>
  <c r="AP279" i="16"/>
  <c r="AR274" i="16"/>
  <c r="AQ292" i="16"/>
  <c r="AP339" i="16"/>
  <c r="AR303" i="16"/>
  <c r="AM267" i="16"/>
  <c r="AM297" i="16"/>
  <c r="AQ370" i="16"/>
  <c r="AS273" i="16"/>
  <c r="AQ327" i="16"/>
  <c r="AO287" i="16"/>
  <c r="AN301" i="16"/>
  <c r="AS323" i="16"/>
  <c r="AV344" i="16"/>
  <c r="AP269" i="16"/>
  <c r="AN332" i="16"/>
  <c r="AR301" i="16"/>
  <c r="AL307" i="16"/>
  <c r="AU272" i="16"/>
  <c r="AN347" i="16"/>
  <c r="AU268" i="16"/>
  <c r="AO290" i="16"/>
  <c r="AU292" i="16"/>
  <c r="AN279" i="16"/>
  <c r="AL310" i="16"/>
  <c r="AS271" i="16"/>
  <c r="AN52" i="16"/>
  <c r="AQ50" i="16"/>
  <c r="AT58" i="16"/>
  <c r="AT127" i="16"/>
  <c r="AS352" i="16"/>
  <c r="AL312" i="16"/>
  <c r="AU283" i="16"/>
  <c r="AN292" i="16"/>
  <c r="AL333" i="16"/>
  <c r="AV269" i="16"/>
  <c r="AT337" i="16"/>
  <c r="AL299" i="16"/>
  <c r="AP318" i="16"/>
  <c r="AS297" i="16"/>
  <c r="AN309" i="16"/>
  <c r="AP342" i="16"/>
  <c r="AR278" i="16"/>
  <c r="AL177" i="16"/>
  <c r="AN75" i="16"/>
  <c r="AL198" i="16"/>
  <c r="AT183" i="16"/>
  <c r="AT60" i="16"/>
  <c r="AL113" i="16"/>
  <c r="AV64" i="16"/>
  <c r="AO64" i="16"/>
  <c r="AM70" i="16"/>
  <c r="AO308" i="16"/>
  <c r="AR316" i="16"/>
  <c r="AO325" i="16"/>
  <c r="AU365" i="16"/>
  <c r="AL314" i="16"/>
  <c r="AU306" i="16"/>
  <c r="AV360" i="16"/>
  <c r="AR334" i="16"/>
  <c r="AT328" i="16"/>
  <c r="AM270" i="16"/>
  <c r="AV288" i="16"/>
  <c r="AL321" i="16"/>
  <c r="AL369" i="16"/>
  <c r="AT340" i="16"/>
  <c r="AV342" i="16"/>
  <c r="AN330" i="16"/>
  <c r="AO355" i="16"/>
  <c r="AN314" i="16"/>
  <c r="AR292" i="16"/>
  <c r="AN289" i="16"/>
  <c r="AL319" i="16"/>
  <c r="AT326" i="16"/>
  <c r="AO319" i="16"/>
  <c r="AM287" i="16"/>
  <c r="AN361" i="16"/>
  <c r="AM290" i="16"/>
  <c r="AL354" i="16"/>
  <c r="AL357" i="16"/>
  <c r="AT329" i="16"/>
  <c r="AS299" i="16"/>
  <c r="AO295" i="16"/>
  <c r="AS319" i="16"/>
  <c r="AP350" i="16"/>
  <c r="AM312" i="16"/>
  <c r="AN351" i="16"/>
  <c r="AT305" i="16"/>
  <c r="AT355" i="16"/>
  <c r="AT373" i="16"/>
  <c r="AU274" i="16"/>
  <c r="AO328" i="16"/>
  <c r="AV358" i="16"/>
  <c r="AT361" i="16"/>
  <c r="AQ334" i="16"/>
  <c r="AN328" i="16"/>
  <c r="AL335" i="16"/>
  <c r="AO360" i="16"/>
  <c r="AR322" i="16"/>
  <c r="AS366" i="16"/>
  <c r="AO331" i="16"/>
  <c r="AM338" i="16"/>
  <c r="AO368" i="16"/>
  <c r="AM310" i="16"/>
  <c r="AS279" i="16"/>
  <c r="AU334" i="16"/>
  <c r="AO297" i="16"/>
  <c r="AR270" i="16"/>
  <c r="AO277" i="16"/>
  <c r="AP295" i="16"/>
  <c r="AN369" i="16"/>
  <c r="AQ319" i="16"/>
  <c r="AO272" i="16"/>
  <c r="AO334" i="16"/>
  <c r="AQ353" i="16"/>
  <c r="AM305" i="16"/>
  <c r="AM333" i="16"/>
  <c r="AS345" i="16"/>
  <c r="AS362" i="16"/>
  <c r="AV322" i="16"/>
  <c r="AN267" i="16"/>
  <c r="AQ298" i="16"/>
  <c r="AR302" i="16"/>
  <c r="AO364" i="16"/>
  <c r="AO347" i="16"/>
  <c r="AR289" i="16"/>
  <c r="AO283" i="16"/>
  <c r="AM326" i="16"/>
  <c r="AU284" i="16"/>
  <c r="AM328" i="16"/>
  <c r="AO273" i="16"/>
  <c r="AT348" i="16"/>
  <c r="AS332" i="16"/>
  <c r="AO349" i="16"/>
  <c r="AT279" i="16"/>
  <c r="AO307" i="16"/>
  <c r="AM269" i="16"/>
  <c r="AU296" i="16"/>
  <c r="AV291" i="16"/>
  <c r="AM334" i="16"/>
  <c r="AN285" i="16"/>
  <c r="AM278" i="16"/>
  <c r="AP323" i="16"/>
  <c r="AL302" i="16"/>
  <c r="AV306" i="16"/>
  <c r="AT339" i="16"/>
  <c r="AQ367" i="16"/>
  <c r="AN268" i="16"/>
  <c r="AN298" i="16"/>
  <c r="AR298" i="16"/>
  <c r="AL50" i="16"/>
  <c r="AP89" i="16"/>
  <c r="AQ357" i="16"/>
  <c r="AP345" i="16"/>
  <c r="AO314" i="16"/>
  <c r="AP316" i="16"/>
  <c r="AT319" i="16"/>
  <c r="AO321" i="16"/>
  <c r="AM298" i="16"/>
  <c r="AU317" i="16"/>
  <c r="AP315" i="16"/>
  <c r="AP294" i="16"/>
  <c r="AT286" i="16"/>
  <c r="AT276" i="16"/>
  <c r="AR279" i="16"/>
  <c r="AR327" i="16"/>
  <c r="AT53" i="16"/>
  <c r="AQ80" i="16"/>
  <c r="AV99" i="16"/>
  <c r="AS206" i="16"/>
  <c r="AQ143" i="16"/>
  <c r="AT125" i="16"/>
  <c r="AS71" i="16"/>
  <c r="AL144" i="16"/>
  <c r="AP97" i="16"/>
  <c r="AT89" i="16"/>
  <c r="AV341" i="16"/>
  <c r="AU294" i="16"/>
  <c r="AN311" i="16"/>
  <c r="AQ318" i="16"/>
  <c r="AT351" i="16"/>
  <c r="AP365" i="16"/>
  <c r="AU344" i="16"/>
  <c r="AL337" i="16"/>
  <c r="AP297" i="16"/>
  <c r="AU356" i="16"/>
  <c r="AU313" i="16"/>
  <c r="AN316" i="16"/>
  <c r="AV317" i="16"/>
  <c r="AT302" i="16"/>
  <c r="AN370" i="16"/>
  <c r="AP317" i="16"/>
  <c r="AM355" i="16"/>
  <c r="AT317" i="16"/>
  <c r="AV298" i="16"/>
  <c r="AR290" i="16"/>
  <c r="AO311" i="16"/>
  <c r="AL322" i="16"/>
  <c r="AM323" i="16"/>
  <c r="AM357" i="16"/>
  <c r="AL287" i="16"/>
  <c r="AQ272" i="16"/>
  <c r="AS277" i="16"/>
  <c r="AR280" i="16"/>
  <c r="AM369" i="16"/>
  <c r="AN313" i="16"/>
  <c r="AL296" i="16"/>
  <c r="AR348" i="16"/>
  <c r="AO278" i="16"/>
  <c r="AO354" i="16"/>
  <c r="AL311" i="16"/>
  <c r="AT371" i="16"/>
  <c r="AO298" i="16"/>
  <c r="AU275" i="16"/>
  <c r="AL315" i="16"/>
  <c r="AQ324" i="16"/>
  <c r="AL309" i="16"/>
  <c r="AS270" i="16"/>
  <c r="AR281" i="16"/>
  <c r="AT336" i="16"/>
  <c r="AP331" i="16"/>
  <c r="AT354" i="16"/>
  <c r="AN290" i="16"/>
  <c r="AR330" i="16"/>
  <c r="AN348" i="16"/>
  <c r="AS342" i="16"/>
  <c r="AP373" i="16"/>
  <c r="AL293" i="16"/>
  <c r="AN282" i="16"/>
  <c r="AO369" i="16"/>
  <c r="AP298" i="16"/>
  <c r="AV277" i="16"/>
  <c r="AU364" i="16"/>
  <c r="AT304" i="16"/>
  <c r="AN295" i="16"/>
  <c r="AU309" i="16"/>
  <c r="AP299" i="16"/>
  <c r="AT297" i="16"/>
  <c r="AQ340" i="16"/>
  <c r="AV339" i="16"/>
  <c r="AQ287" i="16"/>
  <c r="AL306" i="16"/>
  <c r="AU286" i="16"/>
  <c r="AM286" i="16"/>
  <c r="AQ282" i="16"/>
  <c r="AP271" i="16"/>
  <c r="AL353" i="16"/>
  <c r="AT357" i="16"/>
  <c r="AV297" i="16"/>
  <c r="AN331" i="16"/>
  <c r="AU279" i="16"/>
  <c r="AO291" i="16"/>
  <c r="AL349" i="16"/>
  <c r="AS287" i="16"/>
  <c r="AT369" i="16"/>
  <c r="AV287" i="16"/>
  <c r="AT292" i="16"/>
  <c r="AV295" i="16"/>
  <c r="AQ275" i="16"/>
  <c r="AN277" i="16"/>
  <c r="AO274" i="16"/>
  <c r="AS290" i="16"/>
  <c r="AM281" i="16"/>
  <c r="AS329" i="16"/>
  <c r="AL303" i="16"/>
  <c r="AL268" i="16"/>
  <c r="AS268" i="16"/>
  <c r="AV363" i="16"/>
  <c r="AP274" i="16"/>
  <c r="AV285" i="16"/>
  <c r="AV313" i="16"/>
  <c r="AM330" i="16"/>
  <c r="AL280" i="16"/>
  <c r="AP369" i="16"/>
  <c r="AV54" i="16"/>
  <c r="AR128" i="16"/>
  <c r="AQ354" i="16"/>
  <c r="AV309" i="16"/>
  <c r="AS288" i="16"/>
  <c r="AN371" i="16"/>
  <c r="AN357" i="16"/>
  <c r="AQ342" i="16"/>
  <c r="AN303" i="16"/>
  <c r="AP307" i="16"/>
  <c r="AS289" i="16"/>
  <c r="AT298" i="16"/>
  <c r="AO279" i="16"/>
  <c r="AM349" i="16"/>
  <c r="AM314" i="16"/>
  <c r="AN284" i="16"/>
  <c r="AP96" i="16"/>
  <c r="AN94" i="16"/>
  <c r="AM106" i="16"/>
  <c r="AR67" i="16"/>
  <c r="AV131" i="16"/>
  <c r="AQ91" i="16"/>
  <c r="AU86" i="16"/>
  <c r="AM132" i="16"/>
  <c r="AL61" i="16"/>
  <c r="AQ293" i="16"/>
  <c r="AS360" i="16"/>
  <c r="AS333" i="16"/>
  <c r="AP329" i="16"/>
  <c r="AR295" i="16"/>
  <c r="AN372" i="16"/>
  <c r="AR284" i="16"/>
  <c r="AL342" i="16"/>
  <c r="AT360" i="16"/>
  <c r="AV279" i="16"/>
  <c r="AV310" i="16"/>
  <c r="AP308" i="16"/>
  <c r="AL313" i="16"/>
  <c r="AU320" i="16"/>
  <c r="AU338" i="16"/>
  <c r="AR319" i="16"/>
  <c r="AV346" i="16"/>
  <c r="AQ295" i="16"/>
  <c r="AS327" i="16"/>
  <c r="AM363" i="16"/>
  <c r="AR315" i="16"/>
  <c r="AQ297" i="16"/>
  <c r="AO299" i="16"/>
  <c r="AS306" i="16"/>
  <c r="AO332" i="16"/>
  <c r="AM303" i="16"/>
  <c r="AL340" i="16"/>
  <c r="AU324" i="16"/>
  <c r="AR293" i="16"/>
  <c r="AS351" i="16"/>
  <c r="AS335" i="16"/>
  <c r="AU357" i="16"/>
  <c r="AT345" i="16"/>
  <c r="AU363" i="16"/>
  <c r="AR341" i="16"/>
  <c r="AQ281" i="16"/>
  <c r="AV332" i="16"/>
  <c r="AR349" i="16"/>
  <c r="AN302" i="16"/>
  <c r="AM365" i="16"/>
  <c r="AU354" i="16"/>
  <c r="AO282" i="16"/>
  <c r="AU337" i="16"/>
  <c r="AU369" i="16"/>
  <c r="AL346" i="16"/>
  <c r="AT356" i="16"/>
  <c r="AT316" i="16"/>
  <c r="AU348" i="16"/>
  <c r="AU295" i="16"/>
  <c r="AP288" i="16"/>
  <c r="AN355" i="16"/>
  <c r="AN322" i="16"/>
  <c r="AU297" i="16"/>
  <c r="AU340" i="16"/>
  <c r="AU280" i="16"/>
  <c r="AP301" i="16"/>
  <c r="AL301" i="16"/>
  <c r="AV320" i="16"/>
  <c r="AQ267" i="16"/>
  <c r="AO353" i="16"/>
  <c r="AS368" i="16"/>
  <c r="AU329" i="16"/>
  <c r="AU282" i="16"/>
  <c r="AP334" i="16"/>
  <c r="AN269" i="16"/>
  <c r="AN276" i="16"/>
  <c r="AP336" i="16"/>
  <c r="AN304" i="16"/>
  <c r="AV333" i="16"/>
  <c r="AS291" i="16"/>
  <c r="AM321" i="16"/>
  <c r="AS359" i="16"/>
  <c r="AN294" i="16"/>
  <c r="AN297" i="16"/>
  <c r="AM295" i="16"/>
  <c r="AT274" i="16"/>
  <c r="AQ280" i="16"/>
  <c r="AO289" i="16"/>
  <c r="AP326" i="16"/>
  <c r="AQ343" i="16"/>
  <c r="AR285" i="16"/>
  <c r="AN291" i="16"/>
  <c r="AS349" i="16"/>
  <c r="AN306" i="16"/>
  <c r="AP290" i="16"/>
  <c r="AQ352" i="16"/>
  <c r="AM285" i="16"/>
  <c r="AO339" i="16"/>
  <c r="AM292" i="16"/>
  <c r="AT303" i="16"/>
  <c r="AR365" i="16"/>
  <c r="AL297" i="16"/>
  <c r="AR296" i="16"/>
  <c r="AO303" i="16"/>
  <c r="AR345" i="16"/>
  <c r="AN274" i="16"/>
  <c r="AM291" i="16"/>
  <c r="AT273" i="16"/>
  <c r="AU54" i="16"/>
  <c r="AV87" i="16"/>
  <c r="AM348" i="16"/>
  <c r="AO359" i="16"/>
  <c r="AU351" i="16"/>
  <c r="AV355" i="16"/>
  <c r="AR277" i="16"/>
  <c r="AT313" i="16"/>
  <c r="AO341" i="16"/>
  <c r="AQ347" i="16"/>
  <c r="AQ279" i="16"/>
  <c r="AR350" i="16"/>
  <c r="AV290" i="16"/>
  <c r="AN308" i="16"/>
  <c r="AS325" i="16"/>
  <c r="AQ285" i="16"/>
  <c r="C382" i="16" l="1"/>
  <c r="K382" i="16" s="1"/>
  <c r="L382" i="16" s="1"/>
  <c r="K383" i="1"/>
  <c r="AW297" i="16"/>
  <c r="F297" i="16"/>
  <c r="F261" i="15" s="1"/>
  <c r="AW301" i="16"/>
  <c r="F301" i="16"/>
  <c r="F265" i="15" s="1"/>
  <c r="AW346" i="16"/>
  <c r="E346" i="16" s="1"/>
  <c r="F346" i="16"/>
  <c r="F310" i="15" s="1"/>
  <c r="F340" i="16"/>
  <c r="F304" i="15" s="1"/>
  <c r="AW340" i="16"/>
  <c r="E340" i="16" s="1"/>
  <c r="F313" i="16"/>
  <c r="F277" i="15" s="1"/>
  <c r="AW313" i="16"/>
  <c r="F342" i="16"/>
  <c r="F306" i="15" s="1"/>
  <c r="AW342" i="16"/>
  <c r="AW372" i="16"/>
  <c r="E372" i="16" s="1"/>
  <c r="F372" i="16"/>
  <c r="F336" i="15" s="1"/>
  <c r="F61" i="16"/>
  <c r="F25" i="15" s="1"/>
  <c r="AW61" i="16"/>
  <c r="AX61" i="16" s="1"/>
  <c r="F280" i="16"/>
  <c r="F244" i="15" s="1"/>
  <c r="AW280" i="16"/>
  <c r="AW268" i="16"/>
  <c r="F268" i="16"/>
  <c r="F232" i="15" s="1"/>
  <c r="F303" i="16"/>
  <c r="F267" i="15" s="1"/>
  <c r="AW303" i="16"/>
  <c r="AX303" i="16" s="1"/>
  <c r="AW349" i="16"/>
  <c r="E349" i="16" s="1"/>
  <c r="F349" i="16"/>
  <c r="F313" i="15" s="1"/>
  <c r="AW353" i="16"/>
  <c r="F353" i="16"/>
  <c r="F317" i="15" s="1"/>
  <c r="AW306" i="16"/>
  <c r="F306" i="16"/>
  <c r="F270" i="15" s="1"/>
  <c r="F293" i="16"/>
  <c r="F257" i="15" s="1"/>
  <c r="AW293" i="16"/>
  <c r="AX293" i="16" s="1"/>
  <c r="AW309" i="16"/>
  <c r="E309" i="16" s="1"/>
  <c r="F309" i="16"/>
  <c r="F273" i="15" s="1"/>
  <c r="AW315" i="16"/>
  <c r="F315" i="16"/>
  <c r="F279" i="15" s="1"/>
  <c r="F311" i="16"/>
  <c r="F275" i="15" s="1"/>
  <c r="AW311" i="16"/>
  <c r="F296" i="16"/>
  <c r="F260" i="15" s="1"/>
  <c r="AW296" i="16"/>
  <c r="E296" i="16" s="1"/>
  <c r="F287" i="16"/>
  <c r="F251" i="15" s="1"/>
  <c r="AW287" i="16"/>
  <c r="AX287" i="16" s="1"/>
  <c r="F322" i="16"/>
  <c r="F286" i="15" s="1"/>
  <c r="AW322" i="16"/>
  <c r="AW337" i="16"/>
  <c r="E337" i="16" s="1"/>
  <c r="F337" i="16"/>
  <c r="F301" i="15" s="1"/>
  <c r="F144" i="16"/>
  <c r="F108" i="15" s="1"/>
  <c r="AW144" i="16"/>
  <c r="E144" i="16" s="1"/>
  <c r="AW50" i="16"/>
  <c r="E50" i="16" s="1"/>
  <c r="F50" i="16"/>
  <c r="F14" i="15" s="1"/>
  <c r="AW302" i="16"/>
  <c r="F302" i="16"/>
  <c r="F266" i="15" s="1"/>
  <c r="F335" i="16"/>
  <c r="F299" i="15" s="1"/>
  <c r="AW335" i="16"/>
  <c r="F357" i="16"/>
  <c r="F321" i="15" s="1"/>
  <c r="AW357" i="16"/>
  <c r="E357" i="16" s="1"/>
  <c r="AW354" i="16"/>
  <c r="E354" i="16" s="1"/>
  <c r="F354" i="16"/>
  <c r="F318" i="15" s="1"/>
  <c r="AW319" i="16"/>
  <c r="F319" i="16"/>
  <c r="F283" i="15" s="1"/>
  <c r="F369" i="16"/>
  <c r="F333" i="15" s="1"/>
  <c r="AW369" i="16"/>
  <c r="F321" i="16"/>
  <c r="F285" i="15" s="1"/>
  <c r="AW321" i="16"/>
  <c r="E321" i="16" s="1"/>
  <c r="AW314" i="16"/>
  <c r="E314" i="16" s="1"/>
  <c r="F314" i="16"/>
  <c r="F278" i="15" s="1"/>
  <c r="F113" i="16"/>
  <c r="F77" i="15" s="1"/>
  <c r="AW113" i="16"/>
  <c r="F198" i="16"/>
  <c r="F162" i="15" s="1"/>
  <c r="AW198" i="16"/>
  <c r="AW177" i="16"/>
  <c r="E177" i="16" s="1"/>
  <c r="F177" i="16"/>
  <c r="F141" i="15" s="1"/>
  <c r="AW299" i="16"/>
  <c r="E299" i="16" s="1"/>
  <c r="F299" i="16"/>
  <c r="F263" i="15" s="1"/>
  <c r="F333" i="16"/>
  <c r="F297" i="15" s="1"/>
  <c r="AW333" i="16"/>
  <c r="F312" i="16"/>
  <c r="F276" i="15" s="1"/>
  <c r="AW312" i="16"/>
  <c r="AW310" i="16"/>
  <c r="E310" i="16" s="1"/>
  <c r="F310" i="16"/>
  <c r="F274" i="15" s="1"/>
  <c r="F307" i="16"/>
  <c r="F271" i="15" s="1"/>
  <c r="AW307" i="16"/>
  <c r="E307" i="16" s="1"/>
  <c r="AW361" i="16"/>
  <c r="F361" i="16"/>
  <c r="F325" i="15" s="1"/>
  <c r="AW344" i="16"/>
  <c r="AX344" i="16" s="1"/>
  <c r="F344" i="16"/>
  <c r="F308" i="15" s="1"/>
  <c r="F347" i="16"/>
  <c r="F311" i="15" s="1"/>
  <c r="AW347" i="16"/>
  <c r="E347" i="16" s="1"/>
  <c r="F368" i="16"/>
  <c r="F332" i="15" s="1"/>
  <c r="AW368" i="16"/>
  <c r="AX368" i="16" s="1"/>
  <c r="F288" i="16"/>
  <c r="F252" i="15" s="1"/>
  <c r="AW288" i="16"/>
  <c r="F277" i="16"/>
  <c r="F241" i="15" s="1"/>
  <c r="AW277" i="16"/>
  <c r="AW289" i="16"/>
  <c r="E289" i="16" s="1"/>
  <c r="F289" i="16"/>
  <c r="F253" i="15" s="1"/>
  <c r="F370" i="16"/>
  <c r="F334" i="15" s="1"/>
  <c r="AW370" i="16"/>
  <c r="AX370" i="16" s="1"/>
  <c r="F270" i="16"/>
  <c r="F234" i="15" s="1"/>
  <c r="AW270" i="16"/>
  <c r="AW364" i="16"/>
  <c r="E364" i="16" s="1"/>
  <c r="F364" i="16"/>
  <c r="F328" i="15" s="1"/>
  <c r="AW291" i="16"/>
  <c r="E291" i="16" s="1"/>
  <c r="F291" i="16"/>
  <c r="F255" i="15" s="1"/>
  <c r="AW282" i="16"/>
  <c r="E282" i="16" s="1"/>
  <c r="F282" i="16"/>
  <c r="F246" i="15" s="1"/>
  <c r="F122" i="16"/>
  <c r="F86" i="15" s="1"/>
  <c r="AW122" i="16"/>
  <c r="AW327" i="16"/>
  <c r="E327" i="16" s="1"/>
  <c r="F327" i="16"/>
  <c r="F291" i="15" s="1"/>
  <c r="AW271" i="16"/>
  <c r="AX271" i="16" s="1"/>
  <c r="F271" i="16"/>
  <c r="F235" i="15" s="1"/>
  <c r="F345" i="16"/>
  <c r="F309" i="15" s="1"/>
  <c r="AW345" i="16"/>
  <c r="E345" i="16" s="1"/>
  <c r="F343" i="16"/>
  <c r="F307" i="15" s="1"/>
  <c r="AW343" i="16"/>
  <c r="AW278" i="16"/>
  <c r="AX278" i="16" s="1"/>
  <c r="F278" i="16"/>
  <c r="F242" i="15" s="1"/>
  <c r="AW292" i="16"/>
  <c r="E292" i="16" s="1"/>
  <c r="F292" i="16"/>
  <c r="F256" i="15" s="1"/>
  <c r="F325" i="16"/>
  <c r="F289" i="15" s="1"/>
  <c r="AW325" i="16"/>
  <c r="E325" i="16" s="1"/>
  <c r="AW267" i="16"/>
  <c r="AX267" i="16" s="1"/>
  <c r="F267" i="16"/>
  <c r="F231" i="15" s="1"/>
  <c r="F279" i="16"/>
  <c r="F243" i="15" s="1"/>
  <c r="AW279" i="16"/>
  <c r="AW336" i="16"/>
  <c r="E336" i="16" s="1"/>
  <c r="F336" i="16"/>
  <c r="F300" i="15" s="1"/>
  <c r="F286" i="16"/>
  <c r="F250" i="15" s="1"/>
  <c r="AW286" i="16"/>
  <c r="E286" i="16" s="1"/>
  <c r="F351" i="16"/>
  <c r="F315" i="15" s="1"/>
  <c r="AW351" i="16"/>
  <c r="F295" i="16"/>
  <c r="F259" i="15" s="1"/>
  <c r="AW295" i="16"/>
  <c r="F317" i="16"/>
  <c r="F281" i="15" s="1"/>
  <c r="AW317" i="16"/>
  <c r="E317" i="16" s="1"/>
  <c r="F360" i="16"/>
  <c r="F324" i="15" s="1"/>
  <c r="AW360" i="16"/>
  <c r="E360" i="16" s="1"/>
  <c r="AW60" i="16"/>
  <c r="E60" i="16" s="1"/>
  <c r="F60" i="16"/>
  <c r="F24" i="15" s="1"/>
  <c r="F290" i="16"/>
  <c r="F254" i="15" s="1"/>
  <c r="AW290" i="16"/>
  <c r="AW304" i="16"/>
  <c r="E304" i="16" s="1"/>
  <c r="F304" i="16"/>
  <c r="F268" i="15" s="1"/>
  <c r="AW355" i="16"/>
  <c r="AX355" i="16" s="1"/>
  <c r="F355" i="16"/>
  <c r="F319" i="15" s="1"/>
  <c r="F352" i="16"/>
  <c r="F316" i="15" s="1"/>
  <c r="AW352" i="16"/>
  <c r="AW348" i="16"/>
  <c r="AX348" i="16" s="1"/>
  <c r="F348" i="16"/>
  <c r="F312" i="15" s="1"/>
  <c r="F273" i="16"/>
  <c r="F237" i="15" s="1"/>
  <c r="AW273" i="16"/>
  <c r="E273" i="16" s="1"/>
  <c r="F328" i="16"/>
  <c r="F292" i="15" s="1"/>
  <c r="AW328" i="16"/>
  <c r="E328" i="16" s="1"/>
  <c r="F356" i="16"/>
  <c r="F320" i="15" s="1"/>
  <c r="AW356" i="16"/>
  <c r="F341" i="16"/>
  <c r="F305" i="15" s="1"/>
  <c r="AW341" i="16"/>
  <c r="F324" i="16"/>
  <c r="F288" i="15" s="1"/>
  <c r="AW324" i="16"/>
  <c r="E324" i="16" s="1"/>
  <c r="F274" i="16"/>
  <c r="F238" i="15" s="1"/>
  <c r="AW274" i="16"/>
  <c r="E274" i="16" s="1"/>
  <c r="AW298" i="16"/>
  <c r="AX298" i="16" s="1"/>
  <c r="F298" i="16"/>
  <c r="F262" i="15" s="1"/>
  <c r="F305" i="16"/>
  <c r="F269" i="15" s="1"/>
  <c r="AW305" i="16"/>
  <c r="AW358" i="16"/>
  <c r="E358" i="16" s="1"/>
  <c r="F358" i="16"/>
  <c r="F322" i="15" s="1"/>
  <c r="AW334" i="16"/>
  <c r="AX334" i="16" s="1"/>
  <c r="F334" i="16"/>
  <c r="F298" i="15" s="1"/>
  <c r="F366" i="16"/>
  <c r="F330" i="15" s="1"/>
  <c r="AW366" i="16"/>
  <c r="AW276" i="16"/>
  <c r="E276" i="16" s="1"/>
  <c r="F276" i="16"/>
  <c r="F240" i="15" s="1"/>
  <c r="F371" i="16"/>
  <c r="F335" i="15" s="1"/>
  <c r="AW371" i="16"/>
  <c r="E371" i="16" s="1"/>
  <c r="AW281" i="16"/>
  <c r="E281" i="16" s="1"/>
  <c r="F281" i="16"/>
  <c r="F245" i="15" s="1"/>
  <c r="AW326" i="16"/>
  <c r="AX326" i="16" s="1"/>
  <c r="F326" i="16"/>
  <c r="F290" i="15" s="1"/>
  <c r="F320" i="16"/>
  <c r="F284" i="15" s="1"/>
  <c r="AW320" i="16"/>
  <c r="F362" i="16"/>
  <c r="F326" i="15" s="1"/>
  <c r="AW362" i="16"/>
  <c r="AX362" i="16" s="1"/>
  <c r="F115" i="16"/>
  <c r="F79" i="15" s="1"/>
  <c r="AW115" i="16"/>
  <c r="E115" i="16" s="1"/>
  <c r="AW59" i="16"/>
  <c r="E59" i="16" s="1"/>
  <c r="F59" i="16"/>
  <c r="F23" i="15" s="1"/>
  <c r="AW51" i="16"/>
  <c r="E51" i="16" s="1"/>
  <c r="F51" i="16"/>
  <c r="F15" i="15" s="1"/>
  <c r="AW147" i="16"/>
  <c r="E147" i="16" s="1"/>
  <c r="F147" i="16"/>
  <c r="F111" i="15" s="1"/>
  <c r="F211" i="16"/>
  <c r="F175" i="15" s="1"/>
  <c r="AW211" i="16"/>
  <c r="AX211" i="16" s="1"/>
  <c r="AW69" i="16"/>
  <c r="AX69" i="16" s="1"/>
  <c r="F69" i="16"/>
  <c r="F33" i="15" s="1"/>
  <c r="AW140" i="16"/>
  <c r="AX140" i="16" s="1"/>
  <c r="F140" i="16"/>
  <c r="F104" i="15" s="1"/>
  <c r="AW221" i="16"/>
  <c r="E221" i="16" s="1"/>
  <c r="F221" i="16"/>
  <c r="F185" i="15" s="1"/>
  <c r="F363" i="16"/>
  <c r="F327" i="15" s="1"/>
  <c r="AW363" i="16"/>
  <c r="AX363" i="16" s="1"/>
  <c r="F285" i="16"/>
  <c r="F249" i="15" s="1"/>
  <c r="AW285" i="16"/>
  <c r="F331" i="16"/>
  <c r="F295" i="15" s="1"/>
  <c r="AW331" i="16"/>
  <c r="F269" i="16"/>
  <c r="F233" i="15" s="1"/>
  <c r="AW269" i="16"/>
  <c r="E269" i="16" s="1"/>
  <c r="F266" i="16"/>
  <c r="F230" i="15" s="1"/>
  <c r="AW266" i="16"/>
  <c r="AX266" i="16" s="1"/>
  <c r="F62" i="16"/>
  <c r="F26" i="15" s="1"/>
  <c r="AW62" i="16"/>
  <c r="AW112" i="16"/>
  <c r="E112" i="16" s="1"/>
  <c r="F112" i="16"/>
  <c r="F76" i="15" s="1"/>
  <c r="F94" i="16"/>
  <c r="F58" i="15" s="1"/>
  <c r="AW94" i="16"/>
  <c r="E94" i="16" s="1"/>
  <c r="AW55" i="16"/>
  <c r="AX55" i="16" s="1"/>
  <c r="F55" i="16"/>
  <c r="F19" i="15" s="1"/>
  <c r="F207" i="16"/>
  <c r="F171" i="15" s="1"/>
  <c r="AW207" i="16"/>
  <c r="AW129" i="16"/>
  <c r="E129" i="16" s="1"/>
  <c r="F129" i="16"/>
  <c r="F93" i="15" s="1"/>
  <c r="AW174" i="16"/>
  <c r="E174" i="16" s="1"/>
  <c r="F174" i="16"/>
  <c r="F138" i="15" s="1"/>
  <c r="AW188" i="16"/>
  <c r="AX188" i="16" s="1"/>
  <c r="F188" i="16"/>
  <c r="F152" i="15" s="1"/>
  <c r="F217" i="16"/>
  <c r="F181" i="15" s="1"/>
  <c r="AW217" i="16"/>
  <c r="AW350" i="16"/>
  <c r="E350" i="16" s="1"/>
  <c r="F350" i="16"/>
  <c r="F314" i="15" s="1"/>
  <c r="AW365" i="16"/>
  <c r="E365" i="16" s="1"/>
  <c r="F365" i="16"/>
  <c r="F329" i="15" s="1"/>
  <c r="F332" i="16"/>
  <c r="F296" i="15" s="1"/>
  <c r="AW332" i="16"/>
  <c r="AX332" i="16" s="1"/>
  <c r="AW316" i="16"/>
  <c r="E316" i="16" s="1"/>
  <c r="F316" i="16"/>
  <c r="F280" i="15" s="1"/>
  <c r="F294" i="16"/>
  <c r="F258" i="15" s="1"/>
  <c r="AW294" i="16"/>
  <c r="AX294" i="16" s="1"/>
  <c r="AW85" i="16"/>
  <c r="AX85" i="16" s="1"/>
  <c r="F85" i="16"/>
  <c r="F49" i="15" s="1"/>
  <c r="AW264" i="16"/>
  <c r="E264" i="16" s="1"/>
  <c r="F264" i="16"/>
  <c r="F228" i="15" s="1"/>
  <c r="AW145" i="16"/>
  <c r="AX145" i="16" s="1"/>
  <c r="F145" i="16"/>
  <c r="F109" i="15" s="1"/>
  <c r="F54" i="16"/>
  <c r="F18" i="15" s="1"/>
  <c r="AW54" i="16"/>
  <c r="AX54" i="16" s="1"/>
  <c r="AW146" i="16"/>
  <c r="AX146" i="16" s="1"/>
  <c r="F146" i="16"/>
  <c r="F110" i="15" s="1"/>
  <c r="F92" i="16"/>
  <c r="F56" i="15" s="1"/>
  <c r="AW92" i="16"/>
  <c r="AX92" i="16" s="1"/>
  <c r="F141" i="16"/>
  <c r="F105" i="15" s="1"/>
  <c r="AW141" i="16"/>
  <c r="AW97" i="16"/>
  <c r="E97" i="16" s="1"/>
  <c r="F97" i="16"/>
  <c r="F61" i="15" s="1"/>
  <c r="AW338" i="16"/>
  <c r="E338" i="16" s="1"/>
  <c r="F338" i="16"/>
  <c r="F302" i="15" s="1"/>
  <c r="F329" i="16"/>
  <c r="F293" i="15" s="1"/>
  <c r="AW329" i="16"/>
  <c r="AX329" i="16" s="1"/>
  <c r="AW275" i="16"/>
  <c r="F275" i="16"/>
  <c r="F239" i="15" s="1"/>
  <c r="F359" i="16"/>
  <c r="F323" i="15" s="1"/>
  <c r="AW359" i="16"/>
  <c r="F65" i="16"/>
  <c r="F29" i="15" s="1"/>
  <c r="AW65" i="16"/>
  <c r="AX65" i="16" s="1"/>
  <c r="F88" i="16"/>
  <c r="F52" i="15" s="1"/>
  <c r="AW88" i="16"/>
  <c r="E88" i="16" s="1"/>
  <c r="F132" i="16"/>
  <c r="F96" i="15" s="1"/>
  <c r="AW132" i="16"/>
  <c r="F63" i="16"/>
  <c r="F27" i="15" s="1"/>
  <c r="AW63" i="16"/>
  <c r="E63" i="16" s="1"/>
  <c r="AW194" i="16"/>
  <c r="AX194" i="16" s="1"/>
  <c r="F194" i="16"/>
  <c r="F158" i="15" s="1"/>
  <c r="F124" i="16"/>
  <c r="F88" i="15" s="1"/>
  <c r="AW124" i="16"/>
  <c r="AX124" i="16" s="1"/>
  <c r="F70" i="16"/>
  <c r="F34" i="15" s="1"/>
  <c r="AW70" i="16"/>
  <c r="F203" i="16"/>
  <c r="F167" i="15" s="1"/>
  <c r="AW203" i="16"/>
  <c r="E203" i="16" s="1"/>
  <c r="F300" i="16"/>
  <c r="F264" i="15" s="1"/>
  <c r="AW300" i="16"/>
  <c r="E300" i="16" s="1"/>
  <c r="F308" i="16"/>
  <c r="F272" i="15" s="1"/>
  <c r="AW308" i="16"/>
  <c r="E308" i="16" s="1"/>
  <c r="F318" i="16"/>
  <c r="F282" i="15" s="1"/>
  <c r="AW318" i="16"/>
  <c r="F367" i="16"/>
  <c r="F331" i="15" s="1"/>
  <c r="AW367" i="16"/>
  <c r="E367" i="16" s="1"/>
  <c r="AW121" i="16"/>
  <c r="AX121" i="16" s="1"/>
  <c r="F121" i="16"/>
  <c r="F85" i="15" s="1"/>
  <c r="F137" i="16"/>
  <c r="F101" i="15" s="1"/>
  <c r="AW137" i="16"/>
  <c r="AX137" i="16" s="1"/>
  <c r="AW136" i="16"/>
  <c r="AX136" i="16" s="1"/>
  <c r="F136" i="16"/>
  <c r="F100" i="15" s="1"/>
  <c r="AW84" i="16"/>
  <c r="E84" i="16" s="1"/>
  <c r="F84" i="16"/>
  <c r="F48" i="15" s="1"/>
  <c r="AW111" i="16"/>
  <c r="E111" i="16" s="1"/>
  <c r="F111" i="16"/>
  <c r="F75" i="15" s="1"/>
  <c r="F173" i="16"/>
  <c r="F137" i="15" s="1"/>
  <c r="AW173" i="16"/>
  <c r="AX173" i="16" s="1"/>
  <c r="F339" i="16"/>
  <c r="F303" i="15" s="1"/>
  <c r="AW339" i="16"/>
  <c r="AW330" i="16"/>
  <c r="AX330" i="16" s="1"/>
  <c r="F330" i="16"/>
  <c r="F294" i="15" s="1"/>
  <c r="F272" i="16"/>
  <c r="F236" i="15" s="1"/>
  <c r="AW272" i="16"/>
  <c r="E272" i="16" s="1"/>
  <c r="AW284" i="16"/>
  <c r="E284" i="16" s="1"/>
  <c r="F284" i="16"/>
  <c r="F248" i="15" s="1"/>
  <c r="F323" i="16"/>
  <c r="F287" i="15" s="1"/>
  <c r="AW323" i="16"/>
  <c r="AW89" i="16"/>
  <c r="AX89" i="16" s="1"/>
  <c r="F89" i="16"/>
  <c r="F53" i="15" s="1"/>
  <c r="AW64" i="16"/>
  <c r="AX64" i="16" s="1"/>
  <c r="F64" i="16"/>
  <c r="F28" i="15" s="1"/>
  <c r="F106" i="16"/>
  <c r="F70" i="15" s="1"/>
  <c r="AW106" i="16"/>
  <c r="AX106" i="16" s="1"/>
  <c r="F98" i="16"/>
  <c r="F62" i="15" s="1"/>
  <c r="AW98" i="16"/>
  <c r="AW80" i="16"/>
  <c r="AX80" i="16" s="1"/>
  <c r="F80" i="16"/>
  <c r="F44" i="15" s="1"/>
  <c r="F196" i="16"/>
  <c r="F160" i="15" s="1"/>
  <c r="AW196" i="16"/>
  <c r="E196" i="16" s="1"/>
  <c r="AW214" i="16"/>
  <c r="E214" i="16" s="1"/>
  <c r="F214" i="16"/>
  <c r="F178" i="15" s="1"/>
  <c r="AW103" i="16"/>
  <c r="E103" i="16" s="1"/>
  <c r="F103" i="16"/>
  <c r="F67" i="15" s="1"/>
  <c r="AW208" i="16"/>
  <c r="AX208" i="16" s="1"/>
  <c r="F208" i="16"/>
  <c r="F172" i="15" s="1"/>
  <c r="F283" i="16"/>
  <c r="F247" i="15" s="1"/>
  <c r="AW283" i="16"/>
  <c r="E283" i="16" s="1"/>
  <c r="F104" i="16"/>
  <c r="F68" i="15" s="1"/>
  <c r="AW104" i="16"/>
  <c r="E104" i="16" s="1"/>
  <c r="F66" i="16"/>
  <c r="F30" i="15" s="1"/>
  <c r="AW66" i="16"/>
  <c r="F265" i="16"/>
  <c r="F229" i="15" s="1"/>
  <c r="AW265" i="16"/>
  <c r="AX265" i="16" s="1"/>
  <c r="F123" i="16"/>
  <c r="F87" i="15" s="1"/>
  <c r="AW123" i="16"/>
  <c r="AX123" i="16" s="1"/>
  <c r="F223" i="16"/>
  <c r="F187" i="15" s="1"/>
  <c r="AW223" i="16"/>
  <c r="E223" i="16" s="1"/>
  <c r="AW57" i="16"/>
  <c r="AX57" i="16" s="1"/>
  <c r="F57" i="16"/>
  <c r="F21" i="15" s="1"/>
  <c r="AW179" i="16"/>
  <c r="E179" i="16" s="1"/>
  <c r="F179" i="16"/>
  <c r="F143" i="15" s="1"/>
  <c r="F87" i="16"/>
  <c r="F51" i="15" s="1"/>
  <c r="AW87" i="16"/>
  <c r="E87" i="16" s="1"/>
  <c r="F74" i="16"/>
  <c r="F38" i="15" s="1"/>
  <c r="AW74" i="16"/>
  <c r="E74" i="16" s="1"/>
  <c r="AW178" i="16"/>
  <c r="AX178" i="16" s="1"/>
  <c r="F178" i="16"/>
  <c r="F142" i="15" s="1"/>
  <c r="AW183" i="16"/>
  <c r="E183" i="16" s="1"/>
  <c r="F183" i="16"/>
  <c r="F147" i="15" s="1"/>
  <c r="F215" i="16"/>
  <c r="F179" i="15" s="1"/>
  <c r="AW215" i="16"/>
  <c r="AX215" i="16" s="1"/>
  <c r="F256" i="16"/>
  <c r="F220" i="15" s="1"/>
  <c r="AW256" i="16"/>
  <c r="E256" i="16" s="1"/>
  <c r="AW120" i="16"/>
  <c r="AX120" i="16" s="1"/>
  <c r="F120" i="16"/>
  <c r="F84" i="15" s="1"/>
  <c r="F118" i="16"/>
  <c r="F82" i="15" s="1"/>
  <c r="AW118" i="16"/>
  <c r="AX118" i="16" s="1"/>
  <c r="F176" i="16"/>
  <c r="F140" i="15" s="1"/>
  <c r="AW176" i="16"/>
  <c r="AX176" i="16" s="1"/>
  <c r="AW72" i="16"/>
  <c r="E72" i="16" s="1"/>
  <c r="F72" i="16"/>
  <c r="F36" i="15" s="1"/>
  <c r="AW93" i="16"/>
  <c r="E93" i="16" s="1"/>
  <c r="F93" i="16"/>
  <c r="F57" i="15" s="1"/>
  <c r="F95" i="16"/>
  <c r="F59" i="15" s="1"/>
  <c r="AW95" i="16"/>
  <c r="E95" i="16" s="1"/>
  <c r="AW108" i="16"/>
  <c r="E108" i="16" s="1"/>
  <c r="F108" i="16"/>
  <c r="F72" i="15" s="1"/>
  <c r="F76" i="16"/>
  <c r="F40" i="15" s="1"/>
  <c r="AW76" i="16"/>
  <c r="E76" i="16" s="1"/>
  <c r="F172" i="16"/>
  <c r="F136" i="15" s="1"/>
  <c r="AW172" i="16"/>
  <c r="F91" i="16"/>
  <c r="F55" i="15" s="1"/>
  <c r="AW91" i="16"/>
  <c r="AX91" i="16" s="1"/>
  <c r="F102" i="16"/>
  <c r="F66" i="15" s="1"/>
  <c r="AW102" i="16"/>
  <c r="E102" i="16" s="1"/>
  <c r="AW77" i="16"/>
  <c r="E77" i="16" s="1"/>
  <c r="F77" i="16"/>
  <c r="F41" i="15" s="1"/>
  <c r="AW227" i="16"/>
  <c r="AX227" i="16" s="1"/>
  <c r="F227" i="16"/>
  <c r="F191" i="15" s="1"/>
  <c r="AW191" i="16"/>
  <c r="E191" i="16" s="1"/>
  <c r="F191" i="16"/>
  <c r="F155" i="15" s="1"/>
  <c r="F130" i="16"/>
  <c r="F94" i="15" s="1"/>
  <c r="AW130" i="16"/>
  <c r="E130" i="16" s="1"/>
  <c r="F235" i="16"/>
  <c r="F199" i="15" s="1"/>
  <c r="AW235" i="16"/>
  <c r="AX235" i="16" s="1"/>
  <c r="F200" i="16"/>
  <c r="F164" i="15" s="1"/>
  <c r="AW200" i="16"/>
  <c r="AX200" i="16" s="1"/>
  <c r="F249" i="16"/>
  <c r="F213" i="15" s="1"/>
  <c r="AW249" i="16"/>
  <c r="AX249" i="16" s="1"/>
  <c r="AW163" i="16"/>
  <c r="E163" i="16" s="1"/>
  <c r="F163" i="16"/>
  <c r="F127" i="15" s="1"/>
  <c r="F150" i="16"/>
  <c r="F114" i="15" s="1"/>
  <c r="AW150" i="16"/>
  <c r="E150" i="16" s="1"/>
  <c r="AW81" i="16"/>
  <c r="AX81" i="16" s="1"/>
  <c r="F81" i="16"/>
  <c r="F45" i="15" s="1"/>
  <c r="F100" i="16"/>
  <c r="F64" i="15" s="1"/>
  <c r="AW100" i="16"/>
  <c r="AX100" i="16" s="1"/>
  <c r="F105" i="16"/>
  <c r="F69" i="15" s="1"/>
  <c r="AW105" i="16"/>
  <c r="E105" i="16" s="1"/>
  <c r="AW135" i="16"/>
  <c r="AX135" i="16" s="1"/>
  <c r="F135" i="16"/>
  <c r="F99" i="15" s="1"/>
  <c r="AW58" i="16"/>
  <c r="E58" i="16" s="1"/>
  <c r="F58" i="16"/>
  <c r="F22" i="15" s="1"/>
  <c r="F83" i="16"/>
  <c r="F47" i="15" s="1"/>
  <c r="AW83" i="16"/>
  <c r="E83" i="16" s="1"/>
  <c r="AW170" i="16"/>
  <c r="E170" i="16" s="1"/>
  <c r="F170" i="16"/>
  <c r="F134" i="15" s="1"/>
  <c r="AW186" i="16"/>
  <c r="E186" i="16" s="1"/>
  <c r="F186" i="16"/>
  <c r="F150" i="15" s="1"/>
  <c r="F107" i="16"/>
  <c r="F71" i="15" s="1"/>
  <c r="AW107" i="16"/>
  <c r="E107" i="16" s="1"/>
  <c r="AW212" i="16"/>
  <c r="E212" i="16" s="1"/>
  <c r="F212" i="16"/>
  <c r="F176" i="15" s="1"/>
  <c r="AW185" i="16"/>
  <c r="E185" i="16" s="1"/>
  <c r="F185" i="16"/>
  <c r="F149" i="15" s="1"/>
  <c r="F190" i="16"/>
  <c r="F154" i="15" s="1"/>
  <c r="AW190" i="16"/>
  <c r="E190" i="16" s="1"/>
  <c r="F125" i="16"/>
  <c r="F89" i="15" s="1"/>
  <c r="AW125" i="16"/>
  <c r="E125" i="16" s="1"/>
  <c r="F117" i="16"/>
  <c r="F81" i="15" s="1"/>
  <c r="AW117" i="16"/>
  <c r="E117" i="16" s="1"/>
  <c r="AW131" i="16"/>
  <c r="AX131" i="16" s="1"/>
  <c r="F131" i="16"/>
  <c r="F95" i="15" s="1"/>
  <c r="F171" i="16"/>
  <c r="F135" i="15" s="1"/>
  <c r="AW171" i="16"/>
  <c r="AX171" i="16" s="1"/>
  <c r="AW148" i="16"/>
  <c r="AX148" i="16" s="1"/>
  <c r="F148" i="16"/>
  <c r="F112" i="15" s="1"/>
  <c r="F56" i="16"/>
  <c r="F20" i="15" s="1"/>
  <c r="AW56" i="16"/>
  <c r="E56" i="16" s="1"/>
  <c r="AW75" i="16"/>
  <c r="E75" i="16" s="1"/>
  <c r="F75" i="16"/>
  <c r="F39" i="15" s="1"/>
  <c r="AW71" i="16"/>
  <c r="E71" i="16" s="1"/>
  <c r="F71" i="16"/>
  <c r="F35" i="15" s="1"/>
  <c r="AW79" i="16"/>
  <c r="E79" i="16" s="1"/>
  <c r="F79" i="16"/>
  <c r="F43" i="15" s="1"/>
  <c r="AW159" i="16"/>
  <c r="AX159" i="16" s="1"/>
  <c r="F159" i="16"/>
  <c r="F123" i="15" s="1"/>
  <c r="F101" i="16"/>
  <c r="F65" i="15" s="1"/>
  <c r="AW101" i="16"/>
  <c r="E101" i="16" s="1"/>
  <c r="AW182" i="16"/>
  <c r="E182" i="16" s="1"/>
  <c r="F182" i="16"/>
  <c r="F146" i="15" s="1"/>
  <c r="F96" i="16"/>
  <c r="F60" i="15" s="1"/>
  <c r="AW96" i="16"/>
  <c r="E96" i="16" s="1"/>
  <c r="AW168" i="16"/>
  <c r="E168" i="16" s="1"/>
  <c r="F168" i="16"/>
  <c r="F132" i="15" s="1"/>
  <c r="F114" i="16"/>
  <c r="F78" i="15" s="1"/>
  <c r="AW114" i="16"/>
  <c r="E114" i="16" s="1"/>
  <c r="AW127" i="16"/>
  <c r="AX127" i="16" s="1"/>
  <c r="F127" i="16"/>
  <c r="F91" i="15" s="1"/>
  <c r="AW175" i="16"/>
  <c r="E175" i="16" s="1"/>
  <c r="F175" i="16"/>
  <c r="F139" i="15" s="1"/>
  <c r="F202" i="16"/>
  <c r="F166" i="15" s="1"/>
  <c r="AW202" i="16"/>
  <c r="E202" i="16" s="1"/>
  <c r="AW134" i="16"/>
  <c r="AX134" i="16" s="1"/>
  <c r="F134" i="16"/>
  <c r="F98" i="15" s="1"/>
  <c r="AW206" i="16"/>
  <c r="E206" i="16" s="1"/>
  <c r="F206" i="16"/>
  <c r="F170" i="15" s="1"/>
  <c r="AW126" i="16"/>
  <c r="E126" i="16" s="1"/>
  <c r="F126" i="16"/>
  <c r="F90" i="15" s="1"/>
  <c r="F110" i="16"/>
  <c r="F74" i="15" s="1"/>
  <c r="AW110" i="16"/>
  <c r="E110" i="16" s="1"/>
  <c r="F220" i="16"/>
  <c r="F184" i="15" s="1"/>
  <c r="AW220" i="16"/>
  <c r="AX220" i="16" s="1"/>
  <c r="AW86" i="16"/>
  <c r="AX86" i="16" s="1"/>
  <c r="F86" i="16"/>
  <c r="F50" i="15" s="1"/>
  <c r="F119" i="16"/>
  <c r="F83" i="15" s="1"/>
  <c r="AW119" i="16"/>
  <c r="AX119" i="16" s="1"/>
  <c r="F128" i="16"/>
  <c r="F92" i="15" s="1"/>
  <c r="AW128" i="16"/>
  <c r="E128" i="16" s="1"/>
  <c r="F67" i="16"/>
  <c r="F31" i="15" s="1"/>
  <c r="AW67" i="16"/>
  <c r="E67" i="16" s="1"/>
  <c r="F219" i="16"/>
  <c r="F183" i="15" s="1"/>
  <c r="AW219" i="16"/>
  <c r="E219" i="16" s="1"/>
  <c r="AW257" i="16"/>
  <c r="E257" i="16" s="1"/>
  <c r="F257" i="16"/>
  <c r="F221" i="15" s="1"/>
  <c r="F139" i="16"/>
  <c r="F103" i="15" s="1"/>
  <c r="AW139" i="16"/>
  <c r="AX139" i="16" s="1"/>
  <c r="AW53" i="16"/>
  <c r="E53" i="16" s="1"/>
  <c r="F53" i="16"/>
  <c r="F17" i="15" s="1"/>
  <c r="AW73" i="16"/>
  <c r="E73" i="16" s="1"/>
  <c r="F73" i="16"/>
  <c r="F37" i="15" s="1"/>
  <c r="AW143" i="16"/>
  <c r="AX143" i="16" s="1"/>
  <c r="F143" i="16"/>
  <c r="F107" i="15" s="1"/>
  <c r="AW160" i="16"/>
  <c r="E160" i="16" s="1"/>
  <c r="F160" i="16"/>
  <c r="F124" i="15" s="1"/>
  <c r="AW99" i="16"/>
  <c r="E99" i="16" s="1"/>
  <c r="F99" i="16"/>
  <c r="F63" i="15" s="1"/>
  <c r="AW68" i="16"/>
  <c r="AX68" i="16" s="1"/>
  <c r="F68" i="16"/>
  <c r="F32" i="15" s="1"/>
  <c r="AW52" i="16"/>
  <c r="AX52" i="16" s="1"/>
  <c r="F52" i="16"/>
  <c r="F16" i="15" s="1"/>
  <c r="AW187" i="16"/>
  <c r="E187" i="16" s="1"/>
  <c r="F187" i="16"/>
  <c r="F151" i="15" s="1"/>
  <c r="AW195" i="16"/>
  <c r="AX195" i="16" s="1"/>
  <c r="F195" i="16"/>
  <c r="F159" i="15" s="1"/>
  <c r="F180" i="16"/>
  <c r="F144" i="15" s="1"/>
  <c r="AW180" i="16"/>
  <c r="E180" i="16" s="1"/>
  <c r="F78" i="16"/>
  <c r="F42" i="15" s="1"/>
  <c r="AW78" i="16"/>
  <c r="E78" i="16" s="1"/>
  <c r="AW262" i="16"/>
  <c r="AX262" i="16" s="1"/>
  <c r="F262" i="16"/>
  <c r="F226" i="15" s="1"/>
  <c r="AW201" i="16"/>
  <c r="AX201" i="16" s="1"/>
  <c r="F201" i="16"/>
  <c r="F165" i="15" s="1"/>
  <c r="AW138" i="16"/>
  <c r="E138" i="16" s="1"/>
  <c r="F138" i="16"/>
  <c r="F102" i="15" s="1"/>
  <c r="F133" i="16"/>
  <c r="F97" i="15" s="1"/>
  <c r="AW133" i="16"/>
  <c r="AX133" i="16" s="1"/>
  <c r="F204" i="16"/>
  <c r="F168" i="15" s="1"/>
  <c r="AW204" i="16"/>
  <c r="AX204" i="16" s="1"/>
  <c r="F228" i="16"/>
  <c r="F192" i="15" s="1"/>
  <c r="AW228" i="16"/>
  <c r="E228" i="16" s="1"/>
  <c r="F199" i="16"/>
  <c r="F163" i="15" s="1"/>
  <c r="AW199" i="16"/>
  <c r="E199" i="16" s="1"/>
  <c r="AW218" i="16"/>
  <c r="E218" i="16" s="1"/>
  <c r="F218" i="16"/>
  <c r="F182" i="15" s="1"/>
  <c r="F82" i="16"/>
  <c r="F46" i="15" s="1"/>
  <c r="AW82" i="16"/>
  <c r="AX82" i="16" s="1"/>
  <c r="AW154" i="16"/>
  <c r="AX154" i="16" s="1"/>
  <c r="F154" i="16"/>
  <c r="F118" i="15" s="1"/>
  <c r="AW250" i="16"/>
  <c r="E250" i="16" s="1"/>
  <c r="F250" i="16"/>
  <c r="F214" i="15" s="1"/>
  <c r="AW157" i="16"/>
  <c r="E157" i="16" s="1"/>
  <c r="F157" i="16"/>
  <c r="F121" i="15" s="1"/>
  <c r="F224" i="16"/>
  <c r="F188" i="15" s="1"/>
  <c r="AW224" i="16"/>
  <c r="E224" i="16" s="1"/>
  <c r="F254" i="16"/>
  <c r="F218" i="15" s="1"/>
  <c r="AW254" i="16"/>
  <c r="AX254" i="16" s="1"/>
  <c r="AW253" i="16"/>
  <c r="AX253" i="16" s="1"/>
  <c r="F253" i="16"/>
  <c r="F217" i="15" s="1"/>
  <c r="AW251" i="16"/>
  <c r="E251" i="16" s="1"/>
  <c r="F251" i="16"/>
  <c r="F215" i="15" s="1"/>
  <c r="AW245" i="16"/>
  <c r="E245" i="16" s="1"/>
  <c r="F245" i="16"/>
  <c r="F209" i="15" s="1"/>
  <c r="F161" i="16"/>
  <c r="F125" i="15" s="1"/>
  <c r="AW161" i="16"/>
  <c r="E161" i="16" s="1"/>
  <c r="AW156" i="16"/>
  <c r="E156" i="16" s="1"/>
  <c r="F156" i="16"/>
  <c r="F120" i="15" s="1"/>
  <c r="AW197" i="16"/>
  <c r="E197" i="16" s="1"/>
  <c r="F197" i="16"/>
  <c r="F161" i="15" s="1"/>
  <c r="AW165" i="16"/>
  <c r="E165" i="16" s="1"/>
  <c r="F165" i="16"/>
  <c r="F129" i="15" s="1"/>
  <c r="AW259" i="16"/>
  <c r="AX259" i="16" s="1"/>
  <c r="F259" i="16"/>
  <c r="F223" i="15" s="1"/>
  <c r="F258" i="16"/>
  <c r="F222" i="15" s="1"/>
  <c r="AW258" i="16"/>
  <c r="E258" i="16" s="1"/>
  <c r="AW226" i="16"/>
  <c r="AX226" i="16" s="1"/>
  <c r="F226" i="16"/>
  <c r="F190" i="15" s="1"/>
  <c r="F237" i="16"/>
  <c r="F201" i="15" s="1"/>
  <c r="AW237" i="16"/>
  <c r="E237" i="16" s="1"/>
  <c r="AW162" i="16"/>
  <c r="AX162" i="16" s="1"/>
  <c r="F162" i="16"/>
  <c r="F126" i="15" s="1"/>
  <c r="AW222" i="16"/>
  <c r="AX222" i="16" s="1"/>
  <c r="F222" i="16"/>
  <c r="F186" i="15" s="1"/>
  <c r="F153" i="16"/>
  <c r="F117" i="15" s="1"/>
  <c r="AW153" i="16"/>
  <c r="AX153" i="16" s="1"/>
  <c r="F230" i="16"/>
  <c r="F194" i="15" s="1"/>
  <c r="AW230" i="16"/>
  <c r="AX230" i="16" s="1"/>
  <c r="F167" i="16"/>
  <c r="F131" i="15" s="1"/>
  <c r="AW167" i="16"/>
  <c r="E167" i="16" s="1"/>
  <c r="F142" i="16"/>
  <c r="F106" i="15" s="1"/>
  <c r="AW142" i="16"/>
  <c r="E142" i="16" s="1"/>
  <c r="AW246" i="16"/>
  <c r="AX246" i="16" s="1"/>
  <c r="F246" i="16"/>
  <c r="F210" i="15" s="1"/>
  <c r="F225" i="16"/>
  <c r="F189" i="15" s="1"/>
  <c r="AW225" i="16"/>
  <c r="E225" i="16" s="1"/>
  <c r="F233" i="16"/>
  <c r="F197" i="15" s="1"/>
  <c r="AW233" i="16"/>
  <c r="E233" i="16" s="1"/>
  <c r="F181" i="16"/>
  <c r="F145" i="15" s="1"/>
  <c r="AW181" i="16"/>
  <c r="E181" i="16" s="1"/>
  <c r="F158" i="16"/>
  <c r="F122" i="15" s="1"/>
  <c r="AW158" i="16"/>
  <c r="E158" i="16" s="1"/>
  <c r="AW210" i="16"/>
  <c r="E210" i="16" s="1"/>
  <c r="F210" i="16"/>
  <c r="F174" i="15" s="1"/>
  <c r="F241" i="16"/>
  <c r="F205" i="15" s="1"/>
  <c r="AW241" i="16"/>
  <c r="AX241" i="16" s="1"/>
  <c r="F242" i="16"/>
  <c r="F206" i="15" s="1"/>
  <c r="AW242" i="16"/>
  <c r="E242" i="16" s="1"/>
  <c r="F166" i="16"/>
  <c r="F130" i="15" s="1"/>
  <c r="AW166" i="16"/>
  <c r="AX166" i="16" s="1"/>
  <c r="AW169" i="16"/>
  <c r="E169" i="16" s="1"/>
  <c r="F169" i="16"/>
  <c r="F133" i="15" s="1"/>
  <c r="AW109" i="16"/>
  <c r="AX109" i="16" s="1"/>
  <c r="F109" i="16"/>
  <c r="F73" i="15" s="1"/>
  <c r="F240" i="16"/>
  <c r="F204" i="15" s="1"/>
  <c r="AW240" i="16"/>
  <c r="E240" i="16" s="1"/>
  <c r="F205" i="16"/>
  <c r="F169" i="15" s="1"/>
  <c r="AW205" i="16"/>
  <c r="E205" i="16" s="1"/>
  <c r="AW209" i="16"/>
  <c r="E209" i="16" s="1"/>
  <c r="F209" i="16"/>
  <c r="F173" i="15" s="1"/>
  <c r="AW149" i="16"/>
  <c r="AX149" i="16" s="1"/>
  <c r="F149" i="16"/>
  <c r="F113" i="15" s="1"/>
  <c r="F152" i="16"/>
  <c r="F116" i="15" s="1"/>
  <c r="AW152" i="16"/>
  <c r="AX152" i="16" s="1"/>
  <c r="F189" i="16"/>
  <c r="F153" i="15" s="1"/>
  <c r="AW189" i="16"/>
  <c r="AX189" i="16" s="1"/>
  <c r="AW252" i="16"/>
  <c r="E252" i="16" s="1"/>
  <c r="F252" i="16"/>
  <c r="F216" i="15" s="1"/>
  <c r="F236" i="16"/>
  <c r="F200" i="15" s="1"/>
  <c r="AW236" i="16"/>
  <c r="AX236" i="16" s="1"/>
  <c r="AW193" i="16"/>
  <c r="AX193" i="16" s="1"/>
  <c r="F193" i="16"/>
  <c r="F157" i="15" s="1"/>
  <c r="AW213" i="16"/>
  <c r="E213" i="16" s="1"/>
  <c r="F213" i="16"/>
  <c r="F177" i="15" s="1"/>
  <c r="F234" i="16"/>
  <c r="F198" i="15" s="1"/>
  <c r="AW234" i="16"/>
  <c r="E234" i="16" s="1"/>
  <c r="AW239" i="16"/>
  <c r="AX239" i="16" s="1"/>
  <c r="F239" i="16"/>
  <c r="F203" i="15" s="1"/>
  <c r="AW244" i="16"/>
  <c r="E244" i="16" s="1"/>
  <c r="F244" i="16"/>
  <c r="F208" i="15" s="1"/>
  <c r="AW164" i="16"/>
  <c r="AX164" i="16" s="1"/>
  <c r="F164" i="16"/>
  <c r="F128" i="15" s="1"/>
  <c r="AW260" i="16"/>
  <c r="E260" i="16" s="1"/>
  <c r="F260" i="16"/>
  <c r="F224" i="15" s="1"/>
  <c r="F261" i="16"/>
  <c r="F225" i="15" s="1"/>
  <c r="AW261" i="16"/>
  <c r="AX261" i="16" s="1"/>
  <c r="AW232" i="16"/>
  <c r="E232" i="16" s="1"/>
  <c r="F232" i="16"/>
  <c r="F196" i="15" s="1"/>
  <c r="F90" i="16"/>
  <c r="F54" i="15" s="1"/>
  <c r="AW90" i="16"/>
  <c r="E90" i="16" s="1"/>
  <c r="F248" i="16"/>
  <c r="F212" i="15" s="1"/>
  <c r="AW248" i="16"/>
  <c r="E248" i="16" s="1"/>
  <c r="AW229" i="16"/>
  <c r="AX229" i="16" s="1"/>
  <c r="F229" i="16"/>
  <c r="F193" i="15" s="1"/>
  <c r="F216" i="16"/>
  <c r="F180" i="15" s="1"/>
  <c r="AW216" i="16"/>
  <c r="E216" i="16" s="1"/>
  <c r="F184" i="16"/>
  <c r="F148" i="15" s="1"/>
  <c r="AW184" i="16"/>
  <c r="AX184" i="16" s="1"/>
  <c r="AW255" i="16"/>
  <c r="E255" i="16" s="1"/>
  <c r="F255" i="16"/>
  <c r="F219" i="15" s="1"/>
  <c r="AW116" i="16"/>
  <c r="E116" i="16" s="1"/>
  <c r="F116" i="16"/>
  <c r="F80" i="15" s="1"/>
  <c r="F243" i="16"/>
  <c r="F207" i="15" s="1"/>
  <c r="AW243" i="16"/>
  <c r="E243" i="16" s="1"/>
  <c r="F263" i="16"/>
  <c r="F227" i="15" s="1"/>
  <c r="AW263" i="16"/>
  <c r="E263" i="16" s="1"/>
  <c r="F247" i="16"/>
  <c r="F211" i="15" s="1"/>
  <c r="AW247" i="16"/>
  <c r="E247" i="16" s="1"/>
  <c r="AW238" i="16"/>
  <c r="AX238" i="16" s="1"/>
  <c r="F238" i="16"/>
  <c r="F202" i="15" s="1"/>
  <c r="F155" i="16"/>
  <c r="F119" i="15" s="1"/>
  <c r="AW155" i="16"/>
  <c r="E155" i="16" s="1"/>
  <c r="F231" i="16"/>
  <c r="F195" i="15" s="1"/>
  <c r="AW231" i="16"/>
  <c r="AX231" i="16" s="1"/>
  <c r="AW151" i="16"/>
  <c r="E151" i="16" s="1"/>
  <c r="F151" i="16"/>
  <c r="F115" i="15" s="1"/>
  <c r="AW192" i="16"/>
  <c r="E192" i="16" s="1"/>
  <c r="F192" i="16"/>
  <c r="F156" i="15" s="1"/>
  <c r="B358" i="16"/>
  <c r="K359" i="2"/>
  <c r="E217" i="16"/>
  <c r="AX217" i="16"/>
  <c r="E141" i="16"/>
  <c r="AX141" i="16"/>
  <c r="AX70" i="16"/>
  <c r="E70" i="16"/>
  <c r="E98" i="16"/>
  <c r="AX98" i="16"/>
  <c r="AX62" i="16"/>
  <c r="E62" i="16"/>
  <c r="E320" i="16"/>
  <c r="AX320" i="16"/>
  <c r="AX312" i="16"/>
  <c r="E312" i="16"/>
  <c r="E305" i="16"/>
  <c r="AX305" i="16"/>
  <c r="E277" i="16"/>
  <c r="AX277" i="16"/>
  <c r="E295" i="16"/>
  <c r="AX295" i="16"/>
  <c r="E280" i="16"/>
  <c r="AX280" i="16"/>
  <c r="AX214" i="16"/>
  <c r="AX84" i="16"/>
  <c r="E69" i="16"/>
  <c r="AX316" i="16"/>
  <c r="AX276" i="16"/>
  <c r="E361" i="16"/>
  <c r="AX361" i="16"/>
  <c r="E355" i="16"/>
  <c r="E268" i="16"/>
  <c r="AX268" i="16"/>
  <c r="E172" i="16"/>
  <c r="AX172" i="16"/>
  <c r="E207" i="16"/>
  <c r="AX207" i="16"/>
  <c r="AX63" i="16"/>
  <c r="E334" i="16"/>
  <c r="E288" i="16"/>
  <c r="AX288" i="16"/>
  <c r="E351" i="16"/>
  <c r="AX351" i="16"/>
  <c r="AX352" i="16"/>
  <c r="E352" i="16"/>
  <c r="E290" i="16"/>
  <c r="AX290" i="16"/>
  <c r="E318" i="16"/>
  <c r="AX318" i="16"/>
  <c r="AX366" i="16"/>
  <c r="E366" i="16"/>
  <c r="E339" i="16"/>
  <c r="AX339" i="16"/>
  <c r="E313" i="16"/>
  <c r="AX313" i="16"/>
  <c r="E344" i="16"/>
  <c r="E306" i="16"/>
  <c r="AX306" i="16"/>
  <c r="E302" i="16"/>
  <c r="AX302" i="16"/>
  <c r="AX343" i="16"/>
  <c r="E343" i="16"/>
  <c r="AX113" i="16"/>
  <c r="E113" i="16"/>
  <c r="E132" i="16"/>
  <c r="AX132" i="16"/>
  <c r="E294" i="16"/>
  <c r="E323" i="16"/>
  <c r="AX323" i="16"/>
  <c r="E311" i="16"/>
  <c r="AX311" i="16"/>
  <c r="AX356" i="16"/>
  <c r="E356" i="16"/>
  <c r="E188" i="16"/>
  <c r="AX60" i="16"/>
  <c r="E89" i="16"/>
  <c r="E319" i="16"/>
  <c r="AX319" i="16"/>
  <c r="AX301" i="16"/>
  <c r="E301" i="16"/>
  <c r="E353" i="16"/>
  <c r="AX353" i="16"/>
  <c r="E297" i="16"/>
  <c r="AX297" i="16"/>
  <c r="E140" i="16"/>
  <c r="E331" i="16"/>
  <c r="AX331" i="16"/>
  <c r="E285" i="16"/>
  <c r="AX285" i="16"/>
  <c r="E342" i="16"/>
  <c r="AX342" i="16"/>
  <c r="E369" i="16"/>
  <c r="AX369" i="16"/>
  <c r="E322" i="16"/>
  <c r="AX322" i="16"/>
  <c r="E341" i="16"/>
  <c r="AX341" i="16"/>
  <c r="AX333" i="16"/>
  <c r="E333" i="16"/>
  <c r="E335" i="16"/>
  <c r="AX335" i="16"/>
  <c r="E270" i="16"/>
  <c r="AX270" i="16"/>
  <c r="E279" i="16"/>
  <c r="AX279" i="16"/>
  <c r="AX198" i="16"/>
  <c r="E198" i="16"/>
  <c r="E122" i="16"/>
  <c r="AX122" i="16"/>
  <c r="E66" i="16"/>
  <c r="AX66" i="16"/>
  <c r="E359" i="16"/>
  <c r="AX359" i="16"/>
  <c r="E275" i="16"/>
  <c r="AX275" i="16"/>
  <c r="E298" i="16"/>
  <c r="E315" i="16"/>
  <c r="AX315" i="16"/>
  <c r="AX203" i="16" l="1"/>
  <c r="E54" i="16"/>
  <c r="I54" i="16" s="1"/>
  <c r="J54" i="16" s="1"/>
  <c r="AX367" i="16"/>
  <c r="AX212" i="16"/>
  <c r="E267" i="16"/>
  <c r="D267" i="16" s="1"/>
  <c r="E326" i="16"/>
  <c r="I326" i="16" s="1"/>
  <c r="J326" i="16" s="1"/>
  <c r="E145" i="16"/>
  <c r="D145" i="16" s="1"/>
  <c r="AX59" i="16"/>
  <c r="E194" i="16"/>
  <c r="I194" i="16" s="1"/>
  <c r="J194" i="16" s="1"/>
  <c r="E118" i="16"/>
  <c r="I118" i="16" s="1"/>
  <c r="J118" i="16" s="1"/>
  <c r="E227" i="16"/>
  <c r="I227" i="16" s="1"/>
  <c r="J227" i="16" s="1"/>
  <c r="E200" i="16"/>
  <c r="I200" i="16" s="1"/>
  <c r="J200" i="16" s="1"/>
  <c r="E249" i="16"/>
  <c r="D249" i="16" s="1"/>
  <c r="E136" i="16"/>
  <c r="I136" i="16" s="1"/>
  <c r="J136" i="16" s="1"/>
  <c r="E265" i="16"/>
  <c r="D265" i="16" s="1"/>
  <c r="AX358" i="16"/>
  <c r="AX111" i="16"/>
  <c r="E134" i="16"/>
  <c r="D134" i="16" s="1"/>
  <c r="AX56" i="16"/>
  <c r="E120" i="16"/>
  <c r="I120" i="16" s="1"/>
  <c r="J120" i="16" s="1"/>
  <c r="AX96" i="16"/>
  <c r="AX125" i="16"/>
  <c r="AX107" i="16"/>
  <c r="E81" i="16"/>
  <c r="D81" i="16" s="1"/>
  <c r="AX202" i="16"/>
  <c r="AX103" i="16"/>
  <c r="AX224" i="16"/>
  <c r="AX58" i="16"/>
  <c r="E271" i="16"/>
  <c r="I271" i="16" s="1"/>
  <c r="J271" i="16" s="1"/>
  <c r="AX291" i="16"/>
  <c r="AX338" i="16"/>
  <c r="E131" i="16"/>
  <c r="I131" i="16" s="1"/>
  <c r="J131" i="16" s="1"/>
  <c r="AX336" i="16"/>
  <c r="AX221" i="16"/>
  <c r="AX365" i="16"/>
  <c r="E85" i="16"/>
  <c r="I85" i="16" s="1"/>
  <c r="J85" i="16" s="1"/>
  <c r="AX174" i="16"/>
  <c r="AX108" i="16"/>
  <c r="AX304" i="16"/>
  <c r="AX147" i="16"/>
  <c r="AX310" i="16"/>
  <c r="AX346" i="16"/>
  <c r="E121" i="16"/>
  <c r="I121" i="16" s="1"/>
  <c r="J121" i="16" s="1"/>
  <c r="AX75" i="16"/>
  <c r="AX177" i="16"/>
  <c r="AX292" i="16"/>
  <c r="AX289" i="16"/>
  <c r="E146" i="16"/>
  <c r="I146" i="16" s="1"/>
  <c r="J146" i="16" s="1"/>
  <c r="AX372" i="16"/>
  <c r="AX163" i="16"/>
  <c r="E139" i="16"/>
  <c r="I139" i="16" s="1"/>
  <c r="J139" i="16" s="1"/>
  <c r="E148" i="16"/>
  <c r="I148" i="16" s="1"/>
  <c r="J148" i="16" s="1"/>
  <c r="AX110" i="16"/>
  <c r="E178" i="16"/>
  <c r="I178" i="16" s="1"/>
  <c r="J178" i="16" s="1"/>
  <c r="E52" i="16"/>
  <c r="D52" i="16" s="1"/>
  <c r="E204" i="16"/>
  <c r="D204" i="16" s="1"/>
  <c r="AX95" i="16"/>
  <c r="AX79" i="16"/>
  <c r="E143" i="16"/>
  <c r="I143" i="16" s="1"/>
  <c r="J143" i="16" s="1"/>
  <c r="AX117" i="16"/>
  <c r="E64" i="16"/>
  <c r="D64" i="16" s="1"/>
  <c r="AX170" i="16"/>
  <c r="AX102" i="16"/>
  <c r="AX87" i="16"/>
  <c r="E65" i="16"/>
  <c r="D29" i="15" s="1"/>
  <c r="E176" i="16"/>
  <c r="D176" i="16" s="1"/>
  <c r="AX300" i="16"/>
  <c r="AX126" i="16"/>
  <c r="AX128" i="16"/>
  <c r="E195" i="16"/>
  <c r="D195" i="16" s="1"/>
  <c r="AX175" i="16"/>
  <c r="AX257" i="16"/>
  <c r="AX93" i="16"/>
  <c r="E100" i="16"/>
  <c r="D100" i="16" s="1"/>
  <c r="E86" i="16"/>
  <c r="I86" i="16" s="1"/>
  <c r="J86" i="16" s="1"/>
  <c r="E91" i="16"/>
  <c r="I91" i="16" s="1"/>
  <c r="J91" i="16" s="1"/>
  <c r="E57" i="16"/>
  <c r="D57" i="16" s="1"/>
  <c r="AX185" i="16"/>
  <c r="E162" i="16"/>
  <c r="I162" i="16" s="1"/>
  <c r="J162" i="16" s="1"/>
  <c r="E201" i="16"/>
  <c r="I201" i="16" s="1"/>
  <c r="J201" i="16" s="1"/>
  <c r="AX53" i="16"/>
  <c r="E259" i="16"/>
  <c r="I259" i="16" s="1"/>
  <c r="J259" i="16" s="1"/>
  <c r="AX237" i="16"/>
  <c r="AX157" i="16"/>
  <c r="AX251" i="16"/>
  <c r="E68" i="16"/>
  <c r="I68" i="16" s="1"/>
  <c r="J68" i="16" s="1"/>
  <c r="AX225" i="16"/>
  <c r="E246" i="16"/>
  <c r="I246" i="16" s="1"/>
  <c r="J246" i="16" s="1"/>
  <c r="AX83" i="16"/>
  <c r="E153" i="16"/>
  <c r="I153" i="16" s="1"/>
  <c r="J153" i="16" s="1"/>
  <c r="AX99" i="16"/>
  <c r="E154" i="16"/>
  <c r="I154" i="16" s="1"/>
  <c r="J154" i="16" s="1"/>
  <c r="E82" i="16"/>
  <c r="D82" i="16" s="1"/>
  <c r="C383" i="16"/>
  <c r="K383" i="16" s="1"/>
  <c r="L383" i="16" s="1"/>
  <c r="K384" i="1"/>
  <c r="AX364" i="16"/>
  <c r="AX168" i="16"/>
  <c r="E278" i="16"/>
  <c r="I278" i="16" s="1"/>
  <c r="J278" i="16" s="1"/>
  <c r="AX129" i="16"/>
  <c r="AX112" i="16"/>
  <c r="AX179" i="16"/>
  <c r="AX337" i="16"/>
  <c r="AX51" i="16"/>
  <c r="E330" i="16"/>
  <c r="I330" i="16" s="1"/>
  <c r="J330" i="16" s="1"/>
  <c r="E80" i="16"/>
  <c r="I80" i="16" s="1"/>
  <c r="J80" i="16" s="1"/>
  <c r="AX191" i="16"/>
  <c r="E348" i="16"/>
  <c r="D348" i="16" s="1"/>
  <c r="E159" i="16"/>
  <c r="D159" i="16" s="1"/>
  <c r="AX350" i="16"/>
  <c r="AX183" i="16"/>
  <c r="E208" i="16"/>
  <c r="D208" i="16" s="1"/>
  <c r="AX97" i="16"/>
  <c r="AX327" i="16"/>
  <c r="E149" i="16"/>
  <c r="D149" i="16" s="1"/>
  <c r="AX218" i="16"/>
  <c r="E262" i="16"/>
  <c r="D262" i="16" s="1"/>
  <c r="AX245" i="16"/>
  <c r="E226" i="16"/>
  <c r="D226" i="16" s="1"/>
  <c r="E254" i="16"/>
  <c r="I254" i="16" s="1"/>
  <c r="J254" i="16" s="1"/>
  <c r="E239" i="16"/>
  <c r="D239" i="16" s="1"/>
  <c r="AX255" i="16"/>
  <c r="E109" i="16"/>
  <c r="I109" i="16" s="1"/>
  <c r="J109" i="16" s="1"/>
  <c r="E229" i="16"/>
  <c r="D229" i="16" s="1"/>
  <c r="E137" i="16"/>
  <c r="D101" i="15" s="1"/>
  <c r="AX78" i="16"/>
  <c r="E119" i="16"/>
  <c r="I119" i="16" s="1"/>
  <c r="J119" i="16" s="1"/>
  <c r="AX205" i="16"/>
  <c r="AX223" i="16"/>
  <c r="AX192" i="16"/>
  <c r="E253" i="16"/>
  <c r="D253" i="16" s="1"/>
  <c r="E133" i="16"/>
  <c r="I133" i="16" s="1"/>
  <c r="J133" i="16" s="1"/>
  <c r="AX151" i="16"/>
  <c r="E231" i="16"/>
  <c r="D231" i="16" s="1"/>
  <c r="AX252" i="16"/>
  <c r="AX160" i="16"/>
  <c r="AX213" i="16"/>
  <c r="AX345" i="16"/>
  <c r="AX187" i="16"/>
  <c r="AX169" i="16"/>
  <c r="E287" i="16"/>
  <c r="D287" i="16" s="1"/>
  <c r="AX197" i="16"/>
  <c r="AX209" i="16"/>
  <c r="AX165" i="16"/>
  <c r="E329" i="16"/>
  <c r="D329" i="16" s="1"/>
  <c r="AX234" i="16"/>
  <c r="AX180" i="16"/>
  <c r="E173" i="16"/>
  <c r="I173" i="16" s="1"/>
  <c r="J173" i="16" s="1"/>
  <c r="AX328" i="16"/>
  <c r="AX210" i="16"/>
  <c r="E368" i="16"/>
  <c r="D332" i="15" s="1"/>
  <c r="E106" i="16"/>
  <c r="I106" i="16" s="1"/>
  <c r="J106" i="16" s="1"/>
  <c r="E61" i="16"/>
  <c r="I61" i="16" s="1"/>
  <c r="J61" i="16" s="1"/>
  <c r="AX247" i="16"/>
  <c r="AX274" i="16"/>
  <c r="E92" i="16"/>
  <c r="I92" i="16" s="1"/>
  <c r="J92" i="16" s="1"/>
  <c r="AX360" i="16"/>
  <c r="E266" i="16"/>
  <c r="D230" i="15" s="1"/>
  <c r="AX199" i="16"/>
  <c r="AX286" i="16"/>
  <c r="AX74" i="16"/>
  <c r="AX115" i="16"/>
  <c r="AX150" i="16"/>
  <c r="AX219" i="16"/>
  <c r="AX307" i="16"/>
  <c r="AX308" i="16"/>
  <c r="E124" i="16"/>
  <c r="D88" i="15" s="1"/>
  <c r="E363" i="16"/>
  <c r="D363" i="16" s="1"/>
  <c r="E235" i="16"/>
  <c r="D199" i="15" s="1"/>
  <c r="AX88" i="16"/>
  <c r="E171" i="16"/>
  <c r="I171" i="16" s="1"/>
  <c r="J171" i="16" s="1"/>
  <c r="E152" i="16"/>
  <c r="I152" i="16" s="1"/>
  <c r="J152" i="16" s="1"/>
  <c r="AX190" i="16"/>
  <c r="AX258" i="16"/>
  <c r="AX325" i="16"/>
  <c r="E332" i="16"/>
  <c r="D296" i="15" s="1"/>
  <c r="AX104" i="16"/>
  <c r="AX216" i="16"/>
  <c r="AX340" i="16"/>
  <c r="AX142" i="16"/>
  <c r="E211" i="16"/>
  <c r="D211" i="16" s="1"/>
  <c r="AX240" i="16"/>
  <c r="AX243" i="16"/>
  <c r="E370" i="16"/>
  <c r="D370" i="16" s="1"/>
  <c r="AX76" i="16"/>
  <c r="AX256" i="16"/>
  <c r="E184" i="16"/>
  <c r="D184" i="16" s="1"/>
  <c r="AX158" i="16"/>
  <c r="AX260" i="16"/>
  <c r="E241" i="16"/>
  <c r="D205" i="15" s="1"/>
  <c r="AX248" i="16"/>
  <c r="E230" i="16"/>
  <c r="I230" i="16" s="1"/>
  <c r="J230" i="16" s="1"/>
  <c r="E166" i="16"/>
  <c r="D130" i="15" s="1"/>
  <c r="AX272" i="16"/>
  <c r="AX347" i="16"/>
  <c r="AX101" i="16"/>
  <c r="AX228" i="16"/>
  <c r="AX161" i="16"/>
  <c r="AX321" i="16"/>
  <c r="E303" i="16"/>
  <c r="D303" i="16" s="1"/>
  <c r="E362" i="16"/>
  <c r="D326" i="15" s="1"/>
  <c r="AX144" i="16"/>
  <c r="AX114" i="16"/>
  <c r="AX167" i="16"/>
  <c r="AX94" i="16"/>
  <c r="E215" i="16"/>
  <c r="I215" i="16" s="1"/>
  <c r="J215" i="16" s="1"/>
  <c r="AX273" i="16"/>
  <c r="AX317" i="16"/>
  <c r="AX324" i="16"/>
  <c r="AX283" i="16"/>
  <c r="E293" i="16"/>
  <c r="D257" i="15" s="1"/>
  <c r="AX105" i="16"/>
  <c r="E220" i="16"/>
  <c r="D220" i="16" s="1"/>
  <c r="AX269" i="16"/>
  <c r="E123" i="16"/>
  <c r="D87" i="15" s="1"/>
  <c r="AX67" i="16"/>
  <c r="E236" i="16"/>
  <c r="D200" i="15" s="1"/>
  <c r="AX357" i="16"/>
  <c r="AX196" i="16"/>
  <c r="AX130" i="16"/>
  <c r="AX296" i="16"/>
  <c r="AX371" i="16"/>
  <c r="AX233" i="16"/>
  <c r="AX155" i="16"/>
  <c r="AX181" i="16"/>
  <c r="AX242" i="16"/>
  <c r="E189" i="16"/>
  <c r="D189" i="16" s="1"/>
  <c r="AX263" i="16"/>
  <c r="AX116" i="16"/>
  <c r="E238" i="16"/>
  <c r="D202" i="15" s="1"/>
  <c r="E261" i="16"/>
  <c r="I261" i="16" s="1"/>
  <c r="J261" i="16" s="1"/>
  <c r="E164" i="16"/>
  <c r="D164" i="16" s="1"/>
  <c r="AX90" i="16"/>
  <c r="E222" i="16"/>
  <c r="D222" i="16" s="1"/>
  <c r="AX50" i="16"/>
  <c r="AX138" i="16"/>
  <c r="AX232" i="16"/>
  <c r="AX250" i="16"/>
  <c r="AX349" i="16"/>
  <c r="AX309" i="16"/>
  <c r="AX314" i="16"/>
  <c r="E55" i="16"/>
  <c r="D55" i="16" s="1"/>
  <c r="E127" i="16"/>
  <c r="D91" i="15" s="1"/>
  <c r="AX244" i="16"/>
  <c r="AX264" i="16"/>
  <c r="AX182" i="16"/>
  <c r="AX71" i="16"/>
  <c r="E193" i="16"/>
  <c r="D157" i="15" s="1"/>
  <c r="E135" i="16"/>
  <c r="D99" i="15" s="1"/>
  <c r="AX299" i="16"/>
  <c r="AX186" i="16"/>
  <c r="AX282" i="16"/>
  <c r="AX284" i="16"/>
  <c r="AX354" i="16"/>
  <c r="AX281" i="16"/>
  <c r="AX72" i="16"/>
  <c r="AX77" i="16"/>
  <c r="AX156" i="16"/>
  <c r="AX206" i="16"/>
  <c r="AX73" i="16"/>
  <c r="K360" i="2"/>
  <c r="B359" i="16"/>
  <c r="D229" i="15"/>
  <c r="D14" i="15"/>
  <c r="D50" i="16"/>
  <c r="M50" i="16" s="1"/>
  <c r="N50" i="16" s="1"/>
  <c r="I50" i="16"/>
  <c r="J50" i="16" s="1"/>
  <c r="I327" i="16"/>
  <c r="J327" i="16" s="1"/>
  <c r="D327" i="16"/>
  <c r="D291" i="15"/>
  <c r="D202" i="16"/>
  <c r="I202" i="16"/>
  <c r="J202" i="16" s="1"/>
  <c r="D166" i="15"/>
  <c r="I279" i="16"/>
  <c r="J279" i="16" s="1"/>
  <c r="D243" i="15"/>
  <c r="D279" i="16"/>
  <c r="D305" i="15"/>
  <c r="I341" i="16"/>
  <c r="J341" i="16" s="1"/>
  <c r="D341" i="16"/>
  <c r="D306" i="15"/>
  <c r="I342" i="16"/>
  <c r="J342" i="16" s="1"/>
  <c r="D342" i="16"/>
  <c r="D140" i="16"/>
  <c r="I140" i="16"/>
  <c r="J140" i="16" s="1"/>
  <c r="D104" i="15"/>
  <c r="I179" i="16"/>
  <c r="J179" i="16" s="1"/>
  <c r="D179" i="16"/>
  <c r="D143" i="15"/>
  <c r="D98" i="15"/>
  <c r="I169" i="16"/>
  <c r="J169" i="16" s="1"/>
  <c r="D169" i="16"/>
  <c r="D133" i="15"/>
  <c r="D255" i="16"/>
  <c r="I255" i="16"/>
  <c r="J255" i="16" s="1"/>
  <c r="D219" i="15"/>
  <c r="I353" i="16"/>
  <c r="J353" i="16" s="1"/>
  <c r="D353" i="16"/>
  <c r="D317" i="15"/>
  <c r="D328" i="15"/>
  <c r="I364" i="16"/>
  <c r="J364" i="16" s="1"/>
  <c r="D364" i="16"/>
  <c r="D85" i="15"/>
  <c r="D142" i="15"/>
  <c r="D188" i="16"/>
  <c r="I188" i="16"/>
  <c r="J188" i="16" s="1"/>
  <c r="D152" i="15"/>
  <c r="D250" i="15"/>
  <c r="I286" i="16"/>
  <c r="J286" i="16" s="1"/>
  <c r="D286" i="16"/>
  <c r="D324" i="16"/>
  <c r="I324" i="16"/>
  <c r="J324" i="16" s="1"/>
  <c r="D288" i="15"/>
  <c r="D283" i="16"/>
  <c r="I283" i="16"/>
  <c r="J283" i="16" s="1"/>
  <c r="D247" i="15"/>
  <c r="D132" i="16"/>
  <c r="I132" i="16"/>
  <c r="J132" i="16" s="1"/>
  <c r="D96" i="15"/>
  <c r="I117" i="16"/>
  <c r="J117" i="16" s="1"/>
  <c r="D117" i="16"/>
  <c r="D81" i="15"/>
  <c r="D128" i="16"/>
  <c r="I128" i="16"/>
  <c r="J128" i="16" s="1"/>
  <c r="D92" i="15"/>
  <c r="D237" i="16"/>
  <c r="I237" i="16"/>
  <c r="J237" i="16" s="1"/>
  <c r="D201" i="15"/>
  <c r="D187" i="15"/>
  <c r="D223" i="16"/>
  <c r="I223" i="16"/>
  <c r="J223" i="16" s="1"/>
  <c r="D82" i="15"/>
  <c r="D159" i="15"/>
  <c r="D301" i="16"/>
  <c r="D265" i="15"/>
  <c r="I301" i="16"/>
  <c r="J301" i="16" s="1"/>
  <c r="D320" i="15"/>
  <c r="I356" i="16"/>
  <c r="J356" i="16" s="1"/>
  <c r="D356" i="16"/>
  <c r="I113" i="16"/>
  <c r="J113" i="16" s="1"/>
  <c r="D77" i="15"/>
  <c r="D113" i="16"/>
  <c r="D127" i="15"/>
  <c r="D163" i="16"/>
  <c r="I163" i="16"/>
  <c r="J163" i="16" s="1"/>
  <c r="D227" i="15"/>
  <c r="D263" i="16"/>
  <c r="I263" i="16"/>
  <c r="J263" i="16" s="1"/>
  <c r="D214" i="16"/>
  <c r="I214" i="16"/>
  <c r="J214" i="16" s="1"/>
  <c r="D178" i="15"/>
  <c r="D112" i="15"/>
  <c r="D239" i="15"/>
  <c r="D275" i="16"/>
  <c r="I275" i="16"/>
  <c r="J275" i="16" s="1"/>
  <c r="D274" i="15"/>
  <c r="D310" i="16"/>
  <c r="I310" i="16"/>
  <c r="J310" i="16" s="1"/>
  <c r="I359" i="16"/>
  <c r="J359" i="16" s="1"/>
  <c r="D359" i="16"/>
  <c r="D323" i="15"/>
  <c r="D234" i="15"/>
  <c r="D270" i="16"/>
  <c r="I270" i="16"/>
  <c r="J270" i="16" s="1"/>
  <c r="D249" i="15"/>
  <c r="I285" i="16"/>
  <c r="J285" i="16" s="1"/>
  <c r="D285" i="16"/>
  <c r="I103" i="16"/>
  <c r="J103" i="16" s="1"/>
  <c r="D103" i="16"/>
  <c r="D67" i="15"/>
  <c r="D210" i="15"/>
  <c r="D297" i="16"/>
  <c r="I297" i="16"/>
  <c r="J297" i="16" s="1"/>
  <c r="D261" i="15"/>
  <c r="D15" i="15"/>
  <c r="D51" i="16"/>
  <c r="I51" i="16"/>
  <c r="J51" i="16" s="1"/>
  <c r="D126" i="16"/>
  <c r="I126" i="16"/>
  <c r="J126" i="16" s="1"/>
  <c r="D90" i="15"/>
  <c r="D213" i="16"/>
  <c r="I213" i="16"/>
  <c r="J213" i="16" s="1"/>
  <c r="D177" i="15"/>
  <c r="D64" i="15"/>
  <c r="I155" i="16"/>
  <c r="J155" i="16" s="1"/>
  <c r="D155" i="16"/>
  <c r="D119" i="15"/>
  <c r="D270" i="15"/>
  <c r="D306" i="16"/>
  <c r="I306" i="16"/>
  <c r="J306" i="16" s="1"/>
  <c r="D282" i="15"/>
  <c r="I318" i="16"/>
  <c r="J318" i="16" s="1"/>
  <c r="D318" i="16"/>
  <c r="D132" i="15"/>
  <c r="D168" i="16"/>
  <c r="I168" i="16"/>
  <c r="J168" i="16" s="1"/>
  <c r="D108" i="16"/>
  <c r="I108" i="16"/>
  <c r="J108" i="16" s="1"/>
  <c r="D72" i="15"/>
  <c r="D250" i="16"/>
  <c r="I250" i="16"/>
  <c r="J250" i="16" s="1"/>
  <c r="D214" i="15"/>
  <c r="D254" i="15"/>
  <c r="I290" i="16"/>
  <c r="J290" i="16" s="1"/>
  <c r="D290" i="16"/>
  <c r="D351" i="16"/>
  <c r="D315" i="15"/>
  <c r="I351" i="16"/>
  <c r="J351" i="16" s="1"/>
  <c r="D294" i="15"/>
  <c r="D88" i="16"/>
  <c r="I88" i="16"/>
  <c r="J88" i="16" s="1"/>
  <c r="D52" i="15"/>
  <c r="I207" i="16"/>
  <c r="J207" i="16" s="1"/>
  <c r="D207" i="16"/>
  <c r="D171" i="15"/>
  <c r="D125" i="16"/>
  <c r="I125" i="16"/>
  <c r="J125" i="16" s="1"/>
  <c r="D89" i="15"/>
  <c r="D172" i="16"/>
  <c r="I172" i="16"/>
  <c r="J172" i="16" s="1"/>
  <c r="D136" i="15"/>
  <c r="D164" i="15"/>
  <c r="D349" i="16"/>
  <c r="I349" i="16"/>
  <c r="J349" i="16" s="1"/>
  <c r="D313" i="15"/>
  <c r="D273" i="15"/>
  <c r="D309" i="16"/>
  <c r="I309" i="16"/>
  <c r="J309" i="16" s="1"/>
  <c r="I314" i="16"/>
  <c r="J314" i="16" s="1"/>
  <c r="D314" i="16"/>
  <c r="D278" i="15"/>
  <c r="D147" i="16"/>
  <c r="I147" i="16"/>
  <c r="J147" i="16" s="1"/>
  <c r="D111" i="15"/>
  <c r="D44" i="15"/>
  <c r="I221" i="16"/>
  <c r="J221" i="16" s="1"/>
  <c r="D221" i="16"/>
  <c r="D185" i="15"/>
  <c r="I197" i="16"/>
  <c r="J197" i="16" s="1"/>
  <c r="D197" i="16"/>
  <c r="D161" i="15"/>
  <c r="I185" i="16"/>
  <c r="J185" i="16" s="1"/>
  <c r="D185" i="16"/>
  <c r="D149" i="15"/>
  <c r="D244" i="15"/>
  <c r="I280" i="16"/>
  <c r="J280" i="16" s="1"/>
  <c r="D280" i="16"/>
  <c r="I277" i="16"/>
  <c r="J277" i="16" s="1"/>
  <c r="D241" i="15"/>
  <c r="D277" i="16"/>
  <c r="D360" i="16"/>
  <c r="D324" i="15"/>
  <c r="I360" i="16"/>
  <c r="J360" i="16" s="1"/>
  <c r="I114" i="16"/>
  <c r="J114" i="16" s="1"/>
  <c r="D114" i="16"/>
  <c r="D78" i="15"/>
  <c r="D46" i="15"/>
  <c r="D256" i="16"/>
  <c r="I256" i="16"/>
  <c r="J256" i="16" s="1"/>
  <c r="D220" i="15"/>
  <c r="D312" i="15"/>
  <c r="D66" i="16"/>
  <c r="I66" i="16"/>
  <c r="J66" i="16" s="1"/>
  <c r="D30" i="15"/>
  <c r="D315" i="16"/>
  <c r="I315" i="16"/>
  <c r="J315" i="16" s="1"/>
  <c r="D279" i="15"/>
  <c r="I365" i="16"/>
  <c r="J365" i="16" s="1"/>
  <c r="D329" i="15"/>
  <c r="D365" i="16"/>
  <c r="I95" i="16"/>
  <c r="J95" i="16" s="1"/>
  <c r="D95" i="16"/>
  <c r="D59" i="15"/>
  <c r="I243" i="16"/>
  <c r="J243" i="16" s="1"/>
  <c r="D243" i="16"/>
  <c r="D207" i="15"/>
  <c r="D117" i="15"/>
  <c r="D238" i="15"/>
  <c r="D274" i="16"/>
  <c r="I274" i="16"/>
  <c r="J274" i="16" s="1"/>
  <c r="D112" i="16"/>
  <c r="I112" i="16"/>
  <c r="J112" i="16" s="1"/>
  <c r="D76" i="15"/>
  <c r="D138" i="16"/>
  <c r="I138" i="16"/>
  <c r="J138" i="16" s="1"/>
  <c r="D102" i="15"/>
  <c r="D93" i="16"/>
  <c r="I93" i="16"/>
  <c r="J93" i="16" s="1"/>
  <c r="D57" i="15"/>
  <c r="D118" i="15"/>
  <c r="I337" i="16"/>
  <c r="J337" i="16" s="1"/>
  <c r="D301" i="15"/>
  <c r="D337" i="16"/>
  <c r="D45" i="15"/>
  <c r="D212" i="16"/>
  <c r="D176" i="15"/>
  <c r="I212" i="16"/>
  <c r="J212" i="16" s="1"/>
  <c r="D126" i="15"/>
  <c r="I232" i="16"/>
  <c r="J232" i="16" s="1"/>
  <c r="D232" i="16"/>
  <c r="D196" i="15"/>
  <c r="I357" i="16"/>
  <c r="J357" i="16" s="1"/>
  <c r="D321" i="15"/>
  <c r="D357" i="16"/>
  <c r="D258" i="15"/>
  <c r="D294" i="16"/>
  <c r="I294" i="16"/>
  <c r="J294" i="16" s="1"/>
  <c r="I196" i="16"/>
  <c r="J196" i="16" s="1"/>
  <c r="D196" i="16"/>
  <c r="D160" i="15"/>
  <c r="D56" i="16"/>
  <c r="I56" i="16"/>
  <c r="J56" i="16" s="1"/>
  <c r="D20" i="15"/>
  <c r="D130" i="16"/>
  <c r="I130" i="16"/>
  <c r="J130" i="16" s="1"/>
  <c r="D94" i="15"/>
  <c r="D340" i="16"/>
  <c r="D304" i="15"/>
  <c r="I340" i="16"/>
  <c r="J340" i="16" s="1"/>
  <c r="I321" i="16"/>
  <c r="J321" i="16" s="1"/>
  <c r="D285" i="15"/>
  <c r="D321" i="16"/>
  <c r="D100" i="15"/>
  <c r="D99" i="16"/>
  <c r="I99" i="16"/>
  <c r="J99" i="16" s="1"/>
  <c r="D63" i="15"/>
  <c r="D242" i="15"/>
  <c r="D290" i="15"/>
  <c r="D24" i="15"/>
  <c r="D60" i="16"/>
  <c r="I60" i="16"/>
  <c r="J60" i="16" s="1"/>
  <c r="D367" i="16"/>
  <c r="I367" i="16"/>
  <c r="J367" i="16" s="1"/>
  <c r="D331" i="15"/>
  <c r="D110" i="15"/>
  <c r="I170" i="16"/>
  <c r="J170" i="16" s="1"/>
  <c r="D134" i="15"/>
  <c r="D170" i="16"/>
  <c r="D123" i="15"/>
  <c r="D78" i="16"/>
  <c r="I78" i="16"/>
  <c r="J78" i="16" s="1"/>
  <c r="D42" i="15"/>
  <c r="I298" i="16"/>
  <c r="J298" i="16" s="1"/>
  <c r="D262" i="15"/>
  <c r="D298" i="16"/>
  <c r="D122" i="16"/>
  <c r="I122" i="16"/>
  <c r="J122" i="16" s="1"/>
  <c r="D86" i="15"/>
  <c r="D140" i="15"/>
  <c r="D180" i="16"/>
  <c r="I180" i="16"/>
  <c r="J180" i="16" s="1"/>
  <c r="D144" i="15"/>
  <c r="D224" i="16"/>
  <c r="I224" i="16"/>
  <c r="J224" i="16" s="1"/>
  <c r="D188" i="15"/>
  <c r="D225" i="16"/>
  <c r="I225" i="16"/>
  <c r="J225" i="16" s="1"/>
  <c r="D189" i="15"/>
  <c r="D307" i="16"/>
  <c r="I307" i="16"/>
  <c r="J307" i="16" s="1"/>
  <c r="D271" i="15"/>
  <c r="D335" i="16"/>
  <c r="D299" i="15"/>
  <c r="I335" i="16"/>
  <c r="J335" i="16" s="1"/>
  <c r="D322" i="16"/>
  <c r="D286" i="15"/>
  <c r="I322" i="16"/>
  <c r="J322" i="16" s="1"/>
  <c r="D236" i="15"/>
  <c r="I272" i="16"/>
  <c r="J272" i="16" s="1"/>
  <c r="D272" i="16"/>
  <c r="D228" i="15"/>
  <c r="I264" i="16"/>
  <c r="J264" i="16" s="1"/>
  <c r="D264" i="16"/>
  <c r="I182" i="16"/>
  <c r="J182" i="16" s="1"/>
  <c r="D182" i="16"/>
  <c r="D146" i="15"/>
  <c r="D160" i="16"/>
  <c r="I160" i="16"/>
  <c r="J160" i="16" s="1"/>
  <c r="D124" i="15"/>
  <c r="I71" i="16"/>
  <c r="J71" i="16" s="1"/>
  <c r="D71" i="16"/>
  <c r="D35" i="15"/>
  <c r="I116" i="16"/>
  <c r="J116" i="16" s="1"/>
  <c r="D116" i="16"/>
  <c r="D80" i="15"/>
  <c r="D256" i="15"/>
  <c r="I292" i="16"/>
  <c r="J292" i="16" s="1"/>
  <c r="D292" i="16"/>
  <c r="I289" i="16"/>
  <c r="J289" i="16" s="1"/>
  <c r="D289" i="16"/>
  <c r="D253" i="15"/>
  <c r="D338" i="16"/>
  <c r="D302" i="15"/>
  <c r="I338" i="16"/>
  <c r="J338" i="16" s="1"/>
  <c r="D174" i="16"/>
  <c r="I174" i="16"/>
  <c r="J174" i="16" s="1"/>
  <c r="D138" i="15"/>
  <c r="D165" i="16"/>
  <c r="D129" i="15"/>
  <c r="I165" i="16"/>
  <c r="J165" i="16" s="1"/>
  <c r="I260" i="16"/>
  <c r="J260" i="16" s="1"/>
  <c r="D260" i="16"/>
  <c r="D224" i="15"/>
  <c r="I347" i="16"/>
  <c r="J347" i="16" s="1"/>
  <c r="D347" i="16"/>
  <c r="D311" i="15"/>
  <c r="D309" i="15"/>
  <c r="I345" i="16"/>
  <c r="J345" i="16" s="1"/>
  <c r="D345" i="16"/>
  <c r="I104" i="16"/>
  <c r="J104" i="16" s="1"/>
  <c r="D104" i="16"/>
  <c r="D68" i="15"/>
  <c r="D101" i="16"/>
  <c r="I101" i="16"/>
  <c r="J101" i="16" s="1"/>
  <c r="D65" i="15"/>
  <c r="D228" i="16"/>
  <c r="I228" i="16"/>
  <c r="J228" i="16" s="1"/>
  <c r="D192" i="15"/>
  <c r="I76" i="16"/>
  <c r="J76" i="16" s="1"/>
  <c r="D76" i="16"/>
  <c r="D40" i="15"/>
  <c r="D161" i="16"/>
  <c r="I161" i="16"/>
  <c r="J161" i="16" s="1"/>
  <c r="D125" i="15"/>
  <c r="I234" i="16"/>
  <c r="J234" i="16" s="1"/>
  <c r="D234" i="16"/>
  <c r="D198" i="15"/>
  <c r="D245" i="16"/>
  <c r="I245" i="16"/>
  <c r="J245" i="16" s="1"/>
  <c r="D209" i="15"/>
  <c r="D263" i="15"/>
  <c r="I299" i="16"/>
  <c r="J299" i="16" s="1"/>
  <c r="D299" i="16"/>
  <c r="D339" i="16"/>
  <c r="I339" i="16"/>
  <c r="J339" i="16" s="1"/>
  <c r="D303" i="15"/>
  <c r="D95" i="15"/>
  <c r="I186" i="16"/>
  <c r="J186" i="16" s="1"/>
  <c r="D186" i="16"/>
  <c r="D150" i="15"/>
  <c r="I157" i="16"/>
  <c r="J157" i="16" s="1"/>
  <c r="D157" i="16"/>
  <c r="D121" i="15"/>
  <c r="D223" i="15"/>
  <c r="D246" i="15"/>
  <c r="D282" i="16"/>
  <c r="I282" i="16"/>
  <c r="J282" i="16" s="1"/>
  <c r="D248" i="15"/>
  <c r="D284" i="16"/>
  <c r="I284" i="16"/>
  <c r="J284" i="16" s="1"/>
  <c r="D94" i="16"/>
  <c r="I94" i="16"/>
  <c r="J94" i="16" s="1"/>
  <c r="D58" i="15"/>
  <c r="I150" i="16"/>
  <c r="J150" i="16" s="1"/>
  <c r="D114" i="15"/>
  <c r="D150" i="16"/>
  <c r="D168" i="15"/>
  <c r="I158" i="16"/>
  <c r="J158" i="16" s="1"/>
  <c r="D158" i="16"/>
  <c r="D122" i="15"/>
  <c r="I304" i="16"/>
  <c r="J304" i="16" s="1"/>
  <c r="D304" i="16"/>
  <c r="D268" i="15"/>
  <c r="D361" i="16"/>
  <c r="D325" i="15"/>
  <c r="I361" i="16"/>
  <c r="J361" i="16" s="1"/>
  <c r="D318" i="15"/>
  <c r="D354" i="16"/>
  <c r="I354" i="16"/>
  <c r="J354" i="16" s="1"/>
  <c r="D281" i="16"/>
  <c r="I281" i="16"/>
  <c r="J281" i="16" s="1"/>
  <c r="D245" i="15"/>
  <c r="D187" i="16"/>
  <c r="I187" i="16"/>
  <c r="J187" i="16" s="1"/>
  <c r="D151" i="15"/>
  <c r="D244" i="16"/>
  <c r="I244" i="16"/>
  <c r="J244" i="16" s="1"/>
  <c r="D208" i="15"/>
  <c r="I205" i="16"/>
  <c r="J205" i="16" s="1"/>
  <c r="D205" i="16"/>
  <c r="D169" i="15"/>
  <c r="D237" i="15"/>
  <c r="I273" i="16"/>
  <c r="J273" i="16" s="1"/>
  <c r="D273" i="16"/>
  <c r="D281" i="15"/>
  <c r="D317" i="16"/>
  <c r="I317" i="16"/>
  <c r="J317" i="16" s="1"/>
  <c r="D98" i="16"/>
  <c r="I98" i="16"/>
  <c r="J98" i="16" s="1"/>
  <c r="D62" i="15"/>
  <c r="D141" i="16"/>
  <c r="I141" i="16"/>
  <c r="J141" i="16" s="1"/>
  <c r="D105" i="15"/>
  <c r="I110" i="16"/>
  <c r="J110" i="16" s="1"/>
  <c r="D110" i="16"/>
  <c r="D74" i="15"/>
  <c r="I102" i="16"/>
  <c r="J102" i="16" s="1"/>
  <c r="D102" i="16"/>
  <c r="D66" i="15"/>
  <c r="I249" i="16"/>
  <c r="J249" i="16" s="1"/>
  <c r="D213" i="15"/>
  <c r="D162" i="15"/>
  <c r="D198" i="16"/>
  <c r="I198" i="16"/>
  <c r="J198" i="16" s="1"/>
  <c r="D333" i="16"/>
  <c r="D297" i="15"/>
  <c r="I333" i="16"/>
  <c r="J333" i="16" s="1"/>
  <c r="D109" i="15"/>
  <c r="D129" i="16"/>
  <c r="I129" i="16"/>
  <c r="J129" i="16" s="1"/>
  <c r="D93" i="15"/>
  <c r="D231" i="15"/>
  <c r="D17" i="15"/>
  <c r="D53" i="16"/>
  <c r="I53" i="16"/>
  <c r="J53" i="16" s="1"/>
  <c r="I343" i="16"/>
  <c r="J343" i="16" s="1"/>
  <c r="D307" i="15"/>
  <c r="D343" i="16"/>
  <c r="I366" i="16"/>
  <c r="J366" i="16" s="1"/>
  <c r="D366" i="16"/>
  <c r="D330" i="15"/>
  <c r="I352" i="16"/>
  <c r="J352" i="16" s="1"/>
  <c r="D316" i="15"/>
  <c r="D352" i="16"/>
  <c r="D103" i="15"/>
  <c r="I62" i="16"/>
  <c r="J62" i="16" s="1"/>
  <c r="D62" i="16"/>
  <c r="D26" i="15"/>
  <c r="I199" i="16"/>
  <c r="J199" i="16" s="1"/>
  <c r="D199" i="16"/>
  <c r="D163" i="15"/>
  <c r="I167" i="16"/>
  <c r="J167" i="16" s="1"/>
  <c r="D167" i="16"/>
  <c r="D131" i="15"/>
  <c r="I258" i="16"/>
  <c r="J258" i="16" s="1"/>
  <c r="D258" i="16"/>
  <c r="D222" i="15"/>
  <c r="D325" i="16"/>
  <c r="D289" i="15"/>
  <c r="I325" i="16"/>
  <c r="J325" i="16" s="1"/>
  <c r="D369" i="16"/>
  <c r="I369" i="16"/>
  <c r="J369" i="16" s="1"/>
  <c r="D333" i="15"/>
  <c r="D331" i="16"/>
  <c r="I331" i="16"/>
  <c r="J331" i="16" s="1"/>
  <c r="D295" i="15"/>
  <c r="D58" i="16"/>
  <c r="I58" i="16"/>
  <c r="J58" i="16" s="1"/>
  <c r="D22" i="15"/>
  <c r="I183" i="16"/>
  <c r="J183" i="16" s="1"/>
  <c r="D183" i="16"/>
  <c r="D147" i="15"/>
  <c r="I79" i="16"/>
  <c r="J79" i="16" s="1"/>
  <c r="D79" i="16"/>
  <c r="D43" i="15"/>
  <c r="D165" i="15"/>
  <c r="I209" i="16"/>
  <c r="J209" i="16" s="1"/>
  <c r="D209" i="16"/>
  <c r="D173" i="15"/>
  <c r="D319" i="16"/>
  <c r="I319" i="16"/>
  <c r="J319" i="16" s="1"/>
  <c r="D283" i="15"/>
  <c r="I89" i="16"/>
  <c r="J89" i="16" s="1"/>
  <c r="D89" i="16"/>
  <c r="D53" i="15"/>
  <c r="I111" i="16"/>
  <c r="J111" i="16" s="1"/>
  <c r="D75" i="15"/>
  <c r="D111" i="16"/>
  <c r="D75" i="16"/>
  <c r="I75" i="16"/>
  <c r="J75" i="16" s="1"/>
  <c r="D39" i="15"/>
  <c r="D252" i="16"/>
  <c r="I252" i="16"/>
  <c r="J252" i="16" s="1"/>
  <c r="D216" i="15"/>
  <c r="I151" i="16"/>
  <c r="J151" i="16" s="1"/>
  <c r="D151" i="16"/>
  <c r="D115" i="15"/>
  <c r="I192" i="16"/>
  <c r="J192" i="16" s="1"/>
  <c r="D192" i="16"/>
  <c r="D156" i="15"/>
  <c r="D292" i="15"/>
  <c r="D328" i="16"/>
  <c r="I328" i="16"/>
  <c r="J328" i="16" s="1"/>
  <c r="D275" i="15"/>
  <c r="D311" i="16"/>
  <c r="I311" i="16"/>
  <c r="J311" i="16" s="1"/>
  <c r="D300" i="16"/>
  <c r="D264" i="15"/>
  <c r="I300" i="16"/>
  <c r="J300" i="16" s="1"/>
  <c r="D287" i="15"/>
  <c r="D323" i="16"/>
  <c r="I323" i="16"/>
  <c r="J323" i="16" s="1"/>
  <c r="D70" i="15"/>
  <c r="I87" i="16"/>
  <c r="J87" i="16" s="1"/>
  <c r="D87" i="16"/>
  <c r="D51" i="15"/>
  <c r="D55" i="15"/>
  <c r="D247" i="16"/>
  <c r="I247" i="16"/>
  <c r="J247" i="16" s="1"/>
  <c r="D211" i="15"/>
  <c r="D233" i="16"/>
  <c r="I233" i="16"/>
  <c r="J233" i="16" s="1"/>
  <c r="D197" i="15"/>
  <c r="D344" i="16"/>
  <c r="I344" i="16"/>
  <c r="J344" i="16" s="1"/>
  <c r="D308" i="15"/>
  <c r="D235" i="15"/>
  <c r="D59" i="16"/>
  <c r="I59" i="16"/>
  <c r="J59" i="16" s="1"/>
  <c r="D23" i="15"/>
  <c r="D194" i="16"/>
  <c r="D158" i="15"/>
  <c r="D97" i="16"/>
  <c r="I97" i="16"/>
  <c r="J97" i="16" s="1"/>
  <c r="D61" i="15"/>
  <c r="I206" i="16"/>
  <c r="J206" i="16" s="1"/>
  <c r="D170" i="15"/>
  <c r="D206" i="16"/>
  <c r="D177" i="16"/>
  <c r="I177" i="16"/>
  <c r="J177" i="16" s="1"/>
  <c r="D141" i="15"/>
  <c r="D190" i="15"/>
  <c r="I288" i="16"/>
  <c r="J288" i="16" s="1"/>
  <c r="D288" i="16"/>
  <c r="D252" i="15"/>
  <c r="D269" i="16"/>
  <c r="D233" i="15"/>
  <c r="I269" i="16"/>
  <c r="J269" i="16" s="1"/>
  <c r="I67" i="16"/>
  <c r="J67" i="16" s="1"/>
  <c r="D67" i="16"/>
  <c r="D31" i="15"/>
  <c r="I142" i="16"/>
  <c r="J142" i="16" s="1"/>
  <c r="D142" i="16"/>
  <c r="D106" i="15"/>
  <c r="D268" i="16"/>
  <c r="D232" i="15"/>
  <c r="I268" i="16"/>
  <c r="J268" i="16" s="1"/>
  <c r="I336" i="16"/>
  <c r="J336" i="16" s="1"/>
  <c r="D300" i="15"/>
  <c r="D336" i="16"/>
  <c r="D336" i="15"/>
  <c r="I372" i="16"/>
  <c r="J372" i="16" s="1"/>
  <c r="D372" i="16"/>
  <c r="D280" i="15"/>
  <c r="D316" i="16"/>
  <c r="I316" i="16"/>
  <c r="J316" i="16" s="1"/>
  <c r="D69" i="16"/>
  <c r="I69" i="16"/>
  <c r="J69" i="16" s="1"/>
  <c r="D33" i="15"/>
  <c r="D84" i="15"/>
  <c r="I72" i="16"/>
  <c r="J72" i="16" s="1"/>
  <c r="D72" i="16"/>
  <c r="D36" i="15"/>
  <c r="I77" i="16"/>
  <c r="J77" i="16" s="1"/>
  <c r="D77" i="16"/>
  <c r="D41" i="15"/>
  <c r="D156" i="16"/>
  <c r="I156" i="16"/>
  <c r="J156" i="16" s="1"/>
  <c r="D120" i="15"/>
  <c r="D128" i="15"/>
  <c r="I251" i="16"/>
  <c r="J251" i="16" s="1"/>
  <c r="D251" i="16"/>
  <c r="D215" i="15"/>
  <c r="D269" i="15"/>
  <c r="I305" i="16"/>
  <c r="J305" i="16" s="1"/>
  <c r="D305" i="16"/>
  <c r="D284" i="15"/>
  <c r="D320" i="16"/>
  <c r="I320" i="16"/>
  <c r="J320" i="16" s="1"/>
  <c r="D97" i="15"/>
  <c r="D105" i="16"/>
  <c r="I105" i="16"/>
  <c r="J105" i="16" s="1"/>
  <c r="D69" i="15"/>
  <c r="D248" i="16"/>
  <c r="I248" i="16"/>
  <c r="J248" i="16" s="1"/>
  <c r="D212" i="15"/>
  <c r="I181" i="16"/>
  <c r="J181" i="16" s="1"/>
  <c r="D181" i="16"/>
  <c r="D145" i="15"/>
  <c r="D242" i="16"/>
  <c r="I242" i="16"/>
  <c r="J242" i="16" s="1"/>
  <c r="D206" i="15"/>
  <c r="D56" i="15"/>
  <c r="D139" i="15"/>
  <c r="I175" i="16"/>
  <c r="J175" i="16" s="1"/>
  <c r="D175" i="16"/>
  <c r="D191" i="15"/>
  <c r="I83" i="16"/>
  <c r="J83" i="16" s="1"/>
  <c r="D83" i="16"/>
  <c r="D47" i="15"/>
  <c r="I312" i="16"/>
  <c r="J312" i="16" s="1"/>
  <c r="D276" i="15"/>
  <c r="D312" i="16"/>
  <c r="D108" i="15"/>
  <c r="D144" i="16"/>
  <c r="I144" i="16"/>
  <c r="J144" i="16" s="1"/>
  <c r="D34" i="15"/>
  <c r="D70" i="16"/>
  <c r="I70" i="16"/>
  <c r="J70" i="16" s="1"/>
  <c r="I203" i="16"/>
  <c r="J203" i="16" s="1"/>
  <c r="D167" i="15"/>
  <c r="D203" i="16"/>
  <c r="I107" i="16"/>
  <c r="J107" i="16" s="1"/>
  <c r="D107" i="16"/>
  <c r="D71" i="15"/>
  <c r="D358" i="16"/>
  <c r="D322" i="15"/>
  <c r="I358" i="16"/>
  <c r="J358" i="16" s="1"/>
  <c r="D314" i="15"/>
  <c r="D350" i="16"/>
  <c r="I350" i="16"/>
  <c r="J350" i="16" s="1"/>
  <c r="D190" i="16"/>
  <c r="I190" i="16"/>
  <c r="J190" i="16" s="1"/>
  <c r="D154" i="15"/>
  <c r="D137" i="15"/>
  <c r="D85" i="16"/>
  <c r="D49" i="15"/>
  <c r="D50" i="15"/>
  <c r="I291" i="16"/>
  <c r="J291" i="16" s="1"/>
  <c r="D255" i="15"/>
  <c r="D291" i="16"/>
  <c r="D107" i="15"/>
  <c r="D217" i="15"/>
  <c r="I308" i="16"/>
  <c r="J308" i="16" s="1"/>
  <c r="D308" i="16"/>
  <c r="D272" i="15"/>
  <c r="D74" i="16"/>
  <c r="I74" i="16"/>
  <c r="J74" i="16" s="1"/>
  <c r="D38" i="15"/>
  <c r="I216" i="16"/>
  <c r="J216" i="16" s="1"/>
  <c r="D216" i="16"/>
  <c r="D180" i="15"/>
  <c r="D302" i="16"/>
  <c r="D266" i="15"/>
  <c r="I302" i="16"/>
  <c r="J302" i="16" s="1"/>
  <c r="D296" i="16"/>
  <c r="I296" i="16"/>
  <c r="J296" i="16" s="1"/>
  <c r="D260" i="15"/>
  <c r="I313" i="16"/>
  <c r="J313" i="16" s="1"/>
  <c r="D313" i="16"/>
  <c r="D277" i="15"/>
  <c r="D335" i="15"/>
  <c r="I371" i="16"/>
  <c r="J371" i="16" s="1"/>
  <c r="D371" i="16"/>
  <c r="D68" i="16"/>
  <c r="D186" i="15"/>
  <c r="D298" i="15"/>
  <c r="D334" i="16"/>
  <c r="I334" i="16"/>
  <c r="J334" i="16" s="1"/>
  <c r="I115" i="16"/>
  <c r="J115" i="16" s="1"/>
  <c r="D115" i="16"/>
  <c r="D79" i="15"/>
  <c r="I63" i="16"/>
  <c r="J63" i="16" s="1"/>
  <c r="D63" i="16"/>
  <c r="D27" i="15"/>
  <c r="D96" i="16"/>
  <c r="I96" i="16"/>
  <c r="J96" i="16" s="1"/>
  <c r="D60" i="15"/>
  <c r="D219" i="16"/>
  <c r="I219" i="16"/>
  <c r="J219" i="16" s="1"/>
  <c r="D183" i="15"/>
  <c r="D355" i="16"/>
  <c r="I355" i="16"/>
  <c r="J355" i="16" s="1"/>
  <c r="D319" i="15"/>
  <c r="D346" i="16"/>
  <c r="I346" i="16"/>
  <c r="J346" i="16" s="1"/>
  <c r="D310" i="15"/>
  <c r="D276" i="16"/>
  <c r="D240" i="15"/>
  <c r="I276" i="16"/>
  <c r="J276" i="16" s="1"/>
  <c r="D48" i="15"/>
  <c r="I84" i="16"/>
  <c r="J84" i="16" s="1"/>
  <c r="D84" i="16"/>
  <c r="D73" i="16"/>
  <c r="I73" i="16"/>
  <c r="J73" i="16" s="1"/>
  <c r="D37" i="15"/>
  <c r="I218" i="16"/>
  <c r="J218" i="16" s="1"/>
  <c r="D218" i="16"/>
  <c r="D182" i="15"/>
  <c r="I191" i="16"/>
  <c r="J191" i="16" s="1"/>
  <c r="D191" i="16"/>
  <c r="D155" i="15"/>
  <c r="I257" i="16"/>
  <c r="J257" i="16" s="1"/>
  <c r="D257" i="16"/>
  <c r="D221" i="15"/>
  <c r="I210" i="16"/>
  <c r="J210" i="16" s="1"/>
  <c r="D210" i="16"/>
  <c r="D174" i="15"/>
  <c r="D116" i="15"/>
  <c r="D259" i="15"/>
  <c r="D295" i="16"/>
  <c r="I295" i="16"/>
  <c r="J295" i="16" s="1"/>
  <c r="I217" i="16"/>
  <c r="J217" i="16" s="1"/>
  <c r="D217" i="16"/>
  <c r="D181" i="15"/>
  <c r="I240" i="16"/>
  <c r="J240" i="16" s="1"/>
  <c r="D240" i="16"/>
  <c r="D204" i="15"/>
  <c r="D90" i="16"/>
  <c r="I90" i="16"/>
  <c r="J90" i="16" s="1"/>
  <c r="D54" i="15"/>
  <c r="I145" i="16" l="1"/>
  <c r="J145" i="16" s="1"/>
  <c r="I267" i="16"/>
  <c r="J267" i="16" s="1"/>
  <c r="D326" i="16"/>
  <c r="M328" i="16" s="1"/>
  <c r="N328" i="16" s="1"/>
  <c r="D136" i="16"/>
  <c r="D54" i="16"/>
  <c r="M57" i="16" s="1"/>
  <c r="N57" i="16" s="1"/>
  <c r="D18" i="15"/>
  <c r="D86" i="16"/>
  <c r="M89" i="16" s="1"/>
  <c r="N89" i="16" s="1"/>
  <c r="D143" i="16"/>
  <c r="M145" i="16" s="1"/>
  <c r="N145" i="16" s="1"/>
  <c r="D227" i="16"/>
  <c r="M229" i="16" s="1"/>
  <c r="N229" i="16" s="1"/>
  <c r="D173" i="16"/>
  <c r="M177" i="16" s="1"/>
  <c r="N177" i="16" s="1"/>
  <c r="D133" i="16"/>
  <c r="D152" i="16"/>
  <c r="D92" i="16"/>
  <c r="M97" i="16" s="1"/>
  <c r="N97" i="16" s="1"/>
  <c r="D120" i="16"/>
  <c r="I134" i="16"/>
  <c r="J134" i="16" s="1"/>
  <c r="I184" i="16"/>
  <c r="J184" i="16" s="1"/>
  <c r="D118" i="16"/>
  <c r="M118" i="16" s="1"/>
  <c r="N118" i="16" s="1"/>
  <c r="I265" i="16"/>
  <c r="J265" i="16" s="1"/>
  <c r="D200" i="16"/>
  <c r="M200" i="16" s="1"/>
  <c r="N200" i="16" s="1"/>
  <c r="D32" i="15"/>
  <c r="G2" i="15" s="1"/>
  <c r="D28" i="15"/>
  <c r="I64" i="16"/>
  <c r="J64" i="16" s="1"/>
  <c r="D271" i="16"/>
  <c r="M275" i="16" s="1"/>
  <c r="N275" i="16" s="1"/>
  <c r="I204" i="16"/>
  <c r="J204" i="16" s="1"/>
  <c r="D201" i="16"/>
  <c r="D91" i="16"/>
  <c r="I222" i="16"/>
  <c r="J222" i="16" s="1"/>
  <c r="D139" i="16"/>
  <c r="I81" i="16"/>
  <c r="J81" i="16" s="1"/>
  <c r="D137" i="16"/>
  <c r="D154" i="16"/>
  <c r="M159" i="16" s="1"/>
  <c r="N159" i="16" s="1"/>
  <c r="D121" i="16"/>
  <c r="I52" i="16"/>
  <c r="J52" i="16" s="1"/>
  <c r="D146" i="16"/>
  <c r="I137" i="16"/>
  <c r="J137" i="16" s="1"/>
  <c r="D16" i="15"/>
  <c r="D65" i="16"/>
  <c r="M69" i="16" s="1"/>
  <c r="N69" i="16" s="1"/>
  <c r="I65" i="16"/>
  <c r="J65" i="16" s="1"/>
  <c r="I100" i="16"/>
  <c r="J100" i="16" s="1"/>
  <c r="I149" i="16"/>
  <c r="J149" i="16" s="1"/>
  <c r="D148" i="16"/>
  <c r="I159" i="16"/>
  <c r="J159" i="16" s="1"/>
  <c r="D131" i="16"/>
  <c r="M134" i="16" s="1"/>
  <c r="N134" i="16" s="1"/>
  <c r="D178" i="16"/>
  <c r="M179" i="16" s="1"/>
  <c r="N179" i="16" s="1"/>
  <c r="D162" i="16"/>
  <c r="M163" i="16" s="1"/>
  <c r="N163" i="16" s="1"/>
  <c r="D80" i="16"/>
  <c r="M84" i="16" s="1"/>
  <c r="N84" i="16" s="1"/>
  <c r="I176" i="16"/>
  <c r="J176" i="16" s="1"/>
  <c r="I253" i="16"/>
  <c r="J253" i="16" s="1"/>
  <c r="D259" i="16"/>
  <c r="M260" i="16" s="1"/>
  <c r="N260" i="16" s="1"/>
  <c r="D153" i="16"/>
  <c r="I57" i="16"/>
  <c r="J57" i="16" s="1"/>
  <c r="I195" i="16"/>
  <c r="J195" i="16" s="1"/>
  <c r="D278" i="16"/>
  <c r="M280" i="16" s="1"/>
  <c r="N280" i="16" s="1"/>
  <c r="D246" i="16"/>
  <c r="M249" i="16" s="1"/>
  <c r="N249" i="16" s="1"/>
  <c r="D21" i="15"/>
  <c r="I82" i="16"/>
  <c r="J82" i="16" s="1"/>
  <c r="I229" i="16"/>
  <c r="J229" i="16" s="1"/>
  <c r="C384" i="16"/>
  <c r="K384" i="16" s="1"/>
  <c r="L384" i="16" s="1"/>
  <c r="K385" i="1"/>
  <c r="D330" i="16"/>
  <c r="I226" i="16"/>
  <c r="J226" i="16" s="1"/>
  <c r="I164" i="16"/>
  <c r="J164" i="16" s="1"/>
  <c r="D254" i="16"/>
  <c r="M256" i="16" s="1"/>
  <c r="N256" i="16" s="1"/>
  <c r="D172" i="15"/>
  <c r="E173" i="15" s="1"/>
  <c r="I208" i="16"/>
  <c r="J208" i="16" s="1"/>
  <c r="I348" i="16"/>
  <c r="J348" i="16" s="1"/>
  <c r="D226" i="15"/>
  <c r="E244" i="15" s="1"/>
  <c r="D236" i="16"/>
  <c r="D362" i="16"/>
  <c r="M362" i="16" s="1"/>
  <c r="N362" i="16" s="1"/>
  <c r="D203" i="15"/>
  <c r="E217" i="15" s="1"/>
  <c r="I239" i="16"/>
  <c r="J239" i="16" s="1"/>
  <c r="I262" i="16"/>
  <c r="J262" i="16" s="1"/>
  <c r="D293" i="16"/>
  <c r="M293" i="16" s="1"/>
  <c r="N293" i="16" s="1"/>
  <c r="I293" i="16"/>
  <c r="J293" i="16" s="1"/>
  <c r="D113" i="15"/>
  <c r="E119" i="15" s="1"/>
  <c r="I241" i="16"/>
  <c r="J241" i="16" s="1"/>
  <c r="D109" i="16"/>
  <c r="M114" i="16" s="1"/>
  <c r="N114" i="16" s="1"/>
  <c r="D218" i="15"/>
  <c r="E224" i="15" s="1"/>
  <c r="D241" i="16"/>
  <c r="M245" i="16" s="1"/>
  <c r="N245" i="16" s="1"/>
  <c r="D194" i="15"/>
  <c r="D327" i="15"/>
  <c r="E328" i="15" s="1"/>
  <c r="I329" i="16"/>
  <c r="J329" i="16" s="1"/>
  <c r="D225" i="15"/>
  <c r="E239" i="15" s="1"/>
  <c r="D261" i="16"/>
  <c r="I368" i="16"/>
  <c r="J368" i="16" s="1"/>
  <c r="D368" i="16"/>
  <c r="M369" i="16" s="1"/>
  <c r="N369" i="16" s="1"/>
  <c r="I287" i="16"/>
  <c r="J287" i="16" s="1"/>
  <c r="D19" i="15"/>
  <c r="D135" i="15"/>
  <c r="E137" i="15" s="1"/>
  <c r="D73" i="15"/>
  <c r="E75" i="15" s="1"/>
  <c r="D193" i="15"/>
  <c r="D124" i="16"/>
  <c r="D334" i="15"/>
  <c r="D179" i="15"/>
  <c r="I189" i="16"/>
  <c r="J189" i="16" s="1"/>
  <c r="D119" i="16"/>
  <c r="D127" i="16"/>
  <c r="D106" i="16"/>
  <c r="M107" i="16" s="1"/>
  <c r="N107" i="16" s="1"/>
  <c r="D175" i="15"/>
  <c r="D83" i="15"/>
  <c r="E97" i="15" s="1"/>
  <c r="I363" i="16"/>
  <c r="J363" i="16" s="1"/>
  <c r="D267" i="15"/>
  <c r="E275" i="15" s="1"/>
  <c r="I211" i="16"/>
  <c r="J211" i="16" s="1"/>
  <c r="D251" i="15"/>
  <c r="E255" i="15" s="1"/>
  <c r="I55" i="16"/>
  <c r="J55" i="16" s="1"/>
  <c r="I123" i="16"/>
  <c r="J123" i="16" s="1"/>
  <c r="D171" i="16"/>
  <c r="I124" i="16"/>
  <c r="J124" i="16" s="1"/>
  <c r="D61" i="16"/>
  <c r="M62" i="16" s="1"/>
  <c r="N62" i="16" s="1"/>
  <c r="D293" i="15"/>
  <c r="E299" i="15" s="1"/>
  <c r="D230" i="16"/>
  <c r="M233" i="16" s="1"/>
  <c r="N233" i="16" s="1"/>
  <c r="D25" i="15"/>
  <c r="D195" i="15"/>
  <c r="D332" i="16"/>
  <c r="I231" i="16"/>
  <c r="J231" i="16" s="1"/>
  <c r="D123" i="16"/>
  <c r="D266" i="16"/>
  <c r="M267" i="16" s="1"/>
  <c r="N267" i="16" s="1"/>
  <c r="I370" i="16"/>
  <c r="J370" i="16" s="1"/>
  <c r="I220" i="16"/>
  <c r="J220" i="16" s="1"/>
  <c r="I332" i="16"/>
  <c r="J332" i="16" s="1"/>
  <c r="I303" i="16"/>
  <c r="J303" i="16" s="1"/>
  <c r="D148" i="15"/>
  <c r="I266" i="16"/>
  <c r="J266" i="16" s="1"/>
  <c r="D238" i="16"/>
  <c r="I238" i="16"/>
  <c r="J238" i="16" s="1"/>
  <c r="D215" i="16"/>
  <c r="M219" i="16" s="1"/>
  <c r="N219" i="16" s="1"/>
  <c r="I362" i="16"/>
  <c r="J362" i="16" s="1"/>
  <c r="I236" i="16"/>
  <c r="J236" i="16" s="1"/>
  <c r="D235" i="16"/>
  <c r="I235" i="16"/>
  <c r="J235" i="16" s="1"/>
  <c r="I166" i="16"/>
  <c r="J166" i="16" s="1"/>
  <c r="D153" i="15"/>
  <c r="E169" i="15" s="1"/>
  <c r="D184" i="15"/>
  <c r="D166" i="16"/>
  <c r="I127" i="16"/>
  <c r="J127" i="16" s="1"/>
  <c r="I193" i="16"/>
  <c r="J193" i="16" s="1"/>
  <c r="D193" i="16"/>
  <c r="M195" i="16" s="1"/>
  <c r="N195" i="16" s="1"/>
  <c r="D135" i="16"/>
  <c r="I135" i="16"/>
  <c r="J135" i="16" s="1"/>
  <c r="M346" i="16"/>
  <c r="N346" i="16" s="1"/>
  <c r="M291" i="16"/>
  <c r="N291" i="16" s="1"/>
  <c r="M344" i="16"/>
  <c r="N344" i="16" s="1"/>
  <c r="M53" i="16"/>
  <c r="N53" i="16" s="1"/>
  <c r="M52" i="16"/>
  <c r="N52" i="16" s="1"/>
  <c r="M105" i="16"/>
  <c r="N105" i="16" s="1"/>
  <c r="M302" i="16"/>
  <c r="N302" i="16" s="1"/>
  <c r="M190" i="16"/>
  <c r="N190" i="16" s="1"/>
  <c r="M288" i="16"/>
  <c r="N288" i="16" s="1"/>
  <c r="M51" i="16"/>
  <c r="N51" i="16" s="1"/>
  <c r="M115" i="16"/>
  <c r="N115" i="16" s="1"/>
  <c r="M210" i="16"/>
  <c r="N210" i="16" s="1"/>
  <c r="E66" i="15"/>
  <c r="E290" i="15"/>
  <c r="M358" i="16"/>
  <c r="N358" i="16" s="1"/>
  <c r="M284" i="16"/>
  <c r="N284" i="16" s="1"/>
  <c r="M77" i="16"/>
  <c r="N77" i="16" s="1"/>
  <c r="M226" i="16"/>
  <c r="N226" i="16" s="1"/>
  <c r="M104" i="16"/>
  <c r="N104" i="16" s="1"/>
  <c r="B360" i="16"/>
  <c r="K361" i="2"/>
  <c r="M287" i="16"/>
  <c r="N287" i="16" s="1"/>
  <c r="M343" i="16"/>
  <c r="N343" i="16" s="1"/>
  <c r="M75" i="16"/>
  <c r="N75" i="16" s="1"/>
  <c r="M305" i="16"/>
  <c r="N305" i="16" s="1"/>
  <c r="M313" i="16"/>
  <c r="N313" i="16" s="1"/>
  <c r="E56" i="15"/>
  <c r="E65" i="15"/>
  <c r="M350" i="16"/>
  <c r="N350" i="16" s="1"/>
  <c r="E52" i="15"/>
  <c r="E72" i="15"/>
  <c r="M73" i="16"/>
  <c r="N73" i="16" s="1"/>
  <c r="E316" i="15"/>
  <c r="E51" i="15"/>
  <c r="E54" i="15"/>
  <c r="E318" i="15"/>
  <c r="E134" i="15"/>
  <c r="M355" i="16"/>
  <c r="N355" i="16" s="1"/>
  <c r="M222" i="16"/>
  <c r="N222" i="16" s="1"/>
  <c r="E68" i="15"/>
  <c r="M72" i="16"/>
  <c r="N72" i="16" s="1"/>
  <c r="M208" i="16"/>
  <c r="N208" i="16" s="1"/>
  <c r="M319" i="16"/>
  <c r="N319" i="16" s="1"/>
  <c r="M79" i="16"/>
  <c r="N79" i="16" s="1"/>
  <c r="E313" i="15"/>
  <c r="M325" i="16"/>
  <c r="N325" i="16" s="1"/>
  <c r="M199" i="16"/>
  <c r="N199" i="16" s="1"/>
  <c r="E325" i="15"/>
  <c r="M361" i="16"/>
  <c r="N361" i="16" s="1"/>
  <c r="M186" i="16"/>
  <c r="N186" i="16" s="1"/>
  <c r="M76" i="16"/>
  <c r="N76" i="16" s="1"/>
  <c r="M322" i="16"/>
  <c r="N322" i="16" s="1"/>
  <c r="M348" i="16"/>
  <c r="N348" i="16" s="1"/>
  <c r="M221" i="16"/>
  <c r="N221" i="16" s="1"/>
  <c r="M349" i="16"/>
  <c r="N349" i="16" s="1"/>
  <c r="E312" i="15"/>
  <c r="M213" i="16"/>
  <c r="N213" i="16" s="1"/>
  <c r="M285" i="16"/>
  <c r="N285" i="16" s="1"/>
  <c r="E245" i="15"/>
  <c r="E250" i="15"/>
  <c r="M315" i="16"/>
  <c r="N315" i="16" s="1"/>
  <c r="M312" i="16"/>
  <c r="N312" i="16" s="1"/>
  <c r="M316" i="16"/>
  <c r="N316" i="16" s="1"/>
  <c r="M352" i="16"/>
  <c r="N352" i="16" s="1"/>
  <c r="E286" i="15"/>
  <c r="E320" i="15"/>
  <c r="M225" i="16"/>
  <c r="N225" i="16" s="1"/>
  <c r="M321" i="16"/>
  <c r="N321" i="16" s="1"/>
  <c r="M314" i="16"/>
  <c r="N314" i="16" s="1"/>
  <c r="E108" i="15"/>
  <c r="M188" i="16"/>
  <c r="N188" i="16" s="1"/>
  <c r="M253" i="16"/>
  <c r="N253" i="16" s="1"/>
  <c r="E172" i="15"/>
  <c r="M323" i="16"/>
  <c r="N323" i="16" s="1"/>
  <c r="M191" i="16"/>
  <c r="N191" i="16" s="1"/>
  <c r="E102" i="15"/>
  <c r="M209" i="16"/>
  <c r="N209" i="16" s="1"/>
  <c r="E249" i="15"/>
  <c r="E315" i="15"/>
  <c r="M304" i="16"/>
  <c r="N304" i="16" s="1"/>
  <c r="M347" i="16"/>
  <c r="N347" i="16" s="1"/>
  <c r="M116" i="16"/>
  <c r="N116" i="16" s="1"/>
  <c r="E246" i="15"/>
  <c r="E317" i="15"/>
  <c r="E109" i="15"/>
  <c r="M60" i="16"/>
  <c r="N60" i="16" s="1"/>
  <c r="M360" i="16"/>
  <c r="N360" i="16" s="1"/>
  <c r="M185" i="16"/>
  <c r="N185" i="16" s="1"/>
  <c r="E62" i="15"/>
  <c r="M359" i="16"/>
  <c r="N359" i="16" s="1"/>
  <c r="M356" i="16"/>
  <c r="N356" i="16" s="1"/>
  <c r="E323" i="15"/>
  <c r="M74" i="16"/>
  <c r="N74" i="16" s="1"/>
  <c r="E67" i="15"/>
  <c r="M320" i="16"/>
  <c r="N320" i="16" s="1"/>
  <c r="E326" i="15"/>
  <c r="E71" i="15"/>
  <c r="E111" i="15"/>
  <c r="M338" i="16"/>
  <c r="N338" i="16" s="1"/>
  <c r="M102" i="16"/>
  <c r="N102" i="16" s="1"/>
  <c r="M299" i="16"/>
  <c r="N299" i="16" s="1"/>
  <c r="E104" i="15"/>
  <c r="M357" i="16"/>
  <c r="N357" i="16" s="1"/>
  <c r="E319" i="15"/>
  <c r="M277" i="16"/>
  <c r="N277" i="16" s="1"/>
  <c r="M207" i="16"/>
  <c r="N207" i="16" s="1"/>
  <c r="M117" i="16"/>
  <c r="N117" i="16" s="1"/>
  <c r="E59" i="15"/>
  <c r="E174" i="15"/>
  <c r="M252" i="16"/>
  <c r="N252" i="16" s="1"/>
  <c r="E106" i="15"/>
  <c r="M354" i="16"/>
  <c r="N354" i="16" s="1"/>
  <c r="M289" i="16"/>
  <c r="N289" i="16" s="1"/>
  <c r="E53" i="15"/>
  <c r="M160" i="16"/>
  <c r="N160" i="16" s="1"/>
  <c r="E289" i="15"/>
  <c r="M224" i="16"/>
  <c r="N224" i="16" s="1"/>
  <c r="E60" i="15"/>
  <c r="E248" i="15"/>
  <c r="M309" i="16"/>
  <c r="N309" i="16" s="1"/>
  <c r="M100" i="16"/>
  <c r="N100" i="16" s="1"/>
  <c r="M353" i="16"/>
  <c r="N353" i="16" s="1"/>
  <c r="M300" i="16"/>
  <c r="N300" i="16" s="1"/>
  <c r="M192" i="16"/>
  <c r="N192" i="16" s="1"/>
  <c r="E57" i="15"/>
  <c r="M98" i="16"/>
  <c r="N98" i="16" s="1"/>
  <c r="E321" i="15"/>
  <c r="M71" i="16"/>
  <c r="N71" i="16" s="1"/>
  <c r="M308" i="16"/>
  <c r="N308" i="16" s="1"/>
  <c r="M303" i="16"/>
  <c r="N303" i="16" s="1"/>
  <c r="M99" i="16"/>
  <c r="N99" i="16" s="1"/>
  <c r="E322" i="15"/>
  <c r="E136" i="15"/>
  <c r="E291" i="15"/>
  <c r="E70" i="15"/>
  <c r="M351" i="16"/>
  <c r="N351" i="16" s="1"/>
  <c r="M310" i="16"/>
  <c r="N310" i="16" s="1"/>
  <c r="M214" i="16"/>
  <c r="N214" i="16" s="1"/>
  <c r="E114" i="15"/>
  <c r="M324" i="16"/>
  <c r="N324" i="16" s="1"/>
  <c r="E103" i="15"/>
  <c r="M342" i="16"/>
  <c r="N342" i="16" s="1"/>
  <c r="E132" i="15"/>
  <c r="M161" i="16"/>
  <c r="N161" i="16" s="1"/>
  <c r="M345" i="16"/>
  <c r="N345" i="16" s="1"/>
  <c r="M292" i="16"/>
  <c r="N292" i="16" s="1"/>
  <c r="M307" i="16"/>
  <c r="N307" i="16" s="1"/>
  <c r="M78" i="16"/>
  <c r="N78" i="16" s="1"/>
  <c r="E118" i="15"/>
  <c r="M340" i="16"/>
  <c r="N340" i="16" s="1"/>
  <c r="E214" i="15"/>
  <c r="M212" i="16"/>
  <c r="N212" i="16" s="1"/>
  <c r="E330" i="15"/>
  <c r="E331" i="15"/>
  <c r="M290" i="16"/>
  <c r="N290" i="16" s="1"/>
  <c r="M306" i="16"/>
  <c r="N306" i="16" s="1"/>
  <c r="M103" i="16"/>
  <c r="N103" i="16" s="1"/>
  <c r="E292" i="15"/>
  <c r="M211" i="16"/>
  <c r="N211" i="16" s="1"/>
  <c r="M286" i="16"/>
  <c r="N286" i="16" s="1"/>
  <c r="E220" i="15"/>
  <c r="E247" i="15"/>
  <c r="E55" i="15"/>
  <c r="E287" i="15"/>
  <c r="E69" i="15"/>
  <c r="M311" i="16"/>
  <c r="N311" i="16" s="1"/>
  <c r="E133" i="15"/>
  <c r="E61" i="15"/>
  <c r="E105" i="15"/>
  <c r="M318" i="16"/>
  <c r="N318" i="16" s="1"/>
  <c r="M317" i="16"/>
  <c r="N317" i="16" s="1"/>
  <c r="M187" i="16"/>
  <c r="N187" i="16" s="1"/>
  <c r="M341" i="16"/>
  <c r="N341" i="16" s="1"/>
  <c r="M339" i="16"/>
  <c r="N339" i="16" s="1"/>
  <c r="E58" i="15"/>
  <c r="M101" i="16"/>
  <c r="N101" i="16" s="1"/>
  <c r="M189" i="16"/>
  <c r="N189" i="16" s="1"/>
  <c r="E112" i="15"/>
  <c r="E63" i="15"/>
  <c r="E64" i="15"/>
  <c r="E107" i="15"/>
  <c r="E288" i="15"/>
  <c r="E314" i="15"/>
  <c r="M301" i="16"/>
  <c r="N301" i="16" s="1"/>
  <c r="M223" i="16"/>
  <c r="N223" i="16" s="1"/>
  <c r="E110" i="15"/>
  <c r="E324" i="15"/>
  <c r="M184" i="16"/>
  <c r="N184" i="16" s="1"/>
  <c r="M55" i="16" l="1"/>
  <c r="N55" i="16" s="1"/>
  <c r="M329" i="16"/>
  <c r="N329" i="16" s="1"/>
  <c r="M327" i="16"/>
  <c r="N327" i="16" s="1"/>
  <c r="M326" i="16"/>
  <c r="N326" i="16" s="1"/>
  <c r="M54" i="16"/>
  <c r="N54" i="16" s="1"/>
  <c r="M330" i="16"/>
  <c r="N330" i="16" s="1"/>
  <c r="M88" i="16"/>
  <c r="N88" i="16" s="1"/>
  <c r="M86" i="16"/>
  <c r="N86" i="16" s="1"/>
  <c r="M87" i="16"/>
  <c r="N87" i="16" s="1"/>
  <c r="M56" i="16"/>
  <c r="N56" i="16" s="1"/>
  <c r="M59" i="16"/>
  <c r="N59" i="16" s="1"/>
  <c r="M90" i="16"/>
  <c r="N90" i="16" s="1"/>
  <c r="M58" i="16"/>
  <c r="N58" i="16" s="1"/>
  <c r="M228" i="16"/>
  <c r="N228" i="16" s="1"/>
  <c r="M173" i="16"/>
  <c r="N173" i="16" s="1"/>
  <c r="M143" i="16"/>
  <c r="N143" i="16" s="1"/>
  <c r="M227" i="16"/>
  <c r="N227" i="16" s="1"/>
  <c r="M146" i="16"/>
  <c r="N146" i="16" s="1"/>
  <c r="M92" i="16"/>
  <c r="N92" i="16" s="1"/>
  <c r="M276" i="16"/>
  <c r="N276" i="16" s="1"/>
  <c r="M120" i="16"/>
  <c r="N120" i="16" s="1"/>
  <c r="M205" i="16"/>
  <c r="N205" i="16" s="1"/>
  <c r="M272" i="16"/>
  <c r="N272" i="16" s="1"/>
  <c r="E49" i="15"/>
  <c r="E46" i="15"/>
  <c r="E44" i="15"/>
  <c r="E48" i="15"/>
  <c r="E47" i="15"/>
  <c r="M274" i="16"/>
  <c r="N274" i="16" s="1"/>
  <c r="M273" i="16"/>
  <c r="N273" i="16" s="1"/>
  <c r="E45" i="15"/>
  <c r="E50" i="15"/>
  <c r="M202" i="16"/>
  <c r="N202" i="16" s="1"/>
  <c r="M203" i="16"/>
  <c r="N203" i="16" s="1"/>
  <c r="M91" i="16"/>
  <c r="N91" i="16" s="1"/>
  <c r="M204" i="16"/>
  <c r="N204" i="16" s="1"/>
  <c r="M201" i="16"/>
  <c r="N201" i="16" s="1"/>
  <c r="M95" i="16"/>
  <c r="N95" i="16" s="1"/>
  <c r="M206" i="16"/>
  <c r="N206" i="16" s="1"/>
  <c r="M144" i="16"/>
  <c r="N144" i="16" s="1"/>
  <c r="M94" i="16"/>
  <c r="N94" i="16" s="1"/>
  <c r="M96" i="16"/>
  <c r="N96" i="16" s="1"/>
  <c r="M93" i="16"/>
  <c r="N93" i="16" s="1"/>
  <c r="M142" i="16"/>
  <c r="N142" i="16" s="1"/>
  <c r="M70" i="16"/>
  <c r="N70" i="16" s="1"/>
  <c r="M141" i="16"/>
  <c r="N141" i="16" s="1"/>
  <c r="M133" i="16"/>
  <c r="N133" i="16" s="1"/>
  <c r="M137" i="16"/>
  <c r="N137" i="16" s="1"/>
  <c r="M155" i="16"/>
  <c r="N155" i="16" s="1"/>
  <c r="M147" i="16"/>
  <c r="N147" i="16" s="1"/>
  <c r="M158" i="16"/>
  <c r="N158" i="16" s="1"/>
  <c r="M151" i="16"/>
  <c r="N151" i="16" s="1"/>
  <c r="E20" i="15"/>
  <c r="M67" i="16"/>
  <c r="N67" i="16" s="1"/>
  <c r="M80" i="16"/>
  <c r="N80" i="16" s="1"/>
  <c r="M153" i="16"/>
  <c r="N153" i="16" s="1"/>
  <c r="M181" i="16"/>
  <c r="N181" i="16" s="1"/>
  <c r="M68" i="16"/>
  <c r="N68" i="16" s="1"/>
  <c r="M152" i="16"/>
  <c r="N152" i="16" s="1"/>
  <c r="M82" i="16"/>
  <c r="N82" i="16" s="1"/>
  <c r="M85" i="16"/>
  <c r="N85" i="16" s="1"/>
  <c r="M264" i="16"/>
  <c r="N264" i="16" s="1"/>
  <c r="M157" i="16"/>
  <c r="N157" i="16" s="1"/>
  <c r="M149" i="16"/>
  <c r="N149" i="16" s="1"/>
  <c r="M154" i="16"/>
  <c r="N154" i="16" s="1"/>
  <c r="M182" i="16"/>
  <c r="N182" i="16" s="1"/>
  <c r="M156" i="16"/>
  <c r="N156" i="16" s="1"/>
  <c r="M83" i="16"/>
  <c r="N83" i="16" s="1"/>
  <c r="M81" i="16"/>
  <c r="N81" i="16" s="1"/>
  <c r="M164" i="16"/>
  <c r="N164" i="16" s="1"/>
  <c r="M150" i="16"/>
  <c r="N150" i="16" s="1"/>
  <c r="M148" i="16"/>
  <c r="N148" i="16" s="1"/>
  <c r="M180" i="16"/>
  <c r="N180" i="16" s="1"/>
  <c r="M131" i="16"/>
  <c r="N131" i="16" s="1"/>
  <c r="M178" i="16"/>
  <c r="N178" i="16" s="1"/>
  <c r="M331" i="16"/>
  <c r="N331" i="16" s="1"/>
  <c r="M183" i="16"/>
  <c r="N183" i="16" s="1"/>
  <c r="M165" i="16"/>
  <c r="N165" i="16" s="1"/>
  <c r="M162" i="16"/>
  <c r="N162" i="16" s="1"/>
  <c r="M167" i="16"/>
  <c r="N167" i="16" s="1"/>
  <c r="M282" i="16"/>
  <c r="N282" i="16" s="1"/>
  <c r="M283" i="16"/>
  <c r="N283" i="16" s="1"/>
  <c r="M278" i="16"/>
  <c r="N278" i="16" s="1"/>
  <c r="M259" i="16"/>
  <c r="N259" i="16" s="1"/>
  <c r="M237" i="16"/>
  <c r="N237" i="16" s="1"/>
  <c r="M250" i="16"/>
  <c r="N250" i="16" s="1"/>
  <c r="M281" i="16"/>
  <c r="N281" i="16" s="1"/>
  <c r="M334" i="16"/>
  <c r="N334" i="16" s="1"/>
  <c r="M61" i="16"/>
  <c r="N61" i="16" s="1"/>
  <c r="M279" i="16"/>
  <c r="N279" i="16" s="1"/>
  <c r="M112" i="16"/>
  <c r="N112" i="16" s="1"/>
  <c r="M251" i="16"/>
  <c r="N251" i="16" s="1"/>
  <c r="M247" i="16"/>
  <c r="N247" i="16" s="1"/>
  <c r="M248" i="16"/>
  <c r="N248" i="16" s="1"/>
  <c r="M255" i="16"/>
  <c r="N255" i="16" s="1"/>
  <c r="M258" i="16"/>
  <c r="N258" i="16" s="1"/>
  <c r="M257" i="16"/>
  <c r="N257" i="16" s="1"/>
  <c r="M113" i="16"/>
  <c r="N113" i="16" s="1"/>
  <c r="E34" i="15"/>
  <c r="M365" i="16"/>
  <c r="N365" i="16" s="1"/>
  <c r="M254" i="16"/>
  <c r="N254" i="16" s="1"/>
  <c r="C385" i="16"/>
  <c r="K385" i="16" s="1"/>
  <c r="L385" i="16" s="1"/>
  <c r="K386" i="1"/>
  <c r="E178" i="15"/>
  <c r="E237" i="15"/>
  <c r="E117" i="15"/>
  <c r="M298" i="16"/>
  <c r="N298" i="16" s="1"/>
  <c r="E175" i="15"/>
  <c r="E131" i="15"/>
  <c r="E235" i="15"/>
  <c r="E116" i="15"/>
  <c r="E236" i="15"/>
  <c r="M336" i="16"/>
  <c r="N336" i="16" s="1"/>
  <c r="E122" i="15"/>
  <c r="E130" i="15"/>
  <c r="E127" i="15"/>
  <c r="E79" i="15"/>
  <c r="E113" i="15"/>
  <c r="E123" i="15"/>
  <c r="E128" i="15"/>
  <c r="E124" i="15"/>
  <c r="E129" i="15"/>
  <c r="E126" i="15"/>
  <c r="M367" i="16"/>
  <c r="N367" i="16" s="1"/>
  <c r="E135" i="15"/>
  <c r="E215" i="15"/>
  <c r="E225" i="15"/>
  <c r="M363" i="16"/>
  <c r="N363" i="16" s="1"/>
  <c r="E125" i="15"/>
  <c r="M265" i="16"/>
  <c r="N265" i="16" s="1"/>
  <c r="E336" i="15"/>
  <c r="M366" i="16"/>
  <c r="N366" i="16" s="1"/>
  <c r="M294" i="16"/>
  <c r="N294" i="16" s="1"/>
  <c r="M296" i="16"/>
  <c r="N296" i="16" s="1"/>
  <c r="M364" i="16"/>
  <c r="N364" i="16" s="1"/>
  <c r="E304" i="15"/>
  <c r="M269" i="16"/>
  <c r="N269" i="16" s="1"/>
  <c r="E143" i="15"/>
  <c r="M295" i="16"/>
  <c r="N295" i="16" s="1"/>
  <c r="E207" i="15"/>
  <c r="E115" i="15"/>
  <c r="E227" i="15"/>
  <c r="E161" i="15"/>
  <c r="E170" i="15"/>
  <c r="E231" i="15"/>
  <c r="E216" i="15"/>
  <c r="E166" i="15"/>
  <c r="E35" i="15"/>
  <c r="E94" i="15"/>
  <c r="M246" i="16"/>
  <c r="N246" i="16" s="1"/>
  <c r="M236" i="16"/>
  <c r="N236" i="16" s="1"/>
  <c r="E213" i="15"/>
  <c r="M263" i="16"/>
  <c r="N263" i="16" s="1"/>
  <c r="M232" i="16"/>
  <c r="N232" i="16" s="1"/>
  <c r="E226" i="15"/>
  <c r="E121" i="15"/>
  <c r="M297" i="16"/>
  <c r="N297" i="16" s="1"/>
  <c r="E120" i="15"/>
  <c r="E201" i="15"/>
  <c r="E181" i="15"/>
  <c r="E37" i="15"/>
  <c r="M122" i="16"/>
  <c r="N122" i="16" s="1"/>
  <c r="E254" i="15"/>
  <c r="M121" i="16"/>
  <c r="N121" i="16" s="1"/>
  <c r="E28" i="15"/>
  <c r="E335" i="15"/>
  <c r="E24" i="15"/>
  <c r="E33" i="15"/>
  <c r="E21" i="15"/>
  <c r="E266" i="15"/>
  <c r="M242" i="16"/>
  <c r="N242" i="16" s="1"/>
  <c r="M244" i="16"/>
  <c r="N244" i="16" s="1"/>
  <c r="M234" i="16"/>
  <c r="N234" i="16" s="1"/>
  <c r="E221" i="15"/>
  <c r="E222" i="15"/>
  <c r="E223" i="15"/>
  <c r="E219" i="15"/>
  <c r="E43" i="15"/>
  <c r="E145" i="15"/>
  <c r="E260" i="15"/>
  <c r="E332" i="15"/>
  <c r="E229" i="15"/>
  <c r="E232" i="15"/>
  <c r="E218" i="15"/>
  <c r="M166" i="16"/>
  <c r="N166" i="16" s="1"/>
  <c r="E190" i="15"/>
  <c r="M368" i="16"/>
  <c r="N368" i="16" s="1"/>
  <c r="E193" i="15"/>
  <c r="M371" i="16"/>
  <c r="N371" i="16" s="1"/>
  <c r="M216" i="16"/>
  <c r="N216" i="16" s="1"/>
  <c r="E195" i="15"/>
  <c r="M370" i="16"/>
  <c r="N370" i="16" s="1"/>
  <c r="E309" i="15"/>
  <c r="M170" i="16"/>
  <c r="N170" i="16" s="1"/>
  <c r="E285" i="15"/>
  <c r="E180" i="15"/>
  <c r="M372" i="16"/>
  <c r="N372" i="16" s="1"/>
  <c r="E279" i="15"/>
  <c r="E307" i="15"/>
  <c r="E283" i="15"/>
  <c r="E301" i="15"/>
  <c r="E73" i="15"/>
  <c r="M196" i="16"/>
  <c r="N196" i="16" s="1"/>
  <c r="E333" i="15"/>
  <c r="E139" i="15"/>
  <c r="E265" i="15"/>
  <c r="E329" i="15"/>
  <c r="M126" i="16"/>
  <c r="N126" i="16" s="1"/>
  <c r="E30" i="15"/>
  <c r="E83" i="15"/>
  <c r="E23" i="15"/>
  <c r="E29" i="15"/>
  <c r="E25" i="15"/>
  <c r="E238" i="15"/>
  <c r="E241" i="15"/>
  <c r="E168" i="15"/>
  <c r="E251" i="15"/>
  <c r="E95" i="15"/>
  <c r="E22" i="15"/>
  <c r="E252" i="15"/>
  <c r="E334" i="15"/>
  <c r="E327" i="15"/>
  <c r="E194" i="15"/>
  <c r="E234" i="15"/>
  <c r="E230" i="15"/>
  <c r="E92" i="15"/>
  <c r="E242" i="15"/>
  <c r="E199" i="15"/>
  <c r="E203" i="15"/>
  <c r="E146" i="15"/>
  <c r="M197" i="16"/>
  <c r="N197" i="16" s="1"/>
  <c r="M193" i="16"/>
  <c r="N193" i="16" s="1"/>
  <c r="M198" i="16"/>
  <c r="N198" i="16" s="1"/>
  <c r="E228" i="15"/>
  <c r="E243" i="15"/>
  <c r="M235" i="16"/>
  <c r="N235" i="16" s="1"/>
  <c r="E141" i="15"/>
  <c r="M262" i="16"/>
  <c r="N262" i="16" s="1"/>
  <c r="M261" i="16"/>
  <c r="N261" i="16" s="1"/>
  <c r="E233" i="15"/>
  <c r="E240" i="15"/>
  <c r="E144" i="15"/>
  <c r="E140" i="15"/>
  <c r="E148" i="15"/>
  <c r="M63" i="16"/>
  <c r="N63" i="16" s="1"/>
  <c r="E157" i="15"/>
  <c r="E85" i="15"/>
  <c r="M335" i="16"/>
  <c r="N335" i="16" s="1"/>
  <c r="M108" i="16"/>
  <c r="N108" i="16" s="1"/>
  <c r="M138" i="16"/>
  <c r="N138" i="16" s="1"/>
  <c r="E162" i="15"/>
  <c r="E154" i="15"/>
  <c r="M139" i="16"/>
  <c r="N139" i="16" s="1"/>
  <c r="E82" i="15"/>
  <c r="E149" i="15"/>
  <c r="E74" i="15"/>
  <c r="M110" i="16"/>
  <c r="N110" i="16" s="1"/>
  <c r="E76" i="15"/>
  <c r="M136" i="16"/>
  <c r="N136" i="16" s="1"/>
  <c r="E156" i="15"/>
  <c r="E208" i="15"/>
  <c r="E142" i="15"/>
  <c r="E147" i="15"/>
  <c r="E138" i="15"/>
  <c r="E81" i="15"/>
  <c r="E80" i="15"/>
  <c r="E77" i="15"/>
  <c r="E78" i="15"/>
  <c r="M241" i="16"/>
  <c r="N241" i="16" s="1"/>
  <c r="M333" i="16"/>
  <c r="N333" i="16" s="1"/>
  <c r="E167" i="15"/>
  <c r="E179" i="15"/>
  <c r="E101" i="15"/>
  <c r="E171" i="15"/>
  <c r="E164" i="15"/>
  <c r="E90" i="15"/>
  <c r="E86" i="15"/>
  <c r="E204" i="15"/>
  <c r="M129" i="16"/>
  <c r="N129" i="16" s="1"/>
  <c r="E100" i="15"/>
  <c r="E188" i="15"/>
  <c r="E281" i="15"/>
  <c r="E297" i="15"/>
  <c r="E274" i="15"/>
  <c r="M66" i="16"/>
  <c r="N66" i="16" s="1"/>
  <c r="E183" i="15"/>
  <c r="M270" i="16"/>
  <c r="N270" i="16" s="1"/>
  <c r="E271" i="15"/>
  <c r="E298" i="15"/>
  <c r="E293" i="15"/>
  <c r="E303" i="15"/>
  <c r="E311" i="15"/>
  <c r="M220" i="16"/>
  <c r="N220" i="16" s="1"/>
  <c r="E99" i="15"/>
  <c r="E278" i="15"/>
  <c r="M238" i="16"/>
  <c r="N238" i="16" s="1"/>
  <c r="E300" i="15"/>
  <c r="E93" i="15"/>
  <c r="M218" i="16"/>
  <c r="N218" i="16" s="1"/>
  <c r="E89" i="15"/>
  <c r="E41" i="15"/>
  <c r="E261" i="15"/>
  <c r="E276" i="15"/>
  <c r="E277" i="15"/>
  <c r="E27" i="15"/>
  <c r="E259" i="15"/>
  <c r="E42" i="15"/>
  <c r="M169" i="16"/>
  <c r="N169" i="16" s="1"/>
  <c r="E305" i="15"/>
  <c r="E308" i="15"/>
  <c r="E262" i="15"/>
  <c r="M230" i="16"/>
  <c r="N230" i="16" s="1"/>
  <c r="M217" i="16"/>
  <c r="N217" i="16" s="1"/>
  <c r="E40" i="15"/>
  <c r="E32" i="15"/>
  <c r="M119" i="16"/>
  <c r="N119" i="16" s="1"/>
  <c r="M231" i="16"/>
  <c r="N231" i="16" s="1"/>
  <c r="E269" i="15"/>
  <c r="E270" i="15"/>
  <c r="E295" i="15"/>
  <c r="E284" i="15"/>
  <c r="E31" i="15"/>
  <c r="E26" i="15"/>
  <c r="E280" i="15"/>
  <c r="E210" i="15"/>
  <c r="M132" i="16"/>
  <c r="N132" i="16" s="1"/>
  <c r="E206" i="15"/>
  <c r="E205" i="15"/>
  <c r="M130" i="16"/>
  <c r="N130" i="16" s="1"/>
  <c r="E159" i="15"/>
  <c r="E197" i="15"/>
  <c r="E310" i="15"/>
  <c r="E294" i="15"/>
  <c r="E257" i="15"/>
  <c r="E212" i="15"/>
  <c r="E187" i="15"/>
  <c r="E256" i="15"/>
  <c r="M106" i="16"/>
  <c r="N106" i="16" s="1"/>
  <c r="M168" i="16"/>
  <c r="N168" i="16" s="1"/>
  <c r="M215" i="16"/>
  <c r="N215" i="16" s="1"/>
  <c r="E211" i="15"/>
  <c r="E296" i="15"/>
  <c r="E263" i="15"/>
  <c r="E302" i="15"/>
  <c r="M128" i="16"/>
  <c r="N128" i="16" s="1"/>
  <c r="E282" i="15"/>
  <c r="E306" i="15"/>
  <c r="M337" i="16"/>
  <c r="N337" i="16" s="1"/>
  <c r="E273" i="15"/>
  <c r="E182" i="15"/>
  <c r="E202" i="15"/>
  <c r="M109" i="16"/>
  <c r="N109" i="16" s="1"/>
  <c r="E272" i="15"/>
  <c r="E150" i="15"/>
  <c r="E192" i="15"/>
  <c r="E177" i="15"/>
  <c r="M111" i="16"/>
  <c r="N111" i="16" s="1"/>
  <c r="E189" i="15"/>
  <c r="E176" i="15"/>
  <c r="M175" i="16"/>
  <c r="N175" i="16" s="1"/>
  <c r="E96" i="15"/>
  <c r="E84" i="15"/>
  <c r="E98" i="15"/>
  <c r="M65" i="16"/>
  <c r="N65" i="16" s="1"/>
  <c r="E267" i="15"/>
  <c r="M64" i="16"/>
  <c r="N64" i="16" s="1"/>
  <c r="E88" i="15"/>
  <c r="M268" i="16"/>
  <c r="N268" i="16" s="1"/>
  <c r="E87" i="15"/>
  <c r="E258" i="15"/>
  <c r="E196" i="15"/>
  <c r="E186" i="15"/>
  <c r="M271" i="16"/>
  <c r="N271" i="16" s="1"/>
  <c r="E253" i="15"/>
  <c r="E268" i="15"/>
  <c r="E91" i="15"/>
  <c r="E264" i="15"/>
  <c r="M266" i="16"/>
  <c r="N266" i="16" s="1"/>
  <c r="M176" i="16"/>
  <c r="N176" i="16" s="1"/>
  <c r="M243" i="16"/>
  <c r="N243" i="16" s="1"/>
  <c r="M172" i="16"/>
  <c r="N172" i="16" s="1"/>
  <c r="M174" i="16"/>
  <c r="N174" i="16" s="1"/>
  <c r="E160" i="15"/>
  <c r="M124" i="16"/>
  <c r="N124" i="16" s="1"/>
  <c r="E39" i="15"/>
  <c r="M127" i="16"/>
  <c r="N127" i="16" s="1"/>
  <c r="M123" i="16"/>
  <c r="N123" i="16" s="1"/>
  <c r="M240" i="16"/>
  <c r="N240" i="16" s="1"/>
  <c r="E38" i="15"/>
  <c r="M125" i="16"/>
  <c r="N125" i="16" s="1"/>
  <c r="E158" i="15"/>
  <c r="E36" i="15"/>
  <c r="E155" i="15"/>
  <c r="M332" i="16"/>
  <c r="N332" i="16" s="1"/>
  <c r="E152" i="15"/>
  <c r="E151" i="15"/>
  <c r="E209" i="15"/>
  <c r="E165" i="15"/>
  <c r="E163" i="15"/>
  <c r="E185" i="15"/>
  <c r="E191" i="15"/>
  <c r="M194" i="16"/>
  <c r="N194" i="16" s="1"/>
  <c r="E184" i="15"/>
  <c r="E198" i="15"/>
  <c r="M239" i="16"/>
  <c r="N239" i="16" s="1"/>
  <c r="E153" i="15"/>
  <c r="E200" i="15"/>
  <c r="M135" i="16"/>
  <c r="N135" i="16" s="1"/>
  <c r="M140" i="16"/>
  <c r="N140" i="16" s="1"/>
  <c r="M171" i="16"/>
  <c r="N171" i="16" s="1"/>
  <c r="B361" i="16"/>
  <c r="K362" i="2"/>
  <c r="C386" i="16" l="1"/>
  <c r="K386" i="16" s="1"/>
  <c r="L386" i="16" s="1"/>
  <c r="K387" i="1"/>
  <c r="B362" i="16"/>
  <c r="K363" i="2"/>
  <c r="C387" i="16" l="1"/>
  <c r="K387" i="16" s="1"/>
  <c r="L387" i="16" s="1"/>
  <c r="K388" i="1"/>
  <c r="K364" i="2"/>
  <c r="B363" i="16"/>
  <c r="C388" i="16" l="1"/>
  <c r="K388" i="16" s="1"/>
  <c r="L388" i="16" s="1"/>
  <c r="K389" i="1"/>
  <c r="K365" i="2"/>
  <c r="B364" i="16"/>
  <c r="C389" i="16" l="1"/>
  <c r="K389" i="16" s="1"/>
  <c r="L389" i="16" s="1"/>
  <c r="K390" i="1"/>
  <c r="B365" i="16"/>
  <c r="K366" i="2"/>
  <c r="C390" i="16" l="1"/>
  <c r="K390" i="16" s="1"/>
  <c r="L390" i="16" s="1"/>
  <c r="K391" i="1"/>
  <c r="K367" i="2"/>
  <c r="B366" i="16"/>
  <c r="C391" i="16" l="1"/>
  <c r="K391" i="16" s="1"/>
  <c r="L391" i="16" s="1"/>
  <c r="K392" i="1"/>
  <c r="B367" i="16"/>
  <c r="K368" i="2"/>
  <c r="C392" i="16" l="1"/>
  <c r="K392" i="16" s="1"/>
  <c r="L392" i="16" s="1"/>
  <c r="K393" i="1"/>
  <c r="K369" i="2"/>
  <c r="B368" i="16"/>
  <c r="C393" i="16" l="1"/>
  <c r="K393" i="16" s="1"/>
  <c r="L393" i="16" s="1"/>
  <c r="K394" i="1"/>
  <c r="B369" i="16"/>
  <c r="K370" i="2"/>
  <c r="C394" i="16" l="1"/>
  <c r="K394" i="16" s="1"/>
  <c r="L394" i="16" s="1"/>
  <c r="K395" i="1"/>
  <c r="B370" i="16"/>
  <c r="K371" i="2"/>
  <c r="B371" i="16" l="1"/>
  <c r="K372" i="2"/>
  <c r="C395" i="16"/>
  <c r="K395" i="16" s="1"/>
  <c r="L395" i="16" s="1"/>
  <c r="K396" i="1"/>
  <c r="C396" i="16" l="1"/>
  <c r="K396" i="16" s="1"/>
  <c r="L396" i="16" s="1"/>
  <c r="K397" i="1"/>
  <c r="K373" i="2"/>
  <c r="B372" i="16"/>
  <c r="AP393" i="16"/>
  <c r="AM390" i="16"/>
  <c r="AN391" i="16"/>
  <c r="AR390" i="16"/>
  <c r="AO392" i="16"/>
  <c r="AL389" i="16"/>
  <c r="AT392" i="16"/>
  <c r="AU393" i="16"/>
  <c r="AS391" i="16"/>
  <c r="AV393" i="16"/>
  <c r="AQ389" i="16"/>
  <c r="B373" i="16" l="1"/>
  <c r="K374" i="2"/>
  <c r="C397" i="16"/>
  <c r="K397" i="16" s="1"/>
  <c r="L397" i="16" s="1"/>
  <c r="K398" i="1"/>
  <c r="D357" i="15"/>
  <c r="D359" i="15"/>
  <c r="D358" i="15"/>
  <c r="AL390" i="16"/>
  <c r="AR391" i="16"/>
  <c r="AV394" i="16"/>
  <c r="AT393" i="16"/>
  <c r="AP394" i="16"/>
  <c r="AS392" i="16"/>
  <c r="AN392" i="16"/>
  <c r="AU394" i="16"/>
  <c r="AM391" i="16"/>
  <c r="AO393" i="16"/>
  <c r="AQ390" i="16"/>
  <c r="C398" i="16" l="1"/>
  <c r="K398" i="16" s="1"/>
  <c r="L398" i="16" s="1"/>
  <c r="K399" i="1"/>
  <c r="B374" i="16"/>
  <c r="K375" i="2"/>
  <c r="AS376" i="16"/>
  <c r="AT377" i="16"/>
  <c r="AN377" i="16"/>
  <c r="AQ374" i="16"/>
  <c r="AQ386" i="16"/>
  <c r="AT383" i="16"/>
  <c r="AS388" i="16"/>
  <c r="AR389" i="16"/>
  <c r="AV390" i="16"/>
  <c r="AS380" i="16"/>
  <c r="AL380" i="16"/>
  <c r="AR383" i="16"/>
  <c r="AS382" i="16"/>
  <c r="AN381" i="16"/>
  <c r="AV379" i="16"/>
  <c r="AR381" i="16"/>
  <c r="AL385" i="16"/>
  <c r="AO381" i="16"/>
  <c r="AM383" i="16"/>
  <c r="AL381" i="16"/>
  <c r="AM382" i="16"/>
  <c r="AO378" i="16"/>
  <c r="AR378" i="16"/>
  <c r="AP378" i="16"/>
  <c r="AL378" i="16"/>
  <c r="AU382" i="16"/>
  <c r="AQ381" i="16"/>
  <c r="AS390" i="16"/>
  <c r="AV384" i="16"/>
  <c r="AP387" i="16"/>
  <c r="AP391" i="16"/>
  <c r="AV386" i="16"/>
  <c r="AQ380" i="16"/>
  <c r="AV391" i="16"/>
  <c r="AN382" i="16"/>
  <c r="AT385" i="16"/>
  <c r="AU389" i="16"/>
  <c r="AL383" i="16"/>
  <c r="AV385" i="16"/>
  <c r="AR386" i="16"/>
  <c r="AT387" i="16"/>
  <c r="AU379" i="16"/>
  <c r="AO380" i="16"/>
  <c r="AN378" i="16"/>
  <c r="AQ378" i="16"/>
  <c r="AM375" i="16"/>
  <c r="AM379" i="16"/>
  <c r="AN387" i="16"/>
  <c r="AR379" i="16"/>
  <c r="AT384" i="16"/>
  <c r="AV382" i="16"/>
  <c r="AP386" i="16"/>
  <c r="AO391" i="16"/>
  <c r="AV383" i="16"/>
  <c r="AQ388" i="16"/>
  <c r="AO383" i="16"/>
  <c r="AO388" i="16"/>
  <c r="AU391" i="16"/>
  <c r="AP379" i="16"/>
  <c r="AU390" i="16"/>
  <c r="AU387" i="16"/>
  <c r="AL375" i="16"/>
  <c r="AQ377" i="16"/>
  <c r="AR376" i="16"/>
  <c r="AN376" i="16"/>
  <c r="AQ383" i="16"/>
  <c r="AU383" i="16"/>
  <c r="AO384" i="16"/>
  <c r="AT386" i="16"/>
  <c r="AS383" i="16"/>
  <c r="AL386" i="16"/>
  <c r="AP380" i="16"/>
  <c r="AR382" i="16"/>
  <c r="AO390" i="16"/>
  <c r="AN385" i="16"/>
  <c r="AU380" i="16"/>
  <c r="AP383" i="16"/>
  <c r="AO382" i="16"/>
  <c r="AS387" i="16"/>
  <c r="AR388" i="16"/>
  <c r="AN389" i="16"/>
  <c r="AQ376" i="16"/>
  <c r="AM376" i="16"/>
  <c r="AL376" i="16"/>
  <c r="AR377" i="16"/>
  <c r="AP382" i="16"/>
  <c r="AS385" i="16"/>
  <c r="AP384" i="16"/>
  <c r="AS389" i="16"/>
  <c r="AM388" i="16"/>
  <c r="AQ384" i="16"/>
  <c r="AR385" i="16"/>
  <c r="AT390" i="16"/>
  <c r="AM389" i="16"/>
  <c r="AO389" i="16"/>
  <c r="AV392" i="16"/>
  <c r="AT391" i="16"/>
  <c r="AR387" i="16"/>
  <c r="AT388" i="16"/>
  <c r="AU386" i="16"/>
  <c r="AO386" i="16"/>
  <c r="AM380" i="16"/>
  <c r="AO377" i="16"/>
  <c r="AS378" i="16"/>
  <c r="AM378" i="16"/>
  <c r="AT378" i="16"/>
  <c r="AV380" i="16"/>
  <c r="AN379" i="16"/>
  <c r="AU388" i="16"/>
  <c r="AN380" i="16"/>
  <c r="AL384" i="16"/>
  <c r="AV387" i="16"/>
  <c r="AR380" i="16"/>
  <c r="AN390" i="16"/>
  <c r="AP389" i="16"/>
  <c r="AS386" i="16"/>
  <c r="AP381" i="16"/>
  <c r="AL387" i="16"/>
  <c r="AQ379" i="16"/>
  <c r="AL379" i="16"/>
  <c r="AS384" i="16"/>
  <c r="AO385" i="16"/>
  <c r="AV389" i="16"/>
  <c r="AU378" i="16"/>
  <c r="AV378" i="16"/>
  <c r="AS377" i="16"/>
  <c r="AL374" i="16"/>
  <c r="AT389" i="16"/>
  <c r="AS379" i="16"/>
  <c r="AN386" i="16"/>
  <c r="AU381" i="16"/>
  <c r="AV381" i="16"/>
  <c r="AT382" i="16"/>
  <c r="AV388" i="16"/>
  <c r="AM387" i="16"/>
  <c r="AP390" i="16"/>
  <c r="AT380" i="16"/>
  <c r="AU384" i="16"/>
  <c r="AN384" i="16"/>
  <c r="AN383" i="16"/>
  <c r="AM386" i="16"/>
  <c r="AN388" i="16"/>
  <c r="AL388" i="16"/>
  <c r="AL382" i="16"/>
  <c r="AQ387" i="16"/>
  <c r="AM377" i="16"/>
  <c r="AL377" i="16"/>
  <c r="AR375" i="16"/>
  <c r="AQ375" i="16"/>
  <c r="AT381" i="16"/>
  <c r="AS381" i="16"/>
  <c r="AT379" i="16"/>
  <c r="AP385" i="16"/>
  <c r="AQ382" i="16"/>
  <c r="AP388" i="16"/>
  <c r="AM381" i="16"/>
  <c r="AQ385" i="16"/>
  <c r="AM385" i="16"/>
  <c r="AU392" i="16"/>
  <c r="AO379" i="16"/>
  <c r="AM384" i="16"/>
  <c r="AP392" i="16"/>
  <c r="AO387" i="16"/>
  <c r="AR384" i="16"/>
  <c r="AU385" i="16"/>
  <c r="K376" i="2" l="1"/>
  <c r="B375" i="16"/>
  <c r="C399" i="16"/>
  <c r="K399" i="16" s="1"/>
  <c r="L399" i="16" s="1"/>
  <c r="K400" i="1"/>
  <c r="AW378" i="16"/>
  <c r="AX378" i="16" s="1"/>
  <c r="F378" i="16"/>
  <c r="F342" i="15" s="1"/>
  <c r="F382" i="16"/>
  <c r="F346" i="15" s="1"/>
  <c r="AW382" i="16"/>
  <c r="AX382" i="16" s="1"/>
  <c r="AW388" i="16"/>
  <c r="E388" i="16" s="1"/>
  <c r="AW385" i="16"/>
  <c r="E385" i="16" s="1"/>
  <c r="AW384" i="16"/>
  <c r="E384" i="16" s="1"/>
  <c r="F386" i="16"/>
  <c r="F350" i="15" s="1"/>
  <c r="F388" i="16"/>
  <c r="F352" i="15" s="1"/>
  <c r="F385" i="16"/>
  <c r="F349" i="15" s="1"/>
  <c r="F384" i="16"/>
  <c r="F348" i="15" s="1"/>
  <c r="AW386" i="16"/>
  <c r="E386" i="16" s="1"/>
  <c r="F387" i="16"/>
  <c r="F351" i="15" s="1"/>
  <c r="F381" i="16"/>
  <c r="F345" i="15" s="1"/>
  <c r="F380" i="16"/>
  <c r="F344" i="15" s="1"/>
  <c r="AW380" i="16"/>
  <c r="E380" i="16" s="1"/>
  <c r="AW387" i="16"/>
  <c r="AX387" i="16" s="1"/>
  <c r="AW381" i="16"/>
  <c r="AX381" i="16" s="1"/>
  <c r="F383" i="16"/>
  <c r="F347" i="15" s="1"/>
  <c r="AW379" i="16"/>
  <c r="AX379" i="16" s="1"/>
  <c r="F379" i="16"/>
  <c r="F343" i="15" s="1"/>
  <c r="AW383" i="16"/>
  <c r="AX383" i="16" s="1"/>
  <c r="AW389" i="16"/>
  <c r="E389" i="16" s="1"/>
  <c r="D353" i="15" s="1"/>
  <c r="AW390" i="16"/>
  <c r="E390" i="16" s="1"/>
  <c r="D354" i="15" s="1"/>
  <c r="AT376" i="16"/>
  <c r="AS375" i="16"/>
  <c r="AQ373" i="16"/>
  <c r="AM374" i="16"/>
  <c r="AR374" i="16"/>
  <c r="AP377" i="16"/>
  <c r="AV377" i="16"/>
  <c r="AN375" i="16"/>
  <c r="AL373" i="16"/>
  <c r="AO376" i="16"/>
  <c r="AU377" i="16"/>
  <c r="C400" i="16" l="1"/>
  <c r="K400" i="16" s="1"/>
  <c r="L400" i="16" s="1"/>
  <c r="K401" i="1"/>
  <c r="K377" i="2"/>
  <c r="B376" i="16"/>
  <c r="E378" i="16"/>
  <c r="D342" i="15" s="1"/>
  <c r="AX385" i="16"/>
  <c r="AX388" i="16"/>
  <c r="AX384" i="16"/>
  <c r="I388" i="16"/>
  <c r="J388" i="16" s="1"/>
  <c r="D352" i="15"/>
  <c r="D388" i="16"/>
  <c r="I380" i="16"/>
  <c r="J380" i="16" s="1"/>
  <c r="D344" i="15"/>
  <c r="D380" i="16"/>
  <c r="I384" i="16"/>
  <c r="J384" i="16" s="1"/>
  <c r="D348" i="15"/>
  <c r="D384" i="16"/>
  <c r="D349" i="15"/>
  <c r="D385" i="16"/>
  <c r="I385" i="16"/>
  <c r="J385" i="16" s="1"/>
  <c r="D350" i="15"/>
  <c r="I386" i="16"/>
  <c r="J386" i="16" s="1"/>
  <c r="D386" i="16"/>
  <c r="E383" i="16"/>
  <c r="E381" i="16"/>
  <c r="AX386" i="16"/>
  <c r="E387" i="16"/>
  <c r="AX380" i="16"/>
  <c r="E379" i="16"/>
  <c r="E382" i="16"/>
  <c r="AW375" i="16"/>
  <c r="AX375" i="16" s="1"/>
  <c r="F375" i="16"/>
  <c r="F339" i="15" s="1"/>
  <c r="F376" i="16"/>
  <c r="F340" i="15" s="1"/>
  <c r="AW377" i="16"/>
  <c r="AX377" i="16" s="1"/>
  <c r="AW376" i="16"/>
  <c r="AX376" i="16" s="1"/>
  <c r="F377" i="16"/>
  <c r="F341" i="15" s="1"/>
  <c r="AW374" i="16"/>
  <c r="E374" i="16" s="1"/>
  <c r="F374" i="16"/>
  <c r="F338" i="15" s="1"/>
  <c r="AW373" i="16"/>
  <c r="E373" i="16" s="1"/>
  <c r="I373" i="16" s="1"/>
  <c r="J373" i="16" s="1"/>
  <c r="F373" i="16"/>
  <c r="F337" i="15" s="1"/>
  <c r="B377" i="16" l="1"/>
  <c r="K378" i="2"/>
  <c r="C401" i="16"/>
  <c r="K401" i="16" s="1"/>
  <c r="L401" i="16" s="1"/>
  <c r="K402" i="1"/>
  <c r="C402" i="16" s="1"/>
  <c r="K402" i="16" s="1"/>
  <c r="L402" i="16" s="1"/>
  <c r="D378" i="16"/>
  <c r="I378" i="16"/>
  <c r="J378" i="16" s="1"/>
  <c r="D337" i="15"/>
  <c r="E337" i="15" s="1"/>
  <c r="E377" i="16"/>
  <c r="D341" i="15" s="1"/>
  <c r="AX373" i="16"/>
  <c r="E376" i="16"/>
  <c r="D376" i="16" s="1"/>
  <c r="D338" i="15"/>
  <c r="D374" i="16"/>
  <c r="I374" i="16"/>
  <c r="J374" i="16" s="1"/>
  <c r="D347" i="15"/>
  <c r="D383" i="16"/>
  <c r="I383" i="16"/>
  <c r="J383" i="16" s="1"/>
  <c r="AX374" i="16"/>
  <c r="I382" i="16"/>
  <c r="J382" i="16" s="1"/>
  <c r="D382" i="16"/>
  <c r="D346" i="15"/>
  <c r="E375" i="16"/>
  <c r="D379" i="16"/>
  <c r="I379" i="16"/>
  <c r="J379" i="16" s="1"/>
  <c r="D343" i="15"/>
  <c r="D373" i="16"/>
  <c r="I387" i="16"/>
  <c r="J387" i="16" s="1"/>
  <c r="D387" i="16"/>
  <c r="D351" i="15"/>
  <c r="E366" i="15" s="1"/>
  <c r="D345" i="15"/>
  <c r="I381" i="16"/>
  <c r="J381" i="16" s="1"/>
  <c r="D381" i="16"/>
  <c r="D390" i="16"/>
  <c r="D389" i="16"/>
  <c r="AX390" i="16"/>
  <c r="I390" i="16"/>
  <c r="J390" i="16" s="1"/>
  <c r="AX389" i="16"/>
  <c r="I389" i="16"/>
  <c r="J389" i="16" s="1"/>
  <c r="F389" i="16"/>
  <c r="F353" i="15" s="1"/>
  <c r="F390" i="16"/>
  <c r="F354" i="15" s="1"/>
  <c r="B378" i="16" l="1"/>
  <c r="K379" i="2"/>
  <c r="E338" i="15"/>
  <c r="E363" i="15"/>
  <c r="E365" i="15"/>
  <c r="E364" i="15"/>
  <c r="M387" i="16"/>
  <c r="N387" i="16" s="1"/>
  <c r="D377" i="16"/>
  <c r="M382" i="16" s="1"/>
  <c r="N382" i="16" s="1"/>
  <c r="I377" i="16"/>
  <c r="J377" i="16" s="1"/>
  <c r="M389" i="16"/>
  <c r="N389" i="16" s="1"/>
  <c r="M390" i="16"/>
  <c r="N390" i="16" s="1"/>
  <c r="D340" i="15"/>
  <c r="E358" i="15" s="1"/>
  <c r="I376" i="16"/>
  <c r="J376" i="16" s="1"/>
  <c r="M385" i="16"/>
  <c r="N385" i="16" s="1"/>
  <c r="E362" i="15"/>
  <c r="E360" i="15"/>
  <c r="E361" i="15"/>
  <c r="M374" i="16"/>
  <c r="N374" i="16" s="1"/>
  <c r="M373" i="16"/>
  <c r="N373" i="16" s="1"/>
  <c r="M388" i="16"/>
  <c r="N388" i="16" s="1"/>
  <c r="M386" i="16"/>
  <c r="N386" i="16" s="1"/>
  <c r="D375" i="16"/>
  <c r="D339" i="15"/>
  <c r="I375" i="16"/>
  <c r="J375" i="16" s="1"/>
  <c r="E359" i="15"/>
  <c r="M384" i="16"/>
  <c r="N384" i="16" s="1"/>
  <c r="M383" i="16"/>
  <c r="N383" i="16" s="1"/>
  <c r="K2" i="15"/>
  <c r="J2" i="15" l="1"/>
  <c r="B379" i="16"/>
  <c r="K380" i="2"/>
  <c r="E346" i="15"/>
  <c r="E342" i="15"/>
  <c r="E348" i="15"/>
  <c r="E356" i="15"/>
  <c r="E355" i="15"/>
  <c r="M381" i="16"/>
  <c r="N381" i="16" s="1"/>
  <c r="M375" i="16"/>
  <c r="N375" i="16" s="1"/>
  <c r="M376" i="16"/>
  <c r="N376" i="16" s="1"/>
  <c r="M377" i="16"/>
  <c r="N377" i="16" s="1"/>
  <c r="M379" i="16"/>
  <c r="N379" i="16" s="1"/>
  <c r="M380" i="16"/>
  <c r="N380" i="16" s="1"/>
  <c r="E357" i="15"/>
  <c r="E341" i="15"/>
  <c r="E347" i="15"/>
  <c r="E354" i="15"/>
  <c r="E353" i="15"/>
  <c r="E344" i="15"/>
  <c r="E339" i="15"/>
  <c r="E349" i="15"/>
  <c r="E340" i="15"/>
  <c r="E350" i="15"/>
  <c r="E352" i="15"/>
  <c r="E351" i="15"/>
  <c r="E345" i="15"/>
  <c r="E343" i="15"/>
  <c r="M378" i="16"/>
  <c r="N378" i="16" s="1"/>
  <c r="C344" i="15" l="1"/>
  <c r="C365" i="15"/>
  <c r="C11" i="15"/>
  <c r="C9" i="15"/>
  <c r="C5" i="15"/>
  <c r="C8" i="15"/>
  <c r="C4" i="15"/>
  <c r="C7" i="15"/>
  <c r="C6" i="15"/>
  <c r="C10" i="15"/>
  <c r="C12" i="15"/>
  <c r="C2" i="15"/>
  <c r="C3" i="15"/>
  <c r="C13" i="15"/>
  <c r="C14" i="15"/>
  <c r="C290" i="15"/>
  <c r="C44" i="15"/>
  <c r="C291" i="15"/>
  <c r="C266" i="15"/>
  <c r="C282" i="15"/>
  <c r="C168" i="15"/>
  <c r="C150" i="15"/>
  <c r="C294" i="15"/>
  <c r="C121" i="15"/>
  <c r="C80" i="15"/>
  <c r="C60" i="15"/>
  <c r="C176" i="15"/>
  <c r="C120" i="15"/>
  <c r="C213" i="15"/>
  <c r="C116" i="15"/>
  <c r="C62" i="15"/>
  <c r="C242" i="15"/>
  <c r="C172" i="15"/>
  <c r="C201" i="15"/>
  <c r="C274" i="15"/>
  <c r="C191" i="15"/>
  <c r="C239" i="15"/>
  <c r="C17" i="15"/>
  <c r="C64" i="15"/>
  <c r="C279" i="15"/>
  <c r="C215" i="15"/>
  <c r="C151" i="15"/>
  <c r="C211" i="15"/>
  <c r="C128" i="15"/>
  <c r="C183" i="15"/>
  <c r="C281" i="15"/>
  <c r="C253" i="15"/>
  <c r="C40" i="15"/>
  <c r="C255" i="15"/>
  <c r="C175" i="15"/>
  <c r="C141" i="15"/>
  <c r="C43" i="15"/>
  <c r="C187" i="15"/>
  <c r="C55" i="15"/>
  <c r="C287" i="15"/>
  <c r="C34" i="15"/>
  <c r="C256" i="15"/>
  <c r="C247" i="15"/>
  <c r="C115" i="15"/>
  <c r="C101" i="15"/>
  <c r="C82" i="15"/>
  <c r="C223" i="15"/>
  <c r="C169" i="15"/>
  <c r="C95" i="15"/>
  <c r="C272" i="15"/>
  <c r="C127" i="15"/>
  <c r="C45" i="15"/>
  <c r="C84" i="15"/>
  <c r="C124" i="15"/>
  <c r="C249" i="15"/>
  <c r="C252" i="15"/>
  <c r="C244" i="15"/>
  <c r="C245" i="15"/>
  <c r="C319" i="15"/>
  <c r="C333" i="15"/>
  <c r="C33" i="15"/>
  <c r="C166" i="15"/>
  <c r="C97" i="15"/>
  <c r="C231" i="15"/>
  <c r="C271" i="15"/>
  <c r="C324" i="15"/>
  <c r="C56" i="15"/>
  <c r="C148" i="15"/>
  <c r="C318" i="15"/>
  <c r="C278" i="15"/>
  <c r="C54" i="15"/>
  <c r="C63" i="15"/>
  <c r="C57" i="15"/>
  <c r="C167" i="15"/>
  <c r="C298" i="15"/>
  <c r="C188" i="15"/>
  <c r="C295" i="15"/>
  <c r="C32" i="15"/>
  <c r="C257" i="15"/>
  <c r="C164" i="15"/>
  <c r="C246" i="15"/>
  <c r="C106" i="15"/>
  <c r="C303" i="15"/>
  <c r="C171" i="15"/>
  <c r="C18" i="15"/>
  <c r="C308" i="15"/>
  <c r="C42" i="15"/>
  <c r="C117" i="15"/>
  <c r="C47" i="15"/>
  <c r="C250" i="15"/>
  <c r="C263" i="15"/>
  <c r="C314" i="15"/>
  <c r="C26" i="15"/>
  <c r="C264" i="15"/>
  <c r="C155" i="15"/>
  <c r="C107" i="15"/>
  <c r="C19" i="15"/>
  <c r="C142" i="15"/>
  <c r="C316" i="15"/>
  <c r="C190" i="15"/>
  <c r="C122" i="15"/>
  <c r="C311" i="15"/>
  <c r="C277" i="15"/>
  <c r="C71" i="15"/>
  <c r="C53" i="15"/>
  <c r="C217" i="15"/>
  <c r="C251" i="15"/>
  <c r="C65" i="15"/>
  <c r="C77" i="15"/>
  <c r="C58" i="15"/>
  <c r="C37" i="15"/>
  <c r="C265" i="15"/>
  <c r="C193" i="15"/>
  <c r="C163" i="15"/>
  <c r="C197" i="15"/>
  <c r="C306" i="15"/>
  <c r="C129" i="15"/>
  <c r="C165" i="15"/>
  <c r="C25" i="15"/>
  <c r="C38" i="15"/>
  <c r="C51" i="15"/>
  <c r="C78" i="15"/>
  <c r="C20" i="15"/>
  <c r="C119" i="15"/>
  <c r="C114" i="15"/>
  <c r="C108" i="15"/>
  <c r="C66" i="15"/>
  <c r="C219" i="15"/>
  <c r="C69" i="15"/>
  <c r="C317" i="15"/>
  <c r="C222" i="15"/>
  <c r="C39" i="15"/>
  <c r="C270" i="15"/>
  <c r="C21" i="15"/>
  <c r="C285" i="15"/>
  <c r="C248" i="15"/>
  <c r="C221" i="15"/>
  <c r="C216" i="15"/>
  <c r="C173" i="15"/>
  <c r="C269" i="15"/>
  <c r="C305" i="15"/>
  <c r="C323" i="15"/>
  <c r="C36" i="15"/>
  <c r="C209" i="15"/>
  <c r="C35" i="15"/>
  <c r="C50" i="15"/>
  <c r="C68" i="15"/>
  <c r="C98" i="15"/>
  <c r="C149" i="15"/>
  <c r="C212" i="15"/>
  <c r="C326" i="15"/>
  <c r="C192" i="15"/>
  <c r="C237" i="15"/>
  <c r="C145" i="15"/>
  <c r="C118" i="15"/>
  <c r="C31" i="15"/>
  <c r="C185" i="15"/>
  <c r="C137" i="15"/>
  <c r="C81" i="15"/>
  <c r="C46" i="15"/>
  <c r="C240" i="15"/>
  <c r="C309" i="15"/>
  <c r="C321" i="15"/>
  <c r="C280" i="15"/>
  <c r="C79" i="15"/>
  <c r="C254" i="15"/>
  <c r="C214" i="15"/>
  <c r="C152" i="15"/>
  <c r="C307" i="15"/>
  <c r="C275" i="15"/>
  <c r="C24" i="15"/>
  <c r="C186" i="15"/>
  <c r="C220" i="15"/>
  <c r="C273" i="15"/>
  <c r="C177" i="15"/>
  <c r="C322" i="15"/>
  <c r="C125" i="15"/>
  <c r="C224" i="15"/>
  <c r="C105" i="15"/>
  <c r="C293" i="15"/>
  <c r="C52" i="15"/>
  <c r="C243" i="15"/>
  <c r="C143" i="15"/>
  <c r="C310" i="15"/>
  <c r="C146" i="15"/>
  <c r="C113" i="15"/>
  <c r="C325" i="15"/>
  <c r="C22" i="15"/>
  <c r="C126" i="15"/>
  <c r="C61" i="15"/>
  <c r="C41" i="15"/>
  <c r="C178" i="15"/>
  <c r="C284" i="15"/>
  <c r="C76" i="15"/>
  <c r="C16" i="15"/>
  <c r="C304" i="15"/>
  <c r="C110" i="15"/>
  <c r="C189" i="15"/>
  <c r="C170" i="15"/>
  <c r="C315" i="15"/>
  <c r="C268" i="15"/>
  <c r="C144" i="15"/>
  <c r="C111" i="15"/>
  <c r="C241" i="15"/>
  <c r="C286" i="15"/>
  <c r="C154" i="15"/>
  <c r="C109" i="15"/>
  <c r="C156" i="15"/>
  <c r="C48" i="15"/>
  <c r="C49" i="15"/>
  <c r="C292" i="15"/>
  <c r="C59" i="15"/>
  <c r="C313" i="15"/>
  <c r="C228" i="15"/>
  <c r="C288" i="15"/>
  <c r="C238" i="15"/>
  <c r="C283" i="15"/>
  <c r="C67" i="15"/>
  <c r="C302" i="15"/>
  <c r="C312" i="15"/>
  <c r="C174" i="15"/>
  <c r="C267" i="15"/>
  <c r="C320" i="15"/>
  <c r="C159" i="15"/>
  <c r="C147" i="15"/>
  <c r="C276" i="15"/>
  <c r="C15" i="15"/>
  <c r="C123" i="15"/>
  <c r="C112" i="15"/>
  <c r="C23" i="15"/>
  <c r="C153" i="15"/>
  <c r="C236" i="15"/>
  <c r="C289" i="15"/>
  <c r="C131" i="15"/>
  <c r="C230" i="15"/>
  <c r="C194" i="15"/>
  <c r="C104" i="15"/>
  <c r="C93" i="15"/>
  <c r="C180" i="15"/>
  <c r="C258" i="15"/>
  <c r="C207" i="15"/>
  <c r="C330" i="15"/>
  <c r="C218" i="15"/>
  <c r="C160" i="15"/>
  <c r="C86" i="15"/>
  <c r="C70" i="15"/>
  <c r="C202" i="15"/>
  <c r="C94" i="15"/>
  <c r="C225" i="15"/>
  <c r="C210" i="15"/>
  <c r="C138" i="15"/>
  <c r="C301" i="15"/>
  <c r="C331" i="15"/>
  <c r="C204" i="15"/>
  <c r="C332" i="15"/>
  <c r="C196" i="15"/>
  <c r="C162" i="15"/>
  <c r="C90" i="15"/>
  <c r="C328" i="15"/>
  <c r="C205" i="15"/>
  <c r="C136" i="15"/>
  <c r="C262" i="15"/>
  <c r="C233" i="15"/>
  <c r="C232" i="15"/>
  <c r="C235" i="15"/>
  <c r="C199" i="15"/>
  <c r="C132" i="15"/>
  <c r="C300" i="15"/>
  <c r="C327" i="15"/>
  <c r="C96" i="15"/>
  <c r="C335" i="15"/>
  <c r="C103" i="15"/>
  <c r="C102" i="15"/>
  <c r="C139" i="15"/>
  <c r="C296" i="15"/>
  <c r="C226" i="15"/>
  <c r="C261" i="15"/>
  <c r="C336" i="15"/>
  <c r="C134" i="15"/>
  <c r="C92" i="15"/>
  <c r="C299" i="15"/>
  <c r="C74" i="15"/>
  <c r="C161" i="15"/>
  <c r="C260" i="15"/>
  <c r="C75" i="15"/>
  <c r="C179" i="15"/>
  <c r="C329" i="15"/>
  <c r="C29" i="15"/>
  <c r="C206" i="15"/>
  <c r="C229" i="15"/>
  <c r="C91" i="15"/>
  <c r="C181" i="15"/>
  <c r="C157" i="15"/>
  <c r="C227" i="15"/>
  <c r="C200" i="15"/>
  <c r="C28" i="15"/>
  <c r="C195" i="15"/>
  <c r="C83" i="15"/>
  <c r="C297" i="15"/>
  <c r="C87" i="15"/>
  <c r="C259" i="15"/>
  <c r="C72" i="15"/>
  <c r="C99" i="15"/>
  <c r="C203" i="15"/>
  <c r="C133" i="15"/>
  <c r="C140" i="15"/>
  <c r="C130" i="15"/>
  <c r="C334" i="15"/>
  <c r="C89" i="15"/>
  <c r="C27" i="15"/>
  <c r="C30" i="15"/>
  <c r="C158" i="15"/>
  <c r="C88" i="15"/>
  <c r="C73" i="15"/>
  <c r="C184" i="15"/>
  <c r="C208" i="15"/>
  <c r="C182" i="15"/>
  <c r="C135" i="15"/>
  <c r="C234" i="15"/>
  <c r="C198" i="15"/>
  <c r="C85" i="15"/>
  <c r="C100" i="15"/>
  <c r="C341" i="15"/>
  <c r="C347" i="15"/>
  <c r="C337" i="15"/>
  <c r="C339" i="15"/>
  <c r="C350" i="15"/>
  <c r="C342" i="15"/>
  <c r="C340" i="15"/>
  <c r="C345" i="15"/>
  <c r="C353" i="15"/>
  <c r="C349" i="15"/>
  <c r="C354" i="15"/>
  <c r="C338" i="15"/>
  <c r="C351" i="15"/>
  <c r="C343" i="15"/>
  <c r="C352" i="15"/>
  <c r="C348" i="15"/>
  <c r="C346" i="15"/>
  <c r="K381" i="2"/>
  <c r="B380" i="16"/>
  <c r="B381" i="16" l="1"/>
  <c r="K382" i="2"/>
  <c r="K383" i="2" l="1"/>
  <c r="B382" i="16"/>
  <c r="K384" i="2" l="1"/>
  <c r="B383" i="16"/>
  <c r="B384" i="16" l="1"/>
  <c r="K385" i="2"/>
  <c r="B385" i="16" l="1"/>
  <c r="K386" i="2"/>
  <c r="B386" i="16" l="1"/>
  <c r="K387" i="2"/>
  <c r="K388" i="2" l="1"/>
  <c r="B387" i="16"/>
  <c r="B388" i="16" l="1"/>
  <c r="K389" i="2"/>
  <c r="K390" i="2" l="1"/>
  <c r="B389" i="16"/>
  <c r="K391" i="2" l="1"/>
  <c r="B390" i="16"/>
  <c r="B391" i="16" l="1"/>
  <c r="K392" i="2"/>
  <c r="B392" i="16" l="1"/>
  <c r="K393" i="2"/>
  <c r="B393" i="16" l="1"/>
  <c r="K394" i="2"/>
  <c r="K395" i="2" l="1"/>
  <c r="B394" i="16"/>
  <c r="B395" i="16" l="1"/>
  <c r="K396" i="2"/>
  <c r="B396" i="16" l="1"/>
  <c r="K397" i="2"/>
  <c r="B397" i="16" l="1"/>
  <c r="K398" i="2"/>
  <c r="K399" i="2" l="1"/>
  <c r="B398" i="16"/>
  <c r="K400" i="2" l="1"/>
  <c r="B399" i="16"/>
  <c r="B400" i="16" l="1"/>
  <c r="K401" i="2"/>
  <c r="B401" i="16" l="1"/>
  <c r="K402" i="2"/>
  <c r="B402" i="16" s="1"/>
  <c r="AM397" i="16"/>
  <c r="AV398" i="16"/>
  <c r="AQ398" i="16"/>
  <c r="AL395" i="16"/>
  <c r="AU396" i="16"/>
  <c r="AL397" i="16"/>
  <c r="AM395" i="16"/>
  <c r="AL394" i="16"/>
  <c r="AS400" i="16"/>
  <c r="AV400" i="16"/>
  <c r="AS401" i="16"/>
  <c r="AS399" i="16"/>
  <c r="AU399" i="16"/>
  <c r="AR398" i="16"/>
  <c r="AR396" i="16"/>
  <c r="AQ400" i="16"/>
  <c r="AR399" i="16"/>
  <c r="AR395" i="16"/>
  <c r="AL400" i="16"/>
  <c r="AR394" i="16"/>
  <c r="AO395" i="16"/>
  <c r="AS396" i="16"/>
  <c r="AM398" i="16"/>
  <c r="AL392" i="16"/>
  <c r="AL401" i="16"/>
  <c r="AR401" i="16"/>
  <c r="AQ401" i="16"/>
  <c r="AS394" i="16"/>
  <c r="AU400" i="16"/>
  <c r="AT396" i="16"/>
  <c r="AS397" i="16"/>
  <c r="AO398" i="16"/>
  <c r="AP401" i="16"/>
  <c r="AM399" i="16"/>
  <c r="AN400" i="16"/>
  <c r="AT401" i="16"/>
  <c r="AT395" i="16"/>
  <c r="AO397" i="16"/>
  <c r="AM393" i="16"/>
  <c r="AN399" i="16"/>
  <c r="AN395" i="16"/>
  <c r="AL399" i="16"/>
  <c r="AT400" i="16"/>
  <c r="AR393" i="16"/>
  <c r="AV396" i="16"/>
  <c r="AN396" i="16"/>
  <c r="AN394" i="16"/>
  <c r="AN398" i="16"/>
  <c r="AV397" i="16"/>
  <c r="AV399" i="16"/>
  <c r="AQ393" i="16"/>
  <c r="AQ394" i="16"/>
  <c r="AM396" i="16"/>
  <c r="AM400" i="16"/>
  <c r="AU397" i="16"/>
  <c r="AL398" i="16"/>
  <c r="AP400" i="16"/>
  <c r="AL396" i="16"/>
  <c r="AS398" i="16"/>
  <c r="AM401" i="16"/>
  <c r="AP396" i="16"/>
  <c r="AS395" i="16"/>
  <c r="AO399" i="16"/>
  <c r="AT398" i="16"/>
  <c r="AR400" i="16"/>
  <c r="AT399" i="16"/>
  <c r="AO396" i="16"/>
  <c r="AU401" i="16"/>
  <c r="AQ397" i="16"/>
  <c r="AP398" i="16"/>
  <c r="AP399" i="16"/>
  <c r="AU398" i="16"/>
  <c r="AO401" i="16"/>
  <c r="AQ399" i="16"/>
  <c r="AL393" i="16"/>
  <c r="AN401" i="16"/>
  <c r="AT397" i="16"/>
  <c r="AQ395" i="16"/>
  <c r="AQ396" i="16"/>
  <c r="AV401" i="16"/>
  <c r="AP397" i="16"/>
  <c r="AO400" i="16"/>
  <c r="AR397" i="16"/>
  <c r="AQ392" i="16"/>
  <c r="AN397" i="16"/>
  <c r="AM394" i="16"/>
  <c r="AW398" i="16"/>
  <c r="E398" i="16" s="1"/>
  <c r="F398" i="16"/>
  <c r="F362" i="15" s="1"/>
  <c r="AW401" i="16"/>
  <c r="AX401" i="16" s="1"/>
  <c r="AW397" i="16"/>
  <c r="AX397" i="16" s="1"/>
  <c r="F397" i="16"/>
  <c r="F361" i="15" s="1"/>
  <c r="F396" i="16"/>
  <c r="F360" i="15" s="1"/>
  <c r="F399" i="16"/>
  <c r="F363" i="15" s="1"/>
  <c r="AW396" i="16"/>
  <c r="AX396" i="16" s="1"/>
  <c r="F400" i="16"/>
  <c r="F364" i="15" s="1"/>
  <c r="F401" i="16"/>
  <c r="F365" i="15" s="1"/>
  <c r="AW400" i="16"/>
  <c r="AX400" i="16" s="1"/>
  <c r="AW399" i="16"/>
  <c r="AX399" i="16" s="1"/>
  <c r="AM402" i="16"/>
  <c r="AN402" i="16"/>
  <c r="AO402" i="16"/>
  <c r="AV402" i="16"/>
  <c r="AL402" i="16"/>
  <c r="AU402" i="16"/>
  <c r="AQ402" i="16"/>
  <c r="AR402" i="16"/>
  <c r="AP402" i="16"/>
  <c r="AT402" i="16"/>
  <c r="AS402" i="16"/>
  <c r="AX398" i="16" l="1"/>
  <c r="I398" i="16"/>
  <c r="J398" i="16" s="1"/>
  <c r="D398" i="16"/>
  <c r="E399" i="16"/>
  <c r="E396" i="16"/>
  <c r="E397" i="16"/>
  <c r="E400" i="16"/>
  <c r="E401" i="16"/>
  <c r="F402" i="16"/>
  <c r="F366" i="15" s="1"/>
  <c r="AW402" i="16"/>
  <c r="AX402" i="16" s="1"/>
  <c r="D366" i="15"/>
  <c r="C366" i="15"/>
  <c r="AQ391" i="16"/>
  <c r="AV395" i="16"/>
  <c r="AT394" i="16"/>
  <c r="AO394" i="16"/>
  <c r="AS393" i="16"/>
  <c r="AU395" i="16"/>
  <c r="AM392" i="16"/>
  <c r="AL391" i="16"/>
  <c r="AN393" i="16"/>
  <c r="AP395" i="16"/>
  <c r="AR392" i="16"/>
  <c r="D396" i="16" l="1"/>
  <c r="I396" i="16"/>
  <c r="J396" i="16" s="1"/>
  <c r="D397" i="16"/>
  <c r="I397" i="16"/>
  <c r="J397" i="16" s="1"/>
  <c r="E402" i="16"/>
  <c r="I399" i="16"/>
  <c r="J399" i="16" s="1"/>
  <c r="D399" i="16"/>
  <c r="I401" i="16"/>
  <c r="J401" i="16" s="1"/>
  <c r="D401" i="16"/>
  <c r="I400" i="16"/>
  <c r="J400" i="16" s="1"/>
  <c r="D400" i="16"/>
  <c r="F393" i="16"/>
  <c r="F357" i="15" s="1"/>
  <c r="F394" i="16"/>
  <c r="F358" i="15" s="1"/>
  <c r="AW394" i="16"/>
  <c r="E394" i="16" s="1"/>
  <c r="F395" i="16"/>
  <c r="F359" i="15" s="1"/>
  <c r="AW395" i="16"/>
  <c r="E395" i="16" s="1"/>
  <c r="AW393" i="16"/>
  <c r="E393" i="16" s="1"/>
  <c r="C364" i="15"/>
  <c r="C363" i="15"/>
  <c r="C362" i="15"/>
  <c r="AW392" i="16"/>
  <c r="E392" i="16" s="1"/>
  <c r="D356" i="15"/>
  <c r="AW391" i="16"/>
  <c r="E391" i="16" s="1"/>
  <c r="D355" i="15"/>
  <c r="C361" i="15"/>
  <c r="F391" i="16"/>
  <c r="F355" i="15" s="1"/>
  <c r="F392" i="16"/>
  <c r="F356" i="15" s="1"/>
  <c r="C356" i="15"/>
  <c r="C357" i="15"/>
  <c r="C355" i="15"/>
  <c r="C359" i="15"/>
  <c r="C358" i="15"/>
  <c r="C360" i="15"/>
  <c r="AX395" i="16" l="1"/>
  <c r="AX394" i="16"/>
  <c r="AX393" i="16"/>
  <c r="AX392" i="16"/>
  <c r="D394" i="16"/>
  <c r="I394" i="16"/>
  <c r="J394" i="16" s="1"/>
  <c r="D391" i="16"/>
  <c r="M391" i="16" s="1"/>
  <c r="N391" i="16" s="1"/>
  <c r="I391" i="16"/>
  <c r="J391" i="16" s="1"/>
  <c r="I393" i="16"/>
  <c r="J393" i="16" s="1"/>
  <c r="D393" i="16"/>
  <c r="D395" i="16"/>
  <c r="I395" i="16"/>
  <c r="J395" i="16" s="1"/>
  <c r="I392" i="16"/>
  <c r="J392" i="16" s="1"/>
  <c r="D392" i="16"/>
  <c r="I402" i="16"/>
  <c r="J402" i="16" s="1"/>
  <c r="D402" i="16"/>
  <c r="M402" i="16" s="1"/>
  <c r="N402" i="16" s="1"/>
  <c r="AX391" i="16"/>
  <c r="M401" i="16"/>
  <c r="N401" i="16" s="1"/>
  <c r="M392" i="16" l="1"/>
  <c r="N392" i="16" s="1"/>
  <c r="M395" i="16"/>
  <c r="N395" i="16" s="1"/>
  <c r="M400" i="16"/>
  <c r="N400" i="16" s="1"/>
  <c r="M397" i="16"/>
  <c r="N397" i="16" s="1"/>
  <c r="M393" i="16"/>
  <c r="N393" i="16" s="1"/>
  <c r="M398" i="16"/>
  <c r="N398" i="16" s="1"/>
  <c r="M396" i="16"/>
  <c r="N396" i="16" s="1"/>
  <c r="M394" i="16"/>
  <c r="N394" i="16" s="1"/>
  <c r="M399" i="16"/>
  <c r="N399" i="16" s="1"/>
</calcChain>
</file>

<file path=xl/connections.xml><?xml version="1.0" encoding="utf-8"?>
<connections xmlns="http://schemas.openxmlformats.org/spreadsheetml/2006/main">
  <connection id="1" name="(-113)]" type="6" refreshedVersion="6" background="1" saveData="1">
    <textPr prompt="0" codePage="437" sourceFile="http://coastwatch.pfeg.noaa.gov/erddap/griddap/erdNavgem05D500mb_LonPM180.csv?geop_ht_isobaric[(2014-09-01):4:(2015-10-01)][(500.0):1:(500.0)][(36):1:(36)][(-113):1:(-113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(-120)]" type="6" refreshedVersion="6" background="1" saveData="1">
    <textPr prompt="0" codePage="437" sourceFile="http://coastwatch.pfeg.noaa.gov/erddap/griddap/erdNavgem05D500mb_LonPM180.csv?geop_ht_isobaric[(2014-09-01):4:(2015-10-01)][(500.0):1:(500.0)][(48):1:(48)][(-120):1:(-120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(140)]" type="6" refreshedVersion="6" background="1" saveData="1">
    <textPr prompt="0" codePage="437" sourceFile="http://coastwatch.pfeg.noaa.gov/erddap/griddap/erdNavgem05D500mb_LonPM180.csv?geop_ht_isobaric[(2014-09-01):4:(2015-10-01)][(500.0):1:(500.0)][(60):1:(60)][(140):1:(140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(150)]" type="6" refreshedVersion="6" background="1" saveData="1">
    <textPr prompt="0" codePage="437" sourceFile="http://coastwatch.pfeg.noaa.gov/erddap/griddap/erdNavgem05D500mb_LonPM180.csv?geop_ht_isobaric[(2014-09-01):4:(2015-10-01)][(500.0):1:(500.0)][(50):1:(50)][(150):1:(150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(-160)]" type="6" refreshedVersion="6" background="1" saveData="1">
    <textPr prompt="0" codePage="437" sourceFile="http://coastwatch.pfeg.noaa.gov/erddap/griddap/erdNavgem05D500mb_LonPM180.csv?geop_ht_isobaric[(2014-09-01):4:(2015-10-01)][(500.0):1:(500.0)][(54):1:(54)][(-160):1:(-160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(-169.5)]" type="6" refreshedVersion="0" background="1">
    <textPr prompt="0" sourceFile="http://coastwatch.pfeg.noaa.gov/erddap/griddap/erdNavgem05D500mb_LonPM180.csv?geop_ht_isobaric[(2016-08-01T12:00:00Z):4:(2016-12-21T12:00:00Z)][(500.0):1:(500.0)][(56.5):1:(56.5)][(-169.5):1:(-169.5)]">
      <textFields>
        <textField/>
      </textFields>
    </textPr>
  </connection>
  <connection id="7" name="(-169.5)]1" type="6" refreshedVersion="0" background="1">
    <textPr prompt="0" sourceFile="http://coastwatch.pfeg.noaa.gov/erddap/griddap/erdNavgem05D500mb_LonPM180.csv?geop_ht_isobaric[(2016-08-01T12:00:00Z):4:(2016-12-21T12:00:00Z)][(500.0):1:(500.0)][(56.5):1:(56.5)][(-169.5):1:(-169.5)]">
      <textFields>
        <textField/>
      </textFields>
    </textPr>
  </connection>
  <connection id="8" name="(-169.5)]2" type="6" refreshedVersion="0" background="1">
    <textPr prompt="0" sourceFile="http://coastwatch.pfeg.noaa.gov/erddap/griddap/erdNavgem05D500mb_LonPM180.csv?geop_ht_isobaric[(2016-08-01T12:00:00Z):4:(2016-12-20T12:00:00Z)][(500.0):1:(500.0)][(56.5):1:(56.5)][(-169.5):1:(-169.5)]">
      <textFields>
        <textField/>
      </textFields>
    </textPr>
  </connection>
  <connection id="9" name="(-170)]" type="6" refreshedVersion="6" background="1" saveData="1">
    <textPr prompt="0" codePage="437" sourceFile="http://coastwatch.pfeg.noaa.gov/erddap/griddap/erdNavgem05D500mb_LonPM180.csv?geop_ht_isobaric[(2014-09-01):4:(2015-10-01)][(500.0):1:(500.0)][(50):1:(50)][(-170):1:(-170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(174)]" type="6" refreshedVersion="3" background="1" saveData="1">
    <textPr prompt="0" codePage="437" sourceFile="http://coastwatch.pfeg.noaa.gov/erddap/griddap/erdNavgem05D500mb_LonPM180.csv?geop_ht_isobaric[(2016-08-01T12:00:00Z):4:(2016-12-19T12:00:00Z)][(500.0):1:(500.0)][(52.5):1:(52.5)][(174):1:(174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(174)]1" type="6" refreshedVersion="3" background="1" saveData="1">
    <textPr prompt="0" codePage="437" sourceFile="http://coastwatch.pfeg.noaa.gov/erddap/griddap/erdNavgem05D500mb_LonPM180.csv?geop_ht_isobaric[(2016-08-01T12:00:00Z):4:(2016-12-19T12:00:00Z)][(500.0):1:(500.0)][(52.5):1:(52.5)][(174):1:(174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(174)]10" type="6" refreshedVersion="3" background="1" saveData="1">
    <textPr prompt="0" codePage="437" sourceFile="http://coastwatch.pfeg.noaa.gov/erddap/griddap/erdNavgem05D500mb_LonPM180.csv?geop_ht_isobaric[(2016-08-01T12:00:00Z):4:(2016-12-20T12:00:00Z)][(500.0):1:(500.0)][(52.5):1:(52.5)][(174):1:(174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(174)]11" type="6" refreshedVersion="3" background="1" saveData="1">
    <textPr prompt="0" codePage="437" sourceFile="http://coastwatch.pfeg.noaa.gov/erddap/griddap/erdNavgem05D500mb_LonPM180.csv?geop_ht_isobaric[(2016-08-01T12:00:00Z):4:(2016-12-20T12:00:00Z)][(500.0):1:(500.0)][(52.5):1:(52.5)][(174):1:(174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(174)]12" type="6" refreshedVersion="3" background="1" saveData="1">
    <textPr prompt="0" codePage="437" sourceFile="http://coastwatch.pfeg.noaa.gov/erddap/griddap/erdNavgem05D500mb_LonPM180.csv?geop_ht_isobaric[(2016-08-01T12:00:00Z):4:(2016-12-20T12:00:00Z)][(500.0):1:(500.0)][(52.5):1:(52.5)][(174):1:(174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(174)]13" type="6" refreshedVersion="3" background="1" saveData="1">
    <textPr prompt="0" codePage="437" sourceFile="http://coastwatch.pfeg.noaa.gov/erddap/griddap/erdNavgem05D500mb_LonPM180.csv?geop_ht_isobaric[(2016-08-01T12:00:00Z):4:(2016-12-20T12:00:00Z)][(500.0):1:(500.0)][(52.5):1:(52.5)][(174):1:(174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name="(174)]14" type="6" refreshedVersion="0" background="1">
    <textPr prompt="0" sourceFile="http://coastwatch.pfeg.noaa.gov/erddap/griddap/erdNavgem05D500mb_LonPM180.csv?geop_ht_isobaric[(2016-08-01T12:00:00Z):4:(2016-12-21T12:00:00Z)][(500.0):1:(500.0)][(52.5):1:(52.5)][(174):1:(174)]">
      <textFields>
        <textField/>
      </textFields>
    </textPr>
  </connection>
  <connection id="17" name="(174)]15" type="6" refreshedVersion="3" background="1" saveData="1">
    <textPr prompt="0" codePage="437" sourceFile="http://coastwatch.pfeg.noaa.gov/erddap/griddap/erdNavgem05D500mb_LonPM180.csv?geop_ht_isobaric[(2016-08-01T12:00:00Z):4:(2016-12-20T12:00:00Z)][(500.0):1:(500.0)][(52.5):1:(52.5)][(174):1:(174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name="(174)]16" type="6" refreshedVersion="0" background="1">
    <textPr prompt="0" sourceFile="http://coastwatch.pfeg.noaa.gov/erddap/griddap/erdNavgem05D500mb_LonPM180.csv?geop_ht_isobaric[(2016-08-01T12:00:00Z):4:(2016-12-21T12:00:00Z)][(500.0):1:(500.0)][(52.5):1:(52.5)][(174):1:(174)]">
      <textFields>
        <textField/>
      </textFields>
    </textPr>
  </connection>
  <connection id="19" name="(174)]17" type="6" refreshedVersion="3" background="1" saveData="1">
    <textPr prompt="0" codePage="437" sourceFile="http://coastwatch.pfeg.noaa.gov/erddap/griddap/erdNavgem05D500mb_LonPM180.csv?geop_ht_isobaric[(2016-08-01T12:00:00Z):4:(2016-12-20T12:00:00Z)][(500.0):1:(500.0)][(52.5):1:(52.5)][(174):1:(174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" name="(174)]18" type="6" refreshedVersion="6" background="1" saveData="1">
    <textPr prompt="0" codePage="437" sourceFile="http://coastwatch.pfeg.noaa.gov/erddap/griddap/erdNavgem05D500mb_LonPM180.csv?geop_ht_isobaric[(2016-08-01T12:00:00Z):4:(2017-07-17T12:00:00Z)][(500.0):1:(500.0)][(55):1:(55)][(174):1:(174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" name="(174)]19" type="6" refreshedVersion="3" background="1" saveData="1">
    <textPr prompt="0" codePage="437" sourceFile="http://coastwatch.pfeg.noaa.gov/erddap/griddap/erdNavgem05D500mb_LonPM180.csv?geop_ht_isobaric[(2016-08-01T12:00:00Z):4:(2016-12-20T12:00:00Z)][(500.0):1:(500.0)][(52.5):1:(52.5)][(174):1:(174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2" name="(174)]2" type="6" refreshedVersion="3" background="1" saveData="1">
    <textPr prompt="0" codePage="437" sourceFile="http://coastwatch.pfeg.noaa.gov/erddap/griddap/erdNavgem05D500mb_LonPM180.csv?geop_ht_isobaric[(2016-08-01T12:00:00Z):4:(2016-12-19T12:00:00Z)][(500.0):1:(500.0)][(52.5):1:(52.5)][(174):1:(174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3" name="(174)]20" type="6" refreshedVersion="6" background="1" saveData="1">
    <textPr prompt="0" codePage="437" sourceFile="http://coastwatch.pfeg.noaa.gov/erddap/griddap/erdNavgem05D500mb_LonPM180.csv?geop_ht_isobaric[(2016-08-01T12:00:00Z):4:(2017-07-18T12:00:00Z)][(500.0):1:(500.0)][(55):1:(55)][(174):1:(174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4" name="(174)]21" type="6" refreshedVersion="0" background="1">
    <textPr prompt="0" sourceFile="http://coastwatch.pfeg.noaa.gov/erddap/griddap/erdNavgem05D500mb_LonPM180.csv?geop_ht_isobaric[(2016-08-01T12:00:00Z):4:(2016-12-21T12:00:00Z)][(500.0):1:(500.0)][(52.5):1:(52.5)][(174):1:(174)]">
      <textFields>
        <textField/>
      </textFields>
    </textPr>
  </connection>
  <connection id="25" name="(174)]22" type="6" refreshedVersion="3" background="1" saveData="1">
    <textPr prompt="0" codePage="437" sourceFile="http://coastwatch.pfeg.noaa.gov/erddap/griddap/erdNavgem05D500mb_LonPM180.csv?geop_ht_isobaric[(2016-08-01T12:00:00Z):4:(2016-12-21T12:00:00Z)][(500.0):1:(500.0)][(52.5):1:(52.5)][(174):1:(174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6" name="(174)]23" type="6" refreshedVersion="6" background="1" saveData="1">
    <textPr prompt="0" codePage="437" sourceFile="http://coastwatch.pfeg.noaa.gov/erddap/griddap/erdNavgem05D500mb_LonPM180.csv?geop_ht_isobaric[(2016-08-01T12:00:00Z):4:(2017-07-28T12:00:00Z)][(500.0):1:(500.0)][(55):1:(55)][(174):1:(174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7" name="(174)]24" type="6" refreshedVersion="3" background="1" saveData="1">
    <textPr prompt="0" codePage="437" sourceFile="http://coastwatch.pfeg.noaa.gov/erddap/griddap/erdNavgem05D500mb_LonPM180.csv?geop_ht_isobaric[(2016-08-01T12:00:00Z):4:(2016-12-22T12:00:00Z)][(500.0):1:(500.0)][(52.5):1:(52.5)][(174):1:(174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8" name="(174)]25" type="6" refreshedVersion="0" background="1">
    <textPr prompt="0" sourceFile="http://coastwatch.pfeg.noaa.gov/erddap/griddap/erdNavgem05D500mb_LonPM180.csv?geop_ht_isobaric[(2016-08-01T12:00:00Z):4:(2016-12-24T12:00:00Z)][(500.0):1:(500.0)][(52.5):1:(52.5)][(174):1:(174)]">
      <textFields>
        <textField/>
      </textFields>
    </textPr>
  </connection>
  <connection id="29" name="(174)]26" type="6" refreshedVersion="0" background="1">
    <textPr prompt="0" sourceFile="http://coastwatch.pfeg.noaa.gov/erddap/griddap/erdNavgem05D500mb_LonPM180.csv?geop_ht_isobaric[(2016-08-01T12:00:00Z):4:(2016-12-23T12:00:00Z)][(500.0):1:(500.0)][(52.5):1:(52.5)][(174):1:(174)]">
      <textFields>
        <textField/>
      </textFields>
    </textPr>
  </connection>
  <connection id="30" name="(174)]27" type="6" refreshedVersion="0" background="1">
    <textPr prompt="0" sourceFile="http://coastwatch.pfeg.noaa.gov/erddap/griddap/erdNavgem05D500mb_LonPM180.csv?geop_ht_isobaric[(2016-08-01T12:00:00Z):4:(2017-1--1T12:00:00Z)][(500.0):1:(500.0)][(52.5):1:(52.5)][(174):1:(174)]">
      <textFields>
        <textField/>
      </textFields>
    </textPr>
  </connection>
  <connection id="31" name="(174)]28" type="6" refreshedVersion="0" background="1">
    <textPr prompt="0" sourceFile="http://coastwatch.pfeg.noaa.gov/erddap/griddap/erdNavgem05D500mb_LonPM180.csv?geop_ht_isobaric[(2016-08-01T12:00:00Z):4:(2016-12-30T12:00:00Z)][(500.0):1:(500.0)][(52.5):1:(52.5)][(174):1:(174)]">
      <textFields>
        <textField/>
      </textFields>
    </textPr>
  </connection>
  <connection id="32" name="(174)]29" type="6" refreshedVersion="3" background="1" saveData="1">
    <textPr prompt="0" codePage="437" sourceFile="http://coastwatch.pfeg.noaa.gov/erddap/griddap/erdNavgem05D500mb_LonPM180.csv?geop_ht_isobaric[(2016-08-01T12:00:00Z):4:(2016-12-30T12:00:00Z)][(500.0):1:(500.0)][(52.5):1:(52.5)][(174):1:(174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3" name="(174)]3" type="6" refreshedVersion="3" background="1" saveData="1">
    <textPr prompt="0" codePage="437" sourceFile="http://coastwatch.pfeg.noaa.gov/erddap/griddap/erdNavgem05D500mb_LonPM180.csv?geop_ht_isobaric[(2016-08-01T12:00:00Z):4:(2016-12-19T12:00:00Z)][(500.0):1:(500.0)][(52.5):1:(52.5)][(174):1:(174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4" name="(174)]30" type="6" refreshedVersion="6" background="1" saveData="1">
    <textPr prompt="0" codePage="437" sourceFile="http://coastwatch.pfeg.noaa.gov/erddap/griddap/erdNavgem05D500mb_LonPM180.csv?geop_ht_isobaric[(2016-08-01T12:00:00Z):4:(2016-08-30T12:00:00Z)][(500.0):1:(500.0)][(55):1:(55)][(174):1:(174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5" name="(174)]31" type="6" refreshedVersion="0" background="1">
    <textPr prompt="0" sourceFile="http://coastwatch.pfeg.noaa.gov/erddap/griddap/erdNavgem05D500mb_LonPM180.csv?geop_ht_isobaric[(2016-08-01T12:00:00Z):4:(2016-12-31T12:00:00Z)][(500.0):1:(500.0)][(52.5):1:(52.5)][(174):1:(174)]">
      <textFields>
        <textField/>
      </textFields>
    </textPr>
  </connection>
  <connection id="36" name="(174)]32" type="6" refreshedVersion="0" background="1">
    <textPr prompt="0" sourceFile="http://coastwatch.pfeg.noaa.gov/erddap/griddap/erdNavgem05D500mb_LonPM180.csv?geop_ht_isobaric[(2016-08-01T12:00:00Z):4:(2017-1-4T12:00:00Z)][(500.0):1:(500.0)][(52.5):1:(52.5)][(174):1:(174)]">
      <textFields>
        <textField/>
      </textFields>
    </textPr>
  </connection>
  <connection id="37" name="(174)]33" type="6" refreshedVersion="0" background="1">
    <textPr prompt="0" sourceFile="http://coastwatch.pfeg.noaa.gov/erddap/griddap/erdNavgem05D500mb_LonPM180.csv?geop_ht_isobaric[(2016-08-01T12:00:00Z):4:(2016-12-30T12:00:00Z)][(500.0):1:(500.0)][(52.5):1:(52.5)][(174):1:(174)]">
      <textFields>
        <textField/>
      </textFields>
    </textPr>
  </connection>
  <connection id="38" name="(174)]34" type="6" refreshedVersion="0" background="1">
    <textPr prompt="0" sourceFile="http://coastwatch.pfeg.noaa.gov/erddap/griddap/erdNavgem05D500mb_LonPM180.csv?geop_ht_isobaric[(2016-08-01T12:00:00Z):4:(2016-12-30T12:00:00Z)][(500.0):1:(500.0)][(52.5):1:(52.5)][(174):1:(174)]">
      <textFields>
        <textField/>
      </textFields>
    </textPr>
  </connection>
  <connection id="39" name="(174)]35" type="6" refreshedVersion="3" background="1" saveData="1">
    <textPr prompt="0" codePage="437" sourceFile="http://coastwatch.pfeg.noaa.gov/erddap/griddap/erdNavgem05D500mb_LonPM180.csv?geop_ht_isobaric[(2016-08-01T12:00:00Z):4:(2017-01-18T12:00:00Z)][(500.0):1:(500.0)][(52.5):1:(52.5)][(174):1:(174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0" name="(174)]36" type="6" refreshedVersion="6" background="1" saveData="1">
    <textPr prompt="0" codePage="437" sourceFile="http://coastwatch.pfeg.noaa.gov/erddap/griddap/erdNavgem05D500mb_LonPM180.csv?geop_ht_isobaric[(2016-08-01):4:(2016-09-20)][(500.0):1:(500.0)][(55):1:(55)][(174):1:(174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1" name="(174)]37" type="6" refreshedVersion="0" background="1">
    <textPr prompt="0" sourceFile="http://coastwatch.pfeg.noaa.gov/erddap/griddap/erdNavgem05D500mb_LonPM180.csv?geop_ht_isobaric[(2016-08-01T12:00:00Z):4:(2017-01-19T12:00:00Z)][(500.0):1:(500.0)][(52.5):1:(52.5)][(174):1:(174)]">
      <textFields>
        <textField/>
      </textFields>
    </textPr>
  </connection>
  <connection id="42" name="(174)]38" type="6" refreshedVersion="3" background="1" saveData="1">
    <textPr prompt="0" codePage="437" sourceFile="http://coastwatch.pfeg.noaa.gov/erddap/griddap/erdNavgem05D500mb_LonPM180.csv?geop_ht_isobaric[(2016-08-01T12:00:00Z):4:(2017-01-20T12:00:00Z)][(500.0):1:(500.0)][(52.5):1:(52.5)][(174):1:(174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3" name="(174)]39" type="6" refreshedVersion="6" background="1" saveData="1">
    <textPr prompt="0" codePage="437" sourceFile="http://coastwatch.pfeg.noaa.gov/erddap/griddap/erdNavgem05D500mb_LonPM180.csv?geop_ht_isobaric[(2016-08-01T12:00:00Z):4:(2016-08-30T12:00:00Z)][(500.0):1:(500.0)][(55):1:(55)][(174):1:(174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4" name="(174)]4" type="6" refreshedVersion="3" background="1" saveData="1">
    <textPr prompt="0" codePage="437" sourceFile="http://coastwatch.pfeg.noaa.gov/erddap/griddap/erdNavgem05D500mb_LonPM180.csv?geop_ht_isobaric[(2016-08-01T12:00:00Z):4:(2016-12-19T12:00:00Z)][(500.0):1:(500.0)][(52.5):1:(52.5)][(174):1:(174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5" name="(174)]40" type="6" refreshedVersion="0" background="1">
    <textPr prompt="0" sourceFile="http://coastwatch.pfeg.noaa.gov/erddap/griddap/erdNavgem05D500mb_LonPM180.csv?geop_ht_isobaric[(2016-08-01T12:00:00Z):4:(2017-01-28T12:00:00Z)][(500.0):1:(500.0)][(52.5):1:(52.5)][(174):1:(174)]">
      <textFields>
        <textField/>
      </textFields>
    </textPr>
  </connection>
  <connection id="46" name="(174)]41" type="6" refreshedVersion="3" background="1" saveData="1">
    <textPr prompt="0" codePage="437" sourceFile="http://coastwatch.pfeg.noaa.gov/erddap/griddap/erdNavgem05D500mb_LonPM180.csv?geop_ht_isobaric[(2016-08-01T12:00:00Z):4:(2017-01-31T12:00:00Z)][(500.0):1:(500.0)][(52.5):1:(52.5)][(174):1:(174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7" name="(174)]42" type="6" refreshedVersion="6" background="1" saveData="1">
    <textPr prompt="0" codePage="437" sourceFile="http://coastwatch.pfeg.noaa.gov/erddap/griddap/erdNavgem05D500mb_LonPM180.csv?geop_ht_isobaric[(2016-08-01T12:00:00Z):4:(2016-08-30T12:00:00Z)][(500.0):1:(500.0)][(55):1:(55)][(174):1:(174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8" name="(174)]43" type="6" refreshedVersion="3" background="1" saveData="1">
    <textPr prompt="0" codePage="437" sourceFile="http://coastwatch.pfeg.noaa.gov/erddap/griddap/erdNavgem05D500mb_LonPM180.csv?geop_ht_isobaric[(2016-08-01T12:00:00Z):4:(2017-05-15T12:00:00Z)][(500.0):1:(500.0)][(55):1:(55)][(174):1:(174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9" name="(174)]44" type="6" refreshedVersion="3" background="1" saveData="1">
    <textPr prompt="0" codePage="437" sourceFile="http://coastwatch.pfeg.noaa.gov/erddap/griddap/erdNavgem05D500mb_LonPM180.csv?geop_ht_isobaric[(2016-08-01T12:00:00Z):4:(2017-05-15T12:00:00Z)][(500.0):1:(500.0)][(55):1:(55)][(174):1:(174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0" name="(174)]45" type="6" refreshedVersion="0" background="1">
    <textPr prompt="0" sourceFile="http://coastwatch.pfeg.noaa.gov/erddap/griddap/erdNavgem05D500mb_LonPM180.csv?geop_ht_isobaric[(2016-08-01T12:00:00Z):4:(2017-05-16T12:00:00Z)][(500.0):1:(500.0)][(55):1:(55)][(174):1:(174)]">
      <textFields>
        <textField/>
      </textFields>
    </textPr>
  </connection>
  <connection id="51" name="(174)]46" type="6" refreshedVersion="6" background="1" saveData="1">
    <textPr prompt="0" codePage="437" sourceFile="http://coastwatch.pfeg.noaa.gov/erddap/griddap/erdNavgem05D500mb_LonPM180.csv?geop_ht_isobaric[(2016-08-01T12:00:00Z):4:(2017-07-16T12:00:00Z)][(500.0):1:(500.0)][(55):1:(55)][(174):1:(174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2" name="(174)]47" type="6" refreshedVersion="6" background="1" saveData="1">
    <textPr prompt="0" codePage="437" sourceFile="http://coastwatch.pfeg.noaa.gov/erddap/griddap/erdNavgem05D500mb_LonPM180.csv?geop_ht_isobaric[(2014-08-01):4:(2015-08-31)][(500.0):1:(500.0)][(55):1:(55)][(174):1:(174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3" name="(174)]48" type="6" refreshedVersion="6" background="1" saveData="1">
    <textPr prompt="0" codePage="437" sourceFile="http://coastwatch.pfeg.noaa.gov/erddap/griddap/erdNavgem05D500mb_LonPM180.csv?geop_ht_isobaric[(2013-08-01):4:(2014-08-31)][(500.0):1:(500.0)][(55):1:(55)][(174):1:(174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4" name="(174)]49" type="6" refreshedVersion="6" background="1" saveData="1">
    <textPr prompt="0" codePage="437" sourceFile="http://coastwatch.pfeg.noaa.gov/erddap/griddap/erdNavgem05D500mb_LonPM180.csv?geop_ht_isobaric[(2013-05-01):4:(2014-05-31)][(500.0):1:(500.0)][(55):1:(55)][(174):1:(174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5" name="(174)]5" type="6" refreshedVersion="3" background="1" saveData="1">
    <textPr prompt="0" codePage="437" sourceFile="http://coastwatch.pfeg.noaa.gov/erddap/griddap/erdNavgem05D500mb_LonPM180.csv?geop_ht_isobaric[(2016-08-01T12:00:00Z):4:(2016-12-20T12:00:00Z)][(500.0):1:(500.0)][(52.5):1:(52.5)][(174):1:(174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6" name="(174)]50" type="6" refreshedVersion="6" background="1" saveData="1">
    <textPr prompt="0" codePage="437" sourceFile="http://coastwatch.pfeg.noaa.gov/erddap/griddap/erdNavgem05D500mb_LonPM180.csv?geop_ht_isobaric[(2014-05-01):4:(2015-05-31)][(500.0):1:(500.0)][(55):1:(55)][(174):1:(174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7" name="(174)]51" type="6" refreshedVersion="6" background="1" saveData="1">
    <textPr prompt="0" codePage="437" sourceFile="http://coastwatch.pfeg.noaa.gov/erddap/griddap/erdNavgem05D500mb_LonPM180.csv?geop_ht_isobaric[(2015-05-01):4:(2016-05-30)][(500.0):1:(500.0)][(55):1:(55)][(174):1:(174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8" name="(174)]52" type="6" refreshedVersion="6" background="1" saveData="1">
    <textPr prompt="0" codePage="437" sourceFile="http://coastwatch.pfeg.noaa.gov/erddap/griddap/erdNavgem05D500mb_LonPM180.csv?geop_ht_isobaric[(2016-05-01):4:(2017-05-31)][(500.0):1:(500.0)][(55):1:(55)][(174):1:(174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9" name="(174)]53" type="6" refreshedVersion="6" background="1" saveData="1">
    <textPr prompt="0" codePage="437" sourceFile="http://coastwatch.pfeg.noaa.gov/erddap/griddap/erdNavgem05D500mb_LonPM180.csv?geop_ht_isobaric[(2014-09-01):4:(2015-10-01)][(500.0):1:(500.0)][(55):1:(55)][(174):1:(174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0" name="(174)]6" type="6" refreshedVersion="3" background="1" saveData="1">
    <textPr prompt="0" codePage="437" sourceFile="http://coastwatch.pfeg.noaa.gov/erddap/griddap/erdNavgem05D500mb_LonPM180.csv?geop_ht_isobaric[(2016-08-01T12:00:00Z):4:(2016-12-20T12:00:00Z)][(500.0):1:(500.0)][(52.5):1:(52.5)][(174):1:(174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1" name="(174)]7" type="6" refreshedVersion="3" background="1" saveData="1">
    <textPr prompt="0" codePage="437" sourceFile="http://coastwatch.pfeg.noaa.gov/erddap/griddap/erdNavgem05D500mb_LonPM180.csv?geop_ht_isobaric[(2016-08-01T12:00:00Z):4:(2016-12-20T12:00:00Z)][(500.0):1:(500.0)][(52.5):1:(52.5)][(174):1:(174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2" name="(174)]8" type="6" refreshedVersion="3" background="1" saveData="1">
    <textPr prompt="0" codePage="437" sourceFile="http://coastwatch.pfeg.noaa.gov/erddap/griddap/erdNavgem05D500mb_LonPM180.csv?geop_ht_isobaric[(2016-08-01T12:00:00Z):4:(2016-12-20T12:00:00Z)][(500.0):1:(500.0)][(52.5):1:(52.5)][(174):1:(174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3" name="(174)]9" type="6" refreshedVersion="3" background="1" saveData="1">
    <textPr prompt="0" codePage="437" sourceFile="http://coastwatch.pfeg.noaa.gov/erddap/griddap/erdNavgem05D500mb_LonPM180.csv?geop_ht_isobaric[(2016-08-01T12:00:00Z):4:(2016-12-20T12:00:00Z)][(500.0):1:(500.0)][(52.5):1:(52.5)][(174):1:(174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4" name="(-180)]" type="6" refreshedVersion="6" background="1" saveData="1">
    <textPr prompt="0" codePage="437" sourceFile="http://coastwatch.pfeg.noaa.gov/erddap/griddap/erdNavgem05D500mb_LonPM180.csv?geop_ht_isobaric[(2014-09-01):4:(2014-12-30)][(500.0):1:(500.0)][(60):1:(60)][(-180):1:(-180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5" name="(-180)]1" type="6" refreshedVersion="6" background="1" saveData="1">
    <textPr prompt="0" codePage="437" sourceFile="http://coastwatch.pfeg.noaa.gov/erddap/griddap/erdNavgem05D500mb_LonPM180.csv?geop_ht_isobaric[(2014-09-01):4:(2015-01-15)][(500.0):1:(500.0)][(60):1:(60)][(-180):1:(-180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6" name="(-180)]2" type="6" refreshedVersion="6" background="1" saveData="1">
    <textPr prompt="0" codePage="437" sourceFile="http://coastwatch.pfeg.noaa.gov/erddap/griddap/erdNavgem05D500mb_LonPM180.csv?geop_ht_isobaric[(2014-08-01):4:(2015-08-31)][(500.0):1:(500.0)][(60):1:(60)][(-180):1:(-180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7" name="(-180)]3" type="6" refreshedVersion="6" background="1" saveData="1">
    <textPr prompt="0" codePage="437" sourceFile="http://coastwatch.pfeg.noaa.gov/erddap/griddap/erdNavgem05D500mb_LonPM180.csv?geop_ht_isobaric[(2014-08-01):4:(2015-08-31)][(500.0):1:(500.0)][(60):1:(60)][(-180):1:(-180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8" name="(-180)]4" type="6" refreshedVersion="6" background="1" saveData="1">
    <textPr prompt="0" codePage="437" sourceFile="http://coastwatch.pfeg.noaa.gov/erddap/griddap/erdNavgem05D500mb_LonPM180.csv?geop_ht_isobaric[(2017-06-01):4:(2017-08-01)][(500.0):1:(500.0)][(60):1:(60)][(-180):1:(-180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9" name="(-70.0)]" type="6" refreshedVersion="0" background="1">
    <textPr prompt="0" sourceFile="http://coastwatch.pfeg.noaa.gov/erddap/griddap/erdNavgem05D500mb_LonPM180.csv?geop_ht_isobaric[(2016-08-01T12:00:00Z):4:(2016-12-21T12:00:00Z)][(500.0):1:(500.0)][(41.5):1:(41.5)][(-70.0):1:(-70.0)]">
      <textFields>
        <textField/>
      </textFields>
    </textPr>
  </connection>
  <connection id="70" name="(-70.0)]1" type="6" refreshedVersion="0" background="1">
    <textPr prompt="0" sourceFile="http://coastwatch.pfeg.noaa.gov/erddap/griddap/erdNavgem05D500mb_LonPM180.csv?geop_ht_isobaric[(2016-08-01T12:00:00Z):4:(2016-12-20T12:00:00Z)][(500.0):1:(500.0)][(41.5):1:(41.5)][(-70.0):1:(-70.0)]">
      <textFields>
        <textField/>
      </textFields>
    </textPr>
  </connection>
  <connection id="71" name="(-70.0)]7" type="6" refreshedVersion="0" background="1">
    <textPr prompt="0" sourceFile="http://coastwatch.pfeg.noaa.gov/erddap/griddap/erdNavgem05D500mb_LonPM180.csv?geop_ht_isobaric[(2016-08-01T12:00:00Z):4:(2016-12-22T12:00:00Z)][(500.0):1:(500.0)][(41.5):1:(41.5)][(-70.0):1:(-70.0)]">
      <textFields>
        <textField/>
      </textFields>
    </textPr>
  </connection>
  <connection id="72" name="(-74)]" type="6" refreshedVersion="6" background="1" saveData="1">
    <textPr prompt="0" codePage="437" sourceFile="http://coastwatch.pfeg.noaa.gov/erddap/griddap/erdNavgem05D500mb_LonPM180.csv?geop_ht_isobaric[(2014-09-01):4:(2015-10-01)][(500.0):1:(500.0)][(41):1:(41)][(-74):1:(-74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3" name="(-81)]" type="6" refreshedVersion="6" background="1" saveData="1">
    <textPr prompt="0" codePage="437" sourceFile="http://coastwatch.pfeg.noaa.gov/erddap/griddap/erdNavgem05D500mb_LonPM180.csv?geop_ht_isobaric[(2014-09-01):4:(2015-10-01)][(500.0):1:(500.0)][(36):1:(36)][(-81):1:(-81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4" name="(-86)]" type="6" refreshedVersion="3" background="1" saveData="1">
    <textPr prompt="0" codePage="437" sourceFile="http://coastwatch.pfeg.noaa.gov/erddap/griddap/erdNavgem05D500mb_LonPM180.csv?geop_ht_isobaric[(2016-08-01T12:00:00Z):4:(2017-05-15T12:00:00Z)][(500.0):1:(500.0)][(41):1:(41)][(-86):1:(-86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5" name="(-86)]1" type="6" refreshedVersion="6" background="1" saveData="1">
    <textPr prompt="0" codePage="437" sourceFile="http://coastwatch.pfeg.noaa.gov/erddap/griddap/erdNavgem05D500mb_LonPM180.csv?geop_ht_isobaric[(2016-08-01T12:00:00Z):4:(2017-07-16T12:00:00Z)][(500.0):1:(500.0)][(41):1:(41)][(-86):1:(-86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6" name="(-86)]10" type="6" refreshedVersion="6" background="1" saveData="1">
    <textPr prompt="0" codePage="437" sourceFile="http://coastwatch.pfeg.noaa.gov/erddap/griddap/erdNavgem05D500mb_LonPM180.csv?geop_ht_isobaric[(2015-05-01):4:(2016-05-30)][(500.0):1:(500.0)][(41):1:(41)][(-86):1:(-86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7" name="(-86)]11" type="6" refreshedVersion="6" background="1" saveData="1">
    <textPr prompt="0" codePage="437" sourceFile="http://coastwatch.pfeg.noaa.gov/erddap/griddap/erdNavgem05D500mb_LonPM180.csv?geop_ht_isobaric[(2016-01-08T12:00:00Z):4:(2016-10-09T12:00:00Z)][(500.0):1:(500.0)][(41):1:(41)][(-86):1:(-86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8" name="(-86)]12" type="6" refreshedVersion="6" background="1" saveData="1">
    <textPr prompt="0" codePage="437" sourceFile="http://coastwatch.pfeg.noaa.gov/erddap/griddap/erdNavgem05D500mb_LonPM180.csv?geop_ht_isobaric[(2016-05-01):4:(2017-05-31)][(500.0):1:(500.0)][(41):1:(41)][(-86):1:(-86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9" name="(-86)]13" type="6" refreshedVersion="6" background="1" saveData="1">
    <textPr prompt="0" codePage="437" sourceFile="http://coastwatch.pfeg.noaa.gov/erddap/griddap/erdNavgem05D500mb_LonPM180.csv?geop_ht_isobaric[(2016-01-08T12:00:00Z):4:(2016-10-09T12:00:00Z)][(500.0):1:(500.0)][(41):1:(41)][(-86):1:(-86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0" name="(-86)]14" type="6" refreshedVersion="6" background="1" saveData="1">
    <textPr prompt="0" codePage="437" sourceFile="http://coastwatch.pfeg.noaa.gov/erddap/griddap/erdNavgem05D500mb_LonPM180.csv?geop_ht_isobaric[(2014-09-01):4:(2015-10-01)][(500.0):1:(500.0)][(41):1:(41)][(-86):1:(-86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1" name="(-86)]15" type="6" refreshedVersion="6" background="1" saveData="1">
    <textPr prompt="0" codePage="437" sourceFile="http://coastwatch.pfeg.noaa.gov/erddap/griddap/erdNavgem05D500mb_LonPM180.csv?geop_ht_isobaric[(2016-08-01):4:(2017-07-28)][(500.0):1:(500.0)][(41):1:(41)][(-86):1:(-86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2" name="(-86)]19" type="6" refreshedVersion="6" background="1" saveData="1">
    <textPr prompt="0" codePage="437" sourceFile="http://coastwatch.pfeg.noaa.gov/erddap/griddap/erdNavgem05D500mb_LonPM180.csv?geop_ht_isobaric[(2016-08-01):4:(2016-09-20)][(500.0):1:(500.0)][(41):1:(41)][(-86):1:(-86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3" name="(-86)]2" type="6" refreshedVersion="6" background="1" saveData="1">
    <textPr prompt="0" codePage="437" sourceFile="http://coastwatch.pfeg.noaa.gov/erddap/griddap/erdNavgem05D500mb_LonPM180.csv?geop_ht_isobaric[(2016-08-01T12:00:00Z):4:(2017-07-17T12:00:00Z)][(500.0):1:(500.0)][(41):1:(41)][(-86):1:(-86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4" name="(-86)]3" type="6" refreshedVersion="6" background="1" saveData="1">
    <textPr prompt="0" codePage="437" sourceFile="http://coastwatch.pfeg.noaa.gov/erddap/griddap/erdNavgem05D500mb_LonPM180.csv?geop_ht_isobaric[(2016-08-01T12:00:00Z):4:(2017-07-18T12:00:00Z)][(500.0):1:(500.0)][(41):1:(41)][(-86):1:(-86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5" name="(-86)]4" type="6" refreshedVersion="6" background="1" saveData="1">
    <textPr prompt="0" codePage="437" sourceFile="http://coastwatch.pfeg.noaa.gov/erddap/griddap/erdNavgem05D500mb_LonPM180.csv?geop_ht_isobaric[(2016-08-01T12:00:00Z):4:(2017-07-28T12:00:00Z)][(500.0):1:(500.0)][(41):1:(41)][(-86):1:(-86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6" name="(-86)]5" type="6" refreshedVersion="6" background="1" saveData="1">
    <textPr prompt="0" codePage="437" sourceFile="http://coastwatch.pfeg.noaa.gov/erddap/griddap/erdNavgem05D500mb_LonPM180.csv?geop_ht_isobaric[(2014-08-01):4:(2015-08-31)][(500.0):1:(500.0)][(41):1:(41)][(-86):1:(-86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7" name="(-86)]6" type="6" refreshedVersion="6" background="1" saveData="1">
    <textPr prompt="0" codePage="437" sourceFile="http://coastwatch.pfeg.noaa.gov/erddap/griddap/erdNavgem05D500mb_LonPM180.csv?geop_ht_isobaric[(2013-08-01):4:(2014-08-31)][(500.0):1:(500.0)][(41):1:(41)][(-86):1:(-86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8" name="(-86)]7" type="6" refreshedVersion="6" background="1" saveData="1">
    <textPr prompt="0" codePage="437" sourceFile="http://coastwatch.pfeg.noaa.gov/erddap/griddap/erdNavgem05D500mb_LonPM180.csv?geop_ht_isobaric[(2013-05-01):4:(2014-05-31)][(500.0):1:(500.0)][(41):1:(41)][(-86):1:(-86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9" name="(-86)]8" type="6" refreshedVersion="6" background="1" saveData="1">
    <textPr prompt="0" codePage="437" sourceFile="http://coastwatch.pfeg.noaa.gov/erddap/griddap/erdNavgem05D500mb_LonPM180.csv?geop_ht_isobaric[(2016-08-01T12:00:00Z):4:(2017-07-28T12:00:00Z)][(500.0):1:(500.0)][(41):1:(41)][(-86):1:(-86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0" name="(-86)]9" type="6" refreshedVersion="6" background="1" saveData="1">
    <textPr prompt="0" codePage="437" sourceFile="http://coastwatch.pfeg.noaa.gov/erddap/griddap/erdNavgem05D500mb_LonPM180.csv?geop_ht_isobaric[(2014-05-01):4:(2015-05-31)][(500.0):1:(500.0)][(41):1:(41)][(-86):1:(-86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1" name="(-90)]" type="6" refreshedVersion="6" background="1" saveData="1">
    <textPr prompt="0" codePage="437" sourceFile="http://coastwatch.pfeg.noaa.gov/erddap/griddap/erdNavgem05D500mb_LonPM180.csv?geop_ht_isobaric[(2014-09-01):4:(2014-12-30)][(500.0):1:(500.0)][(45):1:(45)][(-90):1:(-90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2" name="(-90)]1" type="6" refreshedVersion="6" background="1" saveData="1">
    <textPr prompt="0" codePage="437" sourceFile="http://coastwatch.pfeg.noaa.gov/erddap/griddap/erdNavgem05D500mb_LonPM180.csv?geop_ht_isobaric[(2014-09-01):4:(2014-12-30)][(500.0):1:(500.0)][(45):1:(45)][(-90):1:(-90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3" name="(-90)]2" type="6" refreshedVersion="6" background="1" saveData="1">
    <textPr prompt="0" codePage="437" sourceFile="http://coastwatch.pfeg.noaa.gov/erddap/griddap/erdNavgem05D500mb_LonPM180.csv?geop_ht_isobaric[(2014-09-01):4:(2015-01-15)][(500.0):1:(500.0)][(45):1:(45)][(-90):1:(-90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4" name="(-90)]3" type="6" refreshedVersion="6" background="1" saveData="1">
    <textPr prompt="0" codePage="437" sourceFile="http://coastwatch.pfeg.noaa.gov/erddap/griddap/erdNavgem05D500mb_LonPM180.csv?geop_ht_isobaric[(2014-08-01):4:(2015-08-31)][(500.0):1:(500.0)][(45):1:(45)][(-90):1:(-90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5" name="(-90)]4" type="6" refreshedVersion="6" background="1" saveData="1">
    <textPr prompt="0" codePage="437" sourceFile="http://coastwatch.pfeg.noaa.gov/erddap/griddap/erdNavgem05D500mb_LonPM180.csv?geop_ht_isobaric[(2014-08-01):4:(2015-08-31)][(500.0):1:(500.0)][(45):1:(45)][(-90):1:(-90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6" name="(-90)]5" type="6" refreshedVersion="6" background="1" saveData="1">
    <textPr prompt="0" codePage="437" sourceFile="http://coastwatch.pfeg.noaa.gov/erddap/griddap/erdNavgem05D500mb_LonPM180.csv?geop_ht_isobaric[(2017-06-01):4:(2017-08-01)][(500.0):1:(500.0)][(45):1:(45)][(-90):1:(-90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7" name="(-93)]" type="6" refreshedVersion="3" background="1" saveData="1">
    <textPr prompt="0" codePage="437" sourceFile="http://coastwatch.pfeg.noaa.gov/erddap/griddap/erdNavgem05D500mb_LonPM180.csv?geop_ht_isobaric[(2016-08-01T12:00:00Z):4:(2016-12-20T12:00:00Z)][(500.0):1:(500.0)][(37):1:(37)][(-93):1:(-93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8" name="(-93)]1" type="6" refreshedVersion="3" background="1" saveData="1">
    <textPr prompt="0" codePage="437" sourceFile="http://coastwatch.pfeg.noaa.gov/erddap/griddap/erdNavgem05D500mb_LonPM180.csv?geop_ht_isobaric[(2016-08-01T12:00:00Z):4:(2016-12-20T12:00:00Z)][(500.0):1:(500.0)][(37):1:(37)][(-93):1:(-93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9" name="(-93)]10" type="6" refreshedVersion="3" background="1" saveData="1">
    <textPr prompt="0" codePage="437" sourceFile="http://coastwatch.pfeg.noaa.gov/erddap/griddap/erdNavgem05D500mb_LonPM180.csv?geop_ht_isobaric[(2016-08-01T12:00:00Z):4:(2017-01-20T12:00:00Z)][(500.0):1:(500.0)][(37):1:(37)][(-93):1:(-93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0" name="(-93)]11" type="6" refreshedVersion="3" background="1" saveData="1">
    <textPr prompt="0" codePage="437" sourceFile="http://coastwatch.pfeg.noaa.gov/erddap/griddap/erdNavgem05D500mb_LonPM180.csv?geop_ht_isobaric[(2016-08-01T12:00:00Z):4:(2017-01-31T12:00:00Z)][(500.0):1:(500.0)][(37):1:(37)][(-93):1:(-93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1" name="(-93)]2" type="6" refreshedVersion="3" background="1" saveData="1">
    <textPr prompt="0" codePage="437" sourceFile="http://coastwatch.pfeg.noaa.gov/erddap/griddap/erdNavgem05D500mb_LonPM180.csv?geop_ht_isobaric[(2016-08-01T12:00:00Z):4:(2016-12-20T12:00:00Z)][(500.0):1:(500.0)][(37):1:(37)][(-93):1:(-93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2" name="(-93)]3" type="6" refreshedVersion="3" background="1" saveData="1">
    <textPr prompt="0" codePage="437" sourceFile="http://coastwatch.pfeg.noaa.gov/erddap/griddap/erdNavgem05D500mb_LonPM180.csv?geop_ht_isobaric[(2016-08-01T12:00:00Z):4:(2016-12-20T12:00:00Z)][(500.0):1:(500.0)][(37):1:(37)][(-93):1:(-93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3" name="(-93)]4" type="6" refreshedVersion="3" background="1" saveData="1">
    <textPr prompt="0" codePage="437" sourceFile="http://coastwatch.pfeg.noaa.gov/erddap/griddap/erdNavgem05D500mb_LonPM180.csv?geop_ht_isobaric[(2016-08-01T12:00:00Z):4:(2016-12-20T12:00:00Z)][(500.0):1:(500.0)][(37):1:(37)][(-93):1:(-93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4" name="(-93)]5" type="6" refreshedVersion="3" background="1" saveData="1">
    <textPr prompt="0" codePage="437" sourceFile="http://coastwatch.pfeg.noaa.gov/erddap/griddap/erdNavgem05D500mb_LonPM180.csv?geop_ht_isobaric[(2016-08-01T12:00:00Z):4:(2016-12-20T12:00:00Z)][(500.0):1:(500.0)][(37):1:(37)][(-93):1:(-93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5" name="(-93)]6" type="6" refreshedVersion="3" background="1" saveData="1">
    <textPr prompt="0" codePage="437" sourceFile="http://coastwatch.pfeg.noaa.gov/erddap/griddap/erdNavgem05D500mb_LonPM180.csv?geop_ht_isobaric[(2016-08-01T12:00:00Z):4:(2016-12-21T12:00:00Z)][(500.0):1:(500.0)][(37):1:(37)][(-93):1:(-93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6" name="(-93)]7" type="6" refreshedVersion="3" background="1" saveData="1">
    <textPr prompt="0" codePage="437" sourceFile="http://coastwatch.pfeg.noaa.gov/erddap/griddap/erdNavgem05D500mb_LonPM180.csv?geop_ht_isobaric[(2016-08-01T12:00:00Z):4:(2016-12-22T12:00:00Z)][(500.0):1:(500.0)][(37):1:(37)][(-93):1:(-93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7" name="(-93)]8" type="6" refreshedVersion="3" background="1" saveData="1">
    <textPr prompt="0" codePage="437" sourceFile="http://coastwatch.pfeg.noaa.gov/erddap/griddap/erdNavgem05D500mb_LonPM180.csv?geop_ht_isobaric[(2016-08-01T12:00:00Z):4:(2016-12-30T12:00:00Z)][(500.0):1:(500.0)][(37):1:(37)][(-93):1:(-93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8" name="(-93)]9" type="6" refreshedVersion="3" background="1" saveData="1">
    <textPr prompt="0" codePage="437" sourceFile="http://coastwatch.pfeg.noaa.gov/erddap/griddap/erdNavgem05D500mb_LonPM180.csv?geop_ht_isobaric[(2016-08-01T12:00:00Z):4:(2017-01-18T12:00:00Z)][(500.0):1:(500.0)][(37):1:(37)][(-93):1:(-93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9" name="CustomHistory" type="6" refreshedVersion="3" background="1" saveData="1">
    <textPr prompt="0" codePage="437" sourceFile="http://www.wunderground.com/history/airport/UHPP/2013/9/1/CustomHistory.html?dayend=30&amp;monthend=6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0" name="CustomHistory1" type="6" refreshedVersion="3" background="1" saveData="1">
    <textPr prompt="0" codePage="437" sourceFile="http://www.wunderground.com/history/airport/KCOU/2013/9/1/CustomHistory.html?dayend=30&amp;monthend=6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1" name="CustomHistory10" type="6" refreshedVersion="3" background="1">
    <textPr prompt="0" codePage="437" sourceFile="http://www.wunderground.com/history/airport/KCOU/2014/9/1/CustomHistory.html?dayend=13&amp;monthend=10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2" name="CustomHistory1000" type="6" refreshedVersion="3" background="1" saveData="1">
    <textPr prompt="0" codePage="437" sourceFile="http://www.wunderground.com/history/airport/KSGF/2016/8/1/CustomHistory.html?dayend=30&amp;monthend=10&amp;yearend=2016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3" name="CustomHistory1007" type="6" refreshedVersion="3" background="1" saveData="1">
    <textPr prompt="0" codePage="437" sourceFile="http://www.wunderground.com/history/airport/KSGF/2016/8/1/CustomHistory.html?dayend=22&amp;monthend=11&amp;yearend=2016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4" name="CustomHistory101" type="6" refreshedVersion="3" background="1" saveData="1">
    <textPr prompt="0" codePage="437" sourceFile="http://www.wunderground.com/history/airport/KSGF/2014/8/1/CustomHistory.html?dayend=26&amp;monthend=11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5" name="CustomHistory1013" type="6" refreshedVersion="3" background="1" saveData="1">
    <textPr prompt="0" codePage="437" sourceFile="http://www.wunderground.com/history/airport/KSGF/2016/8/1/CustomHistory.html?dayend=22&amp;monthend=11&amp;yearend=2016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6" name="CustomHistory1018" type="6" refreshedVersion="3" background="1" saveData="1">
    <textPr prompt="0" codePage="437" sourceFile="http://www.wunderground.com/history/airport/KSGF/2016/8/1/CustomHistory.html?dayend=4&amp;monthend=12&amp;yearend=2016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7" name="CustomHistory1019" type="6" refreshedVersion="0" background="1">
    <textPr prompt="0" sourceFile="http://www.wunderground.com/history/airport/PAPB/2016/8/1/CustomHistory.html?dayend=5&amp;monthend=12&amp;yearend=2016&amp;req_city=NA&amp;req_state=NA&amp;req_statename=NA&amp;format=1">
      <textFields>
        <textField/>
      </textFields>
    </textPr>
  </connection>
  <connection id="118" name="CustomHistory1020" type="6" refreshedVersion="3" background="1" saveData="1">
    <textPr prompt="0" codePage="437" sourceFile="http://www.wunderground.com/history/airport/KSGF/2016/8/1/CustomHistory.html?dayend=4&amp;monthend=12&amp;yearend=2016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9" name="CustomHistory1026" type="6" refreshedVersion="3" background="1" saveData="1">
    <textPr prompt="0" codePage="437" sourceFile="http://www.wunderground.com/history/airport/KSGF/2016/8/1/CustomHistory.html?dayend=19&amp;monthend=12&amp;yearend=2016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0" name="CustomHistory1028" type="6" refreshedVersion="0" background="1">
    <textPr prompt="0" sourceFile="http://www.wunderground.com/history/airport/KCLE/2016/8/1/CustomHistory.html?dayend=20&amp;monthend=12&amp;yearend=2016&amp;req_city=NA&amp;req_state=NA&amp;req_statename=NA&amp;format=1">
      <textFields>
        <textField/>
      </textFields>
    </textPr>
  </connection>
  <connection id="121" name="CustomHistory1029" type="6" refreshedVersion="3" background="1" saveData="1">
    <textPr prompt="0" codePage="437" sourceFile="http://www.wunderground.com/history/airport/KSGF/2016/8/1/CustomHistory.html?dayend=20&amp;monthend=12&amp;yearend=2016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2" name="CustomHistory104" type="6" refreshedVersion="3" background="1" saveData="1">
    <textPr prompt="0" codePage="437" sourceFile="http://www.wunderground.com/history/airport/KSGF/2014/8/1/CustomHistory.html?dayend=27&amp;monthend=11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3" name="CustomHistory107" type="6" refreshedVersion="3" background="1" saveData="1">
    <textPr prompt="0" codePage="437" sourceFile="http://www.wunderground.com/history/airport/KSGF/2014/8/1/CustomHistory.html?dayend=28&amp;monthend=11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4" name="CustomHistory11" type="6" refreshedVersion="3" background="1">
    <textPr prompt="0" codePage="437" sourceFile="http://www.wunderground.com/history/airport/KCOU/2014/8/1/CustomHistory.html?dayend=13&amp;monthend=10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5" name="CustomHistory110" type="6" refreshedVersion="3" background="1" saveData="1">
    <textPr prompt="0" codePage="437" sourceFile="http://www.wunderground.com/history/airport/KSGF/2014/8/1/CustomHistory.html?dayend=29&amp;monthend=11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6" name="CustomHistory113" type="6" refreshedVersion="3" background="1" saveData="1">
    <textPr prompt="0" codePage="437" sourceFile="http://www.wunderground.com/history/airport/KSGF/2014/8/1/CustomHistory.html?dayend=0&amp;monthend=12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7" name="CustomHistory116" type="6" refreshedVersion="3" background="1" saveData="1">
    <textPr prompt="0" codePage="437" sourceFile="http://www.wunderground.com/history/airport/KSGF/2014/8/1/CustomHistory.html?dayend=0&amp;monthend=12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8" name="CustomHistory119" type="6" refreshedVersion="3" background="1" saveData="1">
    <textPr prompt="0" codePage="437" sourceFile="http://www.wunderground.com/history/airport/KSGF/2014/8/1/CustomHistory.html?dayend=0&amp;monthend=12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9" name="CustomHistory12" type="6" refreshedVersion="3" background="1">
    <textPr prompt="0" codePage="437" sourceFile="http://www.wunderground.com/history/airport/KCOU/2014/8/1/CustomHistory.html?dayend=14&amp;monthend=10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0" name="CustomHistory122" type="6" refreshedVersion="3" background="1" saveData="1">
    <textPr prompt="0" codePage="437" sourceFile="http://www.wunderground.com/history/airport/KSGF/2014/8/1/CustomHistory.html?dayend=0&amp;monthend=12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1" name="CustomHistory125" type="6" refreshedVersion="3" background="1" saveData="1">
    <textPr prompt="0" codePage="437" sourceFile="http://www.wunderground.com/history/airport/KSGF/2014/8/1/CustomHistory.html?dayend=0&amp;monthend=12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2" name="CustomHistory128" type="6" refreshedVersion="3" background="1" saveData="1">
    <textPr prompt="0" codePage="437" sourceFile="http://www.wunderground.com/history/airport/KSGF/2014/8/1/CustomHistory.html?dayend=0&amp;monthend=12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3" name="CustomHistory13" type="6" refreshedVersion="3" background="1">
    <textPr prompt="0" codePage="437" sourceFile="http://www.wunderground.com/history/airport/KCOU/2014/8/1/CustomHistory.html?dayend=15&amp;monthend=10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4" name="CustomHistory131" type="6" refreshedVersion="3" background="1" saveData="1">
    <textPr prompt="0" codePage="437" sourceFile="http://www.wunderground.com/history/airport/KSGF/2014/8/1/CustomHistory.html?dayend=1&amp;monthend=12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5" name="CustomHistory134" type="6" refreshedVersion="3" background="1" saveData="1">
    <textPr prompt="0" codePage="437" sourceFile="http://www.wunderground.com/history/airport/KSGF/2014/8/1/CustomHistory.html?dayend=2&amp;monthend=12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6" name="CustomHistory137" type="6" refreshedVersion="3" background="1" saveData="1">
    <textPr prompt="0" codePage="437" sourceFile="http://www.wunderground.com/history/airport/KSGF/2014/8/1/CustomHistory.html?dayend=4&amp;monthend=12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7" name="CustomHistory14" type="6" refreshedVersion="3" background="1" saveData="1">
    <textPr prompt="0" codePage="437" sourceFile="http://www.wunderground.com/history/airport/KCOU/2014/8/1/CustomHistory.html?dayend=15&amp;monthend=10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8" name="CustomHistory140" type="6" refreshedVersion="3" background="1" saveData="1">
    <textPr prompt="0" codePage="437" sourceFile="http://www.wunderground.com/history/airport/KSGF/2014/8/1/CustomHistory.html?dayend=4&amp;monthend=12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9" name="CustomHistory143" type="6" refreshedVersion="3" background="1" saveData="1">
    <textPr prompt="0" codePage="437" sourceFile="http://www.wunderground.com/history/airport/KSGF/2014/8/1/CustomHistory.html?dayend=5&amp;monthend=12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0" name="CustomHistory146" type="6" refreshedVersion="3" background="1" saveData="1">
    <textPr prompt="0" codePage="437" sourceFile="http://www.wunderground.com/history/airport/KSGF/2014/8/1/CustomHistory.html?dayend=5&amp;monthend=12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1" name="CustomHistory149" type="6" refreshedVersion="3" background="1" saveData="1">
    <textPr prompt="0" codePage="437" sourceFile="http://www.wunderground.com/history/airport/KSGF/2014/8/1/CustomHistory.html?dayend=6&amp;monthend=12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2" name="CustomHistory15" type="6" refreshedVersion="3" background="1" saveData="1">
    <textPr prompt="0" codePage="437" sourceFile="http://www.wunderground.com/history/airport/KCOU/2014/8/1/CustomHistory.html?dayend=15&amp;monthend=10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3" name="CustomHistory152" type="6" refreshedVersion="3" background="1" saveData="1">
    <textPr prompt="0" codePage="437" sourceFile="http://www.wunderground.com/history/airport/KSGF/2014/8/1/CustomHistory.html?dayend=7&amp;monthend=12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4" name="CustomHistory155" type="6" refreshedVersion="3" background="1" saveData="1">
    <textPr prompt="0" codePage="437" sourceFile="http://www.wunderground.com/history/airport/KSGF/2014/8/1/CustomHistory.html?dayend=8&amp;monthend=12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5" name="CustomHistory158" type="6" refreshedVersion="3" background="1" saveData="1">
    <textPr prompt="0" codePage="437" sourceFile="http://www.wunderground.com/history/airport/KSGF/2014/8/1/CustomHistory.html?dayend=8&amp;monthend=12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6" name="CustomHistory16" type="6" refreshedVersion="3" background="1" saveData="1">
    <textPr prompt="0" codePage="437" sourceFile="http://www.wunderground.com/history/airport/KCOU/2014/8/1/CustomHistory.html?dayend=16&amp;monthend=10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7" name="CustomHistory161" type="6" refreshedVersion="3" background="1" saveData="1">
    <textPr prompt="0" codePage="437" sourceFile="http://www.wunderground.com/history/airport/KSGF/2014/8/1/CustomHistory.html?dayend=8&amp;monthend=12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8" name="CustomHistory164" type="6" refreshedVersion="3" background="1" saveData="1">
    <textPr prompt="0" codePage="437" sourceFile="http://www.wunderground.com/history/airport/KSGF/2014/8/1/CustomHistory.html?dayend=8&amp;monthend=12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9" name="CustomHistory167" type="6" refreshedVersion="3" background="1" saveData="1">
    <textPr prompt="0" codePage="437" sourceFile="http://www.wunderground.com/history/airport/KSGF/2014/8/1/CustomHistory.html?dayend=8&amp;monthend=12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0" name="CustomHistory17" type="6" refreshedVersion="3" background="1" saveData="1">
    <textPr prompt="0" codePage="437" sourceFile="http://www.wunderground.com/history/airport/KCOU/2014/8/1/CustomHistory.html?dayend=17&amp;monthend=10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1" name="CustomHistory170" type="6" refreshedVersion="3" background="1" saveData="1">
    <textPr prompt="0" codePage="437" sourceFile="http://www.wunderground.com/history/airport/KSGF/2014/8/1/CustomHistory.html?dayend=9&amp;monthend=12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2" name="CustomHistory173" type="6" refreshedVersion="3" background="1" saveData="1">
    <textPr prompt="0" codePage="437" sourceFile="http://www.wunderground.com/history/airport/KSGF/2014/8/1/CustomHistory.html?dayend=10&amp;monthend=12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3" name="CustomHistory176" type="6" refreshedVersion="3" background="1" saveData="1">
    <textPr prompt="0" codePage="437" sourceFile="http://www.wunderground.com/history/airport/KSGF/2014/8/1/CustomHistory.html?dayend=11&amp;monthend=12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4" name="CustomHistory179" type="6" refreshedVersion="3" background="1" saveData="1">
    <textPr prompt="0" codePage="437" sourceFile="http://www.wunderground.com/history/airport/KSGF/2014/8/1/CustomHistory.html?dayend=14&amp;monthend=12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5" name="CustomHistory18" type="6" refreshedVersion="3" background="1" saveData="1">
    <textPr prompt="0" codePage="437" sourceFile="http://www.wunderground.com/history/airport/KCOU/2014/8/1/CustomHistory.html?dayend=18&amp;monthend=10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6" name="CustomHistory182" type="6" refreshedVersion="3" background="1" saveData="1">
    <textPr prompt="0" codePage="437" sourceFile="http://www.wunderground.com/history/airport/KSGF/2014/8/1/CustomHistory.html?dayend=15&amp;monthend=12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7" name="CustomHistory185" type="6" refreshedVersion="3" background="1" saveData="1">
    <textPr prompt="0" codePage="437" sourceFile="http://www.wunderground.com/history/airport/KSGF/2014/8/1/CustomHistory.html?dayend=16&amp;monthend=12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8" name="CustomHistory188" type="6" refreshedVersion="3" background="1" saveData="1">
    <textPr prompt="0" codePage="437" sourceFile="http://www.wunderground.com/history/airport/KSGF/2014/8/1/CustomHistory.html?dayend=16&amp;monthend=12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9" name="CustomHistory19" type="6" refreshedVersion="3" background="1" saveData="1">
    <textPr prompt="0" codePage="437" sourceFile="http://www.wunderground.com/history/airport/KCOU/2014/8/1/CustomHistory.html?dayend=17&amp;monthend=10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0" name="CustomHistory191" type="6" refreshedVersion="3" background="1" saveData="1">
    <textPr prompt="0" codePage="437" sourceFile="http://www.wunderground.com/history/airport/KSGF/2014/8/1/CustomHistory.html?dayend=17&amp;monthend=12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1" name="CustomHistory194" type="6" refreshedVersion="3" background="1" saveData="1">
    <textPr prompt="0" codePage="437" sourceFile="http://www.wunderground.com/history/airport/KSGF/2014/8/1/CustomHistory.html?dayend=18&amp;monthend=12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2" name="CustomHistory197" type="6" refreshedVersion="3" background="1" saveData="1">
    <textPr prompt="0" codePage="437" sourceFile="http://www.wunderground.com/history/airport/KSGF/2014/8/1/CustomHistory.html?dayend=19&amp;monthend=12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3" name="CustomHistory2" type="6" refreshedVersion="0" background="1">
    <textPr prompt="0" sourceFile="http://www.wunderground.com/history/airport/UHPP/2013/9/1/CustomHistory.html?dayend=30&amp;monthend=6&amp;yearend=2014&amp;req_city=NA&amp;req_state=NA&amp;req_statename=NA&amp;format=1">
      <textFields>
        <textField/>
      </textFields>
    </textPr>
  </connection>
  <connection id="164" name="CustomHistory20" type="6" refreshedVersion="3" background="1" saveData="1">
    <textPr prompt="0" codePage="437" sourceFile="http://www.wunderground.com/history/airport/KCOU/2014/8/1/CustomHistory.html?dayend=17&amp;monthend=10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5" name="CustomHistory200" type="6" refreshedVersion="3" background="1" saveData="1">
    <textPr prompt="0" codePage="437" sourceFile="http://www.wunderground.com/history/airport/KSGF/2014/8/1/CustomHistory.html?dayend=20&amp;monthend=12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6" name="CustomHistory203" type="6" refreshedVersion="3" background="1" saveData="1">
    <textPr prompt="0" codePage="437" sourceFile="http://www.wunderground.com/history/airport/KSGF/2014/8/1/CustomHistory.html?dayend=21&amp;monthend=12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7" name="CustomHistory206" type="6" refreshedVersion="3" background="1" saveData="1">
    <textPr prompt="0" codePage="437" sourceFile="http://www.wunderground.com/history/airport/KSGF/2014/8/1/CustomHistory.html?dayend=22&amp;monthend=12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8" name="CustomHistory209" type="6" refreshedVersion="3" background="1" saveData="1">
    <textPr prompt="0" codePage="437" sourceFile="http://www.wunderground.com/history/airport/KSGF/2014/8/1/CustomHistory.html?dayend=23&amp;monthend=12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9" name="CustomHistory21" type="6" refreshedVersion="3" background="1" saveData="1">
    <textPr prompt="0" codePage="437" sourceFile="http://www.wunderground.com/history/airport/KCOU/2014/8/1/CustomHistory.html?dayend=17&amp;monthend=10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0" name="CustomHistory212" type="6" refreshedVersion="3" background="1" saveData="1">
    <textPr prompt="0" codePage="437" sourceFile="http://www.wunderground.com/history/airport/KSGF/2014/8/1/CustomHistory.html?dayend=24&amp;monthend=12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1" name="CustomHistory215" type="6" refreshedVersion="3" background="1" saveData="1">
    <textPr prompt="0" codePage="437" sourceFile="http://www.wunderground.com/history/airport/KSGF/2014/8/1/CustomHistory.html?dayend=25&amp;monthend=12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2" name="CustomHistory218" type="6" refreshedVersion="3" background="1" saveData="1">
    <textPr prompt="0" codePage="437" sourceFile="http://www.wunderground.com/history/airport/KSGF/2014/8/1/CustomHistory.html?dayend=25&amp;monthend=12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3" name="CustomHistory22" type="6" refreshedVersion="3" background="1" saveData="1">
    <textPr prompt="0" codePage="437" sourceFile="http://www.wunderground.com/history/airport/KCOU/2014/8/1/CustomHistory.html?dayend=17&amp;monthend=10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4" name="CustomHistory221" type="6" refreshedVersion="3" background="1" saveData="1">
    <textPr prompt="0" codePage="437" sourceFile="http://www.wunderground.com/history/airport/KSGF/2014/8/1/CustomHistory.html?dayend=26&amp;monthend=12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5" name="CustomHistory224" type="6" refreshedVersion="3" background="1" saveData="1">
    <textPr prompt="0" codePage="437" sourceFile="http://www.wunderground.com/history/airport/KSGF/2014/8/1/CustomHistory.html?dayend=26&amp;monthend=12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6" name="CustomHistory227" type="6" refreshedVersion="3" background="1" saveData="1">
    <textPr prompt="0" codePage="437" sourceFile="http://www.wunderground.com/history/airport/KSGF/2014/8/1/CustomHistory.html?dayend=27&amp;monthend=12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7" name="CustomHistory23" type="6" refreshedVersion="0" background="1">
    <textPr prompt="0" sourceFile="http://www.wunderground.com/history/airport/KCOU/2014/8/1/CustomHistory.html?dayend=18&amp;monthend=10&amp;yearend=2014&amp;req_city=NA&amp;req_state=NA&amp;req_statename=NA&amp;format=1">
      <textFields>
        <textField/>
      </textFields>
    </textPr>
  </connection>
  <connection id="178" name="CustomHistory230" type="6" refreshedVersion="3" background="1" saveData="1">
    <textPr prompt="0" codePage="437" sourceFile="http://www.wunderground.com/history/airport/KSGF/2014/8/1/CustomHistory.html?dayend=27&amp;monthend=12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9" name="CustomHistory233" type="6" refreshedVersion="3" background="1" saveData="1">
    <textPr prompt="0" codePage="437" sourceFile="http://www.wunderground.com/history/airport/KSGF/2014/8/1/CustomHistory.html?dayend=28&amp;monthend=12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0" name="CustomHistory236" type="6" refreshedVersion="3" background="1" saveData="1">
    <textPr prompt="0" codePage="437" sourceFile="http://www.wunderground.com/history/airport/KSGF/2014/8/1/CustomHistory.html?dayend=29&amp;monthend=12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1" name="CustomHistory239" type="6" refreshedVersion="3" background="1" saveData="1">
    <textPr prompt="0" codePage="437" sourceFile="http://www.wunderground.com/history/airport/KSGF/2014/8/1/CustomHistory.html?dayend=30&amp;monthend=12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2" name="CustomHistory24" type="6" refreshedVersion="3" background="1" saveData="1">
    <textPr prompt="0" codePage="437" sourceFile="http://www.wunderground.com/history/airport/KSGF/2014/8/1/CustomHistory.html?dayend=18&amp;monthend=10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3" name="CustomHistory242" type="6" refreshedVersion="3" background="1" saveData="1">
    <textPr prompt="0" codePage="437" sourceFile="http://www.wunderground.com/history/airport/KSGF/2014/8/1/CustomHistory.html?dayend=0&amp;monthend=1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4" name="CustomHistory245" type="6" refreshedVersion="3" background="1" saveData="1">
    <textPr prompt="0" codePage="437" sourceFile="http://www.wunderground.com/history/airport/KSGF/2014/8/1/CustomHistory.html?dayend=1&amp;monthend=1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5" name="CustomHistory248" type="6" refreshedVersion="3" background="1" saveData="1">
    <textPr prompt="0" codePage="437" sourceFile="http://www.wunderground.com/history/airport/KSGF/2014/8/1/CustomHistory.html?dayend=2&amp;monthend=1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6" name="CustomHistory25" type="6" refreshedVersion="3" background="1" saveData="1">
    <textPr prompt="0" codePage="437" sourceFile="http://www.wunderground.com/history/airport/KSGF/2014/8/1/CustomHistory.html?dayend=18&amp;monthend=10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7" name="CustomHistory251" type="6" refreshedVersion="3" background="1" saveData="1">
    <textPr prompt="0" codePage="437" sourceFile="http://www.wunderground.com/history/airport/KSGF/2014/8/1/CustomHistory.html?dayend=3&amp;monthend=1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8" name="CustomHistory254" type="6" refreshedVersion="3" background="1" saveData="1">
    <textPr prompt="0" codePage="437" sourceFile="http://www.wunderground.com/history/airport/KSGF/2014/8/1/CustomHistory.html?dayend=4&amp;monthend=1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9" name="CustomHistory257" type="6" refreshedVersion="3" background="1" saveData="1">
    <textPr prompt="0" codePage="437" sourceFile="http://www.wunderground.com/history/airport/KSGF/2014/8/1/CustomHistory.html?dayend=5&amp;monthend=1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0" name="CustomHistory26" type="6" refreshedVersion="3" background="1" saveData="1">
    <textPr prompt="0" codePage="437" sourceFile="http://www.wunderground.com/history/airport/KSGF/2014/8/1/CustomHistory.html?dayend=18&amp;monthend=10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1" name="CustomHistory260" type="6" refreshedVersion="3" background="1" saveData="1">
    <textPr prompt="0" codePage="437" sourceFile="http://www.wunderground.com/history/airport/KSGF/2014/8/1/CustomHistory.html?dayend=6&amp;monthend=1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2" name="CustomHistory263" type="6" refreshedVersion="3" background="1" saveData="1">
    <textPr prompt="0" codePage="437" sourceFile="http://www.wunderground.com/history/airport/KSGF/2014/8/1/CustomHistory.html?dayend=7&amp;monthend=1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3" name="CustomHistory266" type="6" refreshedVersion="3" background="1" saveData="1">
    <textPr prompt="0" codePage="437" sourceFile="http://www.wunderground.com/history/airport/KSGF/2014/8/1/CustomHistory.html?dayend=8&amp;monthend=1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4" name="CustomHistory269" type="6" refreshedVersion="3" background="1" saveData="1">
    <textPr prompt="0" codePage="437" sourceFile="http://www.wunderground.com/history/airport/KSGF/2014/8/1/CustomHistory.html?dayend=9&amp;monthend=1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5" name="CustomHistory27" type="6" refreshedVersion="3" background="1" saveData="1">
    <textPr prompt="0" codePage="437" sourceFile="http://www.wunderground.com/history/airport/KSGF/2014/8/1/CustomHistory.html?dayend=18&amp;monthend=10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6" name="CustomHistory272" type="6" refreshedVersion="3" background="1" saveData="1">
    <textPr prompt="0" codePage="437" sourceFile="http://www.wunderground.com/history/airport/KSGF/2014/8/1/CustomHistory.html?dayend=10&amp;monthend=1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7" name="CustomHistory275" type="6" refreshedVersion="3" background="1" saveData="1">
    <textPr prompt="0" codePage="437" sourceFile="http://www.wunderground.com/history/airport/KSGF/2014/8/1/CustomHistory.html?dayend=12&amp;monthend=1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8" name="CustomHistory278" type="6" refreshedVersion="3" background="1" saveData="1">
    <textPr prompt="0" codePage="437" sourceFile="http://www.wunderground.com/history/airport/KSGF/2014/8/1/CustomHistory.html?dayend=13&amp;monthend=1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9" name="CustomHistory28" type="6" refreshedVersion="3" background="1" saveData="1">
    <textPr prompt="0" codePage="437" sourceFile="http://www.wunderground.com/history/airport/KSGF/2014/8/1/CustomHistory.html?dayend=19&amp;monthend=10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0" name="CustomHistory281" type="6" refreshedVersion="3" background="1" saveData="1">
    <textPr prompt="0" codePage="437" sourceFile="http://www.wunderground.com/history/airport/KSGF/2014/8/1/CustomHistory.html?dayend=13&amp;monthend=1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1" name="CustomHistory284" type="6" refreshedVersion="3" background="1" saveData="1">
    <textPr prompt="0" codePage="437" sourceFile="http://www.wunderground.com/history/airport/KSGF/2014/8/1/CustomHistory.html?dayend=13&amp;monthend=1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2" name="CustomHistory287" type="6" refreshedVersion="3" background="1" saveData="1">
    <textPr prompt="0" codePage="437" sourceFile="http://www.wunderground.com/history/airport/KSGF/2014/8/1/CustomHistory.html?dayend=13&amp;monthend=1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3" name="CustomHistory29" type="6" refreshedVersion="3" background="1" saveData="1">
    <textPr prompt="0" codePage="437" sourceFile="http://www.wunderground.com/history/airport/KSGF/2014/8/1/CustomHistory.html?dayend=20&amp;monthend=10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4" name="CustomHistory290" type="6" refreshedVersion="3" background="1" saveData="1">
    <textPr prompt="0" codePage="437" sourceFile="http://www.wunderground.com/history/airport/KSGF/2014/8/1/CustomHistory.html?dayend=13&amp;monthend=1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5" name="CustomHistory293" type="6" refreshedVersion="3" background="1" saveData="1">
    <textPr prompt="0" codePage="437" sourceFile="http://www.wunderground.com/history/airport/KSGF/2014/8/1/CustomHistory.html?dayend=13&amp;monthend=1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6" name="CustomHistory296" type="6" refreshedVersion="3" background="1" saveData="1">
    <textPr prompt="0" codePage="437" sourceFile="http://www.wunderground.com/history/airport/KSGF/2014/8/1/CustomHistory.html?dayend=13&amp;monthend=1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7" name="CustomHistory297" type="6" refreshedVersion="0" background="1">
    <textPr prompt="0" sourceFile="http://www.wunderground.com/history/airport/PASN/2014/8/1/CustomHistory.html?dayend=14&amp;monthend=1&amp;yearend=2015&amp;req_city=NA&amp;req_state=NA&amp;req_statename=NA&amp;format=1">
      <textFields>
        <textField/>
      </textFields>
    </textPr>
  </connection>
  <connection id="208" name="CustomHistory298" type="6" refreshedVersion="3" background="1" saveData="1">
    <textPr prompt="0" codePage="437" sourceFile="http://www.wunderground.com/history/airport/KSGF/2014/8/1/CustomHistory.html?dayend=13&amp;monthend=1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9" name="CustomHistory3" type="6" refreshedVersion="0" background="1">
    <textPr prompt="0" sourceFile="http://www.wunderground.com/history/airport/UHPP/2013/9/1/CustomHistory.html?dayend=30&amp;monthend=6&amp;yearend=2014&amp;req_city=NA&amp;req_state=NA&amp;req_statename=NA&amp;format=1">
      <textFields>
        <textField/>
      </textFields>
    </textPr>
  </connection>
  <connection id="210" name="CustomHistory30" type="6" refreshedVersion="3" background="1" saveData="1">
    <textPr prompt="0" codePage="437" sourceFile="http://www.wunderground.com/history/airport/KSGF/2014/8/1/CustomHistory.html?dayend=21&amp;monthend=10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1" name="CustomHistory301" type="6" refreshedVersion="3" background="1" saveData="1">
    <textPr prompt="0" codePage="437" sourceFile="http://www.wunderground.com/history/airport/KSGF/2014/8/1/CustomHistory.html?dayend=13&amp;monthend=1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2" name="CustomHistory304" type="6" refreshedVersion="3" background="1" saveData="1">
    <textPr prompt="0" codePage="437" sourceFile="http://www.wunderground.com/history/airport/KSGF/2014/8/1/CustomHistory.html?dayend=13&amp;monthend=1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3" name="CustomHistory307" type="6" refreshedVersion="3" background="1" saveData="1">
    <textPr prompt="0" codePage="437" sourceFile="http://www.wunderground.com/history/airport/KSGF/2014/8/1/CustomHistory.html?dayend=13&amp;monthend=1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4" name="CustomHistory31" type="6" refreshedVersion="3" background="1" saveData="1">
    <textPr prompt="0" codePage="437" sourceFile="http://www.wunderground.com/history/airport/KSGF/2014/8/1/CustomHistory.html?dayend=22&amp;monthend=10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5" name="CustomHistory310" type="6" refreshedVersion="3" background="1" saveData="1">
    <textPr prompt="0" codePage="437" sourceFile="http://www.wunderground.com/history/airport/KSGF/2014/8/1/CustomHistory.html?dayend=13&amp;monthend=1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6" name="CustomHistory313" type="6" refreshedVersion="3" background="1" saveData="1">
    <textPr prompt="0" codePage="437" sourceFile="http://www.wunderground.com/history/airport/KSGF/2014/8/1/CustomHistory.html?dayend=14&amp;monthend=1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7" name="CustomHistory316" type="6" refreshedVersion="3" background="1" saveData="1">
    <textPr prompt="0" codePage="437" sourceFile="http://www.wunderground.com/history/airport/KSGF/2014/8/1/CustomHistory.html?dayend=15&amp;monthend=1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8" name="CustomHistory319" type="6" refreshedVersion="3" background="1" saveData="1">
    <textPr prompt="0" codePage="437" sourceFile="http://www.wunderground.com/history/airport/KSGF/2014/8/1/CustomHistory.html?dayend=16&amp;monthend=1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9" name="CustomHistory32" type="6" refreshedVersion="3" background="1" saveData="1">
    <textPr prompt="0" codePage="437" sourceFile="http://www.wunderground.com/history/airport/KSGF/2014/8/1/CustomHistory.html?dayend=22&amp;monthend=10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20" name="CustomHistory322" type="6" refreshedVersion="3" background="1" saveData="1">
    <textPr prompt="0" codePage="437" sourceFile="http://www.wunderground.com/history/airport/KSGF/2014/8/1/CustomHistory.html?dayend=17&amp;monthend=1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21" name="CustomHistory325" type="6" refreshedVersion="3" background="1" saveData="1">
    <textPr prompt="0" codePage="437" sourceFile="http://www.wunderground.com/history/airport/KSGF/2014/8/1/CustomHistory.html?dayend=18&amp;monthend=1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22" name="CustomHistory328" type="6" refreshedVersion="3" background="1" saveData="1">
    <textPr prompt="0" codePage="437" sourceFile="http://www.wunderground.com/history/airport/KSGF/2014/8/1/CustomHistory.html?dayend=19&amp;monthend=1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23" name="CustomHistory33" type="6" refreshedVersion="3" background="1" saveData="1">
    <textPr prompt="0" codePage="437" sourceFile="http://www.wunderground.com/history/airport/KSGF/2014/8/1/CustomHistory.html?dayend=23&amp;monthend=10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24" name="CustomHistory331" type="6" refreshedVersion="3" background="1" saveData="1">
    <textPr prompt="0" codePage="437" sourceFile="http://www.wunderground.com/history/airport/KSGF/2014/8/1/CustomHistory.html?dayend=20&amp;monthend=1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25" name="CustomHistory334" type="6" refreshedVersion="3" background="1" saveData="1">
    <textPr prompt="0" codePage="437" sourceFile="http://www.wunderground.com/history/airport/KSGF/2014/8/1/CustomHistory.html?dayend=21&amp;monthend=1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26" name="CustomHistory337" type="6" refreshedVersion="3" background="1" saveData="1">
    <textPr prompt="0" codePage="437" sourceFile="http://www.wunderground.com/history/airport/KSGF/2014/8/1/CustomHistory.html?dayend=22&amp;monthend=1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27" name="CustomHistory34" type="6" refreshedVersion="3" background="1" saveData="1">
    <textPr prompt="0" codePage="437" sourceFile="http://www.wunderground.com/history/airport/KSGF/2014/8/1/CustomHistory.html?dayend=24&amp;monthend=10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28" name="CustomHistory340" type="6" refreshedVersion="3" background="1" saveData="1">
    <textPr prompt="0" codePage="437" sourceFile="http://www.wunderground.com/history/airport/KSGF/2014/8/1/CustomHistory.html?dayend=23&amp;monthend=1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29" name="CustomHistory343" type="6" refreshedVersion="3" background="1" saveData="1">
    <textPr prompt="0" codePage="437" sourceFile="http://www.wunderground.com/history/airport/KSGF/2014/8/1/CustomHistory.html?dayend=24&amp;monthend=1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30" name="CustomHistory346" type="6" refreshedVersion="3" background="1" saveData="1">
    <textPr prompt="0" codePage="437" sourceFile="http://www.wunderground.com/history/airport/KSGF/2014/8/1/CustomHistory.html?dayend=25&amp;monthend=1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31" name="CustomHistory349" type="6" refreshedVersion="3" background="1" saveData="1">
    <textPr prompt="0" codePage="437" sourceFile="http://www.wunderground.com/history/airport/KSGF/2014/8/1/CustomHistory.html?dayend=26&amp;monthend=1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32" name="CustomHistory35" type="6" refreshedVersion="3" background="1" saveData="1">
    <textPr prompt="0" codePage="437" sourceFile="http://www.wunderground.com/history/airport/KSGF/2014/8/1/CustomHistory.html?dayend=25&amp;monthend=10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33" name="CustomHistory352" type="6" refreshedVersion="3" background="1" saveData="1">
    <textPr prompt="0" codePage="437" sourceFile="http://www.wunderground.com/history/airport/KSGF/2014/8/1/CustomHistory.html?dayend=27&amp;monthend=1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34" name="CustomHistory355" type="6" refreshedVersion="3" background="1" saveData="1">
    <textPr prompt="0" codePage="437" sourceFile="http://www.wunderground.com/history/airport/KSGF/2014/8/1/CustomHistory.html?dayend=28&amp;monthend=1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35" name="CustomHistory358" type="6" refreshedVersion="3" background="1" saveData="1">
    <textPr prompt="0" codePage="437" sourceFile="http://www.wunderground.com/history/airport/KSGF/2014/8/1/CustomHistory.html?dayend=29&amp;monthend=1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36" name="CustomHistory36" type="6" refreshedVersion="3" background="1" saveData="1">
    <textPr prompt="0" codePage="437" sourceFile="http://www.wunderground.com/history/airport/KSGF/2014/8/1/CustomHistory.html?dayend=26&amp;monthend=10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37" name="CustomHistory361" type="6" refreshedVersion="3" background="1" saveData="1">
    <textPr prompt="0" codePage="437" sourceFile="http://www.wunderground.com/history/airport/KSGF/2014/8/1/CustomHistory.html?dayend=30&amp;monthend=1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38" name="CustomHistory364" type="6" refreshedVersion="3" background="1" saveData="1">
    <textPr prompt="0" codePage="437" sourceFile="http://www.wunderground.com/history/airport/KSGF/2014/8/1/CustomHistory.html?dayend=0&amp;monthend=2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39" name="CustomHistory367" type="6" refreshedVersion="3" background="1" saveData="1">
    <textPr prompt="0" codePage="437" sourceFile="http://www.wunderground.com/history/airport/KSGF/2014/8/1/CustomHistory.html?dayend=1&amp;monthend=2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40" name="CustomHistory37" type="6" refreshedVersion="3" background="1" saveData="1">
    <textPr prompt="0" codePage="437" sourceFile="http://www.wunderground.com/history/airport/KSGF/2014/8/1/CustomHistory.html?dayend=27&amp;monthend=10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41" name="CustomHistory370" type="6" refreshedVersion="3" background="1" saveData="1">
    <textPr prompt="0" codePage="437" sourceFile="http://www.wunderground.com/history/airport/KSGF/2014/8/1/CustomHistory.html?dayend=3&amp;monthend=2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42" name="CustomHistory373" type="6" refreshedVersion="3" background="1" saveData="1">
    <textPr prompt="0" codePage="437" sourceFile="http://www.wunderground.com/history/airport/KSGF/2014/8/1/CustomHistory.html?dayend=4&amp;monthend=2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43" name="CustomHistory376" type="6" refreshedVersion="3" background="1" saveData="1">
    <textPr prompt="0" codePage="437" sourceFile="http://www.wunderground.com/history/airport/KSGF/2014/8/1/CustomHistory.html?dayend=5&amp;monthend=2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44" name="CustomHistory379" type="6" refreshedVersion="3" background="1" saveData="1">
    <textPr prompt="0" codePage="437" sourceFile="http://www.wunderground.com/history/airport/KSGF/2014/8/1/CustomHistory.html?dayend=6&amp;monthend=2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45" name="CustomHistory38" type="6" refreshedVersion="3" background="1" saveData="1">
    <textPr prompt="0" codePage="437" sourceFile="http://www.wunderground.com/history/airport/KSGF/2014/8/1/CustomHistory.html?dayend=27&amp;monthend=10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46" name="CustomHistory382" type="6" refreshedVersion="3" background="1" saveData="1">
    <textPr prompt="0" codePage="437" sourceFile="http://www.wunderground.com/history/airport/KSGF/2014/8/1/CustomHistory.html?dayend=7&amp;monthend=2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47" name="CustomHistory385" type="6" refreshedVersion="3" background="1" saveData="1">
    <textPr prompt="0" codePage="437" sourceFile="http://www.wunderground.com/history/airport/KSGF/2014/8/1/CustomHistory.html?dayend=8&amp;monthend=2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48" name="CustomHistory388" type="6" refreshedVersion="3" background="1" saveData="1">
    <textPr prompt="0" codePage="437" sourceFile="http://www.wunderground.com/history/airport/KSGF/2014/8/1/CustomHistory.html?dayend=9&amp;monthend=2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49" name="CustomHistory39" type="6" refreshedVersion="3" background="1" saveData="1">
    <textPr prompt="0" codePage="437" sourceFile="http://www.wunderground.com/history/airport/KSGF/2014/8/1/CustomHistory.html?dayend=27&amp;monthend=10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50" name="CustomHistory391" type="6" refreshedVersion="3" background="1" saveData="1">
    <textPr prompt="0" codePage="437" sourceFile="http://www.wunderground.com/history/airport/KSGF/2014/8/1/CustomHistory.html?dayend=10&amp;monthend=2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51" name="CustomHistory394" type="6" refreshedVersion="3" background="1" saveData="1">
    <textPr prompt="0" codePage="437" sourceFile="http://www.wunderground.com/history/airport/KSGF/2014/8/1/CustomHistory.html?dayend=11&amp;monthend=2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52" name="CustomHistory397" type="6" refreshedVersion="3" background="1" saveData="1">
    <textPr prompt="0" codePage="437" sourceFile="http://www.wunderground.com/history/airport/KSGF/2014/8/1/CustomHistory.html?dayend=12&amp;monthend=2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53" name="CustomHistory4" type="6" refreshedVersion="0" background="1">
    <textPr prompt="0" sourceFile="http://www.wunderground.com/history/airport/UHPP/2013/9/1/CustomHistory.html?dayend=30&amp;monthend=6&amp;yearend=2014&amp;req_city=NA&amp;req_state=NA&amp;req_statename=NA&amp;format=1">
      <textFields>
        <textField/>
      </textFields>
    </textPr>
  </connection>
  <connection id="254" name="CustomHistory40" type="6" refreshedVersion="3" background="1" saveData="1">
    <textPr prompt="0" codePage="437" sourceFile="http://www.wunderground.com/history/airport/KSGF/2014/8/1/CustomHistory.html?dayend=28&amp;monthend=10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55" name="CustomHistory400" type="6" refreshedVersion="3" background="1" saveData="1">
    <textPr prompt="0" codePage="437" sourceFile="http://www.wunderground.com/history/airport/KSGF/2014/8/1/CustomHistory.html?dayend=13&amp;monthend=2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56" name="CustomHistory403" type="6" refreshedVersion="3" background="1" saveData="1">
    <textPr prompt="0" codePage="437" sourceFile="http://www.wunderground.com/history/airport/KSGF/2014/8/1/CustomHistory.html?dayend=14&amp;monthend=2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57" name="CustomHistory406" type="6" refreshedVersion="3" background="1" saveData="1">
    <textPr prompt="0" codePage="437" sourceFile="http://www.wunderground.com/history/airport/KSGF/2014/8/1/CustomHistory.html?dayend=15&amp;monthend=2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58" name="CustomHistory409" type="6" refreshedVersion="3" background="1" saveData="1">
    <textPr prompt="0" codePage="437" sourceFile="http://www.wunderground.com/history/airport/KSGF/2014/8/1/CustomHistory.html?dayend=16&amp;monthend=2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59" name="CustomHistory41" type="6" refreshedVersion="3" background="1" saveData="1">
    <textPr prompt="0" codePage="437" sourceFile="http://www.wunderground.com/history/airport/KSGF/2014/8/1/CustomHistory.html?dayend=29&amp;monthend=10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60" name="CustomHistory412" type="6" refreshedVersion="3" background="1" saveData="1">
    <textPr prompt="0" codePage="437" sourceFile="http://www.wunderground.com/history/airport/KSGF/2014/8/1/CustomHistory.html?dayend=18&amp;monthend=2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61" name="CustomHistory415" type="6" refreshedVersion="3" background="1" saveData="1">
    <textPr prompt="0" codePage="437" sourceFile="http://www.wunderground.com/history/airport/KSGF/2014/8/1/CustomHistory.html?dayend=19&amp;monthend=2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62" name="CustomHistory418" type="6" refreshedVersion="3" background="1" saveData="1">
    <textPr prompt="0" codePage="437" sourceFile="http://www.wunderground.com/history/airport/KSGF/2014/8/1/CustomHistory.html?dayend=20&amp;monthend=2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63" name="CustomHistory42" type="6" refreshedVersion="3" background="1" saveData="1">
    <textPr prompt="0" codePage="437" sourceFile="http://www.wunderground.com/history/airport/KSGF/2014/8/1/CustomHistory.html?dayend=30&amp;monthend=10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64" name="CustomHistory421" type="6" refreshedVersion="3" background="1" saveData="1">
    <textPr prompt="0" codePage="437" sourceFile="http://www.wunderground.com/history/airport/KSGF/2014/8/1/CustomHistory.html?dayend=22&amp;monthend=2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65" name="CustomHistory424" type="6" refreshedVersion="3" background="1" saveData="1">
    <textPr prompt="0" codePage="437" sourceFile="http://www.wunderground.com/history/airport/KSGF/2014/8/1/CustomHistory.html?dayend=23&amp;monthend=2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66" name="CustomHistory427" type="6" refreshedVersion="3" background="1" saveData="1">
    <textPr prompt="0" codePage="437" sourceFile="http://www.wunderground.com/history/airport/KSGF/2014/8/1/CustomHistory.html?dayend=24&amp;monthend=2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67" name="CustomHistory43" type="6" refreshedVersion="3" background="1" saveData="1">
    <textPr prompt="0" codePage="437" sourceFile="http://www.wunderground.com/history/airport/KSGF/2014/8/1/CustomHistory.html?dayend=0&amp;monthend=11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68" name="CustomHistory430" type="6" refreshedVersion="3" background="1" saveData="1">
    <textPr prompt="0" codePage="437" sourceFile="http://www.wunderground.com/history/airport/KSGF/2014/8/1/CustomHistory.html?dayend=25&amp;monthend=2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69" name="CustomHistory433" type="6" refreshedVersion="3" background="1" saveData="1">
    <textPr prompt="0" codePage="437" sourceFile="http://www.wunderground.com/history/airport/KSGF/2014/8/1/CustomHistory.html?dayend=25&amp;monthend=2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70" name="CustomHistory436" type="6" refreshedVersion="3" background="1" saveData="1">
    <textPr prompt="0" codePage="437" sourceFile="http://www.wunderground.com/history/airport/KSGF/2014/8/1/CustomHistory.html?dayend=26&amp;monthend=2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71" name="CustomHistory439" type="6" refreshedVersion="3" background="1" saveData="1">
    <textPr prompt="0" codePage="437" sourceFile="http://www.wunderground.com/history/airport/KSGF/2014/8/1/CustomHistory.html?dayend=27&amp;monthend=2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72" name="CustomHistory44" type="6" refreshedVersion="3" background="1" saveData="1">
    <textPr prompt="0" codePage="437" sourceFile="http://www.wunderground.com/history/airport/KSGF/2014/8/1/CustomHistory.html?dayend=1&amp;monthend=11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73" name="CustomHistory442" type="6" refreshedVersion="3" background="1" saveData="1">
    <textPr prompt="0" codePage="437" sourceFile="http://www.wunderground.com/history/airport/KSGF/2014/8/1/CustomHistory.html?dayend=0&amp;monthend=3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74" name="CustomHistory445" type="6" refreshedVersion="3" background="1" saveData="1">
    <textPr prompt="0" codePage="437" sourceFile="http://www.wunderground.com/history/airport/KSGF/2014/8/1/CustomHistory.html?dayend=1&amp;monthend=3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75" name="CustomHistory448" type="6" refreshedVersion="3" background="1" saveData="1">
    <textPr prompt="0" codePage="437" sourceFile="http://www.wunderground.com/history/airport/KSGF/2014/8/1/CustomHistory.html?dayend=2&amp;monthend=3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76" name="CustomHistory45" type="6" refreshedVersion="3" background="1" saveData="1">
    <textPr prompt="0" codePage="437" sourceFile="http://www.wunderground.com/history/airport/KSGF/2014/8/1/CustomHistory.html?dayend=1&amp;monthend=11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77" name="CustomHistory451" type="6" refreshedVersion="3" background="1" saveData="1">
    <textPr prompt="0" codePage="437" sourceFile="http://www.wunderground.com/history/airport/KSGF/2014/8/1/CustomHistory.html?dayend=3&amp;monthend=3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78" name="CustomHistory454" type="6" refreshedVersion="3" background="1" saveData="1">
    <textPr prompt="0" codePage="437" sourceFile="http://www.wunderground.com/history/airport/KSGF/2014/8/1/CustomHistory.html?dayend=8&amp;monthend=3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79" name="CustomHistory457" type="6" refreshedVersion="3" background="1" saveData="1">
    <textPr prompt="0" codePage="437" sourceFile="http://www.wunderground.com/history/airport/KSGF/2014/8/1/CustomHistory.html?dayend=17&amp;monthend=3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80" name="CustomHistory46" type="6" refreshedVersion="3" background="1" saveData="1">
    <textPr prompt="0" codePage="437" sourceFile="http://www.wunderground.com/history/airport/KSGF/2014/8/1/CustomHistory.html?dayend=2&amp;monthend=11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81" name="CustomHistory460" type="6" refreshedVersion="3" background="1" saveData="1">
    <textPr prompt="0" codePage="437" sourceFile="http://www.wunderground.com/history/airport/KSGF/2014/8/1/CustomHistory.html?dayend=21&amp;monthend=3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82" name="CustomHistory463" type="6" refreshedVersion="3" background="1" saveData="1">
    <textPr prompt="0" codePage="437" sourceFile="http://www.wunderground.com/history/airport/KSGF/2014/8/1/CustomHistory.html?dayend=23&amp;monthend=3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83" name="CustomHistory466" type="6" refreshedVersion="3" background="1" saveData="1">
    <textPr prompt="0" codePage="437" sourceFile="http://www.wunderground.com/history/airport/KSGF/2014/8/1/CustomHistory.html?dayend=26&amp;monthend=3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84" name="CustomHistory469" type="6" refreshedVersion="3" background="1" saveData="1">
    <textPr prompt="0" codePage="437" sourceFile="http://www.wunderground.com/history/airport/KSGF/2014/8/1/CustomHistory.html?dayend=27&amp;monthend=3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85" name="CustomHistory47" type="6" refreshedVersion="3" background="1" saveData="1">
    <textPr prompt="0" codePage="437" sourceFile="http://www.wunderground.com/history/airport/KSGF/2014/8/1/CustomHistory.html?dayend=3&amp;monthend=11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86" name="CustomHistory472" type="6" refreshedVersion="3" background="1" saveData="1">
    <textPr prompt="0" codePage="437" sourceFile="http://www.wunderground.com/history/airport/KSGF/2014/8/1/CustomHistory.html?dayend=28&amp;monthend=3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87" name="CustomHistory475" type="6" refreshedVersion="3" background="1" saveData="1">
    <textPr prompt="0" codePage="437" sourceFile="http://www.wunderground.com/history/airport/KSGF/2014/8/1/CustomHistory.html?dayend=30&amp;monthend=3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88" name="CustomHistory478" type="6" refreshedVersion="3" background="1" saveData="1">
    <textPr prompt="0" codePage="437" sourceFile="http://www.wunderground.com/history/airport/KSGF/2014/8/1/CustomHistory.html?dayend=0&amp;monthend=4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89" name="CustomHistory482" type="6" refreshedVersion="3" background="1" saveData="1">
    <textPr prompt="0" codePage="437" sourceFile="http://www.wunderground.com/history/airport/KSGF/2014/8/1/CustomHistory.html?dayend=1&amp;monthend=4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90" name="CustomHistory485" type="6" refreshedVersion="3" background="1" saveData="1">
    <textPr prompt="0" codePage="437" sourceFile="http://www.wunderground.com/history/airport/KSGF/2014/8/1/CustomHistory.html?dayend=2&amp;monthend=4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91" name="CustomHistory488" type="6" refreshedVersion="3" background="1" saveData="1">
    <textPr prompt="0" codePage="437" sourceFile="http://www.wunderground.com/history/airport/KSGF/2014/8/1/CustomHistory.html?dayend=3&amp;monthend=4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92" name="CustomHistory492" type="6" refreshedVersion="3" background="1" saveData="1">
    <textPr prompt="0" codePage="437" sourceFile="http://www.wunderground.com/history/airport/KSGF/2014/8/1/CustomHistory.html?dayend=4&amp;monthend=4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93" name="CustomHistory495" type="6" refreshedVersion="3" background="1" saveData="1">
    <textPr prompt="0" codePage="437" sourceFile="http://www.wunderground.com/history/airport/KSGF/2014/8/1/CustomHistory.html?dayend=5&amp;monthend=4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94" name="CustomHistory498" type="6" refreshedVersion="3" background="1" saveData="1">
    <textPr prompt="0" codePage="437" sourceFile="http://www.wunderground.com/history/airport/KSGF/2014/8/1/CustomHistory.html?dayend=6&amp;monthend=4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95" name="CustomHistory5" type="6" refreshedVersion="3" background="1" saveData="1">
    <textPr prompt="0" codePage="437" sourceFile="http://www.wunderground.com/history/airport/UHPP/2013/9/1/CustomHistory.html?dayend=30&amp;monthend=6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96" name="CustomHistory502" type="6" refreshedVersion="3" background="1" saveData="1">
    <textPr prompt="0" codePage="437" sourceFile="http://www.wunderground.com/history/airport/KSGF/2014/8/1/CustomHistory.html?dayend=7&amp;monthend=4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97" name="CustomHistory505" type="6" refreshedVersion="3" background="1" saveData="1">
    <textPr prompt="0" codePage="437" sourceFile="http://www.wunderground.com/history/airport/KSGF/2014/8/1/CustomHistory.html?dayend=8&amp;monthend=4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98" name="CustomHistory508" type="6" refreshedVersion="3" background="1" saveData="1">
    <textPr prompt="0" codePage="437" sourceFile="http://www.wunderground.com/history/airport/KSGF/2014/8/1/CustomHistory.html?dayend=9&amp;monthend=4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99" name="CustomHistory511" type="6" refreshedVersion="3" background="1" saveData="1">
    <textPr prompt="0" codePage="437" sourceFile="http://www.wunderground.com/history/airport/KSGF/2014/8/1/CustomHistory.html?dayend=10&amp;monthend=4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00" name="CustomHistory514" type="6" refreshedVersion="3" background="1" saveData="1">
    <textPr prompt="0" codePage="437" sourceFile="http://www.wunderground.com/history/airport/KSGF/2014/8/1/CustomHistory.html?dayend=11&amp;monthend=4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01" name="CustomHistory517" type="6" refreshedVersion="3" background="1" saveData="1">
    <textPr prompt="0" codePage="437" sourceFile="http://www.wunderground.com/history/airport/KSGF/2014/8/1/CustomHistory.html?dayend=12&amp;monthend=4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02" name="CustomHistory52" type="6" refreshedVersion="3" background="1" saveData="1">
    <textPr prompt="0" codePage="437" sourceFile="http://www.wunderground.com/history/airport/KSGF/2014/8/1/CustomHistory.html?dayend=8&amp;monthend=11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03" name="CustomHistory520" type="6" refreshedVersion="3" background="1" saveData="1">
    <textPr prompt="0" codePage="437" sourceFile="http://www.wunderground.com/history/airport/KSGF/2014/8/1/CustomHistory.html?dayend=13&amp;monthend=4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04" name="CustomHistory523" type="6" refreshedVersion="3" background="1" saveData="1">
    <textPr prompt="0" codePage="437" sourceFile="http://www.wunderground.com/history/airport/KSGF/2014/8/1/CustomHistory.html?dayend=14&amp;monthend=4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05" name="CustomHistory526" type="6" refreshedVersion="3" background="1" saveData="1">
    <textPr prompt="0" codePage="437" sourceFile="http://www.wunderground.com/history/airport/KSGF/2014/8/1/CustomHistory.html?dayend=15&amp;monthend=4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06" name="CustomHistory529" type="6" refreshedVersion="3" background="1" saveData="1">
    <textPr prompt="0" codePage="437" sourceFile="http://www.wunderground.com/history/airport/KSGF/2014/8/1/CustomHistory.html?dayend=16&amp;monthend=4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07" name="CustomHistory532" type="6" refreshedVersion="3" background="1" saveData="1">
    <textPr prompt="0" codePage="437" sourceFile="http://www.wunderground.com/history/airport/KSGF/2014/8/1/CustomHistory.html?dayend=17&amp;monthend=4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08" name="CustomHistory535" type="6" refreshedVersion="3" background="1" saveData="1">
    <textPr prompt="0" codePage="437" sourceFile="http://www.wunderground.com/history/airport/KSGF/2014/8/1/CustomHistory.html?dayend=18&amp;monthend=4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09" name="CustomHistory538" type="6" refreshedVersion="3" background="1" saveData="1">
    <textPr prompt="0" codePage="437" sourceFile="http://www.wunderground.com/history/airport/KSGF/2014/8/1/CustomHistory.html?dayend=19&amp;monthend=4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10" name="CustomHistory541" type="6" refreshedVersion="3" background="1" saveData="1">
    <textPr prompt="0" codePage="437" sourceFile="http://www.wunderground.com/history/airport/KSGF/2014/8/1/CustomHistory.html?dayend=20&amp;monthend=4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11" name="CustomHistory544" type="6" refreshedVersion="3" background="1" saveData="1">
    <textPr prompt="0" codePage="437" sourceFile="http://www.wunderground.com/history/airport/KSGF/2014/8/1/CustomHistory.html?dayend=21&amp;monthend=4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12" name="CustomHistory547" type="6" refreshedVersion="3" background="1" saveData="1">
    <textPr prompt="0" codePage="437" sourceFile="http://www.wunderground.com/history/airport/KSGF/2014/8/1/CustomHistory.html?dayend=22&amp;monthend=4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13" name="CustomHistory55" type="6" refreshedVersion="3" background="1" saveData="1">
    <textPr prompt="0" codePage="437" sourceFile="http://www.wunderground.com/history/airport/KSGF/2014/8/1/CustomHistory.html?dayend=8&amp;monthend=11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14" name="CustomHistory550" type="6" refreshedVersion="3" background="1" saveData="1">
    <textPr prompt="0" codePage="437" sourceFile="http://www.wunderground.com/history/airport/KSGF/2014/8/1/CustomHistory.html?dayend=23&amp;monthend=4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15" name="CustomHistory553" type="6" refreshedVersion="3" background="1" saveData="1">
    <textPr prompt="0" codePage="437" sourceFile="http://www.wunderground.com/history/airport/KSGF/2014/8/1/CustomHistory.html?dayend=24&amp;monthend=4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16" name="CustomHistory556" type="6" refreshedVersion="3" background="1" saveData="1">
    <textPr prompt="0" codePage="437" sourceFile="http://www.wunderground.com/history/airport/KSGF/2014/8/1/CustomHistory.html?dayend=25&amp;monthend=4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17" name="CustomHistory559" type="6" refreshedVersion="3" background="1" saveData="1">
    <textPr prompt="0" codePage="437" sourceFile="http://www.wunderground.com/history/airport/KSGF/2014/8/1/CustomHistory.html?dayend=26&amp;monthend=4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18" name="CustomHistory562" type="6" refreshedVersion="3" background="1" saveData="1">
    <textPr prompt="0" codePage="437" sourceFile="http://www.wunderground.com/history/airport/KSGF/2014/8/1/CustomHistory.html?dayend=27&amp;monthend=4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19" name="CustomHistory565" type="6" refreshedVersion="3" background="1" saveData="1">
    <textPr prompt="0" codePage="437" sourceFile="http://www.wunderground.com/history/airport/KSGF/2014/8/1/CustomHistory.html?dayend=28&amp;monthend=4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20" name="CustomHistory568" type="6" refreshedVersion="3" background="1" saveData="1">
    <textPr prompt="0" codePage="437" sourceFile="http://www.wunderground.com/history/airport/KSGF/2014/8/1/CustomHistory.html?dayend=29&amp;monthend=4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21" name="CustomHistory571" type="6" refreshedVersion="3" background="1" saveData="1">
    <textPr prompt="0" codePage="437" sourceFile="http://www.wunderground.com/history/airport/KSGF/2014/8/1/CustomHistory.html?dayend=0&amp;monthend=5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22" name="CustomHistory574" type="6" refreshedVersion="3" background="1" saveData="1">
    <textPr prompt="0" codePage="437" sourceFile="http://www.wunderground.com/history/airport/KSGF/2014/8/1/CustomHistory.html?dayend=1&amp;monthend=5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23" name="CustomHistory577" type="6" refreshedVersion="3" background="1" saveData="1">
    <textPr prompt="0" codePage="437" sourceFile="http://www.wunderground.com/history/airport/KSGF/2014/8/1/CustomHistory.html?dayend=2&amp;monthend=5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24" name="CustomHistory58" type="6" refreshedVersion="3" background="1" saveData="1">
    <textPr prompt="0" codePage="437" sourceFile="http://www.wunderground.com/history/airport/KSGF/2014/8/1/CustomHistory.html?dayend=9&amp;monthend=11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25" name="CustomHistory580" type="6" refreshedVersion="3" background="1" saveData="1">
    <textPr prompt="0" codePage="437" sourceFile="http://www.wunderground.com/history/airport/KSGF/2014/8/1/CustomHistory.html?dayend=2&amp;monthend=5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26" name="CustomHistory583" type="6" refreshedVersion="3" background="1" saveData="1">
    <textPr prompt="0" codePage="437" sourceFile="http://www.wunderground.com/history/airport/KSGF/2014/8/1/CustomHistory.html?dayend=3&amp;monthend=5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27" name="CustomHistory586" type="6" refreshedVersion="3" background="1" saveData="1">
    <textPr prompt="0" codePage="437" sourceFile="http://www.wunderground.com/history/airport/KSGF/2014/8/1/CustomHistory.html?dayend=4&amp;monthend=5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28" name="CustomHistory589" type="6" refreshedVersion="3" background="1" saveData="1">
    <textPr prompt="0" codePage="437" sourceFile="http://www.wunderground.com/history/airport/KSGF/2014/8/1/CustomHistory.html?dayend=5&amp;monthend=5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29" name="CustomHistory592" type="6" refreshedVersion="3" background="1" saveData="1">
    <textPr prompt="0" codePage="437" sourceFile="http://www.wunderground.com/history/airport/KSGF/2014/8/1/CustomHistory.html?dayend=6&amp;monthend=5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30" name="CustomHistory595" type="6" refreshedVersion="3" background="1" saveData="1">
    <textPr prompt="0" codePage="437" sourceFile="http://www.wunderground.com/history/airport/KSGF/2014/8/1/CustomHistory.html?dayend=7&amp;monthend=5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31" name="CustomHistory598" type="6" refreshedVersion="3" background="1" saveData="1">
    <textPr prompt="0" codePage="437" sourceFile="http://www.wunderground.com/history/airport/KSGF/2014/8/1/CustomHistory.html?dayend=8&amp;monthend=5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32" name="CustomHistory6" type="6" refreshedVersion="3" background="1" saveData="1">
    <textPr prompt="0" codePage="437" sourceFile="http://www.wunderground.com/history/airport/UHPP/2013/9/1/CustomHistory.html?dayend=30&amp;monthend=6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33" name="CustomHistory601" type="6" refreshedVersion="3" background="1" saveData="1">
    <textPr prompt="0" codePage="437" sourceFile="http://www.wunderground.com/history/airport/KSGF/2014/8/1/CustomHistory.html?dayend=9&amp;monthend=5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34" name="CustomHistory604" type="6" refreshedVersion="3" background="1" saveData="1">
    <textPr prompt="0" codePage="437" sourceFile="http://www.wunderground.com/history/airport/KSGF/2014/8/1/CustomHistory.html?dayend=10&amp;monthend=5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35" name="CustomHistory607" type="6" refreshedVersion="3" background="1" saveData="1">
    <textPr prompt="0" codePage="437" sourceFile="http://www.wunderground.com/history/airport/KSGF/2014/8/1/CustomHistory.html?dayend=11&amp;monthend=5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36" name="CustomHistory61" type="6" refreshedVersion="3" background="1" saveData="1">
    <textPr prompt="0" codePage="437" sourceFile="http://www.wunderground.com/history/airport/KSGF/2014/8/1/CustomHistory.html?dayend=10&amp;monthend=11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37" name="CustomHistory610" type="6" refreshedVersion="3" background="1" saveData="1">
    <textPr prompt="0" codePage="437" sourceFile="http://www.wunderground.com/history/airport/KSGF/2014/8/1/CustomHistory.html?dayend=12&amp;monthend=5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38" name="CustomHistory613" type="6" refreshedVersion="3" background="1" saveData="1">
    <textPr prompt="0" codePage="437" sourceFile="http://www.wunderground.com/history/airport/KSGF/2014/8/1/CustomHistory.html?dayend=13&amp;monthend=5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39" name="CustomHistory616" type="6" refreshedVersion="3" background="1" saveData="1">
    <textPr prompt="0" codePage="437" sourceFile="http://www.wunderground.com/history/airport/KSGF/2014/8/1/CustomHistory.html?dayend=14&amp;monthend=5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40" name="CustomHistory619" type="6" refreshedVersion="3" background="1" saveData="1">
    <textPr prompt="0" codePage="437" sourceFile="http://www.wunderground.com/history/airport/KSGF/2014/8/1/CustomHistory.html?dayend=15&amp;monthend=5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41" name="CustomHistory622" type="6" refreshedVersion="3" background="1" saveData="1">
    <textPr prompt="0" codePage="437" sourceFile="http://www.wunderground.com/history/airport/KSGF/2014/8/1/CustomHistory.html?dayend=16&amp;monthend=5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42" name="CustomHistory625" type="6" refreshedVersion="3" background="1" saveData="1">
    <textPr prompt="0" codePage="437" sourceFile="http://www.wunderground.com/history/airport/KSGF/2014/8/1/CustomHistory.html?dayend=17&amp;monthend=5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43" name="CustomHistory628" type="6" refreshedVersion="3" background="1" saveData="1">
    <textPr prompt="0" codePage="437" sourceFile="http://www.wunderground.com/history/airport/KSGF/2014/8/1/CustomHistory.html?dayend=18&amp;monthend=5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44" name="CustomHistory631" type="6" refreshedVersion="3" background="1" saveData="1">
    <textPr prompt="0" codePage="437" sourceFile="http://www.wunderground.com/history/airport/KSGF/2014/8/1/CustomHistory.html?dayend=19&amp;monthend=5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45" name="CustomHistory634" type="6" refreshedVersion="3" background="1" saveData="1">
    <textPr prompt="0" codePage="437" sourceFile="http://www.wunderground.com/history/airport/KSGF/2014/8/1/CustomHistory.html?dayend=20&amp;monthend=5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46" name="CustomHistory637" type="6" refreshedVersion="3" background="1" saveData="1">
    <textPr prompt="0" codePage="437" sourceFile="http://www.wunderground.com/history/airport/KSGF/2014/8/1/CustomHistory.html?dayend=21&amp;monthend=5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47" name="CustomHistory64" type="6" refreshedVersion="3" background="1" saveData="1">
    <textPr prompt="0" codePage="437" sourceFile="http://www.wunderground.com/history/airport/KSGF/2014/8/1/CustomHistory.html?dayend=11&amp;monthend=11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48" name="CustomHistory640" type="6" refreshedVersion="3" background="1" saveData="1">
    <textPr prompt="0" codePage="437" sourceFile="http://www.wunderground.com/history/airport/KSGF/2014/8/1/CustomHistory.html?dayend=22&amp;monthend=5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49" name="CustomHistory643" type="6" refreshedVersion="3" background="1" saveData="1">
    <textPr prompt="0" codePage="437" sourceFile="http://www.wunderground.com/history/airport/KSGF/2014/8/1/CustomHistory.html?dayend=23&amp;monthend=5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50" name="CustomHistory646" type="6" refreshedVersion="3" background="1" saveData="1">
    <textPr prompt="0" codePage="437" sourceFile="http://www.wunderground.com/history/airport/KSGF/2014/8/1/CustomHistory.html?dayend=23&amp;monthend=5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51" name="CustomHistory649" type="6" refreshedVersion="3" background="1" saveData="1">
    <textPr prompt="0" codePage="437" sourceFile="http://www.wunderground.com/history/airport/KSGF/2014/8/1/CustomHistory.html?dayend=24&amp;monthend=5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52" name="CustomHistory657" type="6" refreshedVersion="3" background="1" saveData="1">
    <textPr prompt="0" codePage="437" sourceFile="http://www.wunderground.com/history/airport/KSGF/2014/8/1/CustomHistory.html?dayend=24&amp;monthend=5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53" name="CustomHistory662" type="6" refreshedVersion="3" background="1" saveData="1">
    <textPr prompt="0" codePage="437" sourceFile="http://www.wunderground.com/history/airport/KSGF/2014/8/1/CustomHistory.html?dayend=24&amp;monthend=5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54" name="CustomHistory667" type="6" refreshedVersion="3" background="1" saveData="1">
    <textPr prompt="0" codePage="437" sourceFile="http://www.wunderground.com/history/airport/KSGF/2014/8/1/CustomHistory.html?dayend=25&amp;monthend=5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55" name="CustomHistory67" type="6" refreshedVersion="3" background="1" saveData="1">
    <textPr prompt="0" codePage="437" sourceFile="http://www.wunderground.com/history/airport/KSGF/2014/8/1/CustomHistory.html?dayend=12&amp;monthend=11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56" name="CustomHistory673" type="6" refreshedVersion="3" background="1" saveData="1">
    <textPr prompt="0" codePage="437" sourceFile="http://www.wunderground.com/history/airport/KSGF/2014/8/1/CustomHistory.html?dayend=26&amp;monthend=5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57" name="CustomHistory678" type="6" refreshedVersion="3" background="1" saveData="1">
    <textPr prompt="0" codePage="437" sourceFile="http://www.wunderground.com/history/airport/KSGF/2014/8/1/CustomHistory.html?dayend=27&amp;monthend=5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58" name="CustomHistory684" type="6" refreshedVersion="3" background="1" saveData="1">
    <textPr prompt="0" codePage="437" sourceFile="http://www.wunderground.com/history/airport/KSGF/2014/8/1/CustomHistory.html?dayend=28&amp;monthend=5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59" name="CustomHistory689" type="6" refreshedVersion="3" background="1" saveData="1">
    <textPr prompt="0" codePage="437" sourceFile="http://www.wunderground.com/history/airport/KSGF/2014/8/1/CustomHistory.html?dayend=29&amp;monthend=5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60" name="CustomHistory694" type="6" refreshedVersion="3" background="1" saveData="1">
    <textPr prompt="0" codePage="437" sourceFile="http://www.wunderground.com/history/airport/KSGF/2014/8/1/CustomHistory.html?dayend=30&amp;monthend=5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61" name="CustomHistory699" type="6" refreshedVersion="3" background="1" saveData="1">
    <textPr prompt="0" codePage="437" sourceFile="http://www.wunderground.com/history/airport/KSGF/2014/8/1/CustomHistory.html?dayend=0&amp;monthend=6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62" name="CustomHistory7" type="6" refreshedVersion="0" background="1">
    <textPr prompt="0" sourceFile="http://www.wunderground.com/history/airport/UHPP/2013/9/1/CustomHistory.html?dayend=30&amp;monthend=6&amp;yearend=2014&amp;req_city=NA&amp;req_state=NA&amp;req_statename=NA&amp;format=1">
      <textFields>
        <textField/>
      </textFields>
    </textPr>
  </connection>
  <connection id="363" name="CustomHistory70" type="6" refreshedVersion="3" background="1" saveData="1">
    <textPr prompt="0" codePage="437" sourceFile="http://www.wunderground.com/history/airport/KSGF/2014/8/1/CustomHistory.html?dayend=12&amp;monthend=11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64" name="CustomHistory705" type="6" refreshedVersion="3" background="1" saveData="1">
    <textPr prompt="0" codePage="437" sourceFile="http://www.wunderground.com/history/airport/KSGF/2014/8/1/CustomHistory.html?dayend=1&amp;monthend=6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65" name="CustomHistory710" type="6" refreshedVersion="3" background="1" saveData="1">
    <textPr prompt="0" codePage="437" sourceFile="http://www.wunderground.com/history/airport/KSGF/2014/8/1/CustomHistory.html?dayend=2&amp;monthend=6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66" name="CustomHistory716" type="6" refreshedVersion="3" background="1" saveData="1">
    <textPr prompt="0" codePage="437" sourceFile="http://www.wunderground.com/history/airport/KSGF/2014/8/1/CustomHistory.html?dayend=3&amp;monthend=6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67" name="CustomHistory721" type="6" refreshedVersion="3" background="1" saveData="1">
    <textPr prompt="0" codePage="437" sourceFile="http://www.wunderground.com/history/airport/KSGF/2014/8/1/CustomHistory.html?dayend=4&amp;monthend=6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68" name="CustomHistory726" type="6" refreshedVersion="3" background="1" saveData="1">
    <textPr prompt="0" codePage="437" sourceFile="http://www.wunderground.com/history/airport/KSGF/2014/8/1/CustomHistory.html?dayend=5&amp;monthend=6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69" name="CustomHistory73" type="6" refreshedVersion="3" background="1" saveData="1">
    <textPr prompt="0" codePage="437" sourceFile="http://www.wunderground.com/history/airport/KSGF/2014/8/1/CustomHistory.html?dayend=12&amp;monthend=11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70" name="CustomHistory732" type="6" refreshedVersion="3" background="1" saveData="1">
    <textPr prompt="0" codePage="437" sourceFile="http://www.wunderground.com/history/airport/KSGF/2014/8/1/CustomHistory.html?dayend=6&amp;monthend=6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71" name="CustomHistory737" type="6" refreshedVersion="3" background="1" saveData="1">
    <textPr prompt="0" codePage="437" sourceFile="http://www.wunderground.com/history/airport/KSGF/2014/8/1/CustomHistory.html?dayend=7&amp;monthend=6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72" name="CustomHistory743" type="6" refreshedVersion="3" background="1" saveData="1">
    <textPr prompt="0" codePage="437" sourceFile="http://www.wunderground.com/history/airport/KSGF/2014/8/1/CustomHistory.html?dayend=8&amp;monthend=6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73" name="CustomHistory748" type="6" refreshedVersion="3" background="1" saveData="1">
    <textPr prompt="0" codePage="437" sourceFile="http://www.wunderground.com/history/airport/KSGF/2014/8/1/CustomHistory.html?dayend=9&amp;monthend=6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74" name="CustomHistory753" type="6" refreshedVersion="3" background="1" saveData="1">
    <textPr prompt="0" codePage="437" sourceFile="http://www.wunderground.com/history/airport/KSGF/2014/8/1/CustomHistory.html?dayend=10&amp;monthend=6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75" name="CustomHistory758" type="6" refreshedVersion="3" background="1" saveData="1">
    <textPr prompt="0" codePage="437" sourceFile="http://www.wunderground.com/history/airport/KSGF/2014/8/1/CustomHistory.html?dayend=11&amp;monthend=6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76" name="CustomHistory76" type="6" refreshedVersion="3" background="1" saveData="1">
    <textPr prompt="0" codePage="437" sourceFile="http://www.wunderground.com/history/airport/KSGF/2014/8/1/CustomHistory.html?dayend=13&amp;monthend=11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77" name="CustomHistory764" type="6" refreshedVersion="3" background="1" saveData="1">
    <textPr prompt="0" codePage="437" sourceFile="http://www.wunderground.com/history/airport/KSGF/2014/8/1/CustomHistory.html?dayend=12&amp;monthend=6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78" name="CustomHistory769" type="6" refreshedVersion="3" background="1" saveData="1">
    <textPr prompt="0" codePage="437" sourceFile="http://www.wunderground.com/history/airport/KSGF/2014/8/1/CustomHistory.html?dayend=13&amp;monthend=6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79" name="CustomHistory775" type="6" refreshedVersion="3" background="1" saveData="1">
    <textPr prompt="0" codePage="437" sourceFile="http://www.wunderground.com/history/airport/KSGF/2014/8/1/CustomHistory.html?dayend=14&amp;monthend=6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80" name="CustomHistory780" type="6" refreshedVersion="3" background="1" saveData="1">
    <textPr prompt="0" codePage="437" sourceFile="http://www.wunderground.com/history/airport/KSGF/2014/8/1/CustomHistory.html?dayend=15&amp;monthend=6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81" name="CustomHistory785" type="6" refreshedVersion="3" background="1" saveData="1">
    <textPr prompt="0" codePage="437" sourceFile="http://www.wunderground.com/history/airport/KSGF/2014/8/1/CustomHistory.html?dayend=16&amp;monthend=6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82" name="CustomHistory79" type="6" refreshedVersion="3" background="1" saveData="1">
    <textPr prompt="0" codePage="437" sourceFile="http://www.wunderground.com/history/airport/KSGF/2014/8/1/CustomHistory.html?dayend=20&amp;monthend=11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83" name="CustomHistory790" type="6" refreshedVersion="3" background="1" saveData="1">
    <textPr prompt="0" codePage="437" sourceFile="http://www.wunderground.com/history/airport/KSGF/2014/8/1/CustomHistory.html?dayend=17&amp;monthend=6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84" name="CustomHistory796" type="6" refreshedVersion="3" background="1" saveData="1">
    <textPr prompt="0" codePage="437" sourceFile="http://www.wunderground.com/history/airport/KSGF/2014/8/1/CustomHistory.html?dayend=18&amp;monthend=6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85" name="CustomHistory8" type="6" refreshedVersion="3" background="1" saveData="1">
    <textPr prompt="0" codePage="437" sourceFile="http://www.wunderground.com/history/airport/KCOU/2014/9/1/CustomHistory.html?dayend=5&amp;monthend=10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86" name="CustomHistory802" type="6" refreshedVersion="3" background="1" saveData="1">
    <textPr prompt="0" codePage="437" sourceFile="http://www.wunderground.com/history/airport/KSGF/2014/8/1/CustomHistory.html?dayend=19&amp;monthend=6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87" name="CustomHistory807" type="6" refreshedVersion="3" background="1" saveData="1">
    <textPr prompt="0" codePage="437" sourceFile="http://www.wunderground.com/history/airport/KSGF/2014/8/1/CustomHistory.html?dayend=20&amp;monthend=6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88" name="CustomHistory812" type="6" refreshedVersion="3" background="1" saveData="1">
    <textPr prompt="0" codePage="437" sourceFile="http://www.wunderground.com/history/airport/KSGF/2014/8/1/CustomHistory.html?dayend=21&amp;monthend=6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89" name="CustomHistory817" type="6" refreshedVersion="3" background="1" saveData="1">
    <textPr prompt="0" codePage="437" sourceFile="http://www.wunderground.com/history/airport/KSGF/2014/8/1/CustomHistory.html?dayend=22&amp;monthend=6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90" name="CustomHistory82" type="6" refreshedVersion="0" background="1">
    <textPr prompt="0" sourceFile="http://www.wunderground.com/history/airport/KSGF/2014/8/1/CustomHistory.html?dayend=21&amp;monthend=11&amp;yearend=2014&amp;req_city=NA&amp;req_state=NA&amp;req_statename=NA&amp;format=1">
      <textFields>
        <textField/>
      </textFields>
    </textPr>
  </connection>
  <connection id="391" name="CustomHistory822" type="6" refreshedVersion="3" background="1" saveData="1">
    <textPr prompt="0" codePage="437" sourceFile="http://www.wunderground.com/history/airport/KSGF/2014/8/1/CustomHistory.html?dayend=23&amp;monthend=6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92" name="CustomHistory827" type="6" refreshedVersion="3" background="1" saveData="1">
    <textPr prompt="0" codePage="437" sourceFile="http://www.wunderground.com/history/airport/KSGF/2014/8/1/CustomHistory.html?dayend=24&amp;monthend=6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93" name="CustomHistory83" type="6" refreshedVersion="3" background="1" saveData="1">
    <textPr prompt="0" codePage="437" sourceFile="http://www.wunderground.com/history/airport/KSGF/2014/8/1/CustomHistory.html?dayend=22&amp;monthend=11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94" name="CustomHistory833" type="6" refreshedVersion="3" background="1" saveData="1">
    <textPr prompt="0" codePage="437" sourceFile="http://www.wunderground.com/history/airport/KSGF/2014/8/1/CustomHistory.html?dayend=25&amp;monthend=6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95" name="CustomHistory838" type="6" refreshedVersion="3" background="1" saveData="1">
    <textPr prompt="0" codePage="437" sourceFile="http://www.wunderground.com/history/airport/KSGF/2014/8/1/CustomHistory.html?dayend=26&amp;monthend=6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96" name="CustomHistory844" type="6" refreshedVersion="3" background="1" saveData="1">
    <textPr prompt="0" codePage="437" sourceFile="http://www.wunderground.com/history/airport/KSGF/2014/8/1/CustomHistory.html?dayend=27&amp;monthend=6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97" name="CustomHistory849" type="6" refreshedVersion="3" background="1" saveData="1">
    <textPr prompt="0" codePage="437" sourceFile="http://www.wunderground.com/history/airport/KSGF/2014/8/1/CustomHistory.html?dayend=28&amp;monthend=6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98" name="CustomHistory854" type="6" refreshedVersion="3" background="1" saveData="1">
    <textPr prompt="0" codePage="437" sourceFile="http://www.wunderground.com/history/airport/KSGF/2014/8/1/CustomHistory.html?dayend=29&amp;monthend=6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99" name="CustomHistory859" type="6" refreshedVersion="3" background="1" saveData="1">
    <textPr prompt="0" codePage="437" sourceFile="http://www.wunderground.com/history/airport/KSGF/2014/8/1/CustomHistory.html?dayend=0&amp;monthend=7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00" name="CustomHistory86" type="6" refreshedVersion="3" background="1" saveData="1">
    <textPr prompt="0" codePage="437" sourceFile="http://www.wunderground.com/history/airport/KSGF/2014/8/1/CustomHistory.html?dayend=21&amp;monthend=11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01" name="CustomHistory865" type="6" refreshedVersion="3" background="1" saveData="1">
    <textPr prompt="0" codePage="437" sourceFile="http://www.wunderground.com/history/airport/KSGF/2014/8/1/CustomHistory.html?dayend=1&amp;monthend=7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02" name="CustomHistory870" type="6" refreshedVersion="3" background="1" saveData="1">
    <textPr prompt="0" codePage="437" sourceFile="http://www.wunderground.com/history/airport/KSGF/2014/8/1/CustomHistory.html?dayend=2&amp;monthend=7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03" name="CustomHistory876" type="6" refreshedVersion="3" background="1" saveData="1">
    <textPr prompt="0" codePage="437" sourceFile="http://www.wunderground.com/history/airport/KSGF/2014/8/1/CustomHistory.html?dayend=3&amp;monthend=7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04" name="CustomHistory881" type="6" refreshedVersion="3" background="1" saveData="1">
    <textPr prompt="0" codePage="437" sourceFile="http://www.wunderground.com/history/airport/KSGF/2014/8/1/CustomHistory.html?dayend=4&amp;monthend=7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05" name="CustomHistory886" type="6" refreshedVersion="3" background="1" saveData="1">
    <textPr prompt="0" codePage="437" sourceFile="http://www.wunderground.com/history/airport/KSGF/2014/8/1/CustomHistory.html?dayend=5&amp;monthend=7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06" name="CustomHistory89" type="6" refreshedVersion="3" background="1" saveData="1">
    <textPr prompt="0" codePage="437" sourceFile="http://www.wunderground.com/history/airport/KSGF/2014/8/1/CustomHistory.html?dayend=22&amp;monthend=11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07" name="CustomHistory892" type="6" refreshedVersion="3" background="1" saveData="1">
    <textPr prompt="0" codePage="437" sourceFile="http://www.wunderground.com/history/airport/KSGF/2014/8/1/CustomHistory.html?dayend=6&amp;monthend=7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08" name="CustomHistory897" type="6" refreshedVersion="3" background="1" saveData="1">
    <textPr prompt="0" codePage="437" sourceFile="http://www.wunderground.com/history/airport/KSGF/2015/8/1/CustomHistory.html?dayend=15&amp;monthend=9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09" name="CustomHistory9" type="6" refreshedVersion="3" background="1" saveData="1">
    <textPr prompt="0" codePage="437" sourceFile="http://www.wunderground.com/history/airport/KCOU/2014/9/1/CustomHistory.html?dayend=5&amp;monthend=10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10" name="CustomHistory903" type="6" refreshedVersion="3" background="1" saveData="1">
    <textPr prompt="0" codePage="437" sourceFile="http://www.wunderground.com/history/airport/KSGF/2015/8/1/CustomHistory.html?dayend=15&amp;monthend=9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11" name="CustomHistory908" type="6" refreshedVersion="3" background="1" saveData="1">
    <textPr prompt="0" codePage="437" sourceFile="http://www.wunderground.com/history/airport/KSGF/2015/8/1/CustomHistory.html?dayend=15&amp;monthend=9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12" name="CustomHistory913" type="6" refreshedVersion="3" background="1" saveData="1">
    <textPr prompt="0" codePage="437" sourceFile="http://www.wunderground.com/history/airport/KSGF/2015/8/1/CustomHistory.html?dayend=29&amp;monthend=9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13" name="CustomHistory918" type="6" refreshedVersion="0" background="1">
    <textPr prompt="0" sourceFile="http://www.wunderground.com/history/airport/KSGF/2015/8/1/CustomHistory.html?dayend=2&amp;monthend=10&amp;yearend=2015&amp;req_city=NA&amp;req_state=NA&amp;req_statename=NA&amp;format=1">
      <textFields>
        <textField/>
      </textFields>
    </textPr>
  </connection>
  <connection id="414" name="CustomHistory919" type="6" refreshedVersion="3" background="1" saveData="1">
    <textPr prompt="0" codePage="437" sourceFile="http://www.wunderground.com/history/airport/KSGF/2015/8/1/CustomHistory.html?dayend=16&amp;monthend=10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15" name="CustomHistory92" type="6" refreshedVersion="3" background="1" saveData="1">
    <textPr prompt="0" codePage="437" sourceFile="http://www.wunderground.com/history/airport/KSGF/2014/8/1/CustomHistory.html?dayend=23&amp;monthend=11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16" name="CustomHistory925" type="6" refreshedVersion="3" background="1" saveData="1">
    <textPr prompt="0" codePage="437" sourceFile="http://www.wunderground.com/history/airport/KSGF/2015/8/1/CustomHistory.html?dayend=28&amp;monthend=10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17" name="CustomHistory930" type="6" refreshedVersion="3" background="1" saveData="1">
    <textPr prompt="0" codePage="437" sourceFile="http://www.wunderground.com/history/airport/KSGF/2015/8/1/CustomHistory.html?dayend=17&amp;monthend=11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18" name="CustomHistory937" type="6" refreshedVersion="3" background="1" saveData="1">
    <textPr prompt="0" codePage="437" sourceFile="http://www.wunderground.com/history/airport/KSGF/2015/8/1/CustomHistory.html?dayend=0&amp;monthend=12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19" name="CustomHistory942" type="6" refreshedVersion="3" background="1" saveData="1">
    <textPr prompt="0" codePage="437" sourceFile="http://www.wunderground.com/history/airport/KSGF/2015/8/1/CustomHistory.html?dayend=15&amp;monthend=5&amp;yearend=2016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20" name="CustomHistory947" type="6" refreshedVersion="3" background="1" saveData="1">
    <textPr prompt="0" codePage="437" sourceFile="http://www.wunderground.com/history/airport/KSGF/2015/8/1/CustomHistory.html?dayend=22&amp;monthend=5&amp;yearend=2016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21" name="CustomHistory95" type="6" refreshedVersion="3" background="1" saveData="1">
    <textPr prompt="0" codePage="437" sourceFile="http://www.wunderground.com/history/airport/KSGF/2014/8/1/CustomHistory.html?dayend=24&amp;monthend=11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22" name="CustomHistory953" type="6" refreshedVersion="3" background="1" saveData="1">
    <textPr prompt="0" codePage="437" sourceFile="http://www.wunderground.com/history/airport/KSGF/2015/8/1/CustomHistory.html?dayend=29&amp;monthend=5&amp;yearend=2016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23" name="CustomHistory955" type="6" refreshedVersion="0" background="1">
    <textPr prompt="0" sourceFile="http://www.wunderground.com/history/airport/KCQX/2015/8/1/CustomHistory.html?dayend=30&amp;monthend=5&amp;yearend=2016&amp;req_city=NA&amp;req_state=NA&amp;req_statename=NA&amp;format=1">
      <textFields>
        <textField/>
      </textFields>
    </textPr>
  </connection>
  <connection id="424" name="CustomHistory956" type="6" refreshedVersion="3" background="1" saveData="1">
    <textPr prompt="0" codePage="437" sourceFile="http://www.wunderground.com/history/airport/KSGF/2015/8/1/CustomHistory.html?dayend=0&amp;monthend=7&amp;yearend=2016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25" name="CustomHistory958" type="6" refreshedVersion="0" background="1">
    <textPr prompt="0" sourceFile="http://www.wunderground.com/history/airport/KCQX/2015/8/1/CustomHistory.html?dayend=1&amp;monthend=7&amp;yearend=2016&amp;req_city=NA&amp;req_state=NA&amp;req_statename=NA&amp;format=1">
      <textFields>
        <textField/>
      </textFields>
    </textPr>
  </connection>
  <connection id="426" name="CustomHistory959" type="6" refreshedVersion="3" background="1" saveData="1">
    <textPr prompt="0" codePage="437" sourceFile="http://www.wunderground.com/history/airport/KSGF/2015/8/1/CustomHistory.html?dayend=0&amp;monthend=7&amp;yearend=2016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27" name="CustomHistory965" type="6" refreshedVersion="3" background="1" saveData="1">
    <textPr prompt="0" codePage="437" sourceFile="http://www.wunderground.com/history/airport/KSGF/2015/8/1/CustomHistory.html?dayend=7&amp;monthend=7&amp;yearend=2016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28" name="CustomHistory970" type="6" refreshedVersion="3" background="1" saveData="1">
    <textPr prompt="0" codePage="437" sourceFile="http://www.wunderground.com/history/airport/KSGF/2016/8/1/CustomHistory.html?dayend=13&amp;monthend=8&amp;yearend=2016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29" name="CustomHistory971" type="6" refreshedVersion="0" background="1">
    <textPr prompt="0" sourceFile="http://www.wunderground.com/history/airport/PASN/2016/8/1/CustomHistory.html?dayend=14&amp;monthend=8&amp;yearend=2016&amp;req_city=NA&amp;req_state=NA&amp;req_statename=NA&amp;format=1">
      <textFields>
        <textField/>
      </textFields>
    </textPr>
  </connection>
  <connection id="430" name="CustomHistory972" type="6" refreshedVersion="3" background="1" saveData="1">
    <textPr prompt="0" codePage="437" sourceFile="http://www.wunderground.com/history/airport/KSGF/2016/8/1/CustomHistory.html?dayend=0&amp;monthend=9&amp;yearend=2016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31" name="CustomHistory977" type="6" refreshedVersion="0" background="1">
    <textPr prompt="0" sourceFile="http://www.wunderground.com/history/airport/KSGF/2016/8/1/CustomHistory.html?dayend=0&amp;monthend=9&amp;yearend=2016&amp;req_city=NA&amp;req_state=NA&amp;req_statename=NA&amp;format=1">
      <textFields>
        <textField/>
      </textFields>
    </textPr>
  </connection>
  <connection id="432" name="CustomHistory978" type="6" refreshedVersion="3" background="1" saveData="1">
    <textPr prompt="0" codePage="437" sourceFile="http://www.wunderground.com/history/airport/KSGF/2016/8/1/CustomHistory.html?dayend=11&amp;monthend=9&amp;yearend=2016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33" name="CustomHistory98" type="6" refreshedVersion="3" background="1" saveData="1">
    <textPr prompt="0" codePage="437" sourceFile="http://www.wunderground.com/history/airport/KSGF/2014/8/1/CustomHistory.html?dayend=25&amp;monthend=11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34" name="CustomHistory984" type="6" refreshedVersion="3" background="1" saveData="1">
    <textPr prompt="0" codePage="437" sourceFile="http://www.wunderground.com/history/airport/KSGF/2016/8/1/CustomHistory.html?dayend=0&amp;monthend=10&amp;yearend=2016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35" name="CustomHistory989" type="6" refreshedVersion="3" background="1" saveData="1">
    <textPr prompt="0" codePage="437" sourceFile="http://www.wunderground.com/history/airport/KSGF/2016/8/1/CustomHistory.html?dayend=11&amp;monthend=10&amp;yearend=2016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36" name="CustomHistory995" type="6" refreshedVersion="3" background="1" saveData="1">
    <textPr prompt="0" codePage="437" sourceFile="http://www.wunderground.com/history/airport/KSGF/2016/8/1/CustomHistory.html?dayend=11&amp;monthend=10&amp;yearend=2016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37" name="WXDailyHistory" type="6" refreshedVersion="3" background="1" saveData="1">
    <textPr prompt="0" codePage="437" sourceFile="http://www.wunderground.com/weatherstation/WXDailyHistory.asp?ID=KAKJBER2&amp;day=1&amp;month=9&amp;year=2013&amp;dayend=30&amp;monthend=6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38" name="WXDailyHistory1" type="6" refreshedVersion="3" background="1" saveData="1">
    <textPr prompt="0" codePage="437" sourceFile="http://www.wunderground.com/weatherstation/WXDailyHistory.asp?ID=KAKJBER2&amp;day=1&amp;month=9&amp;year=2013&amp;dayend=30&amp;monthend=6&amp;yearend=2014&amp;graphspan=custom&amp;format=0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39" name="WXDailyHistory10" type="6" refreshedVersion="3" background="1">
    <textPr prompt="0" codePage="437" sourceFile="http://www.wunderground.com/weatherstation/WXDailyHistory.asp?ID=KAKJBER2&amp;day=1&amp;month=9&amp;year=2014&amp;dayend=13&amp;monthend=10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40" name="WXDailyHistory100" type="6" refreshedVersion="3" background="1" saveData="1">
    <textPr prompt="0" codePage="437" sourceFile="http://www.wunderground.com/weatherstation/WXDailyHistory.asp?ID=KAKJBER2&amp;day=1&amp;month=8&amp;year=2014&amp;dayend=2&amp;monthend=12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41" name="WXDailyHistory101" type="6" refreshedVersion="3" background="1" saveData="1">
    <textPr prompt="0" codePage="437" sourceFile="http://www.wunderground.com/weatherstation/WXDailyHistory.asp?ID=KAKJBER2&amp;day=1&amp;month=8&amp;year=2014&amp;dayend=3&amp;monthend=12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42" name="WXDailyHistory102" type="6" refreshedVersion="0" background="1">
    <textPr prompt="0" sourceFile="http://www.wunderground.com/weatherstation/WXDailyHistory.asp?ID=KAKJBER2&amp;day=1&amp;month=8&amp;year=2014&amp;dayend=4&amp;monthend=12&amp;yearend=2014&amp;graphspan=custom&amp;format=1">
      <textFields>
        <textField/>
      </textFields>
    </textPr>
  </connection>
  <connection id="443" name="WXDailyHistory103" type="6" refreshedVersion="3" background="1" saveData="1">
    <textPr prompt="0" codePage="437" sourceFile="http://www.wunderground.com/weatherstation/WXDailyHistory.asp?ID=KAKJBER2&amp;day=1&amp;month=8&amp;year=2014&amp;dayend=5&amp;monthend=12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44" name="WXDailyHistory104" type="6" refreshedVersion="3" background="1" saveData="1">
    <textPr prompt="0" codePage="437" sourceFile="http://www.wunderground.com/weatherstation/WXDailyHistory.asp?ID=KAKJBER2&amp;day=1&amp;month=8&amp;year=2014&amp;dayend=5&amp;monthend=12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45" name="WXDailyHistory105" type="6" refreshedVersion="3" background="1" saveData="1">
    <textPr prompt="0" codePage="437" sourceFile="http://www.wunderground.com/weatherstation/WXDailyHistory.asp?ID=KAKJBER2&amp;day=1&amp;month=8&amp;year=2014&amp;dayend=6&amp;monthend=12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46" name="WXDailyHistory106" type="6" refreshedVersion="0" background="1">
    <textPr prompt="0" sourceFile="http://www.wunderground.com/weatherstation/WXDailyHistory.asp?ID=KAKJBER2&amp;day=1&amp;month=8&amp;year=2014&amp;dayend=6&amp;monthend=12&amp;yearend=2014&amp;graphspan=custom&amp;format=1">
      <textFields>
        <textField/>
      </textFields>
    </textPr>
  </connection>
  <connection id="447" name="WXDailyHistory107" type="6" refreshedVersion="3" background="1" saveData="1">
    <textPr prompt="0" codePage="437" sourceFile="http://www.wunderground.com/weatherstation/WXDailyHistory.asp?ID=KAKJBER2&amp;day=1&amp;month=8&amp;year=2014&amp;dayend=6&amp;monthend=12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48" name="WXDailyHistory108" type="6" refreshedVersion="0" background="1">
    <textPr prompt="0" sourceFile="http://www.wunderground.com/weatherstation/WXDailyHistory.asp?ID=KAKJBER2&amp;day=1&amp;month=8&amp;year=2014&amp;dayend=6&amp;monthend=12&amp;yearend=2014&amp;graphspan=custom&amp;format=1">
      <textFields>
        <textField/>
      </textFields>
    </textPr>
  </connection>
  <connection id="449" name="WXDailyHistory109" type="6" refreshedVersion="3" background="1" saveData="1">
    <textPr prompt="0" codePage="437" sourceFile="http://www.wunderground.com/weatherstation/WXDailyHistory.asp?ID=KAKJBER2&amp;day=1&amp;month=8&amp;year=2014&amp;dayend=7&amp;monthend=12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50" name="WXDailyHistory11" type="6" refreshedVersion="0" background="1">
    <textPr prompt="0" sourceFile="http://www.wunderground.com/weatherstation/WXDailyHistory.asp?ID=KAKJBER2&amp;day=1&amp;month=8&amp;year=2014&amp;dayend=13&amp;monthend=10&amp;yearend=2014&amp;graphspan=custom&amp;format=1">
      <textFields>
        <textField/>
      </textFields>
    </textPr>
  </connection>
  <connection id="451" name="WXDailyHistory110" type="6" refreshedVersion="0" background="1">
    <textPr prompt="0" sourceFile="http://www.wunderground.com/weatherstation/WXDailyHistory.asp?ID=KAKJBER2&amp;day=1&amp;month=8&amp;year=2014&amp;dayend=7&amp;monthend=12&amp;yearend=2014&amp;graphspan=custom&amp;format=1">
      <textFields>
        <textField/>
      </textFields>
    </textPr>
  </connection>
  <connection id="452" name="WXDailyHistory111" type="6" refreshedVersion="3" background="1" saveData="1">
    <textPr prompt="0" codePage="437" sourceFile="http://www.wunderground.com/weatherstation/WXDailyHistory.asp?ID=KAKJBER2&amp;day=1&amp;month=8&amp;year=2014&amp;dayend=8&amp;monthend=12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53" name="WXDailyHistory112" type="6" refreshedVersion="3" background="1" saveData="1">
    <textPr prompt="0" codePage="437" sourceFile="http://www.wunderground.com/weatherstation/WXDailyHistory.asp?ID=KAKJBER2&amp;day=1&amp;month=8&amp;year=2014&amp;dayend=9&amp;monthend=12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54" name="WXDailyHistory113" type="6" refreshedVersion="0" background="1">
    <textPr prompt="0" sourceFile="http://www.wunderground.com/weatherstation/WXDailyHistory.asp?ID=KAKJBER2&amp;day=1&amp;month=8&amp;year=2014&amp;dayend=9&amp;monthend=12&amp;yearend=2014&amp;graphspan=custom&amp;format=1">
      <textFields>
        <textField/>
      </textFields>
    </textPr>
  </connection>
  <connection id="455" name="WXDailyHistory114" type="6" refreshedVersion="0" background="1">
    <textPr prompt="0" sourceFile="http://www.wunderground.com/weatherstation/WXDailyHistory.asp?ID=KAKJBER2&amp;day=1&amp;month=8&amp;year=2014&amp;dayend=9&amp;monthend=12&amp;yearend=2014&amp;graphspan=custom&amp;format=1">
      <textFields>
        <textField/>
      </textFields>
    </textPr>
  </connection>
  <connection id="456" name="WXDailyHistory115" type="6" refreshedVersion="3" background="1" saveData="1">
    <textPr prompt="0" codePage="437" sourceFile="http://www.wunderground.com/weatherstation/WXDailyHistory.asp?ID=KAKJBER2&amp;day=1&amp;month=8&amp;year=2014&amp;dayend=9&amp;monthend=12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57" name="WXDailyHistory116" type="6" refreshedVersion="0" background="1">
    <textPr prompt="0" sourceFile="http://www.wunderground.com/weatherstation/WXDailyHistory.asp?ID=KAKJBER2&amp;day=1&amp;month=8&amp;year=2014&amp;dayend=9&amp;monthend=12&amp;yearend=2014&amp;graphspan=custom&amp;format=1">
      <textFields>
        <textField/>
      </textFields>
    </textPr>
  </connection>
  <connection id="458" name="WXDailyHistory117" type="6" refreshedVersion="3" background="1" saveData="1">
    <textPr prompt="0" codePage="437" sourceFile="http://www.wunderground.com/weatherstation/WXDailyHistory.asp?ID=KAKJBER2&amp;day=1&amp;month=8&amp;year=2014&amp;dayend=9&amp;monthend=12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59" name="WXDailyHistory118" type="6" refreshedVersion="0" background="1">
    <textPr prompt="0" sourceFile="http://www.wunderground.com/weatherstation/WXDailyHistory.asp?ID=KAKJBER2&amp;day=1&amp;month=8&amp;year=2014&amp;dayend=9&amp;monthend=12&amp;yearend=2014&amp;graphspan=custom&amp;format=1">
      <textFields>
        <textField/>
      </textFields>
    </textPr>
  </connection>
  <connection id="460" name="WXDailyHistory119" type="6" refreshedVersion="3" background="1" saveData="1">
    <textPr prompt="0" codePage="437" sourceFile="http://www.wunderground.com/weatherstation/WXDailyHistory.asp?ID=KAKJBER2&amp;day=1&amp;month=8&amp;year=2014&amp;dayend=9&amp;monthend=12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61" name="WXDailyHistory12" type="6" refreshedVersion="0" background="1">
    <textPr prompt="0" sourceFile="http://www.wunderground.com/weatherstation/WXDailyHistory.asp?ID=KAKJBER2&amp;day=1&amp;month=8&amp;year=2014&amp;dayend=13&amp;monthend=10&amp;yearend=2014&amp;graphspan=custom&amp;format=1">
      <textFields>
        <textField/>
      </textFields>
    </textPr>
  </connection>
  <connection id="462" name="WXDailyHistory120" type="6" refreshedVersion="0" background="1">
    <textPr prompt="0" sourceFile="http://www.wunderground.com/weatherstation/WXDailyHistory.asp?ID=KAKJBER2&amp;day=1&amp;month=8&amp;year=2014&amp;dayend=9&amp;monthend=12&amp;yearend=2014&amp;graphspan=custom&amp;format=1">
      <textFields>
        <textField/>
      </textFields>
    </textPr>
  </connection>
  <connection id="463" name="WXDailyHistory121" type="6" refreshedVersion="3" background="1" saveData="1">
    <textPr prompt="0" codePage="437" sourceFile="http://www.wunderground.com/weatherstation/WXDailyHistory.asp?ID=KAKJBER2&amp;day=1&amp;month=8&amp;year=2014&amp;dayend=9&amp;monthend=12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64" name="WXDailyHistory122" type="6" refreshedVersion="3" background="1" saveData="1">
    <textPr prompt="0" codePage="437" sourceFile="http://www.wunderground.com/weatherstation/WXDailyHistory.asp?ID=KAKJBER2&amp;day=1&amp;month=8&amp;year=2014&amp;dayend=10&amp;monthend=12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65" name="WXDailyHistory123" type="6" refreshedVersion="3" background="1" saveData="1">
    <textPr prompt="0" codePage="437" sourceFile="http://www.wunderground.com/weatherstation/WXDailyHistory.asp?ID=KAKJBER2&amp;day=1&amp;month=8&amp;year=2014&amp;dayend=11&amp;monthend=12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66" name="WXDailyHistory124" type="6" refreshedVersion="3" background="1" saveData="1">
    <textPr prompt="0" codePage="437" sourceFile="http://www.wunderground.com/weatherstation/WXDailyHistory.asp?ID=KAKJBER2&amp;day=1&amp;month=8&amp;year=2014&amp;dayend=12&amp;monthend=12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67" name="WXDailyHistory125" type="6" refreshedVersion="3" background="1" saveData="1">
    <textPr prompt="0" codePage="437" sourceFile="http://www.wunderground.com/weatherstation/WXDailyHistory.asp?ID=KAKJBER2&amp;day=1&amp;month=8&amp;year=2014&amp;dayend=15&amp;monthend=12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68" name="WXDailyHistory126" type="6" refreshedVersion="3" background="1" saveData="1">
    <textPr prompt="0" codePage="437" sourceFile="http://www.wunderground.com/weatherstation/WXDailyHistory.asp?ID=KAKJBER2&amp;day=1&amp;month=8&amp;year=2014&amp;dayend=16&amp;monthend=12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69" name="WXDailyHistory127" type="6" refreshedVersion="3" background="1" saveData="1">
    <textPr prompt="0" codePage="437" sourceFile="http://www.wunderground.com/weatherstation/WXDailyHistory.asp?ID=KAKJBER2&amp;day=1&amp;month=8&amp;year=2014&amp;dayend=17&amp;monthend=12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70" name="WXDailyHistory128" type="6" refreshedVersion="0" background="1">
    <textPr prompt="0" sourceFile="http://www.wunderground.com/weatherstation/WXDailyHistory.asp?ID=KAKJBER2&amp;day=1&amp;month=8&amp;year=2014&amp;dayend=17&amp;monthend=12&amp;yearend=2014&amp;graphspan=custom&amp;format=1">
      <textFields>
        <textField/>
      </textFields>
    </textPr>
  </connection>
  <connection id="471" name="WXDailyHistory129" type="6" refreshedVersion="3" background="1" saveData="1">
    <textPr prompt="0" codePage="437" sourceFile="http://www.wunderground.com/weatherstation/WXDailyHistory.asp?ID=KAKJBER2&amp;day=1&amp;month=8&amp;year=2014&amp;dayend=17&amp;monthend=12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72" name="WXDailyHistory13" type="6" refreshedVersion="3" background="1">
    <textPr prompt="0" codePage="437" sourceFile="http://www.wunderground.com/weatherstation/WXDailyHistory.asp?ID=KAKJBER2&amp;day=1&amp;month=8&amp;year=2014&amp;dayend=13&amp;monthend=10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73" name="WXDailyHistory130" type="6" refreshedVersion="3" background="1" saveData="1">
    <textPr prompt="0" codePage="437" sourceFile="http://www.wunderground.com/weatherstation/WXDailyHistory.asp?ID=KAKJBER2&amp;day=1&amp;month=8&amp;year=2014&amp;dayend=18&amp;monthend=12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74" name="WXDailyHistory131" type="6" refreshedVersion="3" background="1" saveData="1">
    <textPr prompt="0" codePage="437" sourceFile="http://www.wunderground.com/weatherstation/WXDailyHistory.asp?ID=KAKJBER2&amp;day=1&amp;month=8&amp;year=2014&amp;dayend=19&amp;monthend=12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75" name="WXDailyHistory132" type="6" refreshedVersion="3" background="1" saveData="1">
    <textPr prompt="0" codePage="437" sourceFile="http://www.wunderground.com/weatherstation/WXDailyHistory.asp?ID=KAKJBER2&amp;day=1&amp;month=8&amp;year=2014&amp;dayend=20&amp;monthend=12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76" name="WXDailyHistory133" type="6" refreshedVersion="3" background="1" saveData="1">
    <textPr prompt="0" codePage="437" sourceFile="http://www.wunderground.com/weatherstation/WXDailyHistory.asp?ID=KAKJBER2&amp;day=1&amp;month=8&amp;year=2014&amp;dayend=21&amp;monthend=12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77" name="WXDailyHistory134" type="6" refreshedVersion="3" background="1" saveData="1">
    <textPr prompt="0" codePage="437" sourceFile="http://www.wunderground.com/weatherstation/WXDailyHistory.asp?ID=KAKJBER2&amp;day=1&amp;month=8&amp;year=2014&amp;dayend=22&amp;monthend=12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78" name="WXDailyHistory135" type="6" refreshedVersion="3" background="1" saveData="1">
    <textPr prompt="0" codePage="437" sourceFile="http://www.wunderground.com/weatherstation/WXDailyHistory.asp?ID=KAKJBER2&amp;day=1&amp;month=8&amp;year=2014&amp;dayend=23&amp;monthend=12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79" name="WXDailyHistory136" type="6" refreshedVersion="3" background="1" saveData="1">
    <textPr prompt="0" codePage="437" sourceFile="http://www.wunderground.com/weatherstation/WXDailyHistory.asp?ID=KAKJBER2&amp;day=1&amp;month=8&amp;year=2014&amp;dayend=24&amp;monthend=12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80" name="WXDailyHistory137" type="6" refreshedVersion="3" background="1" saveData="1">
    <textPr prompt="0" codePage="437" sourceFile="http://www.wunderground.com/weatherstation/WXDailyHistory.asp?ID=KAKJBER2&amp;day=1&amp;month=8&amp;year=2014&amp;dayend=25&amp;monthend=12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81" name="WXDailyHistory138" type="6" refreshedVersion="3" background="1" saveData="1">
    <textPr prompt="0" codePage="437" sourceFile="http://www.wunderground.com/weatherstation/WXDailyHistory.asp?ID=KAKJBER2&amp;day=1&amp;month=8&amp;year=2014&amp;dayend=26&amp;monthend=12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82" name="WXDailyHistory139" type="6" refreshedVersion="0" background="1">
    <textPr prompt="0" sourceFile="http://www.wunderground.com/weatherstation/WXDailyHistory.asp?ID=KAKJBER2&amp;day=1&amp;month=8&amp;year=2014&amp;dayend=26&amp;monthend=12&amp;yearend=2014&amp;graphspan=custom&amp;format=1">
      <textFields>
        <textField/>
      </textFields>
    </textPr>
  </connection>
  <connection id="483" name="WXDailyHistory14" type="6" refreshedVersion="3" background="1">
    <textPr prompt="0" codePage="437" sourceFile="http://www.wunderground.com/weatherstation/WXDailyHistory.asp?ID=KAKJBER2&amp;day=1&amp;month=8&amp;year=2014&amp;dayend=14&amp;monthend=10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84" name="WXDailyHistory140" type="6" refreshedVersion="3" background="1" saveData="1">
    <textPr prompt="0" codePage="437" sourceFile="http://www.wunderground.com/weatherstation/WXDailyHistory.asp?ID=KAKJBER2&amp;day=1&amp;month=8&amp;year=2014&amp;dayend=26&amp;monthend=12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85" name="WXDailyHistory141" type="6" refreshedVersion="3" background="1" saveData="1">
    <textPr prompt="0" codePage="437" sourceFile="http://www.wunderground.com/weatherstation/WXDailyHistory.asp?ID=KAKJBER2&amp;day=1&amp;month=8&amp;year=2014&amp;dayend=27&amp;monthend=12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86" name="WXDailyHistory142" type="6" refreshedVersion="3" background="1" saveData="1">
    <textPr prompt="0" codePage="437" sourceFile="http://www.wunderground.com/weatherstation/WXDailyHistory.asp?ID=KAKJBER2&amp;day=1&amp;month=8&amp;year=2014&amp;dayend=27&amp;monthend=12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87" name="WXDailyHistory143" type="6" refreshedVersion="0" background="1">
    <textPr prompt="0" sourceFile="http://www.wunderground.com/weatherstation/WXDailyHistory.asp?ID=KAKJBER2&amp;day=1&amp;month=8&amp;year=2014&amp;dayend=27&amp;monthend=12&amp;yearend=2014&amp;graphspan=custom&amp;format=1">
      <textFields>
        <textField/>
      </textFields>
    </textPr>
  </connection>
  <connection id="488" name="WXDailyHistory144" type="6" refreshedVersion="3" background="1" saveData="1">
    <textPr prompt="0" codePage="437" sourceFile="http://www.wunderground.com/weatherstation/WXDailyHistory.asp?ID=KAKJBER2&amp;day=1&amp;month=8&amp;year=2014&amp;dayend=28&amp;monthend=12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89" name="WXDailyHistory145" type="6" refreshedVersion="0" background="1">
    <textPr prompt="0" sourceFile="http://www.wunderground.com/weatherstation/WXDailyHistory.asp?ID=KAKJBER2&amp;day=1&amp;month=8&amp;year=2014&amp;dayend=28&amp;monthend=12&amp;yearend=2014&amp;graphspan=custom&amp;format=1">
      <textFields>
        <textField/>
      </textFields>
    </textPr>
  </connection>
  <connection id="490" name="WXDailyHistory146" type="6" refreshedVersion="3" background="1" saveData="1">
    <textPr prompt="0" codePage="437" sourceFile="http://www.wunderground.com/weatherstation/WXDailyHistory.asp?ID=KAKJBER2&amp;day=1&amp;month=8&amp;year=2014&amp;dayend=28&amp;monthend=12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91" name="WXDailyHistory147" type="6" refreshedVersion="0" background="1">
    <textPr prompt="0" sourceFile="http://www.wunderground.com/weatherstation/WXDailyHistory.asp?ID=KAKJBER2&amp;day=1&amp;month=8&amp;year=2014&amp;dayend=28&amp;monthend=12&amp;yearend=2014&amp;graphspan=custom&amp;format=1">
      <textFields>
        <textField/>
      </textFields>
    </textPr>
  </connection>
  <connection id="492" name="WXDailyHistory148" type="6" refreshedVersion="3" background="1" saveData="1">
    <textPr prompt="0" codePage="437" sourceFile="http://www.wunderground.com/weatherstation/WXDailyHistory.asp?ID=KAKJBER2&amp;day=1&amp;month=8&amp;year=2014&amp;dayend=29&amp;monthend=12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93" name="WXDailyHistory149" type="6" refreshedVersion="3" background="1" saveData="1">
    <textPr prompt="0" codePage="437" sourceFile="http://www.wunderground.com/weatherstation/WXDailyHistory.asp?ID=KAKJBER2&amp;day=1&amp;month=8&amp;year=2014&amp;dayend=30&amp;monthend=12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94" name="WXDailyHistory15" type="6" refreshedVersion="3" background="1">
    <textPr prompt="0" codePage="437" sourceFile="http://www.wunderground.com/weatherstation/WXDailyHistory.asp?ID=KAKJBER2&amp;day=1&amp;month=8&amp;year=2014&amp;dayend=15&amp;monthend=10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95" name="WXDailyHistory150" type="6" refreshedVersion="3" background="1" saveData="1">
    <textPr prompt="0" codePage="437" sourceFile="http://www.wunderground.com/weatherstation/WXDailyHistory.asp?ID=KAKJBER2&amp;day=1&amp;month=8&amp;year=2014&amp;dayend=31&amp;monthend=12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96" name="WXDailyHistory151" type="6" refreshedVersion="3" background="1" saveData="1">
    <textPr prompt="0" codePage="437" sourceFile="http://www.wunderground.com/weatherstation/WXDailyHistory.asp?ID=KAKJBER2&amp;day=1&amp;month=8&amp;year=2014&amp;dayend=1&amp;monthend=1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97" name="WXDailyHistory152" type="6" refreshedVersion="3" background="1" saveData="1">
    <textPr prompt="0" codePage="437" sourceFile="http://www.wunderground.com/weatherstation/WXDailyHistory.asp?ID=KAKJBER2&amp;day=1&amp;month=8&amp;year=2014&amp;dayend=2&amp;monthend=1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98" name="WXDailyHistory153" type="6" refreshedVersion="3" background="1" saveData="1">
    <textPr prompt="0" codePage="437" sourceFile="http://www.wunderground.com/weatherstation/WXDailyHistory.asp?ID=KAKJBER2&amp;day=1&amp;month=8&amp;year=2014&amp;dayend=3&amp;monthend=1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99" name="WXDailyHistory154" type="6" refreshedVersion="3" background="1" saveData="1">
    <textPr prompt="0" codePage="437" sourceFile="http://www.wunderground.com/weatherstation/WXDailyHistory.asp?ID=KAKJBER2&amp;day=1&amp;month=8&amp;year=2014&amp;dayend=4&amp;monthend=1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00" name="WXDailyHistory155" type="6" refreshedVersion="3" background="1" saveData="1">
    <textPr prompt="0" codePage="437" sourceFile="http://www.wunderground.com/weatherstation/WXDailyHistory.asp?ID=KAKJBER2&amp;day=1&amp;month=8&amp;year=2014&amp;dayend=5&amp;monthend=1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01" name="WXDailyHistory156" type="6" refreshedVersion="3" background="1" saveData="1">
    <textPr prompt="0" codePage="437" sourceFile="http://www.wunderground.com/weatherstation/WXDailyHistory.asp?ID=KAKJBER2&amp;day=1&amp;month=8&amp;year=2014&amp;dayend=6&amp;monthend=1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02" name="WXDailyHistory157" type="6" refreshedVersion="3" background="1" saveData="1">
    <textPr prompt="0" codePage="437" sourceFile="http://www.wunderground.com/weatherstation/WXDailyHistory.asp?ID=KAKJBER2&amp;day=1&amp;month=8&amp;year=2014&amp;dayend=7&amp;monthend=1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03" name="WXDailyHistory158" type="6" refreshedVersion="3" background="1" saveData="1">
    <textPr prompt="0" codePage="437" sourceFile="http://www.wunderground.com/weatherstation/WXDailyHistory.asp?ID=KAKJBER2&amp;day=1&amp;month=8&amp;year=2014&amp;dayend=8&amp;monthend=1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04" name="WXDailyHistory159" type="6" refreshedVersion="3" background="1" saveData="1">
    <textPr prompt="0" codePage="437" sourceFile="http://www.wunderground.com/weatherstation/WXDailyHistory.asp?ID=KAKJBER2&amp;day=1&amp;month=8&amp;year=2014&amp;dayend=9&amp;monthend=1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05" name="WXDailyHistory16" type="6" refreshedVersion="3" background="1" saveData="1">
    <textPr prompt="0" codePage="437" sourceFile="http://www.wunderground.com/weatherstation/WXDailyHistory.asp?ID=KAKJBER2&amp;day=1&amp;month=8&amp;year=2014&amp;dayend=15&amp;monthend=10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06" name="WXDailyHistory160" type="6" refreshedVersion="3" background="1" saveData="1">
    <textPr prompt="0" codePage="437" sourceFile="http://www.wunderground.com/weatherstation/WXDailyHistory.asp?ID=KAKJBER2&amp;day=1&amp;month=8&amp;year=2014&amp;dayend=10&amp;monthend=1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07" name="WXDailyHistory161" type="6" refreshedVersion="3" background="1" saveData="1">
    <textPr prompt="0" codePage="437" sourceFile="http://www.wunderground.com/weatherstation/WXDailyHistory.asp?ID=KAKJBER2&amp;day=1&amp;month=8&amp;year=2014&amp;dayend=11&amp;monthend=1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08" name="WXDailyHistory162" type="6" refreshedVersion="0" background="1">
    <textPr prompt="0" sourceFile="http://www.wunderground.com/weatherstation/WXDailyHistory.asp?ID=KAKJBER2&amp;day=1&amp;month=8&amp;year=2014&amp;dayend=13&amp;monthend=1&amp;yearend=2015&amp;graphspan=custom&amp;format=1">
      <textFields>
        <textField/>
      </textFields>
    </textPr>
  </connection>
  <connection id="509" name="WXDailyHistory163" type="6" refreshedVersion="3" background="1" saveData="1">
    <textPr prompt="0" codePage="437" sourceFile="http://www.wunderground.com/weatherstation/WXDailyHistory.asp?ID=KAKJBER2&amp;day=1&amp;month=8&amp;year=2014&amp;dayend=13&amp;monthend=1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10" name="WXDailyHistory164" type="6" refreshedVersion="0" background="1">
    <textPr prompt="0" sourceFile="http://www.wunderground.com/weatherstation/WXDailyHistory.asp?ID=KAKJBER2&amp;day=1&amp;month=8&amp;year=2014&amp;dayend=13&amp;monthend=1&amp;yearend=2015&amp;graphspan=custom&amp;format=1">
      <textFields>
        <textField/>
      </textFields>
    </textPr>
  </connection>
  <connection id="511" name="WXDailyHistory165" type="6" refreshedVersion="3" background="1" saveData="1">
    <textPr prompt="0" codePage="437" sourceFile="http://www.wunderground.com/weatherstation/WXDailyHistory.asp?ID=KAKJBER2&amp;day=1&amp;month=8&amp;year=2014&amp;dayend=14&amp;monthend=1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12" name="WXDailyHistory166" type="6" refreshedVersion="0" background="1">
    <textPr prompt="0" sourceFile="http://www.wunderground.com/weatherstation/WXDailyHistory.asp?ID=KAKJBER2&amp;day=1&amp;month=8&amp;year=2014&amp;dayend=14&amp;monthend=1&amp;yearend=2015&amp;graphspan=custom&amp;format=1">
      <textFields>
        <textField/>
      </textFields>
    </textPr>
  </connection>
  <connection id="513" name="WXDailyHistory167" type="6" refreshedVersion="3" background="1" saveData="1">
    <textPr prompt="0" codePage="437" sourceFile="http://www.wunderground.com/weatherstation/WXDailyHistory.asp?ID=KAKJBER2&amp;day=1&amp;month=8&amp;year=2014&amp;dayend=14&amp;monthend=1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14" name="WXDailyHistory168" type="6" refreshedVersion="0" background="1">
    <textPr prompt="0" sourceFile="http://www.wunderground.com/weatherstation/WXDailyHistory.asp?ID=KAKJBER2&amp;day=1&amp;month=8&amp;year=2014&amp;dayend=14&amp;monthend=1&amp;yearend=2015&amp;graphspan=custom&amp;format=1">
      <textFields>
        <textField/>
      </textFields>
    </textPr>
  </connection>
  <connection id="515" name="WXDailyHistory169" type="6" refreshedVersion="3" background="1" saveData="1">
    <textPr prompt="0" codePage="437" sourceFile="http://www.wunderground.com/weatherstation/WXDailyHistory.asp?ID=KAKJBER2&amp;day=1&amp;month=8&amp;year=2014&amp;dayend=14&amp;monthend=1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16" name="WXDailyHistory17" type="6" refreshedVersion="3" background="1" saveData="1">
    <textPr prompt="0" codePage="437" sourceFile="http://www.wunderground.com/weatherstation/WXDailyHistory.asp?ID=KAKJBER2&amp;day=1&amp;month=8&amp;year=2014&amp;dayend=15&amp;monthend=10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17" name="WXDailyHistory170" type="6" refreshedVersion="3" background="1" saveData="1">
    <textPr prompt="0" codePage="437" sourceFile="http://www.wunderground.com/weatherstation/WXDailyHistory.asp?ID=KAKJBER2&amp;day=1&amp;month=8&amp;year=2014&amp;dayend=14&amp;monthend=1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18" name="WXDailyHistory172" type="6" refreshedVersion="0" background="1">
    <textPr prompt="0" sourceFile="http://www.wunderground.com/weatherstation/WXDailyHistory.asp?ID=KAKJBER2&amp;day=1&amp;month=8&amp;year=2014&amp;dayend=14&amp;monthend=1&amp;yearend=2015&amp;graphspan=custom&amp;format=1">
      <textFields>
        <textField/>
      </textFields>
    </textPr>
  </connection>
  <connection id="519" name="WXDailyHistory173" type="6" refreshedVersion="3" background="1" saveData="1">
    <textPr prompt="0" codePage="437" sourceFile="http://www.wunderground.com/weatherstation/WXDailyHistory.asp?ID=KAKJBER2&amp;day=1&amp;month=8&amp;year=2014&amp;dayend=14&amp;monthend=1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20" name="WXDailyHistory174" type="6" refreshedVersion="0" background="1">
    <textPr prompt="0" sourceFile="http://www.wunderground.com/weatherstation/WXDailyHistory.asp?ID=KAKJBER2&amp;day=1&amp;month=8&amp;year=2014&amp;dayend=14&amp;monthend=1&amp;yearend=2015&amp;graphspan=custom&amp;format=1">
      <textFields>
        <textField/>
      </textFields>
    </textPr>
  </connection>
  <connection id="521" name="WXDailyHistory175" type="6" refreshedVersion="3" background="1" saveData="1">
    <textPr prompt="0" codePage="437" sourceFile="http://www.wunderground.com/weatherstation/WXDailyHistory.asp?ID=KAKJBER2&amp;day=1&amp;month=8&amp;year=2014&amp;dayend=14&amp;monthend=1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22" name="WXDailyHistory176" type="6" refreshedVersion="0" background="1">
    <textPr prompt="0" sourceFile="http://www.wunderground.com/weatherstation/WXDailyHistory.asp?ID=KAKJBER2&amp;day=1&amp;month=8&amp;year=2014&amp;dayend=14&amp;monthend=1&amp;yearend=2015&amp;graphspan=custom&amp;format=1">
      <textFields>
        <textField/>
      </textFields>
    </textPr>
  </connection>
  <connection id="523" name="WXDailyHistory177" type="6" refreshedVersion="3" background="1" saveData="1">
    <textPr prompt="0" codePage="437" sourceFile="http://www.wunderground.com/weatherstation/WXDailyHistory.asp?ID=KAKJBER2&amp;day=1&amp;month=8&amp;year=2014&amp;dayend=14&amp;monthend=1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24" name="WXDailyHistory178" type="6" refreshedVersion="3" background="1" saveData="1">
    <textPr prompt="0" codePage="437" sourceFile="http://www.wunderground.com/weatherstation/WXDailyHistory.asp?ID=KAKJBER2&amp;day=1&amp;month=8&amp;year=2014&amp;dayend=14&amp;monthend=1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25" name="WXDailyHistory179" type="6" refreshedVersion="0" background="1">
    <textPr prompt="0" sourceFile="http://www.wunderground.com/weatherstation/WXDailyHistory.asp?ID=KAKJBER2&amp;day=1&amp;month=8&amp;year=2014&amp;dayend=14&amp;monthend=1&amp;yearend=2015&amp;graphspan=custom&amp;format=1">
      <textFields>
        <textField/>
      </textFields>
    </textPr>
  </connection>
  <connection id="526" name="WXDailyHistory18" type="6" refreshedVersion="0" background="1">
    <textPr prompt="0" sourceFile="http://www.wunderground.com/weatherstation/WXDailyHistory.asp?ID=KAKJBER2&amp;day=1&amp;month=8&amp;year=2014&amp;dayend=16&amp;monthend=10&amp;yearend=2014&amp;graphspan=custom&amp;format=1">
      <textFields>
        <textField/>
      </textFields>
    </textPr>
  </connection>
  <connection id="527" name="WXDailyHistory180" type="6" refreshedVersion="3" background="1" saveData="1">
    <textPr prompt="0" codePage="437" sourceFile="http://www.wunderground.com/weatherstation/WXDailyHistory.asp?ID=KAKJBER2&amp;day=1&amp;month=8&amp;year=2014&amp;dayend=14&amp;monthend=1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28" name="WXDailyHistory181" type="6" refreshedVersion="0" background="1">
    <textPr prompt="0" sourceFile="http://www.wunderground.com/weatherstation/WXDailyHistory.asp?ID=KAKJBER2&amp;day=1&amp;month=8&amp;year=2014&amp;dayend=14&amp;monthend=1&amp;yearend=2015&amp;graphspan=custom&amp;format=1">
      <textFields>
        <textField/>
      </textFields>
    </textPr>
  </connection>
  <connection id="529" name="WXDailyHistory182" type="6" refreshedVersion="3" background="1" saveData="1">
    <textPr prompt="0" codePage="437" sourceFile="http://www.wunderground.com/weatherstation/WXDailyHistory.asp?ID=KAKJBER2&amp;day=1&amp;month=8&amp;year=2014&amp;dayend=14&amp;monthend=1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30" name="WXDailyHistory183" type="6" refreshedVersion="0" background="1">
    <textPr prompt="0" sourceFile="http://www.wunderground.com/weatherstation/WXDailyHistory.asp?ID=KAKJBER2&amp;day=1&amp;month=8&amp;year=2014&amp;dayend=14&amp;monthend=1&amp;yearend=2015&amp;graphspan=custom&amp;format=1">
      <textFields>
        <textField/>
      </textFields>
    </textPr>
  </connection>
  <connection id="531" name="WXDailyHistory184" type="6" refreshedVersion="3" background="1" saveData="1">
    <textPr prompt="0" codePage="437" sourceFile="http://www.wunderground.com/weatherstation/WXDailyHistory.asp?ID=KAKJBER2&amp;day=1&amp;month=8&amp;year=2014&amp;dayend=14&amp;monthend=1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32" name="WXDailyHistory185" type="6" refreshedVersion="3" background="1" saveData="1">
    <textPr prompt="0" codePage="437" sourceFile="http://www.wunderground.com/weatherstation/WXDailyHistory.asp?ID=KAKJBER2&amp;day=1&amp;month=8&amp;year=2014&amp;dayend=14&amp;monthend=1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33" name="WXDailyHistory186" type="6" refreshedVersion="0" background="1">
    <textPr prompt="0" sourceFile="http://www.wunderground.com/weatherstation/WXDailyHistory.asp?ID=KAKJBER2&amp;day=1&amp;month=8&amp;year=2014&amp;dayend=14&amp;monthend=1&amp;yearend=2015&amp;graphspan=custom&amp;format=1">
      <textFields>
        <textField/>
      </textFields>
    </textPr>
  </connection>
  <connection id="534" name="WXDailyHistory187" type="6" refreshedVersion="3" background="1" saveData="1">
    <textPr prompt="0" codePage="437" sourceFile="http://www.wunderground.com/weatherstation/WXDailyHistory.asp?ID=KAKJBER2&amp;day=1&amp;month=8&amp;year=2014&amp;dayend=15&amp;monthend=1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35" name="WXDailyHistory188" type="6" refreshedVersion="3" background="1" saveData="1">
    <textPr prompt="0" codePage="437" sourceFile="http://www.wunderground.com/weatherstation/WXDailyHistory.asp?ID=KAKJBER2&amp;day=1&amp;month=8&amp;year=2014&amp;dayend=16&amp;monthend=1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36" name="WXDailyHistory189" type="6" refreshedVersion="3" background="1" saveData="1">
    <textPr prompt="0" codePage="437" sourceFile="http://www.wunderground.com/weatherstation/WXDailyHistory.asp?ID=KAKJBER2&amp;day=1&amp;month=8&amp;year=2014&amp;dayend=17&amp;monthend=1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37" name="WXDailyHistory19" type="6" refreshedVersion="3" background="1" saveData="1">
    <textPr prompt="0" codePage="437" sourceFile="http://www.wunderground.com/weatherstation/WXDailyHistory.asp?ID=KAKJBER2&amp;day=1&amp;month=8&amp;year=2014&amp;dayend=16&amp;monthend=10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38" name="WXDailyHistory190" type="6" refreshedVersion="3" background="1" saveData="1">
    <textPr prompt="0" codePage="437" sourceFile="http://www.wunderground.com/weatherstation/WXDailyHistory.asp?ID=KAKJBER2&amp;day=1&amp;month=8&amp;year=2014&amp;dayend=18&amp;monthend=1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39" name="WXDailyHistory192" type="6" refreshedVersion="3" background="1" saveData="1">
    <textPr prompt="0" codePage="437" sourceFile="http://www.wunderground.com/weatherstation/WXDailyHistory.asp?ID=KAKJBER2&amp;day=1&amp;month=8&amp;year=2014&amp;dayend=19&amp;monthend=1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40" name="WXDailyHistory193" type="6" refreshedVersion="3" background="1" saveData="1">
    <textPr prompt="0" codePage="437" sourceFile="http://www.wunderground.com/weatherstation/WXDailyHistory.asp?ID=KAKJBER2&amp;day=1&amp;month=8&amp;year=2014&amp;dayend=20&amp;monthend=1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41" name="WXDailyHistory194" type="6" refreshedVersion="3" background="1" saveData="1">
    <textPr prompt="0" codePage="437" sourceFile="http://www.wunderground.com/weatherstation/WXDailyHistory.asp?ID=KAKJBER2&amp;day=1&amp;month=8&amp;year=2014&amp;dayend=21&amp;monthend=1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42" name="WXDailyHistory195" type="6" refreshedVersion="3" background="1" saveData="1">
    <textPr prompt="0" codePage="437" sourceFile="http://www.wunderground.com/weatherstation/WXDailyHistory.asp?ID=KAKJBER2&amp;day=1&amp;month=8&amp;year=2014&amp;dayend=22&amp;monthend=1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43" name="WXDailyHistory196" type="6" refreshedVersion="3" background="1" saveData="1">
    <textPr prompt="0" codePage="437" sourceFile="http://www.wunderground.com/weatherstation/WXDailyHistory.asp?ID=KAKJBER2&amp;day=1&amp;month=8&amp;year=2014&amp;dayend=23&amp;monthend=1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44" name="WXDailyHistory197" type="6" refreshedVersion="3" background="1" saveData="1">
    <textPr prompt="0" codePage="437" sourceFile="http://www.wunderground.com/weatherstation/WXDailyHistory.asp?ID=KAKJBER2&amp;day=1&amp;month=8&amp;year=2014&amp;dayend=24&amp;monthend=1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45" name="WXDailyHistory198" type="6" refreshedVersion="3" background="1" saveData="1">
    <textPr prompt="0" codePage="437" sourceFile="http://www.wunderground.com/weatherstation/WXDailyHistory.asp?ID=KAKJBER2&amp;day=1&amp;month=8&amp;year=2014&amp;dayend=25&amp;monthend=1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46" name="WXDailyHistory199" type="6" refreshedVersion="3" background="1" saveData="1">
    <textPr prompt="0" codePage="437" sourceFile="http://www.wunderground.com/weatherstation/WXDailyHistory.asp?ID=KAKJBER2&amp;day=1&amp;month=8&amp;year=2014&amp;dayend=26&amp;monthend=1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47" name="WXDailyHistory2" type="6" refreshedVersion="3" background="1" saveData="1">
    <textPr prompt="0" codePage="437" sourceFile="http://www.wunderground.com/weatherstation/WXDailyHistory.asp?ID=KAKJBER2&amp;day=1&amp;month=9&amp;year=2014&amp;dayend=5&amp;monthend=10&amp;yearend=2014&amp;graphspan=custom&amp;format=0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48" name="WXDailyHistory20" type="6" refreshedVersion="3" background="1" saveData="1">
    <textPr prompt="0" codePage="437" sourceFile="http://www.wunderground.com/weatherstation/WXDailyHistory.asp?ID=KAKJBER2&amp;day=1&amp;month=8&amp;year=2014&amp;dayend=16&amp;monthend=10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49" name="WXDailyHistory200" type="6" refreshedVersion="3" background="1" saveData="1">
    <textPr prompt="0" codePage="437" sourceFile="http://www.wunderground.com/weatherstation/WXDailyHistory.asp?ID=KAKJBER2&amp;day=1&amp;month=8&amp;year=2014&amp;dayend=27&amp;monthend=1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50" name="WXDailyHistory202" type="6" refreshedVersion="3" background="1" saveData="1">
    <textPr prompt="0" codePage="437" sourceFile="http://www.wunderground.com/weatherstation/WXDailyHistory.asp?ID=KAKJBER2&amp;day=1&amp;month=8&amp;year=2014&amp;dayend=28&amp;monthend=1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51" name="WXDailyHistory203" type="6" refreshedVersion="0" background="1">
    <textPr prompt="0" sourceFile="http://www.wunderground.com/weatherstation/WXDailyHistory.asp?ID=KAKJBER2&amp;day=1&amp;month=8&amp;year=2014&amp;dayend=28&amp;monthend=1&amp;yearend=2015&amp;graphspan=custom&amp;format=1">
      <textFields>
        <textField/>
      </textFields>
    </textPr>
  </connection>
  <connection id="552" name="WXDailyHistory204" type="6" refreshedVersion="3" background="1" saveData="1">
    <textPr prompt="0" codePage="437" sourceFile="http://www.wunderground.com/weatherstation/WXDailyHistory.asp?ID=KAKJBER2&amp;day=1&amp;month=8&amp;year=2014&amp;dayend=29&amp;monthend=1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53" name="WXDailyHistory205" type="6" refreshedVersion="3" background="1" saveData="1">
    <textPr prompt="0" codePage="437" sourceFile="http://www.wunderground.com/weatherstation/WXDailyHistory.asp?ID=KAKJBER2&amp;day=1&amp;month=8&amp;year=2014&amp;dayend=30&amp;monthend=1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54" name="WXDailyHistory206" type="6" refreshedVersion="3" background="1" saveData="1">
    <textPr prompt="0" codePage="437" sourceFile="http://www.wunderground.com/weatherstation/WXDailyHistory.asp?ID=KAKJBER2&amp;day=1&amp;month=8&amp;year=2014&amp;dayend=31&amp;monthend=1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55" name="WXDailyHistory207" type="6" refreshedVersion="3" background="1" saveData="1">
    <textPr prompt="0" codePage="437" sourceFile="http://www.wunderground.com/weatherstation/WXDailyHistory.asp?ID=KAKJBER2&amp;day=1&amp;month=8&amp;year=2014&amp;dayend=1&amp;monthend=2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56" name="WXDailyHistory208" type="6" refreshedVersion="3" background="1" saveData="1">
    <textPr prompt="0" codePage="437" sourceFile="http://www.wunderground.com/weatherstation/WXDailyHistory.asp?ID=KAKJBER2&amp;day=1&amp;month=8&amp;year=2014&amp;dayend=2&amp;monthend=2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57" name="WXDailyHistory209" type="6" refreshedVersion="3" background="1" saveData="1">
    <textPr prompt="0" codePage="437" sourceFile="http://www.wunderground.com/weatherstation/WXDailyHistory.asp?ID=KAKJBER2&amp;day=1&amp;month=8&amp;year=2014&amp;dayend=4&amp;monthend=2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58" name="WXDailyHistory21" type="6" refreshedVersion="3" background="1" saveData="1">
    <textPr prompt="0" codePage="437" sourceFile="http://www.wunderground.com/weatherstation/WXDailyHistory.asp?ID=KAKJBER2&amp;day=1&amp;month=8&amp;year=2014&amp;dayend=17&amp;monthend=10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59" name="WXDailyHistory210" type="6" refreshedVersion="3" background="1" saveData="1">
    <textPr prompt="0" codePage="437" sourceFile="http://www.wunderground.com/weatherstation/WXDailyHistory.asp?ID=KAKJBER2&amp;day=1&amp;month=8&amp;year=2014&amp;dayend=5&amp;monthend=2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60" name="WXDailyHistory212" type="6" refreshedVersion="3" background="1" saveData="1">
    <textPr prompt="0" codePage="437" sourceFile="http://www.wunderground.com/weatherstation/WXDailyHistory.asp?ID=KAKJBER2&amp;day=1&amp;month=8&amp;year=2014&amp;dayend=6&amp;monthend=2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61" name="WXDailyHistory213" type="6" refreshedVersion="3" background="1" saveData="1">
    <textPr prompt="0" codePage="437" sourceFile="http://www.wunderground.com/weatherstation/WXDailyHistory.asp?ID=KAKJBER2&amp;day=1&amp;month=8&amp;year=2014&amp;dayend=7&amp;monthend=2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62" name="WXDailyHistory214" type="6" refreshedVersion="3" background="1" saveData="1">
    <textPr prompt="0" codePage="437" sourceFile="http://www.wunderground.com/weatherstation/WXDailyHistory.asp?ID=KAKJBER2&amp;day=1&amp;month=8&amp;year=2014&amp;dayend=8&amp;monthend=2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63" name="WXDailyHistory215" type="6" refreshedVersion="3" background="1" saveData="1">
    <textPr prompt="0" codePage="437" sourceFile="http://www.wunderground.com/weatherstation/WXDailyHistory.asp?ID=KAKJBER2&amp;day=1&amp;month=8&amp;year=2014&amp;dayend=9&amp;monthend=2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64" name="WXDailyHistory216" type="6" refreshedVersion="3" background="1" saveData="1">
    <textPr prompt="0" codePage="437" sourceFile="http://www.wunderground.com/weatherstation/WXDailyHistory.asp?ID=KAKJBER2&amp;day=1&amp;month=8&amp;year=2014&amp;dayend=10&amp;monthend=2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65" name="WXDailyHistory217" type="6" refreshedVersion="3" background="1" saveData="1">
    <textPr prompt="0" codePage="437" sourceFile="http://www.wunderground.com/weatherstation/WXDailyHistory.asp?ID=KAKJBER2&amp;day=1&amp;month=8&amp;year=2014&amp;dayend=11&amp;monthend=2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66" name="WXDailyHistory218" type="6" refreshedVersion="3" background="1" saveData="1">
    <textPr prompt="0" codePage="437" sourceFile="http://www.wunderground.com/weatherstation/WXDailyHistory.asp?ID=KAKJBER2&amp;day=1&amp;month=8&amp;year=2014&amp;dayend=12&amp;monthend=2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67" name="WXDailyHistory219" type="6" refreshedVersion="3" background="1" saveData="1">
    <textPr prompt="0" codePage="437" sourceFile="http://www.wunderground.com/weatherstation/WXDailyHistory.asp?ID=KAKJBER2&amp;day=1&amp;month=8&amp;year=2014&amp;dayend=13&amp;monthend=2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68" name="WXDailyHistory22" type="6" refreshedVersion="0" background="1">
    <textPr prompt="0" sourceFile="http://www.wunderground.com/weatherstation/WXDailyHistory.asp?ID=KAKJBER2&amp;day=1&amp;month=8&amp;year=2014&amp;dayend=17&amp;monthend=10&amp;yearend=2014&amp;graphspan=custom&amp;format=1">
      <textFields>
        <textField/>
      </textFields>
    </textPr>
  </connection>
  <connection id="569" name="WXDailyHistory220" type="6" refreshedVersion="3" background="1" saveData="1">
    <textPr prompt="0" codePage="437" sourceFile="http://www.wunderground.com/weatherstation/WXDailyHistory.asp?ID=KAKJBER2&amp;day=1&amp;month=8&amp;year=2014&amp;dayend=14&amp;monthend=2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70" name="WXDailyHistory221" type="6" refreshedVersion="3" background="1" saveData="1">
    <textPr prompt="0" codePage="437" sourceFile="http://www.wunderground.com/weatherstation/WXDailyHistory.asp?ID=KAKJBER2&amp;day=1&amp;month=8&amp;year=2014&amp;dayend=15&amp;monthend=2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71" name="WXDailyHistory222" type="6" refreshedVersion="3" background="1" saveData="1">
    <textPr prompt="0" codePage="437" sourceFile="http://www.wunderground.com/weatherstation/WXDailyHistory.asp?ID=KAKJBER2&amp;day=1&amp;month=8&amp;year=2014&amp;dayend=16&amp;monthend=2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72" name="WXDailyHistory223" type="6" refreshedVersion="3" background="1" saveData="1">
    <textPr prompt="0" codePage="437" sourceFile="http://www.wunderground.com/weatherstation/WXDailyHistory.asp?ID=KAKJBER2&amp;day=1&amp;month=8&amp;year=2014&amp;dayend=17&amp;monthend=2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73" name="WXDailyHistory224" type="6" refreshedVersion="3" background="1" saveData="1">
    <textPr prompt="0" codePage="437" sourceFile="http://www.wunderground.com/weatherstation/WXDailyHistory.asp?ID=KAKJBER2&amp;day=1&amp;month=8&amp;year=2014&amp;dayend=19&amp;monthend=2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74" name="WXDailyHistory225" type="6" refreshedVersion="3" background="1" saveData="1">
    <textPr prompt="0" codePage="437" sourceFile="http://www.wunderground.com/weatherstation/WXDailyHistory.asp?ID=KAKJBER2&amp;day=1&amp;month=8&amp;year=2014&amp;dayend=20&amp;monthend=2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75" name="WXDailyHistory226" type="6" refreshedVersion="3" background="1" saveData="1">
    <textPr prompt="0" codePage="437" sourceFile="http://www.wunderground.com/weatherstation/WXDailyHistory.asp?ID=KAKJBER2&amp;day=1&amp;month=8&amp;year=2014&amp;dayend=21&amp;monthend=2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76" name="WXDailyHistory227" type="6" refreshedVersion="3" background="1" saveData="1">
    <textPr prompt="0" codePage="437" sourceFile="http://www.wunderground.com/weatherstation/WXDailyHistory.asp?ID=KAKJBER2&amp;day=1&amp;month=8&amp;year=2014&amp;dayend=23&amp;monthend=2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77" name="WXDailyHistory228" type="6" refreshedVersion="3" background="1" saveData="1">
    <textPr prompt="0" codePage="437" sourceFile="http://www.wunderground.com/weatherstation/WXDailyHistory.asp?ID=KAKJBER2&amp;day=1&amp;month=8&amp;year=2014&amp;dayend=24&amp;monthend=2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78" name="WXDailyHistory229" type="6" refreshedVersion="3" background="1" saveData="1">
    <textPr prompt="0" codePage="437" sourceFile="http://www.wunderground.com/weatherstation/WXDailyHistory.asp?ID=KAKJBER2&amp;day=1&amp;month=8&amp;year=2014&amp;dayend=25&amp;monthend=2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79" name="WXDailyHistory23" type="6" refreshedVersion="0" background="1">
    <textPr prompt="0" sourceFile="http://www.wunderground.com/weatherstation/WXDailyHistory.asp?ID=KAKJBER2&amp;day=1&amp;month=8&amp;year=2014&amp;dayend=18&amp;monthend=10&amp;yearend=2014&amp;graphspan=custom&amp;format=1">
      <textFields>
        <textField/>
      </textFields>
    </textPr>
  </connection>
  <connection id="580" name="WXDailyHistory230" type="6" refreshedVersion="3" background="1" saveData="1">
    <textPr prompt="0" codePage="437" sourceFile="http://www.wunderground.com/weatherstation/WXDailyHistory.asp?ID=KAKJBER2&amp;day=1&amp;month=8&amp;year=2014&amp;dayend=26&amp;monthend=2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81" name="WXDailyHistory231" type="6" refreshedVersion="0" background="1">
    <textPr prompt="0" sourceFile="http://www.wunderground.com/weatherstation/WXDailyHistory.asp?ID=KAKJBER2&amp;day=1&amp;month=8&amp;year=2014&amp;dayend=26&amp;monthend=2&amp;yearend=2015&amp;graphspan=custom&amp;format=1">
      <textFields>
        <textField/>
      </textFields>
    </textPr>
  </connection>
  <connection id="582" name="WXDailyHistory232" type="6" refreshedVersion="3" background="1" saveData="1">
    <textPr prompt="0" codePage="437" sourceFile="http://www.wunderground.com/weatherstation/WXDailyHistory.asp?ID=KAKJBER2&amp;day=1&amp;month=8&amp;year=2014&amp;dayend=26&amp;monthend=2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83" name="WXDailyHistory233" type="6" refreshedVersion="3" background="1" saveData="1">
    <textPr prompt="0" codePage="437" sourceFile="http://www.wunderground.com/weatherstation/WXDailyHistory.asp?ID=KAKJBER2&amp;day=1&amp;month=8&amp;year=2014&amp;dayend=27&amp;monthend=2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84" name="WXDailyHistory234" type="6" refreshedVersion="3" background="1" saveData="1">
    <textPr prompt="0" codePage="437" sourceFile="http://www.wunderground.com/weatherstation/WXDailyHistory.asp?ID=KAKJBER2&amp;day=1&amp;month=8&amp;year=2014&amp;dayend=28&amp;monthend=2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85" name="WXDailyHistory235" type="6" refreshedVersion="3" background="1" saveData="1">
    <textPr prompt="0" codePage="437" sourceFile="http://www.wunderground.com/weatherstation/WXDailyHistory.asp?ID=KAKJBER2&amp;day=1&amp;month=8&amp;year=2014&amp;dayend=1&amp;monthend=3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86" name="WXDailyHistory236" type="6" refreshedVersion="3" background="1" saveData="1">
    <textPr prompt="0" codePage="437" sourceFile="http://www.wunderground.com/weatherstation/WXDailyHistory.asp?ID=KAKJBER2&amp;day=1&amp;month=8&amp;year=2014&amp;dayend=2&amp;monthend=3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87" name="WXDailyHistory237" type="6" refreshedVersion="3" background="1" saveData="1">
    <textPr prompt="0" codePage="437" sourceFile="http://www.wunderground.com/weatherstation/WXDailyHistory.asp?ID=KAKJBER2&amp;day=1&amp;month=8&amp;year=2014&amp;dayend=3&amp;monthend=3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88" name="WXDailyHistory238" type="6" refreshedVersion="3" background="1" saveData="1">
    <textPr prompt="0" codePage="437" sourceFile="http://www.wunderground.com/weatherstation/WXDailyHistory.asp?ID=KAKJBER2&amp;day=1&amp;month=8&amp;year=2014&amp;dayend=4&amp;monthend=3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89" name="WXDailyHistory239" type="6" refreshedVersion="3" background="1" saveData="1">
    <textPr prompt="0" codePage="437" sourceFile="http://www.wunderground.com/weatherstation/WXDailyHistory.asp?ID=KAKJBER2&amp;day=1&amp;month=8&amp;year=2014&amp;dayend=9&amp;monthend=3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90" name="WXDailyHistory24" type="6" refreshedVersion="3" background="1" saveData="1">
    <textPr prompt="0" codePage="437" sourceFile="http://www.wunderground.com/weatherstation/WXDailyHistory.asp?ID=KAKJBER2&amp;day=1&amp;month=8&amp;year=2014&amp;dayend=18&amp;monthend=10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91" name="WXDailyHistory240" type="6" refreshedVersion="3" background="1" saveData="1">
    <textPr prompt="0" codePage="437" sourceFile="http://www.wunderground.com/weatherstation/WXDailyHistory.asp?ID=KAKJBER2&amp;day=1&amp;month=8&amp;year=2014&amp;dayend=18&amp;monthend=3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92" name="WXDailyHistory242" type="6" refreshedVersion="3" background="1" saveData="1">
    <textPr prompt="0" codePage="437" sourceFile="http://www.wunderground.com/weatherstation/WXDailyHistory.asp?ID=KAKJBER2&amp;day=1&amp;month=8&amp;year=2014&amp;dayend=22&amp;monthend=3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93" name="WXDailyHistory243" type="6" refreshedVersion="3" background="1" saveData="1">
    <textPr prompt="0" codePage="437" sourceFile="http://www.wunderground.com/weatherstation/WXDailyHistory.asp?ID=KAKJBER2&amp;day=1&amp;month=8&amp;year=2014&amp;dayend=24&amp;monthend=3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94" name="WXDailyHistory244" type="6" refreshedVersion="3" background="1" saveData="1">
    <textPr prompt="0" codePage="437" sourceFile="http://www.wunderground.com/weatherstation/WXDailyHistory.asp?ID=KAKJBER2&amp;day=1&amp;month=8&amp;year=2014&amp;dayend=27&amp;monthend=3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95" name="WXDailyHistory245" type="6" refreshedVersion="3" background="1" saveData="1">
    <textPr prompt="0" codePage="437" sourceFile="http://www.wunderground.com/weatherstation/WXDailyHistory.asp?ID=KAKJBER2&amp;day=1&amp;month=8&amp;year=2014&amp;dayend=28&amp;monthend=3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96" name="WXDailyHistory246" type="6" refreshedVersion="3" background="1" saveData="1">
    <textPr prompt="0" codePage="437" sourceFile="http://www.wunderground.com/weatherstation/WXDailyHistory.asp?ID=KAKJBER2&amp;day=1&amp;month=8&amp;year=2014&amp;dayend=29&amp;monthend=3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97" name="WXDailyHistory247" type="6" refreshedVersion="3" background="1" saveData="1">
    <textPr prompt="0" codePage="437" sourceFile="http://www.wunderground.com/weatherstation/WXDailyHistory.asp?ID=KAKJBER2&amp;day=1&amp;month=8&amp;year=2014&amp;dayend=31&amp;monthend=3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98" name="WXDailyHistory248" type="6" refreshedVersion="3" background="1" saveData="1">
    <textPr prompt="0" codePage="437" sourceFile="http://www.wunderground.com/weatherstation/WXDailyHistory.asp?ID=KAKJBER2&amp;day=1&amp;month=8&amp;year=2014&amp;dayend=1&amp;monthend=4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99" name="WXDailyHistory249" type="6" refreshedVersion="3" background="1" saveData="1">
    <textPr prompt="0" codePage="437" sourceFile="http://www.wunderground.com/weatherstation/WXDailyHistory.asp?ID=KAKJBER2&amp;day=1&amp;month=8&amp;year=2014&amp;dayend=2&amp;monthend=4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00" name="WXDailyHistory25" type="6" refreshedVersion="0" background="1">
    <textPr prompt="0" sourceFile="http://www.wunderground.com/weatherstation/WXDailyHistory.asp?ID=KAKJBER2&amp;day=1&amp;month=8&amp;year=2014&amp;dayend=18&amp;monthend=10&amp;yearend=2014&amp;graphspan=custom&amp;format=1">
      <textFields>
        <textField/>
      </textFields>
    </textPr>
  </connection>
  <connection id="601" name="WXDailyHistory250" type="6" refreshedVersion="3" background="1" saveData="1">
    <textPr prompt="0" codePage="437" sourceFile="http://www.wunderground.com/weatherstation/WXDailyHistory.asp?ID=KAKJBER2&amp;day=1&amp;month=8&amp;year=2014&amp;dayend=3&amp;monthend=4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02" name="WXDailyHistory251" type="6" refreshedVersion="3" background="1" saveData="1">
    <textPr prompt="0" codePage="437" sourceFile="http://www.wunderground.com/weatherstation/WXDailyHistory.asp?ID=KAKJBER2&amp;day=1&amp;month=8&amp;year=2014&amp;dayend=4&amp;monthend=4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03" name="WXDailyHistory252" type="6" refreshedVersion="3" background="1" saveData="1">
    <textPr prompt="0" codePage="437" sourceFile="http://www.wunderground.com/weatherstation/WXDailyHistory.asp?ID=KAKJBER2&amp;day=1&amp;month=8&amp;year=2014&amp;dayend=5&amp;monthend=4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04" name="WXDailyHistory253" type="6" refreshedVersion="3" background="1" saveData="1">
    <textPr prompt="0" codePage="437" sourceFile="http://www.wunderground.com/weatherstation/WXDailyHistory.asp?ID=KAKJBER2&amp;day=1&amp;month=8&amp;year=2014&amp;dayend=6&amp;monthend=4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05" name="WXDailyHistory254" type="6" refreshedVersion="3" background="1" saveData="1">
    <textPr prompt="0" codePage="437" sourceFile="http://www.wunderground.com/weatherstation/WXDailyHistory.asp?ID=KAKJBER2&amp;day=1&amp;month=8&amp;year=2014&amp;dayend=7&amp;monthend=4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06" name="WXDailyHistory255" type="6" refreshedVersion="3" background="1" saveData="1">
    <textPr prompt="0" codePage="437" sourceFile="http://www.wunderground.com/weatherstation/WXDailyHistory.asp?ID=KAKJBER2&amp;day=1&amp;month=8&amp;year=2014&amp;dayend=8&amp;monthend=4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07" name="WXDailyHistory256" type="6" refreshedVersion="3" background="1" saveData="1">
    <textPr prompt="0" codePage="437" sourceFile="http://www.wunderground.com/weatherstation/WXDailyHistory.asp?ID=KAKJBER2&amp;day=1&amp;month=8&amp;year=2014&amp;dayend=9&amp;monthend=4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08" name="WXDailyHistory257" type="6" refreshedVersion="3" background="1" saveData="1">
    <textPr prompt="0" codePage="437" sourceFile="http://www.wunderground.com/weatherstation/WXDailyHistory.asp?ID=KAKJBER2&amp;day=1&amp;month=8&amp;year=2014&amp;dayend=10&amp;monthend=4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09" name="WXDailyHistory258" type="6" refreshedVersion="3" background="1" saveData="1">
    <textPr prompt="0" codePage="437" sourceFile="http://www.wunderground.com/weatherstation/WXDailyHistory.asp?ID=KAKJBER2&amp;day=1&amp;month=8&amp;year=2014&amp;dayend=11&amp;monthend=4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10" name="WXDailyHistory259" type="6" refreshedVersion="3" background="1" saveData="1">
    <textPr prompt="0" codePage="437" sourceFile="http://www.wunderground.com/weatherstation/WXDailyHistory.asp?ID=KAKJBER2&amp;day=1&amp;month=8&amp;year=2014&amp;dayend=12&amp;monthend=4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11" name="WXDailyHistory26" type="6" refreshedVersion="3" background="1" saveData="1">
    <textPr prompt="0" codePage="437" sourceFile="http://www.wunderground.com/weatherstation/WXDailyHistory.asp?ID=KAKJBER2&amp;day=1&amp;month=8&amp;year=2014&amp;dayend=18&amp;monthend=10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12" name="WXDailyHistory260" type="6" refreshedVersion="3" background="1" saveData="1">
    <textPr prompt="0" codePage="437" sourceFile="http://www.wunderground.com/weatherstation/WXDailyHistory.asp?ID=KAKJBER2&amp;day=1&amp;month=8&amp;year=2014&amp;dayend=13&amp;monthend=4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13" name="WXDailyHistory262" type="6" refreshedVersion="3" background="1" saveData="1">
    <textPr prompt="0" codePage="437" sourceFile="http://www.wunderground.com/weatherstation/WXDailyHistory.asp?ID=KAKJBER2&amp;day=1&amp;month=8&amp;year=2014&amp;dayend=14&amp;monthend=4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14" name="WXDailyHistory263" type="6" refreshedVersion="3" background="1" saveData="1">
    <textPr prompt="0" codePage="437" sourceFile="http://www.wunderground.com/weatherstation/WXDailyHistory.asp?ID=KAKJBER2&amp;day=1&amp;month=8&amp;year=2014&amp;dayend=15&amp;monthend=4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15" name="WXDailyHistory264" type="6" refreshedVersion="3" background="1" saveData="1">
    <textPr prompt="0" codePage="437" sourceFile="http://www.wunderground.com/weatherstation/WXDailyHistory.asp?ID=KAKJBER2&amp;day=1&amp;month=8&amp;year=2014&amp;dayend=16&amp;monthend=4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16" name="WXDailyHistory265" type="6" refreshedVersion="3" background="1" saveData="1">
    <textPr prompt="0" codePage="437" sourceFile="http://www.wunderground.com/weatherstation/WXDailyHistory.asp?ID=KAKJBER2&amp;day=1&amp;month=8&amp;year=2014&amp;dayend=17&amp;monthend=4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17" name="WXDailyHistory266" type="6" refreshedVersion="3" background="1" saveData="1">
    <textPr prompt="0" codePage="437" sourceFile="http://www.wunderground.com/weatherstation/WXDailyHistory.asp?ID=KAKJBER2&amp;day=1&amp;month=8&amp;year=2014&amp;dayend=18&amp;monthend=4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18" name="WXDailyHistory267" type="6" refreshedVersion="3" background="1" saveData="1">
    <textPr prompt="0" codePage="437" sourceFile="http://www.wunderground.com/weatherstation/WXDailyHistory.asp?ID=KAKJBER2&amp;day=1&amp;month=8&amp;year=2014&amp;dayend=19&amp;monthend=4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19" name="WXDailyHistory268" type="6" refreshedVersion="3" background="1" saveData="1">
    <textPr prompt="0" codePage="437" sourceFile="http://www.wunderground.com/weatherstation/WXDailyHistory.asp?ID=KAKJBER2&amp;day=1&amp;month=8&amp;year=2014&amp;dayend=20&amp;monthend=4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20" name="WXDailyHistory269" type="6" refreshedVersion="3" background="1" saveData="1">
    <textPr prompt="0" codePage="437" sourceFile="http://www.wunderground.com/weatherstation/WXDailyHistory.asp?ID=KAKJBER2&amp;day=1&amp;month=8&amp;year=2014&amp;dayend=21&amp;monthend=4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21" name="WXDailyHistory27" type="6" refreshedVersion="3" background="1" saveData="1">
    <textPr prompt="0" codePage="437" sourceFile="http://www.wunderground.com/weatherstation/WXDailyHistory.asp?ID=KAKJBER2&amp;day=1&amp;month=8&amp;year=2014&amp;dayend=18&amp;monthend=10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22" name="WXDailyHistory270" type="6" refreshedVersion="3" background="1" saveData="1">
    <textPr prompt="0" codePage="437" sourceFile="http://www.wunderground.com/weatherstation/WXDailyHistory.asp?ID=KAKJBER2&amp;day=1&amp;month=8&amp;year=2014&amp;dayend=22&amp;monthend=4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23" name="WXDailyHistory272" type="6" refreshedVersion="3" background="1" saveData="1">
    <textPr prompt="0" codePage="437" sourceFile="http://www.wunderground.com/weatherstation/WXDailyHistory.asp?ID=KAKJBER2&amp;day=1&amp;month=8&amp;year=2014&amp;dayend=23&amp;monthend=4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24" name="WXDailyHistory273" type="6" refreshedVersion="3" background="1" saveData="1">
    <textPr prompt="0" codePage="437" sourceFile="http://www.wunderground.com/weatherstation/WXDailyHistory.asp?ID=KAKJBER2&amp;day=1&amp;month=8&amp;year=2014&amp;dayend=24&amp;monthend=4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25" name="WXDailyHistory274" type="6" refreshedVersion="3" background="1" saveData="1">
    <textPr prompt="0" codePage="437" sourceFile="http://www.wunderground.com/weatherstation/WXDailyHistory.asp?ID=KAKJBER2&amp;day=1&amp;month=8&amp;year=2014&amp;dayend=25&amp;monthend=4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26" name="WXDailyHistory275" type="6" refreshedVersion="3" background="1" saveData="1">
    <textPr prompt="0" codePage="437" sourceFile="http://www.wunderground.com/weatherstation/WXDailyHistory.asp?ID=KAKJBER2&amp;day=1&amp;month=8&amp;year=2014&amp;dayend=26&amp;monthend=4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27" name="WXDailyHistory276" type="6" refreshedVersion="3" background="1" saveData="1">
    <textPr prompt="0" codePage="437" sourceFile="http://www.wunderground.com/weatherstation/WXDailyHistory.asp?ID=KAKJBER2&amp;day=1&amp;month=8&amp;year=2014&amp;dayend=27&amp;monthend=4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28" name="WXDailyHistory277" type="6" refreshedVersion="3" background="1" saveData="1">
    <textPr prompt="0" codePage="437" sourceFile="http://www.wunderground.com/weatherstation/WXDailyHistory.asp?ID=KAKJBER2&amp;day=1&amp;month=8&amp;year=2014&amp;dayend=28&amp;monthend=4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29" name="WXDailyHistory278" type="6" refreshedVersion="3" background="1" saveData="1">
    <textPr prompt="0" codePage="437" sourceFile="http://www.wunderground.com/weatherstation/WXDailyHistory.asp?ID=KAKJBER2&amp;day=1&amp;month=8&amp;year=2014&amp;dayend=29&amp;monthend=4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30" name="WXDailyHistory279" type="6" refreshedVersion="3" background="1" saveData="1">
    <textPr prompt="0" codePage="437" sourceFile="http://www.wunderground.com/weatherstation/WXDailyHistory.asp?ID=KAKJBER2&amp;day=1&amp;month=8&amp;year=2014&amp;dayend=30&amp;monthend=4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31" name="WXDailyHistory28" type="6" refreshedVersion="0" background="1">
    <textPr prompt="0" sourceFile="http://www.wunderground.com/weatherstation/WXDailyHistory.asp?ID=KAKJBER2&amp;day=1&amp;month=8&amp;year=2014&amp;dayend=18&amp;monthend=10&amp;yearend=2014&amp;graphspan=custom&amp;format=1">
      <textFields>
        <textField/>
      </textFields>
    </textPr>
  </connection>
  <connection id="632" name="WXDailyHistory280" type="6" refreshedVersion="3" background="1" saveData="1">
    <textPr prompt="0" codePage="437" sourceFile="http://www.wunderground.com/weatherstation/WXDailyHistory.asp?ID=KAKJBER2&amp;day=1&amp;month=8&amp;year=2014&amp;dayend=1&amp;monthend=5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33" name="WXDailyHistory281" type="6" refreshedVersion="3" background="1" saveData="1">
    <textPr prompt="0" codePage="437" sourceFile="http://www.wunderground.com/weatherstation/WXDailyHistory.asp?ID=KAKJBER2&amp;day=1&amp;month=8&amp;year=2014&amp;dayend=2&amp;monthend=5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34" name="WXDailyHistory282" type="6" refreshedVersion="3" background="1" saveData="1">
    <textPr prompt="0" codePage="437" sourceFile="http://www.wunderground.com/weatherstation/WXDailyHistory.asp?ID=KAKJBER2&amp;day=1&amp;month=8&amp;year=2014&amp;dayend=3&amp;monthend=5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35" name="WXDailyHistory283" type="6" refreshedVersion="0" background="1">
    <textPr prompt="0" sourceFile="http://www.wunderground.com/weatherstation/WXDailyHistory.asp?ID=KAKJBER2&amp;day=1&amp;month=8&amp;year=2014&amp;dayend=3&amp;monthend=5&amp;yearend=2015&amp;graphspan=custom&amp;format=1">
      <textFields>
        <textField/>
      </textFields>
    </textPr>
  </connection>
  <connection id="636" name="WXDailyHistory284" type="6" refreshedVersion="3" background="1" saveData="1">
    <textPr prompt="0" codePage="437" sourceFile="http://www.wunderground.com/weatherstation/WXDailyHistory.asp?ID=KAKJBER2&amp;day=1&amp;month=8&amp;year=2014&amp;dayend=3&amp;monthend=5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37" name="WXDailyHistory285" type="6" refreshedVersion="0" background="1">
    <textPr prompt="0" sourceFile="http://www.wunderground.com/weatherstation/WXDailyHistory.asp?ID=KAKJBER2&amp;day=1&amp;month=8&amp;year=2014&amp;dayend=3&amp;monthend=5&amp;yearend=2015&amp;graphspan=custom&amp;format=1">
      <textFields>
        <textField/>
      </textFields>
    </textPr>
  </connection>
  <connection id="638" name="WXDailyHistory286" type="6" refreshedVersion="3" background="1" saveData="1">
    <textPr prompt="0" codePage="437" sourceFile="http://www.wunderground.com/weatherstation/WXDailyHistory.asp?ID=KAKJBER2&amp;day=1&amp;month=8&amp;year=2014&amp;dayend=4&amp;monthend=5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39" name="WXDailyHistory287" type="6" refreshedVersion="3" background="1" saveData="1">
    <textPr prompt="0" codePage="437" sourceFile="http://www.wunderground.com/weatherstation/WXDailyHistory.asp?ID=KAKJBER2&amp;day=1&amp;month=8&amp;year=2014&amp;dayend=5&amp;monthend=5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40" name="WXDailyHistory288" type="6" refreshedVersion="3" background="1" saveData="1">
    <textPr prompt="0" codePage="437" sourceFile="http://www.wunderground.com/weatherstation/WXDailyHistory.asp?ID=KAKJBER2&amp;day=1&amp;month=8&amp;year=2014&amp;dayend=6&amp;monthend=5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41" name="WXDailyHistory289" type="6" refreshedVersion="3" background="1" saveData="1">
    <textPr prompt="0" codePage="437" sourceFile="http://www.wunderground.com/weatherstation/WXDailyHistory.asp?ID=KAKJBER2&amp;day=1&amp;month=8&amp;year=2014&amp;dayend=7&amp;monthend=5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42" name="WXDailyHistory29" type="6" refreshedVersion="3" background="1" saveData="1">
    <textPr prompt="0" codePage="437" sourceFile="http://www.wunderground.com/weatherstation/WXDailyHistory.asp?ID=KAKJBER2&amp;day=1&amp;month=8&amp;year=2014&amp;dayend=19&amp;monthend=10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43" name="WXDailyHistory290" type="6" refreshedVersion="3" background="1" saveData="1">
    <textPr prompt="0" codePage="437" sourceFile="http://www.wunderground.com/weatherstation/WXDailyHistory.asp?ID=KAKJBER2&amp;day=1&amp;month=8&amp;year=2014&amp;dayend=8&amp;monthend=5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44" name="WXDailyHistory292" type="6" refreshedVersion="3" background="1" saveData="1">
    <textPr prompt="0" codePage="437" sourceFile="http://www.wunderground.com/weatherstation/WXDailyHistory.asp?ID=KAKJBER2&amp;day=1&amp;month=8&amp;year=2014&amp;dayend=9&amp;monthend=5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45" name="WXDailyHistory293" type="6" refreshedVersion="3" background="1" saveData="1">
    <textPr prompt="0" codePage="437" sourceFile="http://www.wunderground.com/weatherstation/WXDailyHistory.asp?ID=KAKJBER2&amp;day=1&amp;month=8&amp;year=2014&amp;dayend=10&amp;monthend=5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46" name="WXDailyHistory294" type="6" refreshedVersion="3" background="1" saveData="1">
    <textPr prompt="0" codePage="437" sourceFile="http://www.wunderground.com/weatherstation/WXDailyHistory.asp?ID=KAKJBER2&amp;day=1&amp;month=8&amp;year=2014&amp;dayend=11&amp;monthend=5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47" name="WXDailyHistory295" type="6" refreshedVersion="3" background="1" saveData="1">
    <textPr prompt="0" codePage="437" sourceFile="http://www.wunderground.com/weatherstation/WXDailyHistory.asp?ID=KAKJBER2&amp;day=1&amp;month=8&amp;year=2014&amp;dayend=12&amp;monthend=5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48" name="WXDailyHistory296" type="6" refreshedVersion="3" background="1" saveData="1">
    <textPr prompt="0" codePage="437" sourceFile="http://www.wunderground.com/weatherstation/WXDailyHistory.asp?ID=KAKJBER2&amp;day=1&amp;month=8&amp;year=2014&amp;dayend=13&amp;monthend=5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49" name="WXDailyHistory297" type="6" refreshedVersion="3" background="1" saveData="1">
    <textPr prompt="0" codePage="437" sourceFile="http://www.wunderground.com/weatherstation/WXDailyHistory.asp?ID=KAKJBER2&amp;day=1&amp;month=8&amp;year=2014&amp;dayend=14&amp;monthend=5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50" name="WXDailyHistory298" type="6" refreshedVersion="3" background="1" saveData="1">
    <textPr prompt="0" codePage="437" sourceFile="http://www.wunderground.com/weatherstation/WXDailyHistory.asp?ID=KAKJBER2&amp;day=1&amp;month=8&amp;year=2014&amp;dayend=15&amp;monthend=5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51" name="WXDailyHistory299" type="6" refreshedVersion="3" background="1" saveData="1">
    <textPr prompt="0" codePage="437" sourceFile="http://www.wunderground.com/weatherstation/WXDailyHistory.asp?ID=KAKJBER2&amp;day=1&amp;month=8&amp;year=2014&amp;dayend=16&amp;monthend=5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52" name="WXDailyHistory3" type="6" refreshedVersion="3" background="1" saveData="1">
    <textPr prompt="0" codePage="437" sourceFile="http://www.wunderground.com/weatherstation/WXDailyHistory.asp?ID=KAKJBER2&amp;day=4&amp;month=10&amp;year=2013&amp;dayend=5&amp;monthend=10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53" name="WXDailyHistory30" type="6" refreshedVersion="3" background="1" saveData="1">
    <textPr prompt="0" codePage="437" sourceFile="http://www.wunderground.com/weatherstation/WXDailyHistory.asp?ID=KAKJBER2&amp;day=1&amp;month=8&amp;year=2014&amp;dayend=19&amp;monthend=10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54" name="WXDailyHistory300" type="6" refreshedVersion="0" background="1">
    <textPr prompt="0" sourceFile="http://www.wunderground.com/weatherstation/WXDailyHistory.asp?ID=KAKJBER2&amp;day=1&amp;month=8&amp;year=2014&amp;dayend=16&amp;monthend=5&amp;yearend=2015&amp;graphspan=custom&amp;format=1">
      <textFields>
        <textField/>
      </textFields>
    </textPr>
  </connection>
  <connection id="655" name="WXDailyHistory302" type="6" refreshedVersion="3" background="1" saveData="1">
    <textPr prompt="0" codePage="437" sourceFile="http://www.wunderground.com/weatherstation/WXDailyHistory.asp?ID=KAKJBER2&amp;day=1&amp;month=8&amp;year=2014&amp;dayend=17&amp;monthend=5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56" name="WXDailyHistory303" type="6" refreshedVersion="3" background="1" saveData="1">
    <textPr prompt="0" codePage="437" sourceFile="http://www.wunderground.com/weatherstation/WXDailyHistory.asp?ID=KAKJBER2&amp;day=1&amp;month=8&amp;year=2014&amp;dayend=18&amp;monthend=5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57" name="WXDailyHistory304" type="6" refreshedVersion="3" background="1" saveData="1">
    <textPr prompt="0" codePage="437" sourceFile="http://www.wunderground.com/weatherstation/WXDailyHistory.asp?ID=KAKJBER2&amp;day=1&amp;month=8&amp;year=2014&amp;dayend=19&amp;monthend=5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58" name="WXDailyHistory305" type="6" refreshedVersion="0" background="1">
    <textPr prompt="0" sourceFile="http://www.wunderground.com/weatherstation/WXDailyHistory.asp?ID=KAKJBER2&amp;day=1&amp;month=8&amp;year=2014&amp;dayend=19&amp;monthend=5&amp;yearend=2015&amp;graphspan=custom&amp;format=1">
      <textFields>
        <textField/>
      </textFields>
    </textPr>
  </connection>
  <connection id="659" name="WXDailyHistory306" type="6" refreshedVersion="3" background="1" saveData="1">
    <textPr prompt="0" codePage="437" sourceFile="http://www.wunderground.com/weatherstation/WXDailyHistory.asp?ID=KAKJBER2&amp;day=1&amp;month=8&amp;year=2014&amp;dayend=20&amp;monthend=5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60" name="WXDailyHistory307" type="6" refreshedVersion="3" background="1" saveData="1">
    <textPr prompt="0" codePage="437" sourceFile="http://www.wunderground.com/weatherstation/WXDailyHistory.asp?ID=KAKJBER2&amp;day=1&amp;month=8&amp;year=2014&amp;dayend=21&amp;monthend=5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61" name="WXDailyHistory308" type="6" refreshedVersion="0" background="1">
    <textPr prompt="0" sourceFile="http://www.wunderground.com/weatherstation/WXDailyHistory.asp?ID=KAKJBER2&amp;day=1&amp;month=8&amp;year=2014&amp;dayend=21&amp;monthend=5&amp;yearend=2015&amp;graphspan=custom&amp;format=1">
      <textFields>
        <textField/>
      </textFields>
    </textPr>
  </connection>
  <connection id="662" name="WXDailyHistory309" type="6" refreshedVersion="0" background="1">
    <textPr prompt="0" sourceFile="http://www.wunderground.com/weatherstation/WXDailyHistory.asp?ID=KAKJBER2&amp;day=1&amp;month=8&amp;year=2014&amp;dayend=21&amp;monthend=5&amp;yearend=2015&amp;graphspan=custom&amp;format=1">
      <textFields>
        <textField/>
      </textFields>
    </textPr>
  </connection>
  <connection id="663" name="WXDailyHistory31" type="6" refreshedVersion="0" background="1">
    <textPr prompt="0" sourceFile="http://www.wunderground.com/weatherstation/WXDailyHistory.asp?ID=KAKJBER2&amp;day=1&amp;month=8&amp;year=2014&amp;dayend=19&amp;monthend=10&amp;yearend=2014&amp;graphspan=custom&amp;format=1">
      <textFields>
        <textField/>
      </textFields>
    </textPr>
  </connection>
  <connection id="664" name="WXDailyHistory310" type="6" refreshedVersion="3" background="1" saveData="1">
    <textPr prompt="0" codePage="437" sourceFile="http://www.wunderground.com/weatherstation/WXDailyHistory.asp?ID=KAKJBER2&amp;day=1&amp;month=8&amp;year=2014&amp;dayend=22&amp;monthend=5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65" name="WXDailyHistory311" type="6" refreshedVersion="3" background="1" saveData="1">
    <textPr prompt="0" codePage="437" sourceFile="http://www.wunderground.com/weatherstation/WXDailyHistory.asp?ID=KAKJBER2&amp;day=1&amp;month=8&amp;year=2014&amp;dayend=23&amp;monthend=5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66" name="WXDailyHistory312" type="6" refreshedVersion="0" background="1">
    <textPr prompt="0" sourceFile="http://www.wunderground.com/weatherstation/WXDailyHistory.asp?ID=KAKJBER2&amp;day=1&amp;month=8&amp;year=2014&amp;dayend=23&amp;monthend=5&amp;yearend=2015&amp;graphspan=custom&amp;format=1">
      <textFields>
        <textField/>
      </textFields>
    </textPr>
  </connection>
  <connection id="667" name="WXDailyHistory313" type="6" refreshedVersion="3" background="1" saveData="1">
    <textPr prompt="0" codePage="437" sourceFile="http://www.wunderground.com/weatherstation/WXDailyHistory.asp?ID=KAKJBER2&amp;day=1&amp;month=8&amp;year=2014&amp;dayend=24&amp;monthend=5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68" name="WXDailyHistory314" type="6" refreshedVersion="0" background="1">
    <textPr prompt="0" sourceFile="http://www.wunderground.com/weatherstation/WXDailyHistory.asp?ID=KAKJBER2&amp;day=1&amp;month=8&amp;year=2014&amp;dayend=24&amp;monthend=5&amp;yearend=2015&amp;graphspan=custom&amp;format=1">
      <textFields>
        <textField/>
      </textFields>
    </textPr>
  </connection>
  <connection id="669" name="WXDailyHistory315" type="6" refreshedVersion="0" background="1">
    <textPr prompt="0" sourceFile="http://www.wunderground.com/weatherstation/WXDailyHistory.asp?ID=KAKJBER2&amp;day=1&amp;month=8&amp;year=2014&amp;dayend=24&amp;monthend=5&amp;yearend=2015&amp;graphspan=custom&amp;format=1">
      <textFields>
        <textField/>
      </textFields>
    </textPr>
  </connection>
  <connection id="670" name="WXDailyHistory316" type="6" refreshedVersion="3" background="1" saveData="1">
    <textPr prompt="0" codePage="437" sourceFile="http://www.wunderground.com/weatherstation/WXDailyHistory.asp?ID=KAKJBER2&amp;day=1&amp;month=8&amp;year=2014&amp;dayend=24&amp;monthend=5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71" name="WXDailyHistory317" type="6" refreshedVersion="3" background="1" saveData="1">
    <textPr prompt="0" codePage="437" sourceFile="http://www.wunderground.com/weatherstation/WXDailyHistory.asp?ID=KAKJBER2&amp;day=1&amp;month=8&amp;year=2014&amp;dayend=25&amp;monthend=5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72" name="WXDailyHistory318" type="6" refreshedVersion="0" background="1">
    <textPr prompt="0" sourceFile="http://www.wunderground.com/weatherstation/WXDailyHistory.asp?ID=KAKJBER2&amp;day=1&amp;month=8&amp;year=2014&amp;dayend=25&amp;monthend=5&amp;yearend=2015&amp;graphspan=custom&amp;format=1">
      <textFields>
        <textField/>
      </textFields>
    </textPr>
  </connection>
  <connection id="673" name="WXDailyHistory319" type="6" refreshedVersion="0" background="1">
    <textPr prompt="0" sourceFile="http://www.wunderground.com/weatherstation/WXDailyHistory.asp?ID=KAKJBER2&amp;day=1&amp;month=8&amp;year=2014&amp;dayend=25&amp;monthend=5&amp;yearend=2015&amp;graphspan=custom&amp;format=1">
      <textFields>
        <textField/>
      </textFields>
    </textPr>
  </connection>
  <connection id="674" name="WXDailyHistory32" type="6" refreshedVersion="3" background="1" saveData="1">
    <textPr prompt="0" codePage="437" sourceFile="http://www.wunderground.com/weatherstation/WXDailyHistory.asp?ID=KAKJBER2&amp;day=1&amp;month=8&amp;year=2014&amp;dayend=19&amp;monthend=10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75" name="WXDailyHistory320" type="6" refreshedVersion="0" background="1">
    <textPr prompt="0" sourceFile="http://www.wunderground.com/weatherstation/WXDailyHistory.asp?ID=KAKJBER2&amp;day=1&amp;month=8&amp;year=2014&amp;dayend=25&amp;monthend=5&amp;yearend=2015&amp;graphspan=custom&amp;format=1">
      <textFields>
        <textField/>
      </textFields>
    </textPr>
  </connection>
  <connection id="676" name="WXDailyHistory322" type="6" refreshedVersion="3" background="1" saveData="1">
    <textPr prompt="0" codePage="437" sourceFile="http://www.wunderground.com/weatherstation/WXDailyHistory.asp?ID=KAKJBER2&amp;day=1&amp;month=8&amp;year=2014&amp;dayend=25&amp;monthend=5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77" name="WXDailyHistory323" type="6" refreshedVersion="3" background="1" saveData="1">
    <textPr prompt="0" codePage="437" sourceFile="http://www.wunderground.com/weatherstation/WXDailyHistory.asp?ID=KAKJBER2&amp;day=1&amp;month=8&amp;year=2014&amp;dayend=25&amp;monthend=5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78" name="WXDailyHistory324" type="6" refreshedVersion="3" background="1" saveData="1">
    <textPr prompt="0" codePage="437" sourceFile="http://www.wunderground.com/weatherstation/WXDailyHistory.asp?ID=KAKJBER2&amp;day=1&amp;month=8&amp;year=2014&amp;dayend=26&amp;monthend=5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79" name="WXDailyHistory325" type="6" refreshedVersion="0" background="1">
    <textPr prompt="0" sourceFile="http://www.wunderground.com/weatherstation/WXDailyHistory.asp?ID=KAKJBER2&amp;day=1&amp;month=8&amp;year=2014&amp;dayend=26&amp;monthend=5&amp;yearend=2015&amp;graphspan=custom&amp;format=1">
      <textFields>
        <textField/>
      </textFields>
    </textPr>
  </connection>
  <connection id="680" name="WXDailyHistory326" type="6" refreshedVersion="3" background="1" saveData="1">
    <textPr prompt="0" codePage="437" sourceFile="http://www.wunderground.com/weatherstation/WXDailyHistory.asp?ID=KAKJBER2&amp;day=1&amp;month=8&amp;year=2014&amp;dayend=27&amp;monthend=5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81" name="WXDailyHistory327" type="6" refreshedVersion="3" background="1" saveData="1">
    <textPr prompt="0" codePage="437" sourceFile="http://www.wunderground.com/weatherstation/WXDailyHistory.asp?ID=KAKJBER2&amp;day=1&amp;month=8&amp;year=2014&amp;dayend=28&amp;monthend=5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82" name="WXDailyHistory328" type="6" refreshedVersion="3" background="1" saveData="1">
    <textPr prompt="0" codePage="437" sourceFile="http://www.wunderground.com/weatherstation/WXDailyHistory.asp?ID=KAKJBER2&amp;day=1&amp;month=8&amp;year=2014&amp;dayend=29&amp;monthend=5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83" name="WXDailyHistory329" type="6" refreshedVersion="3" background="1" saveData="1">
    <textPr prompt="0" codePage="437" sourceFile="http://www.wunderground.com/weatherstation/WXDailyHistory.asp?ID=KAKJBER2&amp;day=1&amp;month=8&amp;year=2014&amp;dayend=30&amp;monthend=5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84" name="WXDailyHistory33" type="6" refreshedVersion="0" background="1">
    <textPr prompt="0" sourceFile="http://www.wunderground.com/weatherstation/WXDailyHistory.asp?ID=KAKJBER2&amp;day=1&amp;month=8&amp;year=2014&amp;dayend=19&amp;monthend=10&amp;yearend=2014&amp;graphspan=custom&amp;format=1">
      <textFields>
        <textField/>
      </textFields>
    </textPr>
  </connection>
  <connection id="685" name="WXDailyHistory330" type="6" refreshedVersion="3" background="1" saveData="1">
    <textPr prompt="0" codePage="437" sourceFile="http://www.wunderground.com/weatherstation/WXDailyHistory.asp?ID=KAKJBER2&amp;day=1&amp;month=8&amp;year=2014&amp;dayend=31&amp;monthend=5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86" name="WXDailyHistory331" type="6" refreshedVersion="3" background="1" saveData="1">
    <textPr prompt="0" codePage="437" sourceFile="http://www.wunderground.com/weatherstation/WXDailyHistory.asp?ID=KAKJBER2&amp;day=1&amp;month=8&amp;year=2014&amp;dayend=1&amp;monthend=6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87" name="WXDailyHistory332" type="6" refreshedVersion="3" background="1" saveData="1">
    <textPr prompt="0" codePage="437" sourceFile="http://www.wunderground.com/weatherstation/WXDailyHistory.asp?ID=KAKJBER2&amp;day=1&amp;month=8&amp;year=2014&amp;dayend=2&amp;monthend=6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88" name="WXDailyHistory333" type="6" refreshedVersion="3" background="1" saveData="1">
    <textPr prompt="0" codePage="437" sourceFile="http://www.wunderground.com/weatherstation/WXDailyHistory.asp?ID=KAKJBER2&amp;day=1&amp;month=8&amp;year=2014&amp;dayend=3&amp;monthend=6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89" name="WXDailyHistory334" type="6" refreshedVersion="3" background="1" saveData="1">
    <textPr prompt="0" codePage="437" sourceFile="http://www.wunderground.com/weatherstation/WXDailyHistory.asp?ID=KAKJBER2&amp;day=1&amp;month=8&amp;year=2014&amp;dayend=4&amp;monthend=6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90" name="WXDailyHistory335" type="6" refreshedVersion="3" background="1" saveData="1">
    <textPr prompt="0" codePage="437" sourceFile="http://www.wunderground.com/weatherstation/WXDailyHistory.asp?ID=KAKJBER2&amp;day=1&amp;month=8&amp;year=2014&amp;dayend=5&amp;monthend=6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91" name="WXDailyHistory336" type="6" refreshedVersion="3" background="1" saveData="1">
    <textPr prompt="0" codePage="437" sourceFile="http://www.wunderground.com/weatherstation/WXDailyHistory.asp?ID=KAKJBER2&amp;day=1&amp;month=8&amp;year=2014&amp;dayend=6&amp;monthend=6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92" name="WXDailyHistory337" type="6" refreshedVersion="3" background="1" saveData="1">
    <textPr prompt="0" codePage="437" sourceFile="http://www.wunderground.com/weatherstation/WXDailyHistory.asp?ID=KAKJBER2&amp;day=1&amp;month=8&amp;year=2014&amp;dayend=7&amp;monthend=6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93" name="WXDailyHistory338" type="6" refreshedVersion="3" background="1" saveData="1">
    <textPr prompt="0" codePage="437" sourceFile="http://www.wunderground.com/weatherstation/WXDailyHistory.asp?ID=KAKJBER2&amp;day=1&amp;month=8&amp;year=2014&amp;dayend=8&amp;monthend=6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94" name="WXDailyHistory339" type="6" refreshedVersion="3" background="1" saveData="1">
    <textPr prompt="0" codePage="437" sourceFile="http://www.wunderground.com/weatherstation/WXDailyHistory.asp?ID=KAKJBER2&amp;day=1&amp;month=8&amp;year=2014&amp;dayend=9&amp;monthend=6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95" name="WXDailyHistory34" type="6" refreshedVersion="3" background="1" saveData="1">
    <textPr prompt="0" codePage="437" sourceFile="http://www.wunderground.com/weatherstation/WXDailyHistory.asp?ID=KAKJBER2&amp;day=1&amp;month=8&amp;year=2014&amp;dayend=20&amp;monthend=10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96" name="WXDailyHistory340" type="6" refreshedVersion="3" background="1" saveData="1">
    <textPr prompt="0" codePage="437" sourceFile="http://www.wunderground.com/weatherstation/WXDailyHistory.asp?ID=KAKJBER2&amp;day=1&amp;month=8&amp;year=2014&amp;dayend=10&amp;monthend=6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97" name="WXDailyHistory342" type="6" refreshedVersion="3" background="1" saveData="1">
    <textPr prompt="0" codePage="437" sourceFile="http://www.wunderground.com/weatherstation/WXDailyHistory.asp?ID=KAKJBER2&amp;day=1&amp;month=8&amp;year=2014&amp;dayend=11&amp;monthend=6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98" name="WXDailyHistory343" type="6" refreshedVersion="3" background="1" saveData="1">
    <textPr prompt="0" codePage="437" sourceFile="http://www.wunderground.com/weatherstation/WXDailyHistory.asp?ID=KAKJBER2&amp;day=1&amp;month=8&amp;year=2014&amp;dayend=12&amp;monthend=6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99" name="WXDailyHistory344" type="6" refreshedVersion="3" background="1" saveData="1">
    <textPr prompt="0" codePage="437" sourceFile="http://www.wunderground.com/weatherstation/WXDailyHistory.asp?ID=KAKJBER2&amp;day=1&amp;month=8&amp;year=2014&amp;dayend=13&amp;monthend=6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00" name="WXDailyHistory345" type="6" refreshedVersion="3" background="1" saveData="1">
    <textPr prompt="0" codePage="437" sourceFile="http://www.wunderground.com/weatherstation/WXDailyHistory.asp?ID=KAKJBER2&amp;day=1&amp;month=8&amp;year=2014&amp;dayend=14&amp;monthend=6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01" name="WXDailyHistory346" type="6" refreshedVersion="3" background="1" saveData="1">
    <textPr prompt="0" codePage="437" sourceFile="http://www.wunderground.com/weatherstation/WXDailyHistory.asp?ID=KAKJBER2&amp;day=1&amp;month=8&amp;year=2014&amp;dayend=15&amp;monthend=6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02" name="WXDailyHistory347" type="6" refreshedVersion="3" background="1" saveData="1">
    <textPr prompt="0" codePage="437" sourceFile="http://www.wunderground.com/weatherstation/WXDailyHistory.asp?ID=KAKJBER2&amp;day=1&amp;month=8&amp;year=2014&amp;dayend=16&amp;monthend=6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03" name="WXDailyHistory348" type="6" refreshedVersion="3" background="1" saveData="1">
    <textPr prompt="0" codePage="437" sourceFile="http://www.wunderground.com/weatherstation/WXDailyHistory.asp?ID=KAKJBER2&amp;day=1&amp;month=8&amp;year=2014&amp;dayend=17&amp;monthend=6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04" name="WXDailyHistory349" type="6" refreshedVersion="3" background="1" saveData="1">
    <textPr prompt="0" codePage="437" sourceFile="http://www.wunderground.com/weatherstation/WXDailyHistory.asp?ID=KAKJBER2&amp;day=1&amp;month=8&amp;year=2014&amp;dayend=18&amp;monthend=6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05" name="WXDailyHistory35" type="6" refreshedVersion="3" background="1" saveData="1">
    <textPr prompt="0" codePage="437" sourceFile="http://www.wunderground.com/weatherstation/WXDailyHistory.asp?ID=KAKJBER2&amp;day=1&amp;month=8&amp;year=2014&amp;dayend=21&amp;monthend=10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06" name="WXDailyHistory350" type="6" refreshedVersion="3" background="1" saveData="1">
    <textPr prompt="0" codePage="437" sourceFile="http://www.wunderground.com/weatherstation/WXDailyHistory.asp?ID=KAKJBER2&amp;day=1&amp;month=8&amp;year=2014&amp;dayend=19&amp;monthend=6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07" name="WXDailyHistory352" type="6" refreshedVersion="3" background="1" saveData="1">
    <textPr prompt="0" codePage="437" sourceFile="http://www.wunderground.com/weatherstation/WXDailyHistory.asp?ID=KAKJBER2&amp;day=1&amp;month=8&amp;year=2014&amp;dayend=20&amp;monthend=6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08" name="WXDailyHistory353" type="6" refreshedVersion="3" background="1" saveData="1">
    <textPr prompt="0" codePage="437" sourceFile="http://www.wunderground.com/weatherstation/WXDailyHistory.asp?ID=KAKJBER2&amp;day=1&amp;month=8&amp;year=2014&amp;dayend=21&amp;monthend=6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09" name="WXDailyHistory354" type="6" refreshedVersion="3" background="1" saveData="1">
    <textPr prompt="0" codePage="437" sourceFile="http://www.wunderground.com/weatherstation/WXDailyHistory.asp?ID=KAKJBER2&amp;day=1&amp;month=8&amp;year=2014&amp;dayend=22&amp;monthend=6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10" name="WXDailyHistory355" type="6" refreshedVersion="3" background="1" saveData="1">
    <textPr prompt="0" codePage="437" sourceFile="http://www.wunderground.com/weatherstation/WXDailyHistory.asp?ID=KAKJBER2&amp;day=1&amp;month=8&amp;year=2014&amp;dayend=23&amp;monthend=6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11" name="WXDailyHistory356" type="6" refreshedVersion="3" background="1" saveData="1">
    <textPr prompt="0" codePage="437" sourceFile="http://www.wunderground.com/weatherstation/WXDailyHistory.asp?ID=KAKJBER2&amp;day=1&amp;month=8&amp;year=2014&amp;dayend=24&amp;monthend=6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12" name="WXDailyHistory357" type="6" refreshedVersion="3" background="1" saveData="1">
    <textPr prompt="0" codePage="437" sourceFile="http://www.wunderground.com/weatherstation/WXDailyHistory.asp?ID=KAKJBER2&amp;day=1&amp;month=8&amp;year=2014&amp;dayend=25&amp;monthend=6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13" name="WXDailyHistory358" type="6" refreshedVersion="3" background="1" saveData="1">
    <textPr prompt="0" codePage="437" sourceFile="http://www.wunderground.com/weatherstation/WXDailyHistory.asp?ID=KAKJBER2&amp;day=1&amp;month=8&amp;year=2014&amp;dayend=26&amp;monthend=6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14" name="WXDailyHistory359" type="6" refreshedVersion="3" background="1" saveData="1">
    <textPr prompt="0" codePage="437" sourceFile="http://www.wunderground.com/weatherstation/WXDailyHistory.asp?ID=KAKJBER2&amp;day=1&amp;month=8&amp;year=2014&amp;dayend=27&amp;monthend=6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15" name="WXDailyHistory36" type="6" refreshedVersion="3" background="1" saveData="1">
    <textPr prompt="0" codePage="437" sourceFile="http://www.wunderground.com/weatherstation/WXDailyHistory.asp?ID=KAKJBER2&amp;day=1&amp;month=8&amp;year=2014&amp;dayend=22&amp;monthend=10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16" name="WXDailyHistory360" type="6" refreshedVersion="3" background="1" saveData="1">
    <textPr prompt="0" codePage="437" sourceFile="http://www.wunderground.com/weatherstation/WXDailyHistory.asp?ID=KAKJBER2&amp;day=1&amp;month=8&amp;year=2014&amp;dayend=28&amp;monthend=6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17" name="WXDailyHistory362" type="6" refreshedVersion="3" background="1" saveData="1">
    <textPr prompt="0" codePage="437" sourceFile="http://www.wunderground.com/weatherstation/WXDailyHistory.asp?ID=KAKJBER2&amp;day=1&amp;month=8&amp;year=2014&amp;dayend=29&amp;monthend=6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18" name="WXDailyHistory363" type="6" refreshedVersion="3" background="1" saveData="1">
    <textPr prompt="0" codePage="437" sourceFile="http://www.wunderground.com/weatherstation/WXDailyHistory.asp?ID=KAKJBER2&amp;day=1&amp;month=8&amp;year=2014&amp;dayend=30&amp;monthend=6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19" name="WXDailyHistory364" type="6" refreshedVersion="3" background="1" saveData="1">
    <textPr prompt="0" codePage="437" sourceFile="http://www.wunderground.com/weatherstation/WXDailyHistory.asp?ID=KAKJBER2&amp;day=1&amp;month=8&amp;year=2014&amp;dayend=1&amp;monthend=7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20" name="WXDailyHistory365" type="6" refreshedVersion="3" background="1" saveData="1">
    <textPr prompt="0" codePage="437" sourceFile="http://www.wunderground.com/weatherstation/WXDailyHistory.asp?ID=KAKJBER2&amp;day=1&amp;month=8&amp;year=2014&amp;dayend=2&amp;monthend=7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21" name="WXDailyHistory366" type="6" refreshedVersion="3" background="1" saveData="1">
    <textPr prompt="0" codePage="437" sourceFile="http://www.wunderground.com/weatherstation/WXDailyHistory.asp?ID=KAKJBER2&amp;day=1&amp;month=8&amp;year=2014&amp;dayend=3&amp;monthend=7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22" name="WXDailyHistory367" type="6" refreshedVersion="3" background="1" saveData="1">
    <textPr prompt="0" codePage="437" sourceFile="http://www.wunderground.com/weatherstation/WXDailyHistory.asp?ID=KAKJBER2&amp;day=1&amp;month=8&amp;year=2014&amp;dayend=4&amp;monthend=7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23" name="WXDailyHistory368" type="6" refreshedVersion="3" background="1" saveData="1">
    <textPr prompt="0" codePage="437" sourceFile="http://www.wunderground.com/weatherstation/WXDailyHistory.asp?ID=KAKJBER2&amp;day=1&amp;month=8&amp;year=2014&amp;dayend=5&amp;monthend=7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24" name="WXDailyHistory369" type="6" refreshedVersion="3" background="1" saveData="1">
    <textPr prompt="0" codePage="437" sourceFile="http://www.wunderground.com/weatherstation/WXDailyHistory.asp?ID=KAKJBER2&amp;day=1&amp;month=8&amp;year=2014&amp;dayend=6&amp;monthend=7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25" name="WXDailyHistory37" type="6" refreshedVersion="0" background="1">
    <textPr prompt="0" sourceFile="http://www.wunderground.com/weatherstation/WXDailyHistory.asp?ID=KAKJBER2&amp;day=1&amp;month=8&amp;year=2014&amp;dayend=23&amp;monthend=10&amp;yearend=2014&amp;graphspan=custom&amp;format=1">
      <textFields>
        <textField/>
      </textFields>
    </textPr>
  </connection>
  <connection id="726" name="WXDailyHistory370" type="6" refreshedVersion="3" background="1" saveData="1">
    <textPr prompt="0" codePage="437" sourceFile="http://www.wunderground.com/weatherstation/WXDailyHistory.asp?ID=KAKJBER2&amp;day=1&amp;month=8&amp;year=2014&amp;dayend=7&amp;monthend=7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27" name="WXDailyHistory371" type="6" refreshedVersion="0" background="1">
    <textPr prompt="0" sourceFile="http://www.wunderground.com/weatherstation/WXDailyHistory.asp?ID=KAKJBER2&amp;day=1&amp;month=8&amp;year=2014&amp;dayend=16&amp;monthend=9&amp;yearend=2015&amp;graphspan=custom&amp;format=1">
      <textFields>
        <textField/>
      </textFields>
    </textPr>
  </connection>
  <connection id="728" name="WXDailyHistory372" type="6" refreshedVersion="3" background="1" saveData="1">
    <textPr prompt="0" codePage="437" sourceFile="http://www.wunderground.com/weatherstation/WXDailyHistory.asp?ID=KAKJBER2&amp;day=1&amp;month=8&amp;year=2015&amp;dayend=16&amp;monthend=9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29" name="WXDailyHistory373" type="6" refreshedVersion="3" background="1" saveData="1">
    <textPr prompt="0" codePage="437" sourceFile="http://www.wunderground.com/weatherstation/WXDailyHistory.asp?ID=KAKJBER2&amp;day=1&amp;month=8&amp;year=2015&amp;dayend=16&amp;monthend=9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30" name="WXDailyHistory374" type="6" refreshedVersion="3" background="1" saveData="1">
    <textPr prompt="0" codePage="437" sourceFile="http://www.wunderground.com/weatherstation/WXDailyHistory.asp?ID=KAKJBER2&amp;day=1&amp;month=8&amp;year=2015&amp;dayend=16&amp;monthend=9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31" name="WXDailyHistory375" type="6" refreshedVersion="3" background="1" saveData="1">
    <textPr prompt="0" codePage="437" sourceFile="http://www.wunderground.com/weatherstation/WXDailyHistory.asp?ID=KAKJBER2&amp;day=1&amp;month=8&amp;year=2015&amp;dayend=16&amp;monthend=9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32" name="WXDailyHistory376" type="6" refreshedVersion="0" background="1">
    <textPr prompt="0" sourceFile="http://www.wunderground.com/weatherstation/WXDailyHistory.asp?ID=KAKJBER2&amp;day=1&amp;month=8&amp;year=2015&amp;dayend=16&amp;monthend=9&amp;yearend=2015&amp;graphspan=custom&amp;format=1">
      <textFields>
        <textField/>
      </textFields>
    </textPr>
  </connection>
  <connection id="733" name="WXDailyHistory377" type="6" refreshedVersion="3" background="1" saveData="1">
    <textPr prompt="0" codePage="437" sourceFile="http://www.wunderground.com/weatherstation/WXDailyHistory.asp?ID=KAKJBER2&amp;day=1&amp;month=8&amp;year=2015&amp;dayend=30&amp;monthend=9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34" name="WXDailyHistory378" type="6" refreshedVersion="3" background="1" saveData="1">
    <textPr prompt="0" codePage="437" sourceFile="http://www.wunderground.com/weatherstation/WXDailyHistory.asp?ID=KAKJBER2&amp;day=1&amp;month=8&amp;year=2015&amp;dayend=3&amp;monthend=10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35" name="WXDailyHistory379" type="6" refreshedVersion="0" background="1">
    <textPr prompt="0" sourceFile="http://www.wunderground.com/weatherstation/WXDailyHistory.asp?ID=KAKJBER2&amp;day=1&amp;month=8&amp;year=2015&amp;dayend=15&amp;monthend=10&amp;yearend=2015&amp;graphspan=custom&amp;format=1">
      <textFields>
        <textField/>
      </textFields>
    </textPr>
  </connection>
  <connection id="736" name="WXDailyHistory38" type="6" refreshedVersion="0" background="1">
    <textPr prompt="0" sourceFile="http://www.wunderground.com/weatherstation/WXDailyHistory.asp?ID=KAKJBER2&amp;day=1&amp;month=8&amp;year=2014&amp;dayend=23&amp;monthend=10&amp;yearend=2014&amp;graphspan=custom&amp;format=1">
      <textFields>
        <textField/>
      </textFields>
    </textPr>
  </connection>
  <connection id="737" name="WXDailyHistory380" type="6" refreshedVersion="0" background="1">
    <textPr prompt="0" sourceFile="http://www.wunderground.com/weatherstation/WXDailyHistory.asp?ID=KAKJBER2&amp;day=1&amp;month=8&amp;year=2015&amp;dayend=17&amp;monthend=10&amp;yearend=2015&amp;graphspan=custom&amp;format=1">
      <textFields>
        <textField/>
      </textFields>
    </textPr>
  </connection>
  <connection id="738" name="WXDailyHistory381" type="6" refreshedVersion="3" background="1" saveData="1">
    <textPr prompt="0" codePage="437" sourceFile="http://www.wunderground.com/weatherstation/WXDailyHistory.asp?ID=KAKJBER2&amp;day=1&amp;month=8&amp;year=2015&amp;dayend=17&amp;monthend=10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39" name="WXDailyHistory382" type="6" refreshedVersion="0" background="1">
    <textPr prompt="0" sourceFile="http://www.wunderground.com/weatherstation/WXDailyHistory.asp?ID=KAKJBER2&amp;day=1&amp;month=8&amp;year=2015&amp;dayend=29&amp;monthend=10&amp;yearend=2015&amp;graphspan=custom&amp;format=1">
      <textFields>
        <textField/>
      </textFields>
    </textPr>
  </connection>
  <connection id="740" name="WXDailyHistory383" type="6" refreshedVersion="3" background="1" saveData="1">
    <textPr prompt="0" codePage="437" sourceFile="http://www.wunderground.com/weatherstation/WXDailyHistory.asp?ID=KAKJBER2&amp;day=1&amp;month=8&amp;year=2015&amp;dayend=29&amp;monthend=10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41" name="WXDailyHistory384" type="6" refreshedVersion="0" background="1">
    <textPr prompt="0" sourceFile="http://www.wunderground.com/weatherstation/WXDailyHistory.asp?ID=KAKJBER2&amp;day=1&amp;month=8&amp;year=2015&amp;dayend=1&amp;monthend=11&amp;yearend=2015&amp;graphspan=custom&amp;format=1">
      <textFields>
        <textField/>
      </textFields>
    </textPr>
  </connection>
  <connection id="742" name="WXDailyHistory385" type="6" refreshedVersion="0" background="1">
    <textPr prompt="0" sourceFile="http://www.wunderground.com/weatherstation/WXDailyHistory.asp?ID=KAKJBER2&amp;day=1&amp;month=8&amp;year=2015&amp;dayend=1&amp;monthend=11&amp;yearend=2015&amp;graphspan=custom&amp;format=1">
      <textFields>
        <textField/>
      </textFields>
    </textPr>
  </connection>
  <connection id="743" name="WXDailyHistory386" type="6" refreshedVersion="0" background="1">
    <textPr prompt="0" sourceFile="http://www.wunderground.com/weatherstation/WXDailyHistory.asp?ID=KAKJBER2&amp;day=1&amp;month=8&amp;year=2015&amp;dayend=1&amp;monthend=11&amp;yearend=2015&amp;graphspan=custom&amp;format=1">
      <textFields>
        <textField/>
      </textFields>
    </textPr>
  </connection>
  <connection id="744" name="WXDailyHistory387" type="6" refreshedVersion="0" background="1">
    <textPr prompt="0" sourceFile="http://www.wunderground.com/weatherstation/WXDailyHistory.asp?ID=KAKJBER2&amp;day=1&amp;month=8&amp;year=2015&amp;dayend=18&amp;monthend=11&amp;yearend=2015&amp;graphspan=custom&amp;format=1">
      <textFields>
        <textField/>
      </textFields>
    </textPr>
  </connection>
  <connection id="745" name="WXDailyHistory388" type="6" refreshedVersion="3" background="1" saveData="1">
    <textPr prompt="0" codePage="437" sourceFile="http://www.wunderground.com/weatherstation/WXDailyHistory.asp?ID=KAKJBER2&amp;day=1&amp;month=8&amp;year=2015&amp;dayend=18&amp;monthend=11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46" name="WXDailyHistory389" type="6" refreshedVersion="3" background="1" saveData="1">
    <textPr prompt="0" codePage="437" sourceFile="http://www.wunderground.com/weatherstation/WXDailyHistory.asp?ID=KAKJBER2&amp;day=1&amp;month=8&amp;year=2015&amp;dayend=1&amp;monthend=12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47" name="WXDailyHistory39" type="6" refreshedVersion="3" background="1" saveData="1">
    <textPr prompt="0" codePage="437" sourceFile="http://www.wunderground.com/weatherstation/WXDailyHistory.asp?ID=KAKJBER2&amp;day=1&amp;month=8&amp;year=2014&amp;dayend=23&amp;monthend=10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48" name="WXDailyHistory390" type="6" refreshedVersion="3" background="1" saveData="1">
    <textPr prompt="0" codePage="437" sourceFile="http://www.wunderground.com/weatherstation/WXDailyHistory.asp?ID=KAKJBER2&amp;day=1&amp;month=8&amp;year=2015&amp;dayend=1&amp;monthend=12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49" name="WXDailyHistory392" type="6" refreshedVersion="3" background="1" saveData="1">
    <textPr prompt="0" codePage="437" sourceFile="http://www.wunderground.com/weatherstation/WXDailyHistory.asp?ID=KAKJBER2&amp;day=1&amp;month=12&amp;year=2015&amp;dayend=1&amp;monthend=12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50" name="WXDailyHistory393" type="6" refreshedVersion="3" background="1" saveData="1">
    <textPr prompt="0" codePage="437" sourceFile="http://www.wunderground.com/weatherstation/WXDailyHistory.asp?ID=KAKJBER2&amp;day=1&amp;month=12&amp;year=2015&amp;dayend=1&amp;monthend=12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51" name="WXDailyHistory394" type="6" refreshedVersion="3" background="1" saveData="1">
    <textPr prompt="0" codePage="437" sourceFile="http://www.wunderground.com/weatherstation/WXDailyHistory.asp?ID=KAKJBER2&amp;day=1&amp;month=12&amp;year=2015&amp;dayend=16&amp;monthend=5&amp;yearend=2016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52" name="WXDailyHistory395" type="6" refreshedVersion="0" background="1">
    <textPr prompt="0" sourceFile="http://www.wunderground.com/weatherstation/WXDailyHistory.asp?ID=KAKJBER2&amp;day=1&amp;month=12&amp;year=2015&amp;dayend=23&amp;monthend=5&amp;yearend=2016&amp;graphspan=custom&amp;format=1">
      <textFields>
        <textField/>
      </textFields>
    </textPr>
  </connection>
  <connection id="753" name="WXDailyHistory396" type="6" refreshedVersion="0" background="1">
    <textPr prompt="0" sourceFile="http://www.wunderground.com/weatherstation/WXDailyHistory.asp?ID=KAKJBER2&amp;day=1&amp;month=12&amp;year=2015&amp;dayend=23&amp;monthend=5&amp;yearend=2016&amp;graphspan=custom&amp;format=1">
      <textFields>
        <textField/>
      </textFields>
    </textPr>
  </connection>
  <connection id="754" name="WXDailyHistory397" type="6" refreshedVersion="0" background="1">
    <textPr prompt="0" sourceFile="http://www.wunderground.com/weatherstation/WXDailyHistory.asp?ID=KAKJBER2&amp;day=1&amp;month=12&amp;year=2015&amp;dayend=23&amp;monthend=5&amp;yearend=2016&amp;graphspan=custom&amp;format=1">
      <textFields>
        <textField/>
      </textFields>
    </textPr>
  </connection>
  <connection id="755" name="WXDailyHistory398" type="6" refreshedVersion="3" background="1" saveData="1">
    <textPr prompt="0" codePage="437" sourceFile="http://www.wunderground.com/weatherstation/WXDailyHistory.asp?ID=KAKJBER2&amp;day=1&amp;month=12&amp;year=2015&amp;dayend=23&amp;monthend=5&amp;yearend=2016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56" name="WXDailyHistory399" type="6" refreshedVersion="0" background="1">
    <textPr prompt="0" sourceFile="http://www.wunderground.com/weatherstation/WXDailyHistory.asp?ID=KAKJBER2&amp;day=1&amp;month=12&amp;year=2015&amp;dayend=23&amp;monthend=5&amp;yearend=2016&amp;graphspan=custom&amp;format=1">
      <textFields>
        <textField/>
      </textFields>
    </textPr>
  </connection>
  <connection id="757" name="WXDailyHistory4" type="6" refreshedVersion="3" background="1" saveData="1">
    <textPr prompt="0" codePage="437" sourceFile="http://www.wunderground.com/weatherstation/WXDailyHistory.asp?ID=KAKJBER2&amp;day=4&amp;month=10&amp;year=2013&amp;dayend=5&amp;monthend=10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58" name="WXDailyHistory40" type="6" refreshedVersion="3" background="1" saveData="1">
    <textPr prompt="0" codePage="437" sourceFile="http://www.wunderground.com/weatherstation/WXDailyHistory.asp?ID=KAKJBER2&amp;day=1&amp;month=8&amp;year=2014&amp;dayend=23&amp;monthend=10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59" name="WXDailyHistory400" type="6" refreshedVersion="3" background="1" saveData="1">
    <textPr prompt="0" codePage="437" sourceFile="http://www.wunderground.com/weatherstation/WXDailyHistory.asp?ID=KAKJBER2&amp;day=1&amp;month=12&amp;year=2015&amp;dayend=30&amp;monthend=5&amp;yearend=2016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60" name="WXDailyHistory402" type="6" refreshedVersion="0" background="1">
    <textPr prompt="0" sourceFile="http://www.wunderground.com/weatherstation/WXDailyHistory.asp?ID=KAKJBER2&amp;day=1&amp;month=12&amp;year=2015&amp;dayend=1&amp;monthend=7&amp;yearend=2016&amp;graphspan=custom&amp;format=1">
      <textFields>
        <textField/>
      </textFields>
    </textPr>
  </connection>
  <connection id="761" name="WXDailyHistory403" type="6" refreshedVersion="3" background="1" saveData="1">
    <textPr prompt="0" codePage="437" sourceFile="http://www.wunderground.com/weatherstation/WXDailyHistory.asp?ID=KAKJBER2&amp;day=1&amp;month=12&amp;year=2015&amp;dayend=1&amp;monthend=7&amp;yearend=2016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62" name="WXDailyHistory404" type="6" refreshedVersion="3" background="1" saveData="1">
    <textPr prompt="0" codePage="437" sourceFile="http://www.wunderground.com/weatherstation/WXDailyHistory.asp?ID=KAKJBER2&amp;day=1&amp;month=12&amp;year=2015&amp;dayend=1&amp;monthend=7&amp;yearend=2016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63" name="WXDailyHistory405" type="6" refreshedVersion="0" background="1">
    <textPr prompt="0" sourceFile="http://www.wunderground.com/weatherstation/WXDailyHistory.asp?ID=KAKJBER2&amp;day=1&amp;month=12&amp;year=2015&amp;dayend=1&amp;monthend=7&amp;yearend=2016&amp;graphspan=custom&amp;format=1">
      <textFields>
        <textField/>
      </textFields>
    </textPr>
  </connection>
  <connection id="764" name="WXDailyHistory406" type="6" refreshedVersion="0" background="1">
    <textPr prompt="0" sourceFile="http://www.wunderground.com/weatherstation/WXDailyHistory.asp?ID=KAKJBER2&amp;day=1&amp;month=12&amp;year=2015&amp;dayend=8&amp;monthend=7&amp;yearend=2016&amp;graphspan=custom&amp;format=1">
      <textFields>
        <textField/>
      </textFields>
    </textPr>
  </connection>
  <connection id="765" name="WXDailyHistory407" type="6" refreshedVersion="3" background="1" saveData="1">
    <textPr prompt="0" codePage="437" sourceFile="http://www.wunderground.com/weatherstation/WXDailyHistory.asp?ID=KAKJBER2&amp;day=1&amp;month=12&amp;year=2015&amp;dayend=8&amp;monthend=7&amp;yearend=2016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66" name="WXDailyHistory408" type="6" refreshedVersion="0" background="1">
    <textPr prompt="0" sourceFile="http://www.wunderground.com/weatherstation/WXDailyHistory.asp?ID=KAKJBER2&amp;day=1&amp;month=12&amp;year=2015&amp;dayend=14&amp;monthend=8&amp;yearend=2016&amp;graphspan=custom&amp;format=1">
      <textFields>
        <textField/>
      </textFields>
    </textPr>
  </connection>
  <connection id="767" name="WXDailyHistory409" type="6" refreshedVersion="3" background="1" saveData="1">
    <textPr prompt="0" codePage="437" sourceFile="http://www.wunderground.com/weatherstation/WXDailyHistory.asp?ID=KAKJBER2&amp;day=1&amp;month=8&amp;year=2016&amp;dayend=14&amp;monthend=8&amp;yearend=2016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68" name="WXDailyHistory41" type="6" refreshedVersion="3" background="1" saveData="1">
    <textPr prompt="0" codePage="437" sourceFile="http://www.wunderground.com/weatherstation/WXDailyHistory.asp?ID=KAKJBER2&amp;day=1&amp;month=8&amp;year=2014&amp;dayend=24&amp;monthend=10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69" name="WXDailyHistory410" type="6" refreshedVersion="0" background="1">
    <textPr prompt="0" sourceFile="http://www.wunderground.com/weatherstation/WXDailyHistory.asp?ID=KAKJBER2&amp;day=1&amp;month=8&amp;year=2016&amp;dayend=14&amp;monthend=8&amp;yearend=2016&amp;graphspan=custom&amp;format=1">
      <textFields>
        <textField/>
      </textFields>
    </textPr>
  </connection>
  <connection id="770" name="WXDailyHistory412" type="6" refreshedVersion="3" background="1" saveData="1">
    <textPr prompt="0" codePage="437" sourceFile="http://www.wunderground.com/weatherstation/WXDailyHistory.asp?ID=KAKJBER2&amp;day=1&amp;month=8&amp;year=2016&amp;dayend=1&amp;monthend=9&amp;yearend=2016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71" name="WXDailyHistory413" type="6" refreshedVersion="3" background="1" saveData="1">
    <textPr prompt="0" codePage="437" sourceFile="http://www.wunderground.com/weatherstation/WXDailyHistory.asp?ID=KAKJBER2&amp;day=1&amp;month=8&amp;year=2016&amp;dayend=1&amp;monthend=9&amp;yearend=2016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72" name="WXDailyHistory414" type="6" refreshedVersion="0" background="1">
    <textPr prompt="0" sourceFile="http://www.wunderground.com/weatherstation/WXDailyHistory.asp?ID=KAKJBER2&amp;day=1&amp;month=8&amp;year=2016&amp;dayend=1&amp;monthend=9&amp;yearend=2016&amp;graphspan=custom&amp;format=1">
      <textFields>
        <textField/>
      </textFields>
    </textPr>
  </connection>
  <connection id="773" name="WXDailyHistory415" type="6" refreshedVersion="3" background="1" saveData="1">
    <textPr prompt="0" codePage="437" sourceFile="http://www.wunderground.com/weatherstation/WXDailyHistory.asp?ID=KAKJBER2&amp;day=1&amp;month=8&amp;year=2016&amp;dayend=12&amp;monthend=9&amp;yearend=2016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74" name="WXDailyHistory416" type="6" refreshedVersion="3" background="1" saveData="1">
    <textPr prompt="0" codePage="437" sourceFile="http://www.wunderground.com/weatherstation/WXDailyHistory.asp?ID=KAKJBER2&amp;day=1&amp;month=8&amp;year=2016&amp;dayend=1&amp;monthend=10&amp;yearend=2016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75" name="WXDailyHistory417" type="6" refreshedVersion="3" background="1" saveData="1">
    <textPr prompt="0" codePage="437" sourceFile="http://www.wunderground.com/weatherstation/WXDailyHistory.asp?ID=KAKJBER2&amp;day=1&amp;month=8&amp;year=2016&amp;dayend=12&amp;monthend=10&amp;yearend=2016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76" name="WXDailyHistory418" type="6" refreshedVersion="3" background="1" saveData="1">
    <textPr prompt="0" codePage="437" sourceFile="http://www.wunderground.com/weatherstation/WXDailyHistory.asp?ID=KAKJBER2&amp;day=1&amp;month=8&amp;year=2016&amp;dayend=12&amp;monthend=10&amp;yearend=2016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77" name="WXDailyHistory419" type="6" refreshedVersion="3" background="1" saveData="1">
    <textPr prompt="0" codePage="437" sourceFile="http://www.wunderground.com/weatherstation/WXDailyHistory.asp?ID=KAKJBER2&amp;day=1&amp;month=8&amp;year=2016&amp;dayend=31&amp;monthend=10&amp;yearend=2016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78" name="WXDailyHistory42" type="6" refreshedVersion="0" background="1">
    <textPr prompt="0" sourceFile="http://www.wunderground.com/weatherstation/WXDailyHistory.asp?ID=KAKJBER2&amp;day=1&amp;month=8&amp;year=2014&amp;dayend=25&amp;monthend=10&amp;yearend=2014&amp;graphspan=custom&amp;format=1">
      <textFields>
        <textField/>
      </textFields>
    </textPr>
  </connection>
  <connection id="779" name="WXDailyHistory420" type="6" refreshedVersion="3" background="1" saveData="1">
    <textPr prompt="0" codePage="437" sourceFile="http://www.wunderground.com/weatherstation/WXDailyHistory.asp?ID=KAKJBER2&amp;day=1&amp;month=8&amp;year=2016&amp;dayend=23&amp;monthend=11&amp;yearend=2016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80" name="WXDailyHistory421" type="6" refreshedVersion="3" background="1" saveData="1">
    <textPr prompt="0" codePage="437" sourceFile="http://www.wunderground.com/weatherstation/WXDailyHistory.asp?ID=KAKJBER2&amp;day=1&amp;month=8&amp;year=2016&amp;dayend=23&amp;monthend=11&amp;yearend=2016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81" name="WXDailyHistory422" type="6" refreshedVersion="0" background="1">
    <textPr prompt="0" sourceFile="http://www.wunderground.com/weatherstation/WXDailyHistory.asp?ID=KAKJBER2&amp;day=1&amp;month=8&amp;year=2016&amp;dayend=5&amp;monthend=12&amp;yearend=2016&amp;graphspan=custom&amp;format=1">
      <textFields>
        <textField/>
      </textFields>
    </textPr>
  </connection>
  <connection id="782" name="WXDailyHistory423" type="6" refreshedVersion="3" background="1" saveData="1">
    <textPr prompt="0" codePage="437" sourceFile="http://www.wunderground.com/weatherstation/WXDailyHistory.asp?ID=KAKJBER2&amp;day=1&amp;month=8&amp;year=2016&amp;dayend=5&amp;monthend=12&amp;yearend=2016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83" name="WXDailyHistory424" type="6" refreshedVersion="3" background="1" saveData="1">
    <textPr prompt="0" codePage="437" sourceFile="http://www.wunderground.com/weatherstation/WXDailyHistory.asp?ID=KAKJBER2&amp;day=1&amp;month=8&amp;year=2016&amp;dayend=5&amp;monthend=12&amp;yearend=2016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84" name="WXDailyHistory425" type="6" refreshedVersion="0" background="1">
    <textPr prompt="0" sourceFile="http://www.wunderground.com/weatherstation/WXDailyHistory.asp?ID=KAKJBER2&amp;day=1&amp;month=8&amp;year=2016&amp;dayend=5&amp;monthend=12&amp;yearend=2016&amp;graphspan=custom&amp;format=1">
      <textFields>
        <textField/>
      </textFields>
    </textPr>
  </connection>
  <connection id="785" name="WXDailyHistory426" type="6" refreshedVersion="0" background="1">
    <textPr prompt="0" sourceFile="http://www.wunderground.com/weatherstation/WXDailyHistory.asp?ID=KAKJBER2&amp;day=1&amp;month=8&amp;year=2016&amp;dayend=8&amp;monthend=12&amp;yearend=2016&amp;graphspan=custom&amp;format=1">
      <textFields>
        <textField/>
      </textFields>
    </textPr>
  </connection>
  <connection id="786" name="WXDailyHistory427" type="6" refreshedVersion="0" background="1">
    <textPr prompt="0" sourceFile="http://www.wunderground.com/weatherstation/WXDailyHistory.asp?ID=KAKJBER2&amp;day=1&amp;month=8&amp;year=2016&amp;dayend=8&amp;monthend=12&amp;yearend=2016&amp;graphspan=custom&amp;format=1">
      <textFields>
        <textField/>
      </textFields>
    </textPr>
  </connection>
  <connection id="787" name="WXDailyHistory428" type="6" refreshedVersion="3" background="1" saveData="1">
    <textPr prompt="0" codePage="437" sourceFile="http://www.wunderground.com/weatherstation/WXDailyHistory.asp?ID=KAKJBER2&amp;day=1&amp;month=8&amp;year=2016&amp;dayend=20&amp;monthend=12&amp;yearend=2016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88" name="WXDailyHistory43" type="6" refreshedVersion="3" background="1" saveData="1">
    <textPr prompt="0" codePage="437" sourceFile="http://www.wunderground.com/weatherstation/WXDailyHistory.asp?ID=KAKJBER2&amp;day=1&amp;month=8&amp;year=2014&amp;dayend=25&amp;monthend=10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89" name="WXDailyHistory44" type="6" refreshedVersion="3" background="1" saveData="1">
    <textPr prompt="0" codePage="437" sourceFile="http://www.wunderground.com/weatherstation/WXDailyHistory.asp?ID=KAKJBER2&amp;day=1&amp;month=8&amp;year=2014&amp;dayend=26&amp;monthend=10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90" name="WXDailyHistory45" type="6" refreshedVersion="3" background="1" saveData="1">
    <textPr prompt="0" codePage="437" sourceFile="http://www.wunderground.com/weatherstation/WXDailyHistory.asp?ID=KAKJBER2&amp;day=1&amp;month=8&amp;year=2014&amp;dayend=27&amp;monthend=10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91" name="WXDailyHistory46" type="6" refreshedVersion="3" background="1" saveData="1">
    <textPr prompt="0" codePage="437" sourceFile="http://www.wunderground.com/weatherstation/WXDailyHistory.asp?ID=KAKJBER2&amp;day=1&amp;month=8&amp;year=2014&amp;dayend=28&amp;monthend=10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92" name="WXDailyHistory47" type="6" refreshedVersion="3" background="1" saveData="1">
    <textPr prompt="0" codePage="437" sourceFile="http://www.wunderground.com/weatherstation/WXDailyHistory.asp?ID=KAKJBER2&amp;day=1&amp;month=8&amp;year=2014&amp;dayend=28&amp;monthend=10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93" name="WXDailyHistory48" type="6" refreshedVersion="0" background="1">
    <textPr prompt="0" sourceFile="http://www.wunderground.com/weatherstation/WXDailyHistory.asp?ID=KAKJBER2&amp;day=1&amp;month=8&amp;year=2014&amp;dayend=28&amp;monthend=10&amp;yearend=2014&amp;graphspan=custom&amp;format=1">
      <textFields>
        <textField/>
      </textFields>
    </textPr>
  </connection>
  <connection id="794" name="WXDailyHistory49" type="6" refreshedVersion="3" background="1" saveData="1">
    <textPr prompt="0" codePage="437" sourceFile="http://www.wunderground.com/weatherstation/WXDailyHistory.asp?ID=KAKJBER2&amp;day=1&amp;month=8&amp;year=2014&amp;dayend=28&amp;monthend=10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95" name="WXDailyHistory5" type="6" refreshedVersion="3" background="1" saveData="1">
    <textPr prompt="0" codePage="437" sourceFile="http://www.wunderground.com/weatherstation/WXDailyHistory.asp?ID=KAKJBER2&amp;day=4&amp;month=10&amp;year=2013&amp;dayend=5&amp;monthend=10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96" name="WXDailyHistory50" type="6" refreshedVersion="3" background="1" saveData="1">
    <textPr prompt="0" codePage="437" sourceFile="http://www.wunderground.com/weatherstation/WXDailyHistory.asp?ID=KAKJBER2&amp;day=1&amp;month=8&amp;year=2014&amp;dayend=29&amp;monthend=10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97" name="WXDailyHistory51" type="6" refreshedVersion="3" background="1" saveData="1">
    <textPr prompt="0" codePage="437" sourceFile="http://www.wunderground.com/weatherstation/WXDailyHistory.asp?ID=KAKJBER2&amp;day=1&amp;month=8&amp;year=2014&amp;dayend=30&amp;monthend=10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98" name="WXDailyHistory52" type="6" refreshedVersion="3" background="1" saveData="1">
    <textPr prompt="0" codePage="437" sourceFile="http://www.wunderground.com/weatherstation/WXDailyHistory.asp?ID=KAKJBER2&amp;day=1&amp;month=8&amp;year=2014&amp;dayend=31&amp;monthend=10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99" name="WXDailyHistory53" type="6" refreshedVersion="3" background="1" saveData="1">
    <textPr prompt="0" codePage="437" sourceFile="http://www.wunderground.com/weatherstation/WXDailyHistory.asp?ID=KAKJBER2&amp;day=1&amp;month=8&amp;year=2014&amp;dayend=1&amp;monthend=11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00" name="WXDailyHistory54" type="6" refreshedVersion="0" background="1">
    <textPr prompt="0" sourceFile="http://www.wunderground.com/weatherstation/WXDailyHistory.asp?ID=KAKJBER2&amp;day=1&amp;month=8&amp;year=2014&amp;dayend=2&amp;monthend=11&amp;yearend=2014&amp;graphspan=custom&amp;format=1">
      <textFields>
        <textField/>
      </textFields>
    </textPr>
  </connection>
  <connection id="801" name="WXDailyHistory55" type="6" refreshedVersion="3" background="1" saveData="1">
    <textPr prompt="0" codePage="437" sourceFile="http://www.wunderground.com/weatherstation/WXDailyHistory.asp?ID=KAKJBER2&amp;day=1&amp;month=8&amp;year=2014&amp;dayend=2&amp;monthend=11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02" name="WXDailyHistory56" type="6" refreshedVersion="3" background="1" saveData="1">
    <textPr prompt="0" codePage="437" sourceFile="http://www.wunderground.com/weatherstation/WXDailyHistory.asp?ID=KAKJBER2&amp;day=1&amp;month=8&amp;year=2014&amp;dayend=2&amp;monthend=11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03" name="WXDailyHistory57" type="6" refreshedVersion="3" background="1" saveData="1">
    <textPr prompt="0" codePage="437" sourceFile="http://www.wunderground.com/weatherstation/WXDailyHistory.asp?ID=KAKJBER2&amp;day=1&amp;month=8&amp;year=2014&amp;dayend=3&amp;monthend=11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04" name="WXDailyHistory58" type="6" refreshedVersion="3" background="1" saveData="1">
    <textPr prompt="0" codePage="437" sourceFile="http://www.wunderground.com/weatherstation/WXDailyHistory.asp?ID=KAKJBER2&amp;day=1&amp;month=8&amp;year=2014&amp;dayend=4&amp;monthend=11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05" name="WXDailyHistory59" type="6" refreshedVersion="0" background="1">
    <textPr prompt="0" sourceFile="http://www.wunderground.com/weatherstation/WXDailyHistory.asp?ID=KAKJBER2&amp;day=1&amp;month=8&amp;year=2014&amp;dayend=5&amp;monthend=11&amp;yearend=2014&amp;graphspan=custom&amp;format=1">
      <textFields>
        <textField/>
      </textFields>
    </textPr>
  </connection>
  <connection id="806" name="WXDailyHistory6" type="6" refreshedVersion="3" background="1" saveData="1">
    <textPr prompt="0" codePage="437" sourceFile="http://www.wunderground.com/weatherstation/WXDailyHistory.asp?ID=KAKJBER2&amp;day=4&amp;month=10&amp;year=2013&amp;dayend=5&amp;monthend=10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07" name="WXDailyHistory60" type="6" refreshedVersion="0" background="1">
    <textPr prompt="0" sourceFile="http://www.wunderground.com/weatherstation/WXDailyHistory.asp?ID=KAKJBER2&amp;day=1&amp;month=8&amp;year=2014&amp;dayend=7&amp;monthend=11&amp;yearend=2014&amp;graphspan=custom&amp;format=1">
      <textFields>
        <textField/>
      </textFields>
    </textPr>
  </connection>
  <connection id="808" name="WXDailyHistory61" type="6" refreshedVersion="0" background="1">
    <textPr prompt="0" sourceFile="http://www.wunderground.com/weatherstation/WXDailyHistory.asp?ID=KAKJBER2&amp;day=1&amp;month=8&amp;year=2014&amp;dayend=9&amp;monthend=11&amp;yearend=2014&amp;graphspan=custom&amp;format=1">
      <textFields>
        <textField/>
      </textFields>
    </textPr>
  </connection>
  <connection id="809" name="WXDailyHistory62" type="6" refreshedVersion="0" background="1">
    <textPr prompt="0" sourceFile="http://www.wunderground.com/weatherstation/WXDailyHistory.asp?ID=KAKJBER2&amp;day=1&amp;month=8&amp;year=2014&amp;dayend=9&amp;monthend=11&amp;yearend=2014&amp;graphspan=custom&amp;format=1">
      <textFields>
        <textField/>
      </textFields>
    </textPr>
  </connection>
  <connection id="810" name="WXDailyHistory63" type="6" refreshedVersion="3" background="1" saveData="1">
    <textPr prompt="0" codePage="437" sourceFile="http://www.wunderground.com/weatherstation/WXDailyHistory.asp?ID=KAKJBER2&amp;day=1&amp;month=8&amp;year=2014&amp;dayend=9&amp;monthend=11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11" name="WXDailyHistory64" type="6" refreshedVersion="0" background="1">
    <textPr prompt="0" sourceFile="http://www.wunderground.com/weatherstation/WXDailyHistory.asp?ID=KAKJBER2&amp;day=1&amp;month=8&amp;year=2014&amp;dayend=9&amp;monthend=11&amp;yearend=2014&amp;graphspan=custom&amp;format=1">
      <textFields>
        <textField/>
      </textFields>
    </textPr>
  </connection>
  <connection id="812" name="WXDailyHistory65" type="6" refreshedVersion="0" background="1">
    <textPr prompt="0" sourceFile="http://www.wunderground.com/weatherstation/WXDailyHistory.asp?ID=KAKJBER2&amp;day=1&amp;month=8&amp;year=2014&amp;dayend=9&amp;monthend=11&amp;yearend=2014&amp;graphspan=custom&amp;format=1">
      <textFields>
        <textField/>
      </textFields>
    </textPr>
  </connection>
  <connection id="813" name="WXDailyHistory66" type="6" refreshedVersion="3" background="1" saveData="1">
    <textPr prompt="0" codePage="437" sourceFile="http://www.wunderground.com/weatherstation/WXDailyHistory.asp?ID=KAKJBER2&amp;day=1&amp;month=8&amp;year=2014&amp;dayend=9&amp;monthend=11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14" name="WXDailyHistory67" type="6" refreshedVersion="3" background="1" saveData="1">
    <textPr prompt="0" codePage="437" sourceFile="http://www.wunderground.com/weatherstation/WXDailyHistory.asp?ID=KAKJBER2&amp;day=1&amp;month=8&amp;year=2014&amp;dayend=10&amp;monthend=11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15" name="WXDailyHistory68" type="6" refreshedVersion="3" background="1" saveData="1">
    <textPr prompt="0" codePage="437" sourceFile="http://www.wunderground.com/weatherstation/WXDailyHistory.asp?ID=KAKJBER2&amp;day=1&amp;month=8&amp;year=2014&amp;dayend=11&amp;monthend=11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16" name="WXDailyHistory69" type="6" refreshedVersion="3" background="1" saveData="1">
    <textPr prompt="0" codePage="437" sourceFile="http://www.wunderground.com/weatherstation/WXDailyHistory.asp?ID=KAKJBER2&amp;day=1&amp;month=8&amp;year=2014&amp;dayend=12&amp;monthend=11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17" name="WXDailyHistory7" type="6" refreshedVersion="3" background="1" saveData="1">
    <textPr prompt="0" codePage="437" sourceFile="http://www.wunderground.com/weatherstation/WXDailyHistory.asp?ID=KAKJBER2&amp;day=1&amp;month=9&amp;year=2014&amp;dayend=5&amp;monthend=10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18" name="WXDailyHistory70" type="6" refreshedVersion="3" background="1" saveData="1">
    <textPr prompt="0" codePage="437" sourceFile="http://www.wunderground.com/weatherstation/WXDailyHistory.asp?ID=KAKJBER2&amp;day=1&amp;month=8&amp;year=2014&amp;dayend=13&amp;monthend=11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19" name="WXDailyHistory71" type="6" refreshedVersion="0" background="1">
    <textPr prompt="0" sourceFile="http://www.wunderground.com/weatherstation/WXDailyHistory.asp?ID=KAKJBER2&amp;day=1&amp;month=8&amp;year=2014&amp;dayend=13&amp;monthend=11&amp;yearend=2014&amp;graphspan=custom&amp;format=1">
      <textFields>
        <textField/>
      </textFields>
    </textPr>
  </connection>
  <connection id="820" name="WXDailyHistory72" type="6" refreshedVersion="3" background="1" saveData="1">
    <textPr prompt="0" codePage="437" sourceFile="http://www.wunderground.com/weatherstation/WXDailyHistory.asp?ID=KAKJBER2&amp;day=1&amp;month=8&amp;year=2014&amp;dayend=13&amp;monthend=11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21" name="WXDailyHistory73" type="6" refreshedVersion="3" background="1" saveData="1">
    <textPr prompt="0" codePage="437" sourceFile="http://www.wunderground.com/weatherstation/WXDailyHistory.asp?ID=KAKJBER2&amp;day=1&amp;month=8&amp;year=2014&amp;dayend=13&amp;monthend=11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22" name="WXDailyHistory74" type="6" refreshedVersion="3" background="1" saveData="1">
    <textPr prompt="0" codePage="437" sourceFile="http://www.wunderground.com/weatherstation/WXDailyHistory.asp?ID=KAKJBER2&amp;day=1&amp;month=8&amp;year=2014&amp;dayend=14&amp;monthend=11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23" name="WXDailyHistory75" type="6" refreshedVersion="3" background="1" saveData="1">
    <textPr prompt="0" codePage="437" sourceFile="http://www.wunderground.com/weatherstation/WXDailyHistory.asp?ID=KAKJBER2&amp;day=1&amp;month=8&amp;year=2014&amp;dayend=21&amp;monthend=11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24" name="WXDailyHistory76" type="6" refreshedVersion="0" background="1">
    <textPr prompt="0" sourceFile="http://www.wunderground.com/weatherstation/WXDailyHistory.asp?ID=KAKJBER2&amp;day=1&amp;month=8&amp;year=2014&amp;dayend=22&amp;monthend=11&amp;yearend=2014&amp;graphspan=custom&amp;format=1">
      <textFields>
        <textField/>
      </textFields>
    </textPr>
  </connection>
  <connection id="825" name="WXDailyHistory77" type="6" refreshedVersion="3" background="1" saveData="1">
    <textPr prompt="0" codePage="437" sourceFile="http://www.wunderground.com/weatherstation/WXDailyHistory.asp?ID=KAKJBER2&amp;day=1&amp;month=8&amp;year=2014&amp;dayend=22&amp;monthend=11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26" name="WXDailyHistory78" type="6" refreshedVersion="3" background="1" saveData="1">
    <textPr prompt="0" codePage="437" sourceFile="http://www.wunderground.com/weatherstation/WXDailyHistory.asp?ID=KAKJBER2&amp;day=1&amp;month=8&amp;year=2014&amp;dayend=22&amp;monthend=11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27" name="WXDailyHistory79" type="6" refreshedVersion="0" background="1">
    <textPr prompt="0" sourceFile="http://www.wunderground.com/weatherstation/WXDailyHistory.asp?ID=KAKJBER2&amp;day=1&amp;month=8&amp;year=2014&amp;dayend=22&amp;monthend=11&amp;yearend=2014&amp;graphspan=custom&amp;format=1">
      <textFields>
        <textField/>
      </textFields>
    </textPr>
  </connection>
  <connection id="828" name="WXDailyHistory8" type="6" refreshedVersion="3" background="1" saveData="1">
    <textPr prompt="0" codePage="437" sourceFile="http://www.wunderground.com/weatherstation/WXDailyHistory.asp?ID=KAKJBER2&amp;day=1&amp;month=9&amp;year=2014&amp;dayend=5&amp;monthend=10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29" name="WXDailyHistory80" type="6" refreshedVersion="3" background="1" saveData="1">
    <textPr prompt="0" codePage="437" sourceFile="http://www.wunderground.com/weatherstation/WXDailyHistory.asp?ID=KAKJBER2&amp;day=1&amp;month=8&amp;year=2014&amp;dayend=22&amp;monthend=11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30" name="WXDailyHistory81" type="6" refreshedVersion="3" background="1" saveData="1">
    <textPr prompt="0" codePage="437" sourceFile="http://www.wunderground.com/weatherstation/WXDailyHistory.asp?ID=KAKJBER2&amp;day=1&amp;month=8&amp;year=2014&amp;dayend=23&amp;monthend=11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31" name="WXDailyHistory82" type="6" refreshedVersion="0" background="1">
    <textPr prompt="0" sourceFile="http://www.wunderground.com/weatherstation/WXDailyHistory.asp?ID=KAKJBER2&amp;day=1&amp;month=8&amp;year=2014&amp;dayend=23&amp;monthend=11&amp;yearend=2014&amp;graphspan=custom&amp;format=1">
      <textFields>
        <textField/>
      </textFields>
    </textPr>
  </connection>
  <connection id="832" name="WXDailyHistory83" type="6" refreshedVersion="3" background="1" saveData="1">
    <textPr prompt="0" codePage="437" sourceFile="http://www.wunderground.com/weatherstation/WXDailyHistory.asp?ID=KAKJBER2&amp;day=1&amp;month=8&amp;year=2014&amp;dayend=24&amp;monthend=11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33" name="WXDailyHistory84" type="6" refreshedVersion="0" background="1">
    <textPr prompt="0" sourceFile="http://www.wunderground.com/weatherstation/WXDailyHistory.asp?ID=KAKJBER2&amp;day=1&amp;month=8&amp;year=2014&amp;dayend=24&amp;monthend=11&amp;yearend=2014&amp;graphspan=custom&amp;format=1">
      <textFields>
        <textField/>
      </textFields>
    </textPr>
  </connection>
  <connection id="834" name="WXDailyHistory85" type="6" refreshedVersion="3" background="1" saveData="1">
    <textPr prompt="0" codePage="437" sourceFile="http://www.wunderground.com/weatherstation/WXDailyHistory.asp?ID=KAKJBER2&amp;day=1&amp;month=8&amp;year=2014&amp;dayend=25&amp;monthend=11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35" name="WXDailyHistory86" type="6" refreshedVersion="3" background="1" saveData="1">
    <textPr prompt="0" codePage="437" sourceFile="http://www.wunderground.com/weatherstation/WXDailyHistory.asp?ID=KAKJBER2&amp;day=1&amp;month=8&amp;year=2014&amp;dayend=26&amp;monthend=11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36" name="WXDailyHistory87" type="6" refreshedVersion="3" background="1" saveData="1">
    <textPr prompt="0" codePage="437" sourceFile="http://www.wunderground.com/weatherstation/WXDailyHistory.asp?ID=KAKJBER2&amp;day=1&amp;month=8&amp;year=2014&amp;dayend=27&amp;monthend=11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37" name="WXDailyHistory88" type="6" refreshedVersion="3" background="1" saveData="1">
    <textPr prompt="0" codePage="437" sourceFile="http://www.wunderground.com/weatherstation/WXDailyHistory.asp?ID=KAKJBER2&amp;day=1&amp;month=8&amp;year=2014&amp;dayend=28&amp;monthend=11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38" name="WXDailyHistory89" type="6" refreshedVersion="3" background="1" saveData="1">
    <textPr prompt="0" codePage="437" sourceFile="http://www.wunderground.com/weatherstation/WXDailyHistory.asp?ID=KAKJBER2&amp;day=1&amp;month=8&amp;year=2014&amp;dayend=29&amp;monthend=11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39" name="WXDailyHistory9" type="6" refreshedVersion="3" background="1">
    <textPr prompt="0" codePage="437" sourceFile="http://www.wunderground.com/weatherstation/WXDailyHistory.asp?ID=KAKJBER2&amp;day=1&amp;month=9&amp;year=2014&amp;dayend=13&amp;monthend=10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40" name="WXDailyHistory90" type="6" refreshedVersion="3" background="1" saveData="1">
    <textPr prompt="0" codePage="437" sourceFile="http://www.wunderground.com/weatherstation/WXDailyHistory.asp?ID=KAKJBER2&amp;day=1&amp;month=8&amp;year=2014&amp;dayend=30&amp;monthend=11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41" name="WXDailyHistory91" type="6" refreshedVersion="3" background="1" saveData="1">
    <textPr prompt="0" codePage="437" sourceFile="http://www.wunderground.com/weatherstation/WXDailyHistory.asp?ID=KAKJBER2&amp;day=1&amp;month=8&amp;year=2014&amp;dayend=1&amp;monthend=12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42" name="WXDailyHistory92" type="6" refreshedVersion="3" background="1" saveData="1">
    <textPr prompt="0" codePage="437" sourceFile="http://www.wunderground.com/weatherstation/WXDailyHistory.asp?ID=KAKJBER2&amp;day=1&amp;month=8&amp;year=2014&amp;dayend=1&amp;monthend=12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43" name="WXDailyHistory93" type="6" refreshedVersion="0" background="1">
    <textPr prompt="0" sourceFile="http://www.wunderground.com/weatherstation/WXDailyHistory.asp?ID=KAKJBER2&amp;day=1&amp;month=8&amp;year=2014&amp;dayend=1&amp;monthend=12&amp;yearend=2014&amp;graphspan=custom&amp;format=1">
      <textFields>
        <textField/>
      </textFields>
    </textPr>
  </connection>
  <connection id="844" name="WXDailyHistory94" type="6" refreshedVersion="3" background="1" saveData="1">
    <textPr prompt="0" codePage="437" sourceFile="http://www.wunderground.com/weatherstation/WXDailyHistory.asp?ID=KAKJBER2&amp;day=1&amp;month=8&amp;year=2014&amp;dayend=1&amp;monthend=12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45" name="WXDailyHistory95" type="6" refreshedVersion="3" background="1" saveData="1">
    <textPr prompt="0" codePage="437" sourceFile="http://www.wunderground.com/weatherstation/WXDailyHistory.asp?ID=KAKJBER2&amp;day=1&amp;month=8&amp;year=2014&amp;dayend=1&amp;monthend=12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46" name="WXDailyHistory96" type="6" refreshedVersion="0" background="1">
    <textPr prompt="0" sourceFile="http://www.wunderground.com/weatherstation/WXDailyHistory.asp?ID=KAKJBER2&amp;day=1&amp;month=8&amp;year=2014&amp;dayend=1&amp;monthend=12&amp;yearend=2014&amp;graphspan=custom&amp;format=1">
      <textFields>
        <textField/>
      </textFields>
    </textPr>
  </connection>
  <connection id="847" name="WXDailyHistory97" type="6" refreshedVersion="3" background="1" saveData="1">
    <textPr prompt="0" codePage="437" sourceFile="http://www.wunderground.com/weatherstation/WXDailyHistory.asp?ID=KAKJBER2&amp;day=1&amp;month=8&amp;year=2014&amp;dayend=1&amp;monthend=12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48" name="WXDailyHistory98" type="6" refreshedVersion="0" background="1">
    <textPr prompt="0" sourceFile="http://www.wunderground.com/weatherstation/WXDailyHistory.asp?ID=KAKJBER2&amp;day=1&amp;month=8&amp;year=2014&amp;dayend=1&amp;monthend=12&amp;yearend=2014&amp;graphspan=custom&amp;format=1">
      <textFields>
        <textField/>
      </textFields>
    </textPr>
  </connection>
  <connection id="849" name="WXDailyHistory99" type="6" refreshedVersion="3" background="1" saveData="1">
    <textPr prompt="0" codePage="437" sourceFile="http://www.wunderground.com/weatherstation/WXDailyHistory.asp?ID=KAKJBER2&amp;day=1&amp;month=8&amp;year=2014&amp;dayend=1&amp;monthend=12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<sst xmlns="http://schemas.openxmlformats.org/spreadsheetml/2006/main" count="891" uniqueCount="455">
  <si>
    <t xml:space="preserve"> </t>
  </si>
  <si>
    <t>time</t>
  </si>
  <si>
    <t>isobaric</t>
  </si>
  <si>
    <t>latitude</t>
  </si>
  <si>
    <t>longitude</t>
  </si>
  <si>
    <t>geop_ht_isobaric</t>
  </si>
  <si>
    <t>UTC</t>
  </si>
  <si>
    <t>hPa</t>
  </si>
  <si>
    <t>degrees_north</t>
  </si>
  <si>
    <t>degrees_east</t>
  </si>
  <si>
    <t>gpm</t>
  </si>
  <si>
    <t>bering</t>
  </si>
  <si>
    <t>conus</t>
  </si>
  <si>
    <t>helper</t>
  </si>
  <si>
    <t>roc</t>
  </si>
  <si>
    <t>lead</t>
  </si>
  <si>
    <t>date</t>
  </si>
  <si>
    <t>Accumulated ROC Day</t>
  </si>
  <si>
    <t>correlation</t>
  </si>
  <si>
    <t>bering+lead</t>
  </si>
  <si>
    <t>roc avg</t>
  </si>
  <si>
    <t>Analysis Period Start Date</t>
  </si>
  <si>
    <t>Analysis Period End Date</t>
  </si>
  <si>
    <t>Today minus 3 days</t>
  </si>
  <si>
    <t>Analysis Period Days</t>
  </si>
  <si>
    <t>lead 20 avg</t>
  </si>
  <si>
    <t>2015-08-14T18:00:00Z</t>
  </si>
  <si>
    <t>2015-08-15T18:00:00Z</t>
  </si>
  <si>
    <t>2015-08-16T18:00:00Z</t>
  </si>
  <si>
    <t>2015-08-17T18:00:00Z</t>
  </si>
  <si>
    <t>2015-08-18T18:00:00Z</t>
  </si>
  <si>
    <t>2015-08-19T18:00:00Z</t>
  </si>
  <si>
    <t>2015-08-20T18:00:00Z</t>
  </si>
  <si>
    <t>2015-08-22T00:00:00Z</t>
  </si>
  <si>
    <t>2015-08-23T00:00:00Z</t>
  </si>
  <si>
    <t>2015-08-24T00:00:00Z</t>
  </si>
  <si>
    <t>2015-08-25T00:00:00Z</t>
  </si>
  <si>
    <t>2015-08-26T00:00:00Z</t>
  </si>
  <si>
    <t>2015-08-27T00:00:00Z</t>
  </si>
  <si>
    <t>2015-08-28T00:00:00Z</t>
  </si>
  <si>
    <t>2015-08-29T00:00:00Z</t>
  </si>
  <si>
    <t>2015-08-30T00:00:00Z</t>
  </si>
  <si>
    <t>2014-10-02T00:00:00Z</t>
  </si>
  <si>
    <t>2014-10-03T00:00:00Z</t>
  </si>
  <si>
    <t>2014-10-04T00:00:00Z</t>
  </si>
  <si>
    <t>2014-10-05T00:00:00Z</t>
  </si>
  <si>
    <t>2014-10-06T00:00:00Z</t>
  </si>
  <si>
    <t>2014-10-07T00:00:00Z</t>
  </si>
  <si>
    <t>2014-10-08T00:00:00Z</t>
  </si>
  <si>
    <t>2014-10-09T00:00:00Z</t>
  </si>
  <si>
    <t>2014-10-10T00:00:00Z</t>
  </si>
  <si>
    <t>2014-10-11T00:00:00Z</t>
  </si>
  <si>
    <t>2014-10-12T00:00:00Z</t>
  </si>
  <si>
    <t>2014-10-13T00:00:00Z</t>
  </si>
  <si>
    <t>2014-10-14T00:00:00Z</t>
  </si>
  <si>
    <t>2014-10-15T00:00:00Z</t>
  </si>
  <si>
    <t>2014-10-16T00:00:00Z</t>
  </si>
  <si>
    <t>2014-10-17T00:00:00Z</t>
  </si>
  <si>
    <t>2014-10-18T00:00:00Z</t>
  </si>
  <si>
    <t>2014-10-19T00:00:00Z</t>
  </si>
  <si>
    <t>2014-10-20T00:00:00Z</t>
  </si>
  <si>
    <t>2014-10-21T00:00:00Z</t>
  </si>
  <si>
    <t>2014-10-22T00:00:00Z</t>
  </si>
  <si>
    <t>2014-10-23T00:00:00Z</t>
  </si>
  <si>
    <t>2014-10-24T00:00:00Z</t>
  </si>
  <si>
    <t>2014-10-25T00:00:00Z</t>
  </si>
  <si>
    <t>2014-10-26T00:00:00Z</t>
  </si>
  <si>
    <t>2014-10-27T00:00:00Z</t>
  </si>
  <si>
    <t>2014-10-28T00:00:00Z</t>
  </si>
  <si>
    <t>2014-10-29T00:00:00Z</t>
  </si>
  <si>
    <t>2014-10-30T00:00:00Z</t>
  </si>
  <si>
    <t>2014-11-01T00:00:00Z</t>
  </si>
  <si>
    <t>2014-11-02T00:00:00Z</t>
  </si>
  <si>
    <t>2014-11-03T00:00:00Z</t>
  </si>
  <si>
    <t>2014-11-04T00:00:00Z</t>
  </si>
  <si>
    <t>2014-11-05T00:00:00Z</t>
  </si>
  <si>
    <t>2014-11-06T00:00:00Z</t>
  </si>
  <si>
    <t>2014-11-07T00:00:00Z</t>
  </si>
  <si>
    <t>2014-11-08T00:00:00Z</t>
  </si>
  <si>
    <t>2014-11-09T00:00:00Z</t>
  </si>
  <si>
    <t>2014-11-10T00:00:00Z</t>
  </si>
  <si>
    <t>2014-11-11T00:00:00Z</t>
  </si>
  <si>
    <t>2014-11-12T00:00:00Z</t>
  </si>
  <si>
    <t>2014-11-13T00:00:00Z</t>
  </si>
  <si>
    <t>2014-11-14T00:00:00Z</t>
  </si>
  <si>
    <t>2014-11-15T00:00:00Z</t>
  </si>
  <si>
    <t>2014-11-16T00:00:00Z</t>
  </si>
  <si>
    <t>2014-11-17T00:00:00Z</t>
  </si>
  <si>
    <t>2014-11-18T00:00:00Z</t>
  </si>
  <si>
    <t>2014-11-19T00:00:00Z</t>
  </si>
  <si>
    <t>2014-11-20T00:00:00Z</t>
  </si>
  <si>
    <t>2014-11-21T00:00:00Z</t>
  </si>
  <si>
    <t>2014-11-22T00:00:00Z</t>
  </si>
  <si>
    <t>2014-11-23T00:00:00Z</t>
  </si>
  <si>
    <t>2014-11-24T00:00:00Z</t>
  </si>
  <si>
    <t>2014-11-25T00:00:00Z</t>
  </si>
  <si>
    <t>2014-11-26T00:00:00Z</t>
  </si>
  <si>
    <t>2014-11-27T00:00:00Z</t>
  </si>
  <si>
    <t>2014-11-28T00:00:00Z</t>
  </si>
  <si>
    <t>2014-11-29T00:00:00Z</t>
  </si>
  <si>
    <t>2014-12-01T00:00:00Z</t>
  </si>
  <si>
    <t>2014-12-02T00:00:00Z</t>
  </si>
  <si>
    <t>2014-12-03T00:00:00Z</t>
  </si>
  <si>
    <t>2014-12-04T00:00:00Z</t>
  </si>
  <si>
    <t>2014-12-05T00:00:00Z</t>
  </si>
  <si>
    <t>2014-12-06T00:00:00Z</t>
  </si>
  <si>
    <t>2014-12-07T00:00:00Z</t>
  </si>
  <si>
    <t>2014-12-08T00:00:00Z</t>
  </si>
  <si>
    <t>2014-12-09T00:00:00Z</t>
  </si>
  <si>
    <t>2014-12-10T00:00:00Z</t>
  </si>
  <si>
    <t>2014-12-11T00:00:00Z</t>
  </si>
  <si>
    <t>2014-12-12T00:00:00Z</t>
  </si>
  <si>
    <t>2014-12-13T00:00:00Z</t>
  </si>
  <si>
    <t>2014-12-14T00:00:00Z</t>
  </si>
  <si>
    <t>2014-12-15T00:00:00Z</t>
  </si>
  <si>
    <t>2014-12-16T00:00:00Z</t>
  </si>
  <si>
    <t>2014-12-17T00:00:00Z</t>
  </si>
  <si>
    <t>2014-12-18T00:00:00Z</t>
  </si>
  <si>
    <t>2014-12-19T00:00:00Z</t>
  </si>
  <si>
    <t>2014-12-20T00:00:00Z</t>
  </si>
  <si>
    <t>2014-12-21T00:00:00Z</t>
  </si>
  <si>
    <t>2014-12-22T00:00:00Z</t>
  </si>
  <si>
    <t>2014-12-23T00:00:00Z</t>
  </si>
  <si>
    <t>2014-12-24T00:00:00Z</t>
  </si>
  <si>
    <t>2014-12-25T00:00:00Z</t>
  </si>
  <si>
    <t>2014-12-26T00:00:00Z</t>
  </si>
  <si>
    <t>2014-12-27T00:00:00Z</t>
  </si>
  <si>
    <t>2014-12-28T00:00:00Z</t>
  </si>
  <si>
    <t>2014-12-29T00:00:00Z</t>
  </si>
  <si>
    <t>2014-12-30T00:00:00Z</t>
  </si>
  <si>
    <t>2015-01-01T00:00:00Z</t>
  </si>
  <si>
    <t>2015-01-02T00:00:00Z</t>
  </si>
  <si>
    <t>2015-01-03T00:00:00Z</t>
  </si>
  <si>
    <t>2015-01-04T00:00:00Z</t>
  </si>
  <si>
    <t>2015-01-05T00:00:00Z</t>
  </si>
  <si>
    <t>2015-01-06T00:00:00Z</t>
  </si>
  <si>
    <t>2015-01-07T00:00:00Z</t>
  </si>
  <si>
    <t>2015-01-08T00:00:00Z</t>
  </si>
  <si>
    <t>2015-01-09T00:00:00Z</t>
  </si>
  <si>
    <t>2015-01-10T00:00:00Z</t>
  </si>
  <si>
    <t>2015-01-11T00:00:00Z</t>
  </si>
  <si>
    <t>2015-01-12T00:00:00Z</t>
  </si>
  <si>
    <t>2015-01-13T00:00:00Z</t>
  </si>
  <si>
    <t>2015-01-14T00:00:00Z</t>
  </si>
  <si>
    <t>2015-01-15T00:00:00Z</t>
  </si>
  <si>
    <t>2015-01-16T00:00:00Z</t>
  </si>
  <si>
    <t>2015-01-17T00:00:00Z</t>
  </si>
  <si>
    <t>2015-01-18T00:00:00Z</t>
  </si>
  <si>
    <t>2015-01-19T00:00:00Z</t>
  </si>
  <si>
    <t>2015-01-20T00:00:00Z</t>
  </si>
  <si>
    <t>2015-01-21T00:00:00Z</t>
  </si>
  <si>
    <t>2015-01-22T00:00:00Z</t>
  </si>
  <si>
    <t>2015-01-23T00:00:00Z</t>
  </si>
  <si>
    <t>2015-01-24T00:00:00Z</t>
  </si>
  <si>
    <t>2015-01-25T00:00:00Z</t>
  </si>
  <si>
    <t>2015-01-26T00:00:00Z</t>
  </si>
  <si>
    <t>2015-01-27T00:00:00Z</t>
  </si>
  <si>
    <t>2015-01-28T00:00:00Z</t>
  </si>
  <si>
    <t>2015-01-29T00:00:00Z</t>
  </si>
  <si>
    <t>2015-01-30T00:00:00Z</t>
  </si>
  <si>
    <t>2015-02-01T00:00:00Z</t>
  </si>
  <si>
    <t>2015-02-02T00:00:00Z</t>
  </si>
  <si>
    <t>2015-02-03T00:00:00Z</t>
  </si>
  <si>
    <t>2015-02-04T00:00:00Z</t>
  </si>
  <si>
    <t>2015-02-05T00:00:00Z</t>
  </si>
  <si>
    <t>2015-02-06T00:00:00Z</t>
  </si>
  <si>
    <t>2015-02-07T00:00:00Z</t>
  </si>
  <si>
    <t>2015-02-08T00:00:00Z</t>
  </si>
  <si>
    <t>2015-02-09T00:00:00Z</t>
  </si>
  <si>
    <t>2015-02-10T00:00:00Z</t>
  </si>
  <si>
    <t>2015-02-11T00:00:00Z</t>
  </si>
  <si>
    <t>2015-02-12T00:00:00Z</t>
  </si>
  <si>
    <t>2015-02-13T00:00:00Z</t>
  </si>
  <si>
    <t>2015-02-14T00:00:00Z</t>
  </si>
  <si>
    <t>2015-02-15T00:00:00Z</t>
  </si>
  <si>
    <t>2015-02-16T00:00:00Z</t>
  </si>
  <si>
    <t>2015-02-17T00:00:00Z</t>
  </si>
  <si>
    <t>2015-02-18T00:00:00Z</t>
  </si>
  <si>
    <t>2015-02-19T00:00:00Z</t>
  </si>
  <si>
    <t>2015-02-20T00:00:00Z</t>
  </si>
  <si>
    <t>2015-02-21T00:00:00Z</t>
  </si>
  <si>
    <t>2015-02-22T00:00:00Z</t>
  </si>
  <si>
    <t>2015-02-23T00:00:00Z</t>
  </si>
  <si>
    <t>2015-02-24T00:00:00Z</t>
  </si>
  <si>
    <t>2015-02-25T00:00:00Z</t>
  </si>
  <si>
    <t>2015-02-26T00:00:00Z</t>
  </si>
  <si>
    <t>2015-02-27T00:00:00Z</t>
  </si>
  <si>
    <t>2015-03-01T00:00:00Z</t>
  </si>
  <si>
    <t>2015-03-02T00:00:00Z</t>
  </si>
  <si>
    <t>2015-03-03T00:00:00Z</t>
  </si>
  <si>
    <t>2015-03-04T00:00:00Z</t>
  </si>
  <si>
    <t>2015-03-05T00:00:00Z</t>
  </si>
  <si>
    <t>2015-03-06T00:00:00Z</t>
  </si>
  <si>
    <t>2015-03-07T00:00:00Z</t>
  </si>
  <si>
    <t>2015-03-08T00:00:00Z</t>
  </si>
  <si>
    <t>2015-03-09T00:00:00Z</t>
  </si>
  <si>
    <t>2015-03-10T00:00:00Z</t>
  </si>
  <si>
    <t>2015-03-11T00:00:00Z</t>
  </si>
  <si>
    <t>2015-03-12T00:00:00Z</t>
  </si>
  <si>
    <t>2015-03-13T00:00:00Z</t>
  </si>
  <si>
    <t>2015-03-14T00:00:00Z</t>
  </si>
  <si>
    <t>2015-03-15T00:00:00Z</t>
  </si>
  <si>
    <t>2015-03-16T00:00:00Z</t>
  </si>
  <si>
    <t>2015-03-17T00:00:00Z</t>
  </si>
  <si>
    <t>2015-03-18T00:00:00Z</t>
  </si>
  <si>
    <t>2015-03-19T00:00:00Z</t>
  </si>
  <si>
    <t>2015-03-20T00:00:00Z</t>
  </si>
  <si>
    <t>2015-03-21T00:00:00Z</t>
  </si>
  <si>
    <t>2015-03-22T00:00:00Z</t>
  </si>
  <si>
    <t>2015-03-23T00:00:00Z</t>
  </si>
  <si>
    <t>2015-03-24T00:00:00Z</t>
  </si>
  <si>
    <t>2015-03-25T00:00:00Z</t>
  </si>
  <si>
    <t>2015-03-26T00:00:00Z</t>
  </si>
  <si>
    <t>2015-03-27T00:00:00Z</t>
  </si>
  <si>
    <t>2015-03-28T00:00:00Z</t>
  </si>
  <si>
    <t>2015-03-29T00:00:00Z</t>
  </si>
  <si>
    <t>2015-03-30T00:00:00Z</t>
  </si>
  <si>
    <t>2015-04-01T00:00:00Z</t>
  </si>
  <si>
    <t>2015-04-02T00:00:00Z</t>
  </si>
  <si>
    <t>2015-04-03T00:00:00Z</t>
  </si>
  <si>
    <t>2015-04-04T00:00:00Z</t>
  </si>
  <si>
    <t>2015-04-05T00:00:00Z</t>
  </si>
  <si>
    <t>2015-04-06T00:00:00Z</t>
  </si>
  <si>
    <t>2015-04-07T00:00:00Z</t>
  </si>
  <si>
    <t>2015-04-08T00:00:00Z</t>
  </si>
  <si>
    <t>2015-04-09T00:00:00Z</t>
  </si>
  <si>
    <t>2015-04-10T00:00:00Z</t>
  </si>
  <si>
    <t>2015-04-11T00:00:00Z</t>
  </si>
  <si>
    <t>2015-04-12T00:00:00Z</t>
  </si>
  <si>
    <t>2015-04-13T00:00:00Z</t>
  </si>
  <si>
    <t>2015-04-14T00:00:00Z</t>
  </si>
  <si>
    <t>2015-04-15T06:00:00Z</t>
  </si>
  <si>
    <t>2015-04-16T06:00:00Z</t>
  </si>
  <si>
    <t>2015-04-17T06:00:00Z</t>
  </si>
  <si>
    <t>2015-04-18T06:00:00Z</t>
  </si>
  <si>
    <t>2015-04-19T06:00:00Z</t>
  </si>
  <si>
    <t>2015-04-20T06:00:00Z</t>
  </si>
  <si>
    <t>2015-04-21T06:00:00Z</t>
  </si>
  <si>
    <t>2015-04-22T06:00:00Z</t>
  </si>
  <si>
    <t>2015-04-23T06:00:00Z</t>
  </si>
  <si>
    <t>2015-04-24T06:00:00Z</t>
  </si>
  <si>
    <t>2015-04-25T06:00:00Z</t>
  </si>
  <si>
    <t>2015-04-26T06:00:00Z</t>
  </si>
  <si>
    <t>2015-04-27T06:00:00Z</t>
  </si>
  <si>
    <t>2015-04-28T06:00:00Z</t>
  </si>
  <si>
    <t>2015-04-29T06:00:00Z</t>
  </si>
  <si>
    <t>2015-05-01T12:00:00Z</t>
  </si>
  <si>
    <t>2015-05-03T12:00:00Z</t>
  </si>
  <si>
    <t>2015-05-05T12:00:00Z</t>
  </si>
  <si>
    <t>2015-05-07T12:00:00Z</t>
  </si>
  <si>
    <t>2015-05-09T12:00:00Z</t>
  </si>
  <si>
    <t>2015-05-11T12:00:00Z</t>
  </si>
  <si>
    <t>2015-05-13T12:00:00Z</t>
  </si>
  <si>
    <t>2015-05-15T12:00:00Z</t>
  </si>
  <si>
    <t>2015-05-17T12:00:00Z</t>
  </si>
  <si>
    <t>2015-05-19T12:00:00Z</t>
  </si>
  <si>
    <t>2015-05-21T12:00:00Z</t>
  </si>
  <si>
    <t>2015-05-23T12:00:00Z</t>
  </si>
  <si>
    <t>2015-05-25T12:00:00Z</t>
  </si>
  <si>
    <t>2015-05-27T12:00:00Z</t>
  </si>
  <si>
    <t>2015-05-29T12:00:00Z</t>
  </si>
  <si>
    <t>2015-05-31T12:00:00Z</t>
  </si>
  <si>
    <t>2015-06-01T18:00:00Z</t>
  </si>
  <si>
    <t>2015-06-02T18:00:00Z</t>
  </si>
  <si>
    <t>2015-06-03T18:00:00Z</t>
  </si>
  <si>
    <t>2015-06-04T18:00:00Z</t>
  </si>
  <si>
    <t>2015-06-05T18:00:00Z</t>
  </si>
  <si>
    <t>2015-06-06T18:00:00Z</t>
  </si>
  <si>
    <t>2015-06-07T18:00:00Z</t>
  </si>
  <si>
    <t>2015-06-08T18:00:00Z</t>
  </si>
  <si>
    <t>2015-06-09T18:00:00Z</t>
  </si>
  <si>
    <t>2015-06-10T18:00:00Z</t>
  </si>
  <si>
    <t>2015-06-11T18:00:00Z</t>
  </si>
  <si>
    <t>2015-06-12T18:00:00Z</t>
  </si>
  <si>
    <t>2015-06-13T18:00:00Z</t>
  </si>
  <si>
    <t>2015-06-14T18:00:00Z</t>
  </si>
  <si>
    <t>2015-06-15T18:00:00Z</t>
  </si>
  <si>
    <t>2015-06-16T18:00:00Z</t>
  </si>
  <si>
    <t>2015-06-17T18:00:00Z</t>
  </si>
  <si>
    <t>2015-06-18T18:00:00Z</t>
  </si>
  <si>
    <t>2015-06-19T18:00:00Z</t>
  </si>
  <si>
    <t>2015-06-20T18:00:00Z</t>
  </si>
  <si>
    <t>2015-06-21T18:00:00Z</t>
  </si>
  <si>
    <t>2015-06-22T18:00:00Z</t>
  </si>
  <si>
    <t>2015-06-23T18:00:00Z</t>
  </si>
  <si>
    <t>2015-06-24T18:00:00Z</t>
  </si>
  <si>
    <t>2015-06-25T18:00:00Z</t>
  </si>
  <si>
    <t>2015-06-26T18:00:00Z</t>
  </si>
  <si>
    <t>2015-06-27T18:00:00Z</t>
  </si>
  <si>
    <t>2015-06-28T18:00:00Z</t>
  </si>
  <si>
    <t>2015-06-29T18:00:00Z</t>
  </si>
  <si>
    <t>2015-07-01T18:00:00Z</t>
  </si>
  <si>
    <t>2015-07-02T18:00:00Z</t>
  </si>
  <si>
    <t>2015-07-03T18:00:00Z</t>
  </si>
  <si>
    <t>2015-07-04T18:00:00Z</t>
  </si>
  <si>
    <t>2015-07-05T18:00:00Z</t>
  </si>
  <si>
    <t>2015-07-06T18:00:00Z</t>
  </si>
  <si>
    <t>2015-07-07T18:00:00Z</t>
  </si>
  <si>
    <t>2015-07-08T18:00:00Z</t>
  </si>
  <si>
    <t>2015-07-09T18:00:00Z</t>
  </si>
  <si>
    <t>2015-07-10T18:00:00Z</t>
  </si>
  <si>
    <t>2015-07-11T18:00:00Z</t>
  </si>
  <si>
    <t>2015-07-12T18:00:00Z</t>
  </si>
  <si>
    <t>2015-07-13T18:00:00Z</t>
  </si>
  <si>
    <t>2015-07-14T18:00:00Z</t>
  </si>
  <si>
    <t>2015-07-15T18:00:00Z</t>
  </si>
  <si>
    <t>2015-07-16T18:00:00Z</t>
  </si>
  <si>
    <t>2015-07-17T18:00:00Z</t>
  </si>
  <si>
    <t>2015-07-18T18:00:00Z</t>
  </si>
  <si>
    <t>2015-07-19T18:00:00Z</t>
  </si>
  <si>
    <t>2015-07-20T18:00:00Z</t>
  </si>
  <si>
    <t>2015-07-21T18:00:00Z</t>
  </si>
  <si>
    <t>2015-07-22T18:00:00Z</t>
  </si>
  <si>
    <t>2015-07-23T18:00:00Z</t>
  </si>
  <si>
    <t>2015-07-24T18:00:00Z</t>
  </si>
  <si>
    <t>2015-07-25T18:00:00Z</t>
  </si>
  <si>
    <t>2015-07-26T18:00:00Z</t>
  </si>
  <si>
    <t>2015-07-27T18:00:00Z</t>
  </si>
  <si>
    <t>2015-07-28T18:00:00Z</t>
  </si>
  <si>
    <t>2015-07-29T18:00:00Z</t>
  </si>
  <si>
    <t>2015-07-30T18:00:00Z</t>
  </si>
  <si>
    <t>2015-08-01T18:00:00Z</t>
  </si>
  <si>
    <t>2015-08-02T18:00:00Z</t>
  </si>
  <si>
    <t>2015-08-03T18:00:00Z</t>
  </si>
  <si>
    <t>2015-08-04T18:00:00Z</t>
  </si>
  <si>
    <t>2015-08-05T18:00:00Z</t>
  </si>
  <si>
    <t>2015-08-06T18:00:00Z</t>
  </si>
  <si>
    <t>2015-08-07T18:00:00Z</t>
  </si>
  <si>
    <t>2015-08-08T18:00:00Z</t>
  </si>
  <si>
    <t>2015-08-09T18:00:00Z</t>
  </si>
  <si>
    <t>2015-08-10T18:00:00Z</t>
  </si>
  <si>
    <t>2015-08-11T18:00:00Z</t>
  </si>
  <si>
    <t>2015-08-12T18:00:00Z</t>
  </si>
  <si>
    <t>2015-08-13T18:00:00Z</t>
  </si>
  <si>
    <t>(1.0 (even))</t>
  </si>
  <si>
    <t>(max 395)</t>
  </si>
  <si>
    <t>step</t>
  </si>
  <si>
    <t>description</t>
  </si>
  <si>
    <t>CONUS Latitude Grid Point</t>
  </si>
  <si>
    <t>CONUS Longitude Grid Point</t>
  </si>
  <si>
    <t>2017-06-01T00:00:00Z</t>
  </si>
  <si>
    <t>2017-06-02T00:00:00Z</t>
  </si>
  <si>
    <t>2017-06-03T00:00:00Z</t>
  </si>
  <si>
    <t>2017-06-04T00:00:00Z</t>
  </si>
  <si>
    <t>2017-06-05T00:00:00Z</t>
  </si>
  <si>
    <t>2017-06-06T00:00:00Z</t>
  </si>
  <si>
    <t>2017-06-07T00:00:00Z</t>
  </si>
  <si>
    <t>2017-06-08T00:00:00Z</t>
  </si>
  <si>
    <t>2017-06-09T00:00:00Z</t>
  </si>
  <si>
    <t>2017-06-10T00:00:00Z</t>
  </si>
  <si>
    <t>2017-06-11T00:00:00Z</t>
  </si>
  <si>
    <t>2017-06-12T00:00:00Z</t>
  </si>
  <si>
    <t>2017-06-13T00:00:00Z</t>
  </si>
  <si>
    <t>2017-06-14T00:00:00Z</t>
  </si>
  <si>
    <t>2017-06-15T00:00:00Z</t>
  </si>
  <si>
    <t>2017-06-16T00:00:00Z</t>
  </si>
  <si>
    <t>2017-06-17T00:00:00Z</t>
  </si>
  <si>
    <t>2017-06-18T00:00:00Z</t>
  </si>
  <si>
    <t>2017-06-19T00:00:00Z</t>
  </si>
  <si>
    <t>2017-06-20T00:00:00Z</t>
  </si>
  <si>
    <t>2017-06-21T00:00:00Z</t>
  </si>
  <si>
    <t>2017-06-22T00:00:00Z</t>
  </si>
  <si>
    <t>2017-06-23T00:00:00Z</t>
  </si>
  <si>
    <t>2017-06-24T00:00:00Z</t>
  </si>
  <si>
    <t>2017-06-25T00:00:00Z</t>
  </si>
  <si>
    <t>2017-06-26T00:00:00Z</t>
  </si>
  <si>
    <t>2017-06-27T00:00:00Z</t>
  </si>
  <si>
    <t>2017-06-28T00:00:00Z</t>
  </si>
  <si>
    <t>2017-06-29T00:00:00Z</t>
  </si>
  <si>
    <t>2017-07-01T00:00:00Z</t>
  </si>
  <si>
    <t>2017-07-02T00:00:00Z</t>
  </si>
  <si>
    <t>2017-07-03T00:00:00Z</t>
  </si>
  <si>
    <t>2017-07-04T00:00:00Z</t>
  </si>
  <si>
    <t>2017-07-05T00:00:00Z</t>
  </si>
  <si>
    <t>2017-07-06T00:00:00Z</t>
  </si>
  <si>
    <t>2017-07-07T00:00:00Z</t>
  </si>
  <si>
    <t>2017-07-08T00:00:00Z</t>
  </si>
  <si>
    <t>2017-07-09T00:00:00Z</t>
  </si>
  <si>
    <t>2017-07-10T00:00:00Z</t>
  </si>
  <si>
    <t>2017-07-11T00:00:00Z</t>
  </si>
  <si>
    <t>2017-07-12T00:00:00Z</t>
  </si>
  <si>
    <t>2017-07-13T00:00:00Z</t>
  </si>
  <si>
    <t>2017-07-14T00:00:00Z</t>
  </si>
  <si>
    <t>2017-07-15T00:00:00Z</t>
  </si>
  <si>
    <t>2017-07-16T00:00:00Z</t>
  </si>
  <si>
    <t>2017-07-17T00:00:00Z</t>
  </si>
  <si>
    <t>2017-07-18T00:00:00Z</t>
  </si>
  <si>
    <t>2017-07-19T00:00:00Z</t>
  </si>
  <si>
    <t>2017-07-20T00:00:00Z</t>
  </si>
  <si>
    <t>2017-07-21T00:00:00Z</t>
  </si>
  <si>
    <t>2017-07-22T00:00:00Z</t>
  </si>
  <si>
    <t>2017-07-23T00:00:00Z</t>
  </si>
  <si>
    <t>2017-07-24T00:00:00Z</t>
  </si>
  <si>
    <t>2017-07-25T00:00:00Z</t>
  </si>
  <si>
    <t>2017-07-26T00:00:00Z</t>
  </si>
  <si>
    <t>2017-07-27T00:00:00Z</t>
  </si>
  <si>
    <t>2017-07-28T00:00:00Z</t>
  </si>
  <si>
    <t>2017-07-29T00:00:00Z</t>
  </si>
  <si>
    <t>2017-07-30T00:00:00Z</t>
  </si>
  <si>
    <t>2017-08-01T00:00:00Z</t>
  </si>
  <si>
    <t>Start Lead Day</t>
  </si>
  <si>
    <t>control-data tab</t>
  </si>
  <si>
    <t>cell</t>
  </si>
  <si>
    <t>B2</t>
  </si>
  <si>
    <t>type in start date</t>
  </si>
  <si>
    <t>current data source only goes back to march 2012</t>
  </si>
  <si>
    <t>B3</t>
  </si>
  <si>
    <t>type in range of analysis days</t>
  </si>
  <si>
    <t>current maximum range is 395 days</t>
  </si>
  <si>
    <t>current data grab will default to current day minus three days if end range is in the future</t>
  </si>
  <si>
    <t>B4</t>
  </si>
  <si>
    <t>type in conus latitude grid point</t>
  </si>
  <si>
    <t>current resolution is 1x1</t>
  </si>
  <si>
    <t>current data grab and manipulation only works with one grid point</t>
  </si>
  <si>
    <t>B5</t>
  </si>
  <si>
    <t>type in conus longitide grid point</t>
  </si>
  <si>
    <t>B6</t>
  </si>
  <si>
    <t>B7</t>
  </si>
  <si>
    <t>control-500 tab</t>
  </si>
  <si>
    <t>B1</t>
  </si>
  <si>
    <t>type in accumulated rate of change range days</t>
  </si>
  <si>
    <t>current roc is default to three days</t>
  </si>
  <si>
    <t>type in start lead day</t>
  </si>
  <si>
    <t>current lead starts at 17 days</t>
  </si>
  <si>
    <t>Q5:Z5</t>
  </si>
  <si>
    <t>type in offset of start lead day</t>
  </si>
  <si>
    <t>current offset allows analysis of a 17 to 21 day period</t>
  </si>
  <si>
    <t>A10:A11</t>
  </si>
  <si>
    <t>click on the 'get all data' button</t>
  </si>
  <si>
    <t>scripting on this button to get data</t>
  </si>
  <si>
    <t>conus and bering tabs also have a 'get data' button that has scripting</t>
  </si>
  <si>
    <t>charts tab</t>
  </si>
  <si>
    <t>n/a</t>
  </si>
  <si>
    <t>analyze charts</t>
  </si>
  <si>
    <t>chart data is controlled on 'data-to-chart' tab</t>
  </si>
  <si>
    <t>comment 1</t>
  </si>
  <si>
    <t>comment 2</t>
  </si>
  <si>
    <t>current data source url; http://coastwatch.pfeg.noaa.gov/erddap/griddap/erdNavgem1D500mb_LonPM180.html</t>
  </si>
  <si>
    <t>comment 3</t>
  </si>
  <si>
    <t>current bering sea forecast starts 31 days from start date</t>
  </si>
  <si>
    <t>latitude/longitude finder url; http://www.findlatitudeandlongitude.com/</t>
  </si>
  <si>
    <t>actual data</t>
  </si>
  <si>
    <t>daily correlation</t>
  </si>
  <si>
    <t>daily lead</t>
  </si>
  <si>
    <t>lead index</t>
  </si>
  <si>
    <t>average lead</t>
  </si>
  <si>
    <t>today(3)</t>
  </si>
  <si>
    <t>today(3) index</t>
  </si>
  <si>
    <t>forecast start date</t>
  </si>
  <si>
    <t>comment 4</t>
  </si>
  <si>
    <t>North Pacific/Bering Sea Latitude Grid Point</t>
  </si>
  <si>
    <t>North Pacific/Bering Sea Longitude Grid Point</t>
  </si>
  <si>
    <t>type in npac/bering sea latitude grid point</t>
  </si>
  <si>
    <t>type in npac/bering sea longitide grid point</t>
  </si>
  <si>
    <t>conus to npac/bering sea connect map on 'connect-map' 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</si>
</sst>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0"/>
    <numFmt numFmtId="166" formatCode="dd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  <font>
      <b/>
      <u/>
      <sz val="10"/>
      <name val="Arial"/>
      <family val="2"/>
    </font>
    <font>
      <sz val="10"/>
      <color rgb="FF000000"/>
      <name val="Verdana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u/>
      <sz val="10"/>
      <name val="Arial"/>
      <family val="2"/>
    </font>
    <font>
      <u/>
      <sz val="11"/>
      <color rgb="FF000000"/>
      <name val="Calibri"/>
      <family val="2"/>
    </font>
    <font>
      <u/>
      <sz val="11"/>
      <name val="Calibri"/>
      <family val="2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0" fontId="3" fillId="2" borderId="2"/>
    <xf numFmtId="0" fontId="2" fillId="2" borderId="2"/>
    <xf numFmtId="0" fontId="1" fillId="2" borderId="2"/>
  </cellStyleXfs>
  <cellXfs count="12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1" fontId="0" fillId="0" borderId="0" xfId="0" applyNumberFormat="1" applyAlignment="1">
      <alignment horizontal="center"/>
    </xf>
    <xf numFmtId="0" fontId="4" fillId="0" borderId="0" xfId="0" applyFont="1"/>
    <xf numFmtId="1" fontId="2" fillId="2" borderId="2" xfId="2" applyNumberFormat="1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4" fillId="0" borderId="0" xfId="0" applyNumberFormat="1" applyFont="1" applyAlignment="1">
      <alignment horizontal="center"/>
    </xf>
    <xf numFmtId="165" fontId="0" fillId="0" borderId="0" xfId="0" applyNumberFormat="1" applyFill="1" applyAlignment="1">
      <alignment horizontal="center"/>
    </xf>
    <xf numFmtId="0" fontId="4" fillId="0" borderId="1" xfId="0" applyFont="1" applyFill="1" applyBorder="1" applyAlignment="1">
      <alignment wrapText="1"/>
    </xf>
    <xf numFmtId="0" fontId="4" fillId="0" borderId="0" xfId="0" applyFont="1" applyFill="1" applyAlignment="1">
      <alignment wrapText="1"/>
    </xf>
    <xf numFmtId="0" fontId="4" fillId="0" borderId="2" xfId="0" applyFont="1" applyFill="1" applyBorder="1" applyAlignment="1">
      <alignment wrapText="1"/>
    </xf>
    <xf numFmtId="0" fontId="4" fillId="0" borderId="0" xfId="0" applyFont="1" applyFill="1"/>
    <xf numFmtId="0" fontId="4" fillId="0" borderId="2" xfId="0" applyFont="1" applyFill="1" applyBorder="1"/>
    <xf numFmtId="14" fontId="4" fillId="0" borderId="2" xfId="0" applyNumberFormat="1" applyFont="1" applyFill="1" applyBorder="1" applyAlignment="1">
      <alignment horizontal="center"/>
    </xf>
    <xf numFmtId="0" fontId="4" fillId="0" borderId="1" xfId="0" applyFont="1" applyFill="1" applyBorder="1"/>
    <xf numFmtId="14" fontId="4" fillId="0" borderId="1" xfId="0" applyNumberFormat="1" applyFont="1" applyFill="1" applyBorder="1"/>
    <xf numFmtId="0" fontId="14" fillId="0" borderId="1" xfId="0" applyFont="1" applyFill="1" applyBorder="1"/>
    <xf numFmtId="14" fontId="14" fillId="0" borderId="1" xfId="0" applyNumberFormat="1" applyFont="1" applyFill="1" applyBorder="1" applyAlignment="1"/>
    <xf numFmtId="0" fontId="14" fillId="0" borderId="1" xfId="0" applyFont="1" applyFill="1" applyBorder="1" applyAlignment="1"/>
    <xf numFmtId="11" fontId="14" fillId="0" borderId="1" xfId="0" applyNumberFormat="1" applyFont="1" applyFill="1" applyBorder="1" applyAlignment="1"/>
    <xf numFmtId="0" fontId="4" fillId="0" borderId="2" xfId="0" applyFont="1" applyBorder="1"/>
    <xf numFmtId="14" fontId="4" fillId="0" borderId="2" xfId="0" applyNumberFormat="1" applyFont="1" applyBorder="1"/>
    <xf numFmtId="14" fontId="4" fillId="0" borderId="2" xfId="0" applyNumberFormat="1" applyFont="1" applyBorder="1" applyAlignment="1">
      <alignment horizontal="center"/>
    </xf>
    <xf numFmtId="1" fontId="4" fillId="0" borderId="2" xfId="0" applyNumberFormat="1" applyFont="1" applyBorder="1"/>
    <xf numFmtId="1" fontId="4" fillId="0" borderId="0" xfId="0" applyNumberFormat="1" applyFont="1"/>
    <xf numFmtId="0" fontId="4" fillId="0" borderId="1" xfId="0" applyFont="1" applyBorder="1"/>
    <xf numFmtId="14" fontId="4" fillId="0" borderId="1" xfId="0" applyNumberFormat="1" applyFont="1" applyBorder="1"/>
    <xf numFmtId="14" fontId="4" fillId="0" borderId="0" xfId="0" applyNumberFormat="1" applyFont="1"/>
    <xf numFmtId="1" fontId="4" fillId="0" borderId="1" xfId="0" applyNumberFormat="1" applyFont="1" applyBorder="1"/>
    <xf numFmtId="14" fontId="14" fillId="2" borderId="2" xfId="0" applyNumberFormat="1" applyFont="1" applyFill="1" applyBorder="1" applyAlignment="1">
      <alignment horizontal="center"/>
    </xf>
    <xf numFmtId="0" fontId="14" fillId="2" borderId="2" xfId="0" applyFont="1" applyFill="1" applyBorder="1" applyAlignment="1">
      <alignment horizontal="center"/>
    </xf>
    <xf numFmtId="0" fontId="14" fillId="0" borderId="2" xfId="0" applyFont="1" applyFill="1" applyBorder="1"/>
    <xf numFmtId="1" fontId="14" fillId="2" borderId="2" xfId="0" applyNumberFormat="1" applyFont="1" applyFill="1" applyBorder="1" applyAlignment="1">
      <alignment horizontal="center"/>
    </xf>
    <xf numFmtId="0" fontId="14" fillId="2" borderId="1" xfId="0" applyFont="1" applyFill="1" applyBorder="1"/>
    <xf numFmtId="1" fontId="14" fillId="2" borderId="1" xfId="0" applyNumberFormat="1" applyFont="1" applyFill="1" applyBorder="1"/>
    <xf numFmtId="14" fontId="14" fillId="2" borderId="1" xfId="0" applyNumberFormat="1" applyFont="1" applyFill="1" applyBorder="1" applyAlignment="1"/>
    <xf numFmtId="1" fontId="14" fillId="2" borderId="1" xfId="0" applyNumberFormat="1" applyFont="1" applyFill="1" applyBorder="1" applyAlignment="1"/>
    <xf numFmtId="0" fontId="14" fillId="2" borderId="1" xfId="0" applyFont="1" applyFill="1" applyBorder="1" applyAlignment="1"/>
    <xf numFmtId="0" fontId="14" fillId="2" borderId="0" xfId="0" applyFont="1" applyFill="1" applyAlignment="1"/>
    <xf numFmtId="0" fontId="14" fillId="2" borderId="0" xfId="0" applyFont="1" applyFill="1"/>
    <xf numFmtId="0" fontId="14" fillId="2" borderId="2" xfId="0" applyFont="1" applyFill="1" applyBorder="1" applyAlignment="1"/>
    <xf numFmtId="0" fontId="14" fillId="2" borderId="2" xfId="0" applyFont="1" applyFill="1" applyBorder="1"/>
    <xf numFmtId="0" fontId="14" fillId="0" borderId="0" xfId="0" applyFont="1" applyFill="1" applyAlignment="1"/>
    <xf numFmtId="14" fontId="14" fillId="2" borderId="0" xfId="0" applyNumberFormat="1" applyFont="1" applyFill="1" applyAlignment="1"/>
    <xf numFmtId="1" fontId="14" fillId="2" borderId="0" xfId="0" applyNumberFormat="1" applyFont="1" applyFill="1" applyAlignment="1"/>
    <xf numFmtId="14" fontId="4" fillId="0" borderId="0" xfId="0" applyNumberFormat="1" applyFont="1" applyAlignment="1">
      <alignment horizontal="center"/>
    </xf>
    <xf numFmtId="0" fontId="7" fillId="0" borderId="1" xfId="0" applyFont="1" applyFill="1" applyBorder="1" applyAlignment="1">
      <alignment horizontal="center"/>
    </xf>
    <xf numFmtId="1" fontId="7" fillId="0" borderId="1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2" fontId="9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/>
    <xf numFmtId="1" fontId="9" fillId="0" borderId="2" xfId="0" applyNumberFormat="1" applyFont="1" applyFill="1" applyBorder="1" applyAlignment="1">
      <alignment horizontal="center"/>
    </xf>
    <xf numFmtId="1" fontId="7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/>
    <xf numFmtId="165" fontId="2" fillId="2" borderId="2" xfId="2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2" fontId="4" fillId="0" borderId="2" xfId="0" applyNumberFormat="1" applyFont="1" applyFill="1" applyBorder="1"/>
    <xf numFmtId="0" fontId="4" fillId="0" borderId="2" xfId="0" applyFont="1" applyFill="1" applyBorder="1" applyAlignment="1">
      <alignment horizontal="center"/>
    </xf>
    <xf numFmtId="164" fontId="4" fillId="0" borderId="2" xfId="0" applyNumberFormat="1" applyFont="1" applyFill="1" applyBorder="1"/>
    <xf numFmtId="165" fontId="4" fillId="0" borderId="2" xfId="0" applyNumberFormat="1" applyFont="1" applyFill="1" applyBorder="1" applyAlignment="1">
      <alignment horizontal="center"/>
    </xf>
    <xf numFmtId="165" fontId="4" fillId="0" borderId="2" xfId="0" applyNumberFormat="1" applyFont="1" applyFill="1" applyBorder="1"/>
    <xf numFmtId="1" fontId="10" fillId="0" borderId="1" xfId="0" applyNumberFormat="1" applyFont="1" applyFill="1" applyBorder="1" applyAlignment="1">
      <alignment horizontal="center"/>
    </xf>
    <xf numFmtId="14" fontId="4" fillId="0" borderId="2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right"/>
    </xf>
    <xf numFmtId="14" fontId="4" fillId="3" borderId="2" xfId="0" applyNumberFormat="1" applyFont="1" applyFill="1" applyBorder="1" applyAlignment="1">
      <alignment horizontal="center"/>
    </xf>
    <xf numFmtId="0" fontId="4" fillId="0" borderId="2" xfId="0" applyNumberFormat="1" applyFont="1" applyFill="1" applyBorder="1" applyAlignment="1">
      <alignment horizontal="center"/>
    </xf>
    <xf numFmtId="49" fontId="4" fillId="0" borderId="2" xfId="0" applyNumberFormat="1" applyFont="1" applyFill="1" applyBorder="1" applyAlignment="1">
      <alignment horizontal="center"/>
    </xf>
    <xf numFmtId="166" fontId="4" fillId="0" borderId="2" xfId="0" applyNumberFormat="1" applyFont="1" applyFill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right"/>
    </xf>
    <xf numFmtId="1" fontId="4" fillId="3" borderId="2" xfId="0" applyNumberFormat="1" applyFont="1" applyFill="1" applyBorder="1" applyAlignment="1">
      <alignment horizontal="center"/>
    </xf>
    <xf numFmtId="1" fontId="4" fillId="3" borderId="1" xfId="0" applyNumberFormat="1" applyFont="1" applyFill="1" applyBorder="1" applyAlignment="1">
      <alignment horizontal="center"/>
    </xf>
    <xf numFmtId="1" fontId="7" fillId="3" borderId="1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left"/>
    </xf>
    <xf numFmtId="0" fontId="0" fillId="3" borderId="0" xfId="0" applyFill="1"/>
    <xf numFmtId="0" fontId="14" fillId="0" borderId="2" xfId="0" applyFont="1" applyFill="1" applyBorder="1" applyAlignment="1">
      <alignment horizontal="center"/>
    </xf>
    <xf numFmtId="1" fontId="7" fillId="0" borderId="1" xfId="0" applyNumberFormat="1" applyFont="1" applyFill="1" applyBorder="1" applyAlignment="1">
      <alignment horizontal="right"/>
    </xf>
    <xf numFmtId="2" fontId="0" fillId="0" borderId="0" xfId="0" applyNumberFormat="1" applyFill="1"/>
    <xf numFmtId="1" fontId="7" fillId="0" borderId="1" xfId="0" applyNumberFormat="1" applyFont="1" applyFill="1" applyBorder="1" applyAlignment="1">
      <alignment horizontal="left"/>
    </xf>
    <xf numFmtId="2" fontId="13" fillId="0" borderId="0" xfId="0" applyNumberFormat="1" applyFont="1" applyFill="1" applyAlignment="1">
      <alignment horizontal="center"/>
    </xf>
    <xf numFmtId="1" fontId="0" fillId="0" borderId="0" xfId="0" applyNumberFormat="1" applyFill="1"/>
    <xf numFmtId="14" fontId="6" fillId="0" borderId="1" xfId="0" applyNumberFormat="1" applyFont="1" applyFill="1" applyBorder="1" applyAlignment="1">
      <alignment horizontal="center"/>
    </xf>
    <xf numFmtId="164" fontId="0" fillId="0" borderId="0" xfId="0" applyNumberFormat="1" applyFill="1"/>
    <xf numFmtId="1" fontId="0" fillId="0" borderId="0" xfId="0" applyNumberFormat="1" applyFill="1" applyAlignment="1">
      <alignment horizontal="center"/>
    </xf>
    <xf numFmtId="165" fontId="0" fillId="0" borderId="0" xfId="0" applyNumberFormat="1" applyFill="1"/>
    <xf numFmtId="14" fontId="16" fillId="0" borderId="1" xfId="0" applyNumberFormat="1" applyFont="1" applyFill="1" applyBorder="1" applyAlignment="1">
      <alignment horizontal="center"/>
    </xf>
    <xf numFmtId="2" fontId="17" fillId="0" borderId="1" xfId="0" applyNumberFormat="1" applyFont="1" applyFill="1" applyBorder="1" applyAlignment="1">
      <alignment horizontal="center"/>
    </xf>
    <xf numFmtId="1" fontId="17" fillId="0" borderId="2" xfId="0" applyNumberFormat="1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165" fontId="15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164" fontId="15" fillId="0" borderId="0" xfId="0" applyNumberFormat="1" applyFont="1" applyFill="1"/>
    <xf numFmtId="2" fontId="15" fillId="0" borderId="0" xfId="0" applyNumberFormat="1" applyFont="1" applyFill="1"/>
    <xf numFmtId="0" fontId="15" fillId="0" borderId="0" xfId="0" applyFont="1" applyFill="1"/>
    <xf numFmtId="1" fontId="15" fillId="0" borderId="0" xfId="0" applyNumberFormat="1" applyFont="1" applyFill="1"/>
    <xf numFmtId="165" fontId="15" fillId="0" borderId="0" xfId="0" applyNumberFormat="1" applyFont="1" applyFill="1"/>
    <xf numFmtId="1" fontId="4" fillId="0" borderId="2" xfId="0" applyNumberFormat="1" applyFont="1" applyFill="1" applyBorder="1" applyAlignment="1">
      <alignment horizontal="left"/>
    </xf>
    <xf numFmtId="166" fontId="4" fillId="0" borderId="2" xfId="0" applyNumberFormat="1" applyFont="1" applyFill="1" applyBorder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0" fillId="4" borderId="0" xfId="0" applyFill="1" applyAlignment="1">
      <alignment horizontal="left"/>
    </xf>
    <xf numFmtId="0" fontId="18" fillId="0" borderId="0" xfId="0" applyFont="1" applyAlignment="1">
      <alignment horizontal="left"/>
    </xf>
    <xf numFmtId="0" fontId="18" fillId="0" borderId="0" xfId="0" applyFont="1"/>
    <xf numFmtId="0" fontId="0" fillId="3" borderId="0" xfId="0" applyFill="1" applyAlignment="1">
      <alignment horizontal="center"/>
    </xf>
    <xf numFmtId="0" fontId="15" fillId="0" borderId="0" xfId="0" applyFont="1"/>
    <xf numFmtId="14" fontId="15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Medium4"/>
  <colors>
    <mruColors>
      <color rgb="FFC45D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charts!$A$29</c:f>
          <c:strCache>
            <c:ptCount val="1"/>
            <c:pt idx="0">
              <c:v>Bering Sea Rule - Lead Time - CONUS [45,-90]</c:v>
            </c:pt>
          </c:strCache>
        </c:strRef>
      </c:tx>
      <c:layout/>
      <c:overlay val="0"/>
      <c:txPr>
        <a:bodyPr/>
        <a:lstStyle/>
        <a:p>
          <a:pPr>
            <a:defRPr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Daily Lead</c:v>
          </c:tx>
          <c:spPr>
            <a:ln w="0"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'data-to-chart'!$A$2:$A$365</c:f>
              <c:numCache>
                <c:formatCode>m/d/yyyy</c:formatCode>
                <c:ptCount val="364"/>
                <c:pt idx="0">
                  <c:v>42918</c:v>
                </c:pt>
                <c:pt idx="1">
                  <c:v>42919</c:v>
                </c:pt>
                <c:pt idx="2">
                  <c:v>42920</c:v>
                </c:pt>
                <c:pt idx="3">
                  <c:v>42921</c:v>
                </c:pt>
                <c:pt idx="4">
                  <c:v>42922</c:v>
                </c:pt>
                <c:pt idx="5">
                  <c:v>42923</c:v>
                </c:pt>
                <c:pt idx="6">
                  <c:v>42924</c:v>
                </c:pt>
                <c:pt idx="7">
                  <c:v>42925</c:v>
                </c:pt>
                <c:pt idx="8">
                  <c:v>42926</c:v>
                </c:pt>
                <c:pt idx="9">
                  <c:v>42927</c:v>
                </c:pt>
                <c:pt idx="10">
                  <c:v>42928</c:v>
                </c:pt>
                <c:pt idx="11">
                  <c:v>42929</c:v>
                </c:pt>
                <c:pt idx="12">
                  <c:v>42930</c:v>
                </c:pt>
                <c:pt idx="13">
                  <c:v>42931</c:v>
                </c:pt>
                <c:pt idx="14">
                  <c:v>42932</c:v>
                </c:pt>
                <c:pt idx="15">
                  <c:v>42933</c:v>
                </c:pt>
                <c:pt idx="16">
                  <c:v>42934</c:v>
                </c:pt>
                <c:pt idx="17">
                  <c:v>42935</c:v>
                </c:pt>
                <c:pt idx="18">
                  <c:v>42936</c:v>
                </c:pt>
                <c:pt idx="19">
                  <c:v>42937</c:v>
                </c:pt>
                <c:pt idx="20">
                  <c:v>42938</c:v>
                </c:pt>
                <c:pt idx="21">
                  <c:v>42939</c:v>
                </c:pt>
                <c:pt idx="22">
                  <c:v>42940</c:v>
                </c:pt>
                <c:pt idx="23">
                  <c:v>42941</c:v>
                </c:pt>
                <c:pt idx="24">
                  <c:v>42942</c:v>
                </c:pt>
                <c:pt idx="25">
                  <c:v>42943</c:v>
                </c:pt>
                <c:pt idx="26">
                  <c:v>42944</c:v>
                </c:pt>
                <c:pt idx="27">
                  <c:v>42945</c:v>
                </c:pt>
                <c:pt idx="28">
                  <c:v>42946</c:v>
                </c:pt>
                <c:pt idx="29">
                  <c:v>42947</c:v>
                </c:pt>
                <c:pt idx="30">
                  <c:v>42948</c:v>
                </c:pt>
                <c:pt idx="31">
                  <c:v>42949</c:v>
                </c:pt>
                <c:pt idx="32">
                  <c:v>42950</c:v>
                </c:pt>
                <c:pt idx="33">
                  <c:v>42951</c:v>
                </c:pt>
                <c:pt idx="34">
                  <c:v>42952</c:v>
                </c:pt>
                <c:pt idx="35">
                  <c:v>42953</c:v>
                </c:pt>
                <c:pt idx="36">
                  <c:v>42954</c:v>
                </c:pt>
                <c:pt idx="37">
                  <c:v>42955</c:v>
                </c:pt>
                <c:pt idx="38">
                  <c:v>42956</c:v>
                </c:pt>
                <c:pt idx="39">
                  <c:v>42957</c:v>
                </c:pt>
                <c:pt idx="40">
                  <c:v>42958</c:v>
                </c:pt>
                <c:pt idx="41">
                  <c:v>42959</c:v>
                </c:pt>
                <c:pt idx="42">
                  <c:v>42960</c:v>
                </c:pt>
                <c:pt idx="43">
                  <c:v>42961</c:v>
                </c:pt>
                <c:pt idx="44">
                  <c:v>42962</c:v>
                </c:pt>
                <c:pt idx="45">
                  <c:v>42963</c:v>
                </c:pt>
                <c:pt idx="46">
                  <c:v>42964</c:v>
                </c:pt>
                <c:pt idx="47">
                  <c:v>42965</c:v>
                </c:pt>
                <c:pt idx="48">
                  <c:v>42966</c:v>
                </c:pt>
                <c:pt idx="49">
                  <c:v>42967</c:v>
                </c:pt>
                <c:pt idx="50">
                  <c:v>42968</c:v>
                </c:pt>
                <c:pt idx="51">
                  <c:v>42969</c:v>
                </c:pt>
                <c:pt idx="52">
                  <c:v>42970</c:v>
                </c:pt>
                <c:pt idx="53">
                  <c:v>42971</c:v>
                </c:pt>
                <c:pt idx="54">
                  <c:v>42972</c:v>
                </c:pt>
                <c:pt idx="55">
                  <c:v>42973</c:v>
                </c:pt>
                <c:pt idx="56">
                  <c:v>42974</c:v>
                </c:pt>
                <c:pt idx="57">
                  <c:v>42975</c:v>
                </c:pt>
                <c:pt idx="58">
                  <c:v>42976</c:v>
                </c:pt>
                <c:pt idx="59">
                  <c:v>42977</c:v>
                </c:pt>
                <c:pt idx="60">
                  <c:v>42978</c:v>
                </c:pt>
                <c:pt idx="61">
                  <c:v>42979</c:v>
                </c:pt>
                <c:pt idx="62">
                  <c:v>42980</c:v>
                </c:pt>
                <c:pt idx="63">
                  <c:v>42981</c:v>
                </c:pt>
                <c:pt idx="64">
                  <c:v>42982</c:v>
                </c:pt>
                <c:pt idx="65">
                  <c:v>42983</c:v>
                </c:pt>
                <c:pt idx="66">
                  <c:v>42984</c:v>
                </c:pt>
                <c:pt idx="67">
                  <c:v>42985</c:v>
                </c:pt>
                <c:pt idx="68">
                  <c:v>42986</c:v>
                </c:pt>
                <c:pt idx="69">
                  <c:v>42987</c:v>
                </c:pt>
                <c:pt idx="70">
                  <c:v>42988</c:v>
                </c:pt>
                <c:pt idx="71">
                  <c:v>42989</c:v>
                </c:pt>
                <c:pt idx="72">
                  <c:v>42990</c:v>
                </c:pt>
                <c:pt idx="73">
                  <c:v>42991</c:v>
                </c:pt>
                <c:pt idx="74">
                  <c:v>42992</c:v>
                </c:pt>
                <c:pt idx="75">
                  <c:v>42993</c:v>
                </c:pt>
                <c:pt idx="76">
                  <c:v>42994</c:v>
                </c:pt>
                <c:pt idx="77">
                  <c:v>42995</c:v>
                </c:pt>
                <c:pt idx="78">
                  <c:v>42996</c:v>
                </c:pt>
                <c:pt idx="79">
                  <c:v>42997</c:v>
                </c:pt>
                <c:pt idx="80">
                  <c:v>42998</c:v>
                </c:pt>
                <c:pt idx="81">
                  <c:v>42999</c:v>
                </c:pt>
                <c:pt idx="82">
                  <c:v>43000</c:v>
                </c:pt>
                <c:pt idx="83">
                  <c:v>43001</c:v>
                </c:pt>
                <c:pt idx="84">
                  <c:v>43002</c:v>
                </c:pt>
                <c:pt idx="85">
                  <c:v>43003</c:v>
                </c:pt>
                <c:pt idx="86">
                  <c:v>43004</c:v>
                </c:pt>
                <c:pt idx="87">
                  <c:v>43005</c:v>
                </c:pt>
                <c:pt idx="88">
                  <c:v>43006</c:v>
                </c:pt>
                <c:pt idx="89">
                  <c:v>43007</c:v>
                </c:pt>
                <c:pt idx="90">
                  <c:v>43008</c:v>
                </c:pt>
                <c:pt idx="91">
                  <c:v>43009</c:v>
                </c:pt>
                <c:pt idx="92">
                  <c:v>43010</c:v>
                </c:pt>
                <c:pt idx="93">
                  <c:v>43011</c:v>
                </c:pt>
                <c:pt idx="94">
                  <c:v>43012</c:v>
                </c:pt>
                <c:pt idx="95">
                  <c:v>43013</c:v>
                </c:pt>
                <c:pt idx="96">
                  <c:v>43014</c:v>
                </c:pt>
                <c:pt idx="97">
                  <c:v>43015</c:v>
                </c:pt>
                <c:pt idx="98">
                  <c:v>43016</c:v>
                </c:pt>
                <c:pt idx="99">
                  <c:v>43017</c:v>
                </c:pt>
                <c:pt idx="100">
                  <c:v>43018</c:v>
                </c:pt>
                <c:pt idx="101">
                  <c:v>43019</c:v>
                </c:pt>
                <c:pt idx="102">
                  <c:v>43020</c:v>
                </c:pt>
                <c:pt idx="103">
                  <c:v>43021</c:v>
                </c:pt>
                <c:pt idx="104">
                  <c:v>43022</c:v>
                </c:pt>
                <c:pt idx="105">
                  <c:v>43023</c:v>
                </c:pt>
                <c:pt idx="106">
                  <c:v>43024</c:v>
                </c:pt>
                <c:pt idx="107">
                  <c:v>43025</c:v>
                </c:pt>
                <c:pt idx="108">
                  <c:v>43026</c:v>
                </c:pt>
                <c:pt idx="109">
                  <c:v>43027</c:v>
                </c:pt>
                <c:pt idx="110">
                  <c:v>43028</c:v>
                </c:pt>
                <c:pt idx="111">
                  <c:v>43029</c:v>
                </c:pt>
                <c:pt idx="112">
                  <c:v>43030</c:v>
                </c:pt>
                <c:pt idx="113">
                  <c:v>43031</c:v>
                </c:pt>
                <c:pt idx="114">
                  <c:v>43032</c:v>
                </c:pt>
                <c:pt idx="115">
                  <c:v>43033</c:v>
                </c:pt>
                <c:pt idx="116">
                  <c:v>43034</c:v>
                </c:pt>
                <c:pt idx="117">
                  <c:v>43035</c:v>
                </c:pt>
                <c:pt idx="118">
                  <c:v>43036</c:v>
                </c:pt>
                <c:pt idx="119">
                  <c:v>43037</c:v>
                </c:pt>
                <c:pt idx="120">
                  <c:v>43038</c:v>
                </c:pt>
                <c:pt idx="121">
                  <c:v>43039</c:v>
                </c:pt>
                <c:pt idx="122">
                  <c:v>43040</c:v>
                </c:pt>
                <c:pt idx="123">
                  <c:v>43041</c:v>
                </c:pt>
                <c:pt idx="124">
                  <c:v>43042</c:v>
                </c:pt>
                <c:pt idx="125">
                  <c:v>43043</c:v>
                </c:pt>
                <c:pt idx="126">
                  <c:v>43044</c:v>
                </c:pt>
                <c:pt idx="127">
                  <c:v>43045</c:v>
                </c:pt>
                <c:pt idx="128">
                  <c:v>43046</c:v>
                </c:pt>
                <c:pt idx="129">
                  <c:v>43047</c:v>
                </c:pt>
                <c:pt idx="130">
                  <c:v>43048</c:v>
                </c:pt>
                <c:pt idx="131">
                  <c:v>43049</c:v>
                </c:pt>
                <c:pt idx="132">
                  <c:v>43050</c:v>
                </c:pt>
                <c:pt idx="133">
                  <c:v>43051</c:v>
                </c:pt>
                <c:pt idx="134">
                  <c:v>43052</c:v>
                </c:pt>
                <c:pt idx="135">
                  <c:v>43053</c:v>
                </c:pt>
                <c:pt idx="136">
                  <c:v>43054</c:v>
                </c:pt>
                <c:pt idx="137">
                  <c:v>43055</c:v>
                </c:pt>
                <c:pt idx="138">
                  <c:v>43056</c:v>
                </c:pt>
                <c:pt idx="139">
                  <c:v>43057</c:v>
                </c:pt>
                <c:pt idx="140">
                  <c:v>43058</c:v>
                </c:pt>
                <c:pt idx="141">
                  <c:v>43059</c:v>
                </c:pt>
                <c:pt idx="142">
                  <c:v>43060</c:v>
                </c:pt>
                <c:pt idx="143">
                  <c:v>43061</c:v>
                </c:pt>
                <c:pt idx="144">
                  <c:v>43062</c:v>
                </c:pt>
                <c:pt idx="145">
                  <c:v>43063</c:v>
                </c:pt>
                <c:pt idx="146">
                  <c:v>43064</c:v>
                </c:pt>
                <c:pt idx="147">
                  <c:v>43065</c:v>
                </c:pt>
                <c:pt idx="148">
                  <c:v>43066</c:v>
                </c:pt>
                <c:pt idx="149">
                  <c:v>43067</c:v>
                </c:pt>
                <c:pt idx="150">
                  <c:v>43068</c:v>
                </c:pt>
                <c:pt idx="151">
                  <c:v>43069</c:v>
                </c:pt>
                <c:pt idx="152">
                  <c:v>43070</c:v>
                </c:pt>
                <c:pt idx="153">
                  <c:v>43071</c:v>
                </c:pt>
                <c:pt idx="154">
                  <c:v>43072</c:v>
                </c:pt>
                <c:pt idx="155">
                  <c:v>43073</c:v>
                </c:pt>
                <c:pt idx="156">
                  <c:v>43074</c:v>
                </c:pt>
                <c:pt idx="157">
                  <c:v>43075</c:v>
                </c:pt>
                <c:pt idx="158">
                  <c:v>43076</c:v>
                </c:pt>
                <c:pt idx="159">
                  <c:v>43077</c:v>
                </c:pt>
                <c:pt idx="160">
                  <c:v>43078</c:v>
                </c:pt>
                <c:pt idx="161">
                  <c:v>43079</c:v>
                </c:pt>
                <c:pt idx="162">
                  <c:v>43080</c:v>
                </c:pt>
                <c:pt idx="163">
                  <c:v>43081</c:v>
                </c:pt>
                <c:pt idx="164">
                  <c:v>43082</c:v>
                </c:pt>
                <c:pt idx="165">
                  <c:v>43083</c:v>
                </c:pt>
                <c:pt idx="166">
                  <c:v>43084</c:v>
                </c:pt>
                <c:pt idx="167">
                  <c:v>43085</c:v>
                </c:pt>
                <c:pt idx="168">
                  <c:v>43086</c:v>
                </c:pt>
                <c:pt idx="169">
                  <c:v>43087</c:v>
                </c:pt>
                <c:pt idx="170">
                  <c:v>43088</c:v>
                </c:pt>
                <c:pt idx="171">
                  <c:v>43089</c:v>
                </c:pt>
                <c:pt idx="172">
                  <c:v>43090</c:v>
                </c:pt>
                <c:pt idx="173">
                  <c:v>43091</c:v>
                </c:pt>
                <c:pt idx="174">
                  <c:v>43092</c:v>
                </c:pt>
                <c:pt idx="175">
                  <c:v>43093</c:v>
                </c:pt>
                <c:pt idx="176">
                  <c:v>43094</c:v>
                </c:pt>
                <c:pt idx="177">
                  <c:v>43095</c:v>
                </c:pt>
                <c:pt idx="178">
                  <c:v>43096</c:v>
                </c:pt>
                <c:pt idx="179">
                  <c:v>43097</c:v>
                </c:pt>
                <c:pt idx="180">
                  <c:v>43098</c:v>
                </c:pt>
                <c:pt idx="181">
                  <c:v>43099</c:v>
                </c:pt>
                <c:pt idx="182">
                  <c:v>43100</c:v>
                </c:pt>
                <c:pt idx="183">
                  <c:v>43101</c:v>
                </c:pt>
                <c:pt idx="184">
                  <c:v>43102</c:v>
                </c:pt>
                <c:pt idx="185">
                  <c:v>43103</c:v>
                </c:pt>
                <c:pt idx="186">
                  <c:v>43104</c:v>
                </c:pt>
                <c:pt idx="187">
                  <c:v>43105</c:v>
                </c:pt>
                <c:pt idx="188">
                  <c:v>43106</c:v>
                </c:pt>
                <c:pt idx="189">
                  <c:v>43107</c:v>
                </c:pt>
                <c:pt idx="190">
                  <c:v>43108</c:v>
                </c:pt>
                <c:pt idx="191">
                  <c:v>43109</c:v>
                </c:pt>
                <c:pt idx="192">
                  <c:v>43110</c:v>
                </c:pt>
                <c:pt idx="193">
                  <c:v>43111</c:v>
                </c:pt>
                <c:pt idx="194">
                  <c:v>43112</c:v>
                </c:pt>
                <c:pt idx="195">
                  <c:v>43113</c:v>
                </c:pt>
                <c:pt idx="196">
                  <c:v>43114</c:v>
                </c:pt>
                <c:pt idx="197">
                  <c:v>43115</c:v>
                </c:pt>
                <c:pt idx="198">
                  <c:v>43116</c:v>
                </c:pt>
                <c:pt idx="199">
                  <c:v>43117</c:v>
                </c:pt>
                <c:pt idx="200">
                  <c:v>43118</c:v>
                </c:pt>
                <c:pt idx="201">
                  <c:v>43119</c:v>
                </c:pt>
                <c:pt idx="202">
                  <c:v>43120</c:v>
                </c:pt>
                <c:pt idx="203">
                  <c:v>43121</c:v>
                </c:pt>
                <c:pt idx="204">
                  <c:v>43122</c:v>
                </c:pt>
                <c:pt idx="205">
                  <c:v>43123</c:v>
                </c:pt>
                <c:pt idx="206">
                  <c:v>43124</c:v>
                </c:pt>
                <c:pt idx="207">
                  <c:v>43125</c:v>
                </c:pt>
                <c:pt idx="208">
                  <c:v>43126</c:v>
                </c:pt>
                <c:pt idx="209">
                  <c:v>43127</c:v>
                </c:pt>
                <c:pt idx="210">
                  <c:v>43128</c:v>
                </c:pt>
                <c:pt idx="211">
                  <c:v>43129</c:v>
                </c:pt>
                <c:pt idx="212">
                  <c:v>43130</c:v>
                </c:pt>
                <c:pt idx="213">
                  <c:v>43131</c:v>
                </c:pt>
                <c:pt idx="214">
                  <c:v>43132</c:v>
                </c:pt>
                <c:pt idx="215">
                  <c:v>43133</c:v>
                </c:pt>
                <c:pt idx="216">
                  <c:v>43134</c:v>
                </c:pt>
                <c:pt idx="217">
                  <c:v>43135</c:v>
                </c:pt>
                <c:pt idx="218">
                  <c:v>43136</c:v>
                </c:pt>
                <c:pt idx="219">
                  <c:v>43137</c:v>
                </c:pt>
                <c:pt idx="220">
                  <c:v>43138</c:v>
                </c:pt>
                <c:pt idx="221">
                  <c:v>43139</c:v>
                </c:pt>
                <c:pt idx="222">
                  <c:v>43140</c:v>
                </c:pt>
                <c:pt idx="223">
                  <c:v>43141</c:v>
                </c:pt>
                <c:pt idx="224">
                  <c:v>43142</c:v>
                </c:pt>
                <c:pt idx="225">
                  <c:v>43143</c:v>
                </c:pt>
                <c:pt idx="226">
                  <c:v>43144</c:v>
                </c:pt>
                <c:pt idx="227">
                  <c:v>43145</c:v>
                </c:pt>
                <c:pt idx="228">
                  <c:v>43146</c:v>
                </c:pt>
                <c:pt idx="229">
                  <c:v>43147</c:v>
                </c:pt>
                <c:pt idx="230">
                  <c:v>43148</c:v>
                </c:pt>
                <c:pt idx="231">
                  <c:v>43149</c:v>
                </c:pt>
                <c:pt idx="232">
                  <c:v>43150</c:v>
                </c:pt>
                <c:pt idx="233">
                  <c:v>43151</c:v>
                </c:pt>
                <c:pt idx="234">
                  <c:v>43152</c:v>
                </c:pt>
                <c:pt idx="235">
                  <c:v>43153</c:v>
                </c:pt>
                <c:pt idx="236">
                  <c:v>43154</c:v>
                </c:pt>
                <c:pt idx="237">
                  <c:v>43155</c:v>
                </c:pt>
                <c:pt idx="238">
                  <c:v>43156</c:v>
                </c:pt>
                <c:pt idx="239">
                  <c:v>43157</c:v>
                </c:pt>
                <c:pt idx="240">
                  <c:v>43158</c:v>
                </c:pt>
                <c:pt idx="241">
                  <c:v>43159</c:v>
                </c:pt>
                <c:pt idx="242">
                  <c:v>43160</c:v>
                </c:pt>
                <c:pt idx="243">
                  <c:v>43161</c:v>
                </c:pt>
                <c:pt idx="244">
                  <c:v>43162</c:v>
                </c:pt>
                <c:pt idx="245">
                  <c:v>43163</c:v>
                </c:pt>
                <c:pt idx="246">
                  <c:v>43164</c:v>
                </c:pt>
                <c:pt idx="247">
                  <c:v>43165</c:v>
                </c:pt>
                <c:pt idx="248">
                  <c:v>43166</c:v>
                </c:pt>
                <c:pt idx="249">
                  <c:v>43167</c:v>
                </c:pt>
                <c:pt idx="250">
                  <c:v>43168</c:v>
                </c:pt>
                <c:pt idx="251">
                  <c:v>43169</c:v>
                </c:pt>
                <c:pt idx="252">
                  <c:v>43170</c:v>
                </c:pt>
                <c:pt idx="253">
                  <c:v>43171</c:v>
                </c:pt>
                <c:pt idx="254">
                  <c:v>43172</c:v>
                </c:pt>
                <c:pt idx="255">
                  <c:v>43173</c:v>
                </c:pt>
                <c:pt idx="256">
                  <c:v>43174</c:v>
                </c:pt>
                <c:pt idx="257">
                  <c:v>43175</c:v>
                </c:pt>
                <c:pt idx="258">
                  <c:v>43176</c:v>
                </c:pt>
                <c:pt idx="259">
                  <c:v>43177</c:v>
                </c:pt>
                <c:pt idx="260">
                  <c:v>43178</c:v>
                </c:pt>
                <c:pt idx="261">
                  <c:v>43179</c:v>
                </c:pt>
                <c:pt idx="262">
                  <c:v>43180</c:v>
                </c:pt>
                <c:pt idx="263">
                  <c:v>43181</c:v>
                </c:pt>
                <c:pt idx="264">
                  <c:v>43182</c:v>
                </c:pt>
                <c:pt idx="265">
                  <c:v>43183</c:v>
                </c:pt>
                <c:pt idx="266">
                  <c:v>43184</c:v>
                </c:pt>
                <c:pt idx="267">
                  <c:v>43185</c:v>
                </c:pt>
                <c:pt idx="268">
                  <c:v>43186</c:v>
                </c:pt>
                <c:pt idx="269">
                  <c:v>43187</c:v>
                </c:pt>
                <c:pt idx="270">
                  <c:v>43188</c:v>
                </c:pt>
                <c:pt idx="271">
                  <c:v>43189</c:v>
                </c:pt>
                <c:pt idx="272">
                  <c:v>43190</c:v>
                </c:pt>
                <c:pt idx="273">
                  <c:v>43191</c:v>
                </c:pt>
                <c:pt idx="274">
                  <c:v>43192</c:v>
                </c:pt>
                <c:pt idx="275">
                  <c:v>43193</c:v>
                </c:pt>
                <c:pt idx="276">
                  <c:v>43194</c:v>
                </c:pt>
                <c:pt idx="277">
                  <c:v>43195</c:v>
                </c:pt>
                <c:pt idx="278">
                  <c:v>43196</c:v>
                </c:pt>
                <c:pt idx="279">
                  <c:v>43197</c:v>
                </c:pt>
                <c:pt idx="280">
                  <c:v>43198</c:v>
                </c:pt>
                <c:pt idx="281">
                  <c:v>43199</c:v>
                </c:pt>
                <c:pt idx="282">
                  <c:v>43200</c:v>
                </c:pt>
                <c:pt idx="283">
                  <c:v>43201</c:v>
                </c:pt>
                <c:pt idx="284">
                  <c:v>43202</c:v>
                </c:pt>
                <c:pt idx="285">
                  <c:v>43203</c:v>
                </c:pt>
                <c:pt idx="286">
                  <c:v>43204</c:v>
                </c:pt>
                <c:pt idx="287">
                  <c:v>43205</c:v>
                </c:pt>
                <c:pt idx="288">
                  <c:v>43206</c:v>
                </c:pt>
                <c:pt idx="289">
                  <c:v>43207</c:v>
                </c:pt>
                <c:pt idx="290">
                  <c:v>43208</c:v>
                </c:pt>
                <c:pt idx="291">
                  <c:v>43209</c:v>
                </c:pt>
                <c:pt idx="292">
                  <c:v>43210</c:v>
                </c:pt>
                <c:pt idx="293">
                  <c:v>43211</c:v>
                </c:pt>
                <c:pt idx="294">
                  <c:v>43212</c:v>
                </c:pt>
                <c:pt idx="295">
                  <c:v>43213</c:v>
                </c:pt>
                <c:pt idx="296">
                  <c:v>43214</c:v>
                </c:pt>
                <c:pt idx="297">
                  <c:v>43215</c:v>
                </c:pt>
                <c:pt idx="298">
                  <c:v>43216</c:v>
                </c:pt>
                <c:pt idx="299">
                  <c:v>43217</c:v>
                </c:pt>
                <c:pt idx="300">
                  <c:v>43218</c:v>
                </c:pt>
                <c:pt idx="301">
                  <c:v>43219</c:v>
                </c:pt>
                <c:pt idx="302">
                  <c:v>43220</c:v>
                </c:pt>
                <c:pt idx="303">
                  <c:v>43221</c:v>
                </c:pt>
                <c:pt idx="304">
                  <c:v>43222</c:v>
                </c:pt>
                <c:pt idx="305">
                  <c:v>43223</c:v>
                </c:pt>
                <c:pt idx="306">
                  <c:v>43224</c:v>
                </c:pt>
                <c:pt idx="307">
                  <c:v>43225</c:v>
                </c:pt>
                <c:pt idx="308">
                  <c:v>43226</c:v>
                </c:pt>
                <c:pt idx="309">
                  <c:v>43227</c:v>
                </c:pt>
                <c:pt idx="310">
                  <c:v>43228</c:v>
                </c:pt>
                <c:pt idx="311">
                  <c:v>43229</c:v>
                </c:pt>
                <c:pt idx="312">
                  <c:v>43230</c:v>
                </c:pt>
                <c:pt idx="313">
                  <c:v>43231</c:v>
                </c:pt>
                <c:pt idx="314">
                  <c:v>43232</c:v>
                </c:pt>
                <c:pt idx="315">
                  <c:v>43233</c:v>
                </c:pt>
                <c:pt idx="316">
                  <c:v>43234</c:v>
                </c:pt>
                <c:pt idx="317">
                  <c:v>43235</c:v>
                </c:pt>
                <c:pt idx="318">
                  <c:v>43236</c:v>
                </c:pt>
                <c:pt idx="319">
                  <c:v>43237</c:v>
                </c:pt>
                <c:pt idx="320">
                  <c:v>43238</c:v>
                </c:pt>
                <c:pt idx="321">
                  <c:v>43239</c:v>
                </c:pt>
                <c:pt idx="322">
                  <c:v>43240</c:v>
                </c:pt>
                <c:pt idx="323">
                  <c:v>43241</c:v>
                </c:pt>
                <c:pt idx="324">
                  <c:v>43242</c:v>
                </c:pt>
                <c:pt idx="325">
                  <c:v>43243</c:v>
                </c:pt>
                <c:pt idx="326">
                  <c:v>43244</c:v>
                </c:pt>
                <c:pt idx="327">
                  <c:v>43245</c:v>
                </c:pt>
                <c:pt idx="328">
                  <c:v>43246</c:v>
                </c:pt>
                <c:pt idx="329">
                  <c:v>43247</c:v>
                </c:pt>
                <c:pt idx="330">
                  <c:v>43248</c:v>
                </c:pt>
                <c:pt idx="331">
                  <c:v>43249</c:v>
                </c:pt>
                <c:pt idx="332">
                  <c:v>43250</c:v>
                </c:pt>
                <c:pt idx="333">
                  <c:v>43251</c:v>
                </c:pt>
                <c:pt idx="334">
                  <c:v>43252</c:v>
                </c:pt>
                <c:pt idx="335">
                  <c:v>43253</c:v>
                </c:pt>
                <c:pt idx="336">
                  <c:v>43254</c:v>
                </c:pt>
                <c:pt idx="337">
                  <c:v>43255</c:v>
                </c:pt>
                <c:pt idx="338">
                  <c:v>43256</c:v>
                </c:pt>
                <c:pt idx="339">
                  <c:v>43257</c:v>
                </c:pt>
                <c:pt idx="340">
                  <c:v>43258</c:v>
                </c:pt>
                <c:pt idx="341">
                  <c:v>43259</c:v>
                </c:pt>
                <c:pt idx="342">
                  <c:v>43260</c:v>
                </c:pt>
                <c:pt idx="343">
                  <c:v>43261</c:v>
                </c:pt>
                <c:pt idx="344">
                  <c:v>43262</c:v>
                </c:pt>
                <c:pt idx="345">
                  <c:v>43263</c:v>
                </c:pt>
                <c:pt idx="346">
                  <c:v>43264</c:v>
                </c:pt>
                <c:pt idx="347">
                  <c:v>43265</c:v>
                </c:pt>
                <c:pt idx="348">
                  <c:v>43266</c:v>
                </c:pt>
                <c:pt idx="349">
                  <c:v>43267</c:v>
                </c:pt>
                <c:pt idx="350">
                  <c:v>43268</c:v>
                </c:pt>
                <c:pt idx="351">
                  <c:v>43269</c:v>
                </c:pt>
                <c:pt idx="352">
                  <c:v>43270</c:v>
                </c:pt>
                <c:pt idx="353">
                  <c:v>43271</c:v>
                </c:pt>
                <c:pt idx="354">
                  <c:v>43272</c:v>
                </c:pt>
                <c:pt idx="355">
                  <c:v>43273</c:v>
                </c:pt>
                <c:pt idx="356">
                  <c:v>43274</c:v>
                </c:pt>
                <c:pt idx="357">
                  <c:v>43275</c:v>
                </c:pt>
                <c:pt idx="358">
                  <c:v>43276</c:v>
                </c:pt>
                <c:pt idx="359">
                  <c:v>43277</c:v>
                </c:pt>
                <c:pt idx="360">
                  <c:v>43278</c:v>
                </c:pt>
                <c:pt idx="361">
                  <c:v>43279</c:v>
                </c:pt>
                <c:pt idx="362">
                  <c:v>43280</c:v>
                </c:pt>
                <c:pt idx="363">
                  <c:v>43281</c:v>
                </c:pt>
              </c:numCache>
            </c:numRef>
          </c:cat>
          <c:val>
            <c:numRef>
              <c:f>'data-to-chart'!$D$2:$D$365</c:f>
              <c:numCache>
                <c:formatCode>0</c:formatCode>
                <c:ptCount val="364"/>
                <c:pt idx="0">
                  <c:v>19</c:v>
                </c:pt>
                <c:pt idx="1">
                  <c:v>19</c:v>
                </c:pt>
                <c:pt idx="2">
                  <c:v>20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19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21</c:v>
                </c:pt>
                <c:pt idx="20">
                  <c:v>19</c:v>
                </c:pt>
                <c:pt idx="21">
                  <c:v>17</c:v>
                </c:pt>
                <c:pt idx="22">
                  <c:v>17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18</c:v>
                </c:pt>
                <c:pt idx="30">
                  <c:v>19</c:v>
                </c:pt>
                <c:pt idx="31">
                  <c:v>18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19D-40F1-ADB1-B9F8077CF6CD}"/>
            </c:ext>
          </c:extLst>
        </c:ser>
        <c:ser>
          <c:idx val="1"/>
          <c:order val="1"/>
          <c:tx>
            <c:v>Daily Lead 20 Day Running Average</c:v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'data-to-chart'!$E$2:$E$365</c:f>
              <c:numCache>
                <c:formatCode>0</c:formatCode>
                <c:ptCount val="364"/>
                <c:pt idx="18">
                  <c:v>18.578947368421051</c:v>
                </c:pt>
                <c:pt idx="19">
                  <c:v>18.684210526315791</c:v>
                </c:pt>
                <c:pt idx="20">
                  <c:v>18.684210526315791</c:v>
                </c:pt>
                <c:pt idx="21">
                  <c:v>18.526315789473685</c:v>
                </c:pt>
                <c:pt idx="22">
                  <c:v>18.526315789473685</c:v>
                </c:pt>
                <c:pt idx="23">
                  <c:v>18.736842105263158</c:v>
                </c:pt>
                <c:pt idx="24">
                  <c:v>18.94736842105263</c:v>
                </c:pt>
                <c:pt idx="25">
                  <c:v>19.105263157894736</c:v>
                </c:pt>
                <c:pt idx="26">
                  <c:v>19.157894736842106</c:v>
                </c:pt>
                <c:pt idx="27">
                  <c:v>19.210526315789473</c:v>
                </c:pt>
                <c:pt idx="28">
                  <c:v>19.263157894736842</c:v>
                </c:pt>
                <c:pt idx="29">
                  <c:v>19.210526315789473</c:v>
                </c:pt>
                <c:pt idx="30">
                  <c:v>19.210526315789473</c:v>
                </c:pt>
                <c:pt idx="31">
                  <c:v>19.105263157894736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19D-40F1-ADB1-B9F8077CF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158848"/>
        <c:axId val="158160384"/>
      </c:lineChart>
      <c:dateAx>
        <c:axId val="158158848"/>
        <c:scaling>
          <c:orientation val="minMax"/>
        </c:scaling>
        <c:delete val="0"/>
        <c:axPos val="b"/>
        <c:majorGridlines/>
        <c:minorGridlines/>
        <c:numFmt formatCode="m/d/yyyy" sourceLinked="1"/>
        <c:majorTickMark val="none"/>
        <c:minorTickMark val="none"/>
        <c:tickLblPos val="low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58160384"/>
        <c:crosses val="autoZero"/>
        <c:auto val="1"/>
        <c:lblOffset val="100"/>
        <c:baseTimeUnit val="days"/>
      </c:dateAx>
      <c:valAx>
        <c:axId val="158160384"/>
        <c:scaling>
          <c:orientation val="minMax"/>
          <c:max val="22"/>
          <c:min val="16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158158848"/>
        <c:crosses val="autoZero"/>
        <c:crossBetween val="midCat"/>
        <c:majorUnit val="1"/>
        <c:minorUnit val="1"/>
      </c:valAx>
      <c:spPr>
        <a:ln>
          <a:solidFill>
            <a:schemeClr val="tx1"/>
          </a:solidFill>
        </a:ln>
      </c:spPr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charts!$A$1</c:f>
          <c:strCache>
            <c:ptCount val="1"/>
            <c:pt idx="0">
              <c:v>Bering Sea Rule - Accumulated 500MB 3-Day ROC - CONUS [45,-90]</c:v>
            </c:pt>
          </c:strCache>
        </c:strRef>
      </c:tx>
      <c:layout/>
      <c:overlay val="0"/>
      <c:txPr>
        <a:bodyPr/>
        <a:lstStyle/>
        <a:p>
          <a:pPr>
            <a:defRPr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'data-to-chart'!$B$1</c:f>
              <c:strCache>
                <c:ptCount val="1"/>
                <c:pt idx="0">
                  <c:v>conus [45,-90]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cat>
            <c:numRef>
              <c:f>'data-to-chart'!$A$2:$A$365</c:f>
              <c:numCache>
                <c:formatCode>m/d/yyyy</c:formatCode>
                <c:ptCount val="364"/>
                <c:pt idx="0">
                  <c:v>42918</c:v>
                </c:pt>
                <c:pt idx="1">
                  <c:v>42919</c:v>
                </c:pt>
                <c:pt idx="2">
                  <c:v>42920</c:v>
                </c:pt>
                <c:pt idx="3">
                  <c:v>42921</c:v>
                </c:pt>
                <c:pt idx="4">
                  <c:v>42922</c:v>
                </c:pt>
                <c:pt idx="5">
                  <c:v>42923</c:v>
                </c:pt>
                <c:pt idx="6">
                  <c:v>42924</c:v>
                </c:pt>
                <c:pt idx="7">
                  <c:v>42925</c:v>
                </c:pt>
                <c:pt idx="8">
                  <c:v>42926</c:v>
                </c:pt>
                <c:pt idx="9">
                  <c:v>42927</c:v>
                </c:pt>
                <c:pt idx="10">
                  <c:v>42928</c:v>
                </c:pt>
                <c:pt idx="11">
                  <c:v>42929</c:v>
                </c:pt>
                <c:pt idx="12">
                  <c:v>42930</c:v>
                </c:pt>
                <c:pt idx="13">
                  <c:v>42931</c:v>
                </c:pt>
                <c:pt idx="14">
                  <c:v>42932</c:v>
                </c:pt>
                <c:pt idx="15">
                  <c:v>42933</c:v>
                </c:pt>
                <c:pt idx="16">
                  <c:v>42934</c:v>
                </c:pt>
                <c:pt idx="17">
                  <c:v>42935</c:v>
                </c:pt>
                <c:pt idx="18">
                  <c:v>42936</c:v>
                </c:pt>
                <c:pt idx="19">
                  <c:v>42937</c:v>
                </c:pt>
                <c:pt idx="20">
                  <c:v>42938</c:v>
                </c:pt>
                <c:pt idx="21">
                  <c:v>42939</c:v>
                </c:pt>
                <c:pt idx="22">
                  <c:v>42940</c:v>
                </c:pt>
                <c:pt idx="23">
                  <c:v>42941</c:v>
                </c:pt>
                <c:pt idx="24">
                  <c:v>42942</c:v>
                </c:pt>
                <c:pt idx="25">
                  <c:v>42943</c:v>
                </c:pt>
                <c:pt idx="26">
                  <c:v>42944</c:v>
                </c:pt>
                <c:pt idx="27">
                  <c:v>42945</c:v>
                </c:pt>
                <c:pt idx="28">
                  <c:v>42946</c:v>
                </c:pt>
                <c:pt idx="29">
                  <c:v>42947</c:v>
                </c:pt>
                <c:pt idx="30">
                  <c:v>42948</c:v>
                </c:pt>
                <c:pt idx="31">
                  <c:v>42949</c:v>
                </c:pt>
                <c:pt idx="32">
                  <c:v>42950</c:v>
                </c:pt>
                <c:pt idx="33">
                  <c:v>42951</c:v>
                </c:pt>
                <c:pt idx="34">
                  <c:v>42952</c:v>
                </c:pt>
                <c:pt idx="35">
                  <c:v>42953</c:v>
                </c:pt>
                <c:pt idx="36">
                  <c:v>42954</c:v>
                </c:pt>
                <c:pt idx="37">
                  <c:v>42955</c:v>
                </c:pt>
                <c:pt idx="38">
                  <c:v>42956</c:v>
                </c:pt>
                <c:pt idx="39">
                  <c:v>42957</c:v>
                </c:pt>
                <c:pt idx="40">
                  <c:v>42958</c:v>
                </c:pt>
                <c:pt idx="41">
                  <c:v>42959</c:v>
                </c:pt>
                <c:pt idx="42">
                  <c:v>42960</c:v>
                </c:pt>
                <c:pt idx="43">
                  <c:v>42961</c:v>
                </c:pt>
                <c:pt idx="44">
                  <c:v>42962</c:v>
                </c:pt>
                <c:pt idx="45">
                  <c:v>42963</c:v>
                </c:pt>
                <c:pt idx="46">
                  <c:v>42964</c:v>
                </c:pt>
                <c:pt idx="47">
                  <c:v>42965</c:v>
                </c:pt>
                <c:pt idx="48">
                  <c:v>42966</c:v>
                </c:pt>
                <c:pt idx="49">
                  <c:v>42967</c:v>
                </c:pt>
                <c:pt idx="50">
                  <c:v>42968</c:v>
                </c:pt>
                <c:pt idx="51">
                  <c:v>42969</c:v>
                </c:pt>
                <c:pt idx="52">
                  <c:v>42970</c:v>
                </c:pt>
                <c:pt idx="53">
                  <c:v>42971</c:v>
                </c:pt>
                <c:pt idx="54">
                  <c:v>42972</c:v>
                </c:pt>
                <c:pt idx="55">
                  <c:v>42973</c:v>
                </c:pt>
                <c:pt idx="56">
                  <c:v>42974</c:v>
                </c:pt>
                <c:pt idx="57">
                  <c:v>42975</c:v>
                </c:pt>
                <c:pt idx="58">
                  <c:v>42976</c:v>
                </c:pt>
                <c:pt idx="59">
                  <c:v>42977</c:v>
                </c:pt>
                <c:pt idx="60">
                  <c:v>42978</c:v>
                </c:pt>
                <c:pt idx="61">
                  <c:v>42979</c:v>
                </c:pt>
                <c:pt idx="62">
                  <c:v>42980</c:v>
                </c:pt>
                <c:pt idx="63">
                  <c:v>42981</c:v>
                </c:pt>
                <c:pt idx="64">
                  <c:v>42982</c:v>
                </c:pt>
                <c:pt idx="65">
                  <c:v>42983</c:v>
                </c:pt>
                <c:pt idx="66">
                  <c:v>42984</c:v>
                </c:pt>
                <c:pt idx="67">
                  <c:v>42985</c:v>
                </c:pt>
                <c:pt idx="68">
                  <c:v>42986</c:v>
                </c:pt>
                <c:pt idx="69">
                  <c:v>42987</c:v>
                </c:pt>
                <c:pt idx="70">
                  <c:v>42988</c:v>
                </c:pt>
                <c:pt idx="71">
                  <c:v>42989</c:v>
                </c:pt>
                <c:pt idx="72">
                  <c:v>42990</c:v>
                </c:pt>
                <c:pt idx="73">
                  <c:v>42991</c:v>
                </c:pt>
                <c:pt idx="74">
                  <c:v>42992</c:v>
                </c:pt>
                <c:pt idx="75">
                  <c:v>42993</c:v>
                </c:pt>
                <c:pt idx="76">
                  <c:v>42994</c:v>
                </c:pt>
                <c:pt idx="77">
                  <c:v>42995</c:v>
                </c:pt>
                <c:pt idx="78">
                  <c:v>42996</c:v>
                </c:pt>
                <c:pt idx="79">
                  <c:v>42997</c:v>
                </c:pt>
                <c:pt idx="80">
                  <c:v>42998</c:v>
                </c:pt>
                <c:pt idx="81">
                  <c:v>42999</c:v>
                </c:pt>
                <c:pt idx="82">
                  <c:v>43000</c:v>
                </c:pt>
                <c:pt idx="83">
                  <c:v>43001</c:v>
                </c:pt>
                <c:pt idx="84">
                  <c:v>43002</c:v>
                </c:pt>
                <c:pt idx="85">
                  <c:v>43003</c:v>
                </c:pt>
                <c:pt idx="86">
                  <c:v>43004</c:v>
                </c:pt>
                <c:pt idx="87">
                  <c:v>43005</c:v>
                </c:pt>
                <c:pt idx="88">
                  <c:v>43006</c:v>
                </c:pt>
                <c:pt idx="89">
                  <c:v>43007</c:v>
                </c:pt>
                <c:pt idx="90">
                  <c:v>43008</c:v>
                </c:pt>
                <c:pt idx="91">
                  <c:v>43009</c:v>
                </c:pt>
                <c:pt idx="92">
                  <c:v>43010</c:v>
                </c:pt>
                <c:pt idx="93">
                  <c:v>43011</c:v>
                </c:pt>
                <c:pt idx="94">
                  <c:v>43012</c:v>
                </c:pt>
                <c:pt idx="95">
                  <c:v>43013</c:v>
                </c:pt>
                <c:pt idx="96">
                  <c:v>43014</c:v>
                </c:pt>
                <c:pt idx="97">
                  <c:v>43015</c:v>
                </c:pt>
                <c:pt idx="98">
                  <c:v>43016</c:v>
                </c:pt>
                <c:pt idx="99">
                  <c:v>43017</c:v>
                </c:pt>
                <c:pt idx="100">
                  <c:v>43018</c:v>
                </c:pt>
                <c:pt idx="101">
                  <c:v>43019</c:v>
                </c:pt>
                <c:pt idx="102">
                  <c:v>43020</c:v>
                </c:pt>
                <c:pt idx="103">
                  <c:v>43021</c:v>
                </c:pt>
                <c:pt idx="104">
                  <c:v>43022</c:v>
                </c:pt>
                <c:pt idx="105">
                  <c:v>43023</c:v>
                </c:pt>
                <c:pt idx="106">
                  <c:v>43024</c:v>
                </c:pt>
                <c:pt idx="107">
                  <c:v>43025</c:v>
                </c:pt>
                <c:pt idx="108">
                  <c:v>43026</c:v>
                </c:pt>
                <c:pt idx="109">
                  <c:v>43027</c:v>
                </c:pt>
                <c:pt idx="110">
                  <c:v>43028</c:v>
                </c:pt>
                <c:pt idx="111">
                  <c:v>43029</c:v>
                </c:pt>
                <c:pt idx="112">
                  <c:v>43030</c:v>
                </c:pt>
                <c:pt idx="113">
                  <c:v>43031</c:v>
                </c:pt>
                <c:pt idx="114">
                  <c:v>43032</c:v>
                </c:pt>
                <c:pt idx="115">
                  <c:v>43033</c:v>
                </c:pt>
                <c:pt idx="116">
                  <c:v>43034</c:v>
                </c:pt>
                <c:pt idx="117">
                  <c:v>43035</c:v>
                </c:pt>
                <c:pt idx="118">
                  <c:v>43036</c:v>
                </c:pt>
                <c:pt idx="119">
                  <c:v>43037</c:v>
                </c:pt>
                <c:pt idx="120">
                  <c:v>43038</c:v>
                </c:pt>
                <c:pt idx="121">
                  <c:v>43039</c:v>
                </c:pt>
                <c:pt idx="122">
                  <c:v>43040</c:v>
                </c:pt>
                <c:pt idx="123">
                  <c:v>43041</c:v>
                </c:pt>
                <c:pt idx="124">
                  <c:v>43042</c:v>
                </c:pt>
                <c:pt idx="125">
                  <c:v>43043</c:v>
                </c:pt>
                <c:pt idx="126">
                  <c:v>43044</c:v>
                </c:pt>
                <c:pt idx="127">
                  <c:v>43045</c:v>
                </c:pt>
                <c:pt idx="128">
                  <c:v>43046</c:v>
                </c:pt>
                <c:pt idx="129">
                  <c:v>43047</c:v>
                </c:pt>
                <c:pt idx="130">
                  <c:v>43048</c:v>
                </c:pt>
                <c:pt idx="131">
                  <c:v>43049</c:v>
                </c:pt>
                <c:pt idx="132">
                  <c:v>43050</c:v>
                </c:pt>
                <c:pt idx="133">
                  <c:v>43051</c:v>
                </c:pt>
                <c:pt idx="134">
                  <c:v>43052</c:v>
                </c:pt>
                <c:pt idx="135">
                  <c:v>43053</c:v>
                </c:pt>
                <c:pt idx="136">
                  <c:v>43054</c:v>
                </c:pt>
                <c:pt idx="137">
                  <c:v>43055</c:v>
                </c:pt>
                <c:pt idx="138">
                  <c:v>43056</c:v>
                </c:pt>
                <c:pt idx="139">
                  <c:v>43057</c:v>
                </c:pt>
                <c:pt idx="140">
                  <c:v>43058</c:v>
                </c:pt>
                <c:pt idx="141">
                  <c:v>43059</c:v>
                </c:pt>
                <c:pt idx="142">
                  <c:v>43060</c:v>
                </c:pt>
                <c:pt idx="143">
                  <c:v>43061</c:v>
                </c:pt>
                <c:pt idx="144">
                  <c:v>43062</c:v>
                </c:pt>
                <c:pt idx="145">
                  <c:v>43063</c:v>
                </c:pt>
                <c:pt idx="146">
                  <c:v>43064</c:v>
                </c:pt>
                <c:pt idx="147">
                  <c:v>43065</c:v>
                </c:pt>
                <c:pt idx="148">
                  <c:v>43066</c:v>
                </c:pt>
                <c:pt idx="149">
                  <c:v>43067</c:v>
                </c:pt>
                <c:pt idx="150">
                  <c:v>43068</c:v>
                </c:pt>
                <c:pt idx="151">
                  <c:v>43069</c:v>
                </c:pt>
                <c:pt idx="152">
                  <c:v>43070</c:v>
                </c:pt>
                <c:pt idx="153">
                  <c:v>43071</c:v>
                </c:pt>
                <c:pt idx="154">
                  <c:v>43072</c:v>
                </c:pt>
                <c:pt idx="155">
                  <c:v>43073</c:v>
                </c:pt>
                <c:pt idx="156">
                  <c:v>43074</c:v>
                </c:pt>
                <c:pt idx="157">
                  <c:v>43075</c:v>
                </c:pt>
                <c:pt idx="158">
                  <c:v>43076</c:v>
                </c:pt>
                <c:pt idx="159">
                  <c:v>43077</c:v>
                </c:pt>
                <c:pt idx="160">
                  <c:v>43078</c:v>
                </c:pt>
                <c:pt idx="161">
                  <c:v>43079</c:v>
                </c:pt>
                <c:pt idx="162">
                  <c:v>43080</c:v>
                </c:pt>
                <c:pt idx="163">
                  <c:v>43081</c:v>
                </c:pt>
                <c:pt idx="164">
                  <c:v>43082</c:v>
                </c:pt>
                <c:pt idx="165">
                  <c:v>43083</c:v>
                </c:pt>
                <c:pt idx="166">
                  <c:v>43084</c:v>
                </c:pt>
                <c:pt idx="167">
                  <c:v>43085</c:v>
                </c:pt>
                <c:pt idx="168">
                  <c:v>43086</c:v>
                </c:pt>
                <c:pt idx="169">
                  <c:v>43087</c:v>
                </c:pt>
                <c:pt idx="170">
                  <c:v>43088</c:v>
                </c:pt>
                <c:pt idx="171">
                  <c:v>43089</c:v>
                </c:pt>
                <c:pt idx="172">
                  <c:v>43090</c:v>
                </c:pt>
                <c:pt idx="173">
                  <c:v>43091</c:v>
                </c:pt>
                <c:pt idx="174">
                  <c:v>43092</c:v>
                </c:pt>
                <c:pt idx="175">
                  <c:v>43093</c:v>
                </c:pt>
                <c:pt idx="176">
                  <c:v>43094</c:v>
                </c:pt>
                <c:pt idx="177">
                  <c:v>43095</c:v>
                </c:pt>
                <c:pt idx="178">
                  <c:v>43096</c:v>
                </c:pt>
                <c:pt idx="179">
                  <c:v>43097</c:v>
                </c:pt>
                <c:pt idx="180">
                  <c:v>43098</c:v>
                </c:pt>
                <c:pt idx="181">
                  <c:v>43099</c:v>
                </c:pt>
                <c:pt idx="182">
                  <c:v>43100</c:v>
                </c:pt>
                <c:pt idx="183">
                  <c:v>43101</c:v>
                </c:pt>
                <c:pt idx="184">
                  <c:v>43102</c:v>
                </c:pt>
                <c:pt idx="185">
                  <c:v>43103</c:v>
                </c:pt>
                <c:pt idx="186">
                  <c:v>43104</c:v>
                </c:pt>
                <c:pt idx="187">
                  <c:v>43105</c:v>
                </c:pt>
                <c:pt idx="188">
                  <c:v>43106</c:v>
                </c:pt>
                <c:pt idx="189">
                  <c:v>43107</c:v>
                </c:pt>
                <c:pt idx="190">
                  <c:v>43108</c:v>
                </c:pt>
                <c:pt idx="191">
                  <c:v>43109</c:v>
                </c:pt>
                <c:pt idx="192">
                  <c:v>43110</c:v>
                </c:pt>
                <c:pt idx="193">
                  <c:v>43111</c:v>
                </c:pt>
                <c:pt idx="194">
                  <c:v>43112</c:v>
                </c:pt>
                <c:pt idx="195">
                  <c:v>43113</c:v>
                </c:pt>
                <c:pt idx="196">
                  <c:v>43114</c:v>
                </c:pt>
                <c:pt idx="197">
                  <c:v>43115</c:v>
                </c:pt>
                <c:pt idx="198">
                  <c:v>43116</c:v>
                </c:pt>
                <c:pt idx="199">
                  <c:v>43117</c:v>
                </c:pt>
                <c:pt idx="200">
                  <c:v>43118</c:v>
                </c:pt>
                <c:pt idx="201">
                  <c:v>43119</c:v>
                </c:pt>
                <c:pt idx="202">
                  <c:v>43120</c:v>
                </c:pt>
                <c:pt idx="203">
                  <c:v>43121</c:v>
                </c:pt>
                <c:pt idx="204">
                  <c:v>43122</c:v>
                </c:pt>
                <c:pt idx="205">
                  <c:v>43123</c:v>
                </c:pt>
                <c:pt idx="206">
                  <c:v>43124</c:v>
                </c:pt>
                <c:pt idx="207">
                  <c:v>43125</c:v>
                </c:pt>
                <c:pt idx="208">
                  <c:v>43126</c:v>
                </c:pt>
                <c:pt idx="209">
                  <c:v>43127</c:v>
                </c:pt>
                <c:pt idx="210">
                  <c:v>43128</c:v>
                </c:pt>
                <c:pt idx="211">
                  <c:v>43129</c:v>
                </c:pt>
                <c:pt idx="212">
                  <c:v>43130</c:v>
                </c:pt>
                <c:pt idx="213">
                  <c:v>43131</c:v>
                </c:pt>
                <c:pt idx="214">
                  <c:v>43132</c:v>
                </c:pt>
                <c:pt idx="215">
                  <c:v>43133</c:v>
                </c:pt>
                <c:pt idx="216">
                  <c:v>43134</c:v>
                </c:pt>
                <c:pt idx="217">
                  <c:v>43135</c:v>
                </c:pt>
                <c:pt idx="218">
                  <c:v>43136</c:v>
                </c:pt>
                <c:pt idx="219">
                  <c:v>43137</c:v>
                </c:pt>
                <c:pt idx="220">
                  <c:v>43138</c:v>
                </c:pt>
                <c:pt idx="221">
                  <c:v>43139</c:v>
                </c:pt>
                <c:pt idx="222">
                  <c:v>43140</c:v>
                </c:pt>
                <c:pt idx="223">
                  <c:v>43141</c:v>
                </c:pt>
                <c:pt idx="224">
                  <c:v>43142</c:v>
                </c:pt>
                <c:pt idx="225">
                  <c:v>43143</c:v>
                </c:pt>
                <c:pt idx="226">
                  <c:v>43144</c:v>
                </c:pt>
                <c:pt idx="227">
                  <c:v>43145</c:v>
                </c:pt>
                <c:pt idx="228">
                  <c:v>43146</c:v>
                </c:pt>
                <c:pt idx="229">
                  <c:v>43147</c:v>
                </c:pt>
                <c:pt idx="230">
                  <c:v>43148</c:v>
                </c:pt>
                <c:pt idx="231">
                  <c:v>43149</c:v>
                </c:pt>
                <c:pt idx="232">
                  <c:v>43150</c:v>
                </c:pt>
                <c:pt idx="233">
                  <c:v>43151</c:v>
                </c:pt>
                <c:pt idx="234">
                  <c:v>43152</c:v>
                </c:pt>
                <c:pt idx="235">
                  <c:v>43153</c:v>
                </c:pt>
                <c:pt idx="236">
                  <c:v>43154</c:v>
                </c:pt>
                <c:pt idx="237">
                  <c:v>43155</c:v>
                </c:pt>
                <c:pt idx="238">
                  <c:v>43156</c:v>
                </c:pt>
                <c:pt idx="239">
                  <c:v>43157</c:v>
                </c:pt>
                <c:pt idx="240">
                  <c:v>43158</c:v>
                </c:pt>
                <c:pt idx="241">
                  <c:v>43159</c:v>
                </c:pt>
                <c:pt idx="242">
                  <c:v>43160</c:v>
                </c:pt>
                <c:pt idx="243">
                  <c:v>43161</c:v>
                </c:pt>
                <c:pt idx="244">
                  <c:v>43162</c:v>
                </c:pt>
                <c:pt idx="245">
                  <c:v>43163</c:v>
                </c:pt>
                <c:pt idx="246">
                  <c:v>43164</c:v>
                </c:pt>
                <c:pt idx="247">
                  <c:v>43165</c:v>
                </c:pt>
                <c:pt idx="248">
                  <c:v>43166</c:v>
                </c:pt>
                <c:pt idx="249">
                  <c:v>43167</c:v>
                </c:pt>
                <c:pt idx="250">
                  <c:v>43168</c:v>
                </c:pt>
                <c:pt idx="251">
                  <c:v>43169</c:v>
                </c:pt>
                <c:pt idx="252">
                  <c:v>43170</c:v>
                </c:pt>
                <c:pt idx="253">
                  <c:v>43171</c:v>
                </c:pt>
                <c:pt idx="254">
                  <c:v>43172</c:v>
                </c:pt>
                <c:pt idx="255">
                  <c:v>43173</c:v>
                </c:pt>
                <c:pt idx="256">
                  <c:v>43174</c:v>
                </c:pt>
                <c:pt idx="257">
                  <c:v>43175</c:v>
                </c:pt>
                <c:pt idx="258">
                  <c:v>43176</c:v>
                </c:pt>
                <c:pt idx="259">
                  <c:v>43177</c:v>
                </c:pt>
                <c:pt idx="260">
                  <c:v>43178</c:v>
                </c:pt>
                <c:pt idx="261">
                  <c:v>43179</c:v>
                </c:pt>
                <c:pt idx="262">
                  <c:v>43180</c:v>
                </c:pt>
                <c:pt idx="263">
                  <c:v>43181</c:v>
                </c:pt>
                <c:pt idx="264">
                  <c:v>43182</c:v>
                </c:pt>
                <c:pt idx="265">
                  <c:v>43183</c:v>
                </c:pt>
                <c:pt idx="266">
                  <c:v>43184</c:v>
                </c:pt>
                <c:pt idx="267">
                  <c:v>43185</c:v>
                </c:pt>
                <c:pt idx="268">
                  <c:v>43186</c:v>
                </c:pt>
                <c:pt idx="269">
                  <c:v>43187</c:v>
                </c:pt>
                <c:pt idx="270">
                  <c:v>43188</c:v>
                </c:pt>
                <c:pt idx="271">
                  <c:v>43189</c:v>
                </c:pt>
                <c:pt idx="272">
                  <c:v>43190</c:v>
                </c:pt>
                <c:pt idx="273">
                  <c:v>43191</c:v>
                </c:pt>
                <c:pt idx="274">
                  <c:v>43192</c:v>
                </c:pt>
                <c:pt idx="275">
                  <c:v>43193</c:v>
                </c:pt>
                <c:pt idx="276">
                  <c:v>43194</c:v>
                </c:pt>
                <c:pt idx="277">
                  <c:v>43195</c:v>
                </c:pt>
                <c:pt idx="278">
                  <c:v>43196</c:v>
                </c:pt>
                <c:pt idx="279">
                  <c:v>43197</c:v>
                </c:pt>
                <c:pt idx="280">
                  <c:v>43198</c:v>
                </c:pt>
                <c:pt idx="281">
                  <c:v>43199</c:v>
                </c:pt>
                <c:pt idx="282">
                  <c:v>43200</c:v>
                </c:pt>
                <c:pt idx="283">
                  <c:v>43201</c:v>
                </c:pt>
                <c:pt idx="284">
                  <c:v>43202</c:v>
                </c:pt>
                <c:pt idx="285">
                  <c:v>43203</c:v>
                </c:pt>
                <c:pt idx="286">
                  <c:v>43204</c:v>
                </c:pt>
                <c:pt idx="287">
                  <c:v>43205</c:v>
                </c:pt>
                <c:pt idx="288">
                  <c:v>43206</c:v>
                </c:pt>
                <c:pt idx="289">
                  <c:v>43207</c:v>
                </c:pt>
                <c:pt idx="290">
                  <c:v>43208</c:v>
                </c:pt>
                <c:pt idx="291">
                  <c:v>43209</c:v>
                </c:pt>
                <c:pt idx="292">
                  <c:v>43210</c:v>
                </c:pt>
                <c:pt idx="293">
                  <c:v>43211</c:v>
                </c:pt>
                <c:pt idx="294">
                  <c:v>43212</c:v>
                </c:pt>
                <c:pt idx="295">
                  <c:v>43213</c:v>
                </c:pt>
                <c:pt idx="296">
                  <c:v>43214</c:v>
                </c:pt>
                <c:pt idx="297">
                  <c:v>43215</c:v>
                </c:pt>
                <c:pt idx="298">
                  <c:v>43216</c:v>
                </c:pt>
                <c:pt idx="299">
                  <c:v>43217</c:v>
                </c:pt>
                <c:pt idx="300">
                  <c:v>43218</c:v>
                </c:pt>
                <c:pt idx="301">
                  <c:v>43219</c:v>
                </c:pt>
                <c:pt idx="302">
                  <c:v>43220</c:v>
                </c:pt>
                <c:pt idx="303">
                  <c:v>43221</c:v>
                </c:pt>
                <c:pt idx="304">
                  <c:v>43222</c:v>
                </c:pt>
                <c:pt idx="305">
                  <c:v>43223</c:v>
                </c:pt>
                <c:pt idx="306">
                  <c:v>43224</c:v>
                </c:pt>
                <c:pt idx="307">
                  <c:v>43225</c:v>
                </c:pt>
                <c:pt idx="308">
                  <c:v>43226</c:v>
                </c:pt>
                <c:pt idx="309">
                  <c:v>43227</c:v>
                </c:pt>
                <c:pt idx="310">
                  <c:v>43228</c:v>
                </c:pt>
                <c:pt idx="311">
                  <c:v>43229</c:v>
                </c:pt>
                <c:pt idx="312">
                  <c:v>43230</c:v>
                </c:pt>
                <c:pt idx="313">
                  <c:v>43231</c:v>
                </c:pt>
                <c:pt idx="314">
                  <c:v>43232</c:v>
                </c:pt>
                <c:pt idx="315">
                  <c:v>43233</c:v>
                </c:pt>
                <c:pt idx="316">
                  <c:v>43234</c:v>
                </c:pt>
                <c:pt idx="317">
                  <c:v>43235</c:v>
                </c:pt>
                <c:pt idx="318">
                  <c:v>43236</c:v>
                </c:pt>
                <c:pt idx="319">
                  <c:v>43237</c:v>
                </c:pt>
                <c:pt idx="320">
                  <c:v>43238</c:v>
                </c:pt>
                <c:pt idx="321">
                  <c:v>43239</c:v>
                </c:pt>
                <c:pt idx="322">
                  <c:v>43240</c:v>
                </c:pt>
                <c:pt idx="323">
                  <c:v>43241</c:v>
                </c:pt>
                <c:pt idx="324">
                  <c:v>43242</c:v>
                </c:pt>
                <c:pt idx="325">
                  <c:v>43243</c:v>
                </c:pt>
                <c:pt idx="326">
                  <c:v>43244</c:v>
                </c:pt>
                <c:pt idx="327">
                  <c:v>43245</c:v>
                </c:pt>
                <c:pt idx="328">
                  <c:v>43246</c:v>
                </c:pt>
                <c:pt idx="329">
                  <c:v>43247</c:v>
                </c:pt>
                <c:pt idx="330">
                  <c:v>43248</c:v>
                </c:pt>
                <c:pt idx="331">
                  <c:v>43249</c:v>
                </c:pt>
                <c:pt idx="332">
                  <c:v>43250</c:v>
                </c:pt>
                <c:pt idx="333">
                  <c:v>43251</c:v>
                </c:pt>
                <c:pt idx="334">
                  <c:v>43252</c:v>
                </c:pt>
                <c:pt idx="335">
                  <c:v>43253</c:v>
                </c:pt>
                <c:pt idx="336">
                  <c:v>43254</c:v>
                </c:pt>
                <c:pt idx="337">
                  <c:v>43255</c:v>
                </c:pt>
                <c:pt idx="338">
                  <c:v>43256</c:v>
                </c:pt>
                <c:pt idx="339">
                  <c:v>43257</c:v>
                </c:pt>
                <c:pt idx="340">
                  <c:v>43258</c:v>
                </c:pt>
                <c:pt idx="341">
                  <c:v>43259</c:v>
                </c:pt>
                <c:pt idx="342">
                  <c:v>43260</c:v>
                </c:pt>
                <c:pt idx="343">
                  <c:v>43261</c:v>
                </c:pt>
                <c:pt idx="344">
                  <c:v>43262</c:v>
                </c:pt>
                <c:pt idx="345">
                  <c:v>43263</c:v>
                </c:pt>
                <c:pt idx="346">
                  <c:v>43264</c:v>
                </c:pt>
                <c:pt idx="347">
                  <c:v>43265</c:v>
                </c:pt>
                <c:pt idx="348">
                  <c:v>43266</c:v>
                </c:pt>
                <c:pt idx="349">
                  <c:v>43267</c:v>
                </c:pt>
                <c:pt idx="350">
                  <c:v>43268</c:v>
                </c:pt>
                <c:pt idx="351">
                  <c:v>43269</c:v>
                </c:pt>
                <c:pt idx="352">
                  <c:v>43270</c:v>
                </c:pt>
                <c:pt idx="353">
                  <c:v>43271</c:v>
                </c:pt>
                <c:pt idx="354">
                  <c:v>43272</c:v>
                </c:pt>
                <c:pt idx="355">
                  <c:v>43273</c:v>
                </c:pt>
                <c:pt idx="356">
                  <c:v>43274</c:v>
                </c:pt>
                <c:pt idx="357">
                  <c:v>43275</c:v>
                </c:pt>
                <c:pt idx="358">
                  <c:v>43276</c:v>
                </c:pt>
                <c:pt idx="359">
                  <c:v>43277</c:v>
                </c:pt>
                <c:pt idx="360">
                  <c:v>43278</c:v>
                </c:pt>
                <c:pt idx="361">
                  <c:v>43279</c:v>
                </c:pt>
                <c:pt idx="362">
                  <c:v>43280</c:v>
                </c:pt>
                <c:pt idx="363">
                  <c:v>43281</c:v>
                </c:pt>
              </c:numCache>
            </c:numRef>
          </c:cat>
          <c:val>
            <c:numRef>
              <c:f>'data-to-chart'!$C$2:$C$365</c:f>
              <c:numCache>
                <c:formatCode>0.00</c:formatCode>
                <c:ptCount val="364"/>
                <c:pt idx="0">
                  <c:v>-4.3181333333341172</c:v>
                </c:pt>
                <c:pt idx="1">
                  <c:v>4.3412000000001472</c:v>
                </c:pt>
                <c:pt idx="2">
                  <c:v>26.248766666666295</c:v>
                </c:pt>
                <c:pt idx="3">
                  <c:v>39.209366666667243</c:v>
                </c:pt>
                <c:pt idx="4">
                  <c:v>33.017566666666731</c:v>
                </c:pt>
                <c:pt idx="5">
                  <c:v>19.112766666666477</c:v>
                </c:pt>
                <c:pt idx="6">
                  <c:v>-4.6758000000008906</c:v>
                </c:pt>
                <c:pt idx="7">
                  <c:v>-15.366566666667495</c:v>
                </c:pt>
                <c:pt idx="8">
                  <c:v>-10.35056666666666</c:v>
                </c:pt>
                <c:pt idx="9">
                  <c:v>29.111433333334087</c:v>
                </c:pt>
                <c:pt idx="10">
                  <c:v>65.516100000000733</c:v>
                </c:pt>
                <c:pt idx="11">
                  <c:v>79.069466666666514</c:v>
                </c:pt>
                <c:pt idx="12">
                  <c:v>34.249699999999088</c:v>
                </c:pt>
                <c:pt idx="13">
                  <c:v>-9.2007333333325132</c:v>
                </c:pt>
                <c:pt idx="14">
                  <c:v>-43.071533333333115</c:v>
                </c:pt>
                <c:pt idx="15">
                  <c:v>-75.320333333331902</c:v>
                </c:pt>
                <c:pt idx="16">
                  <c:v>-123.48413333333399</c:v>
                </c:pt>
                <c:pt idx="17">
                  <c:v>-152.60869999999946</c:v>
                </c:pt>
                <c:pt idx="18">
                  <c:v>-114.38813333333383</c:v>
                </c:pt>
                <c:pt idx="19">
                  <c:v>-86.404900000000154</c:v>
                </c:pt>
                <c:pt idx="20">
                  <c:v>-27.584333333334143</c:v>
                </c:pt>
                <c:pt idx="21">
                  <c:v>31.168000000000273</c:v>
                </c:pt>
                <c:pt idx="22">
                  <c:v>164.68100000000049</c:v>
                </c:pt>
                <c:pt idx="23">
                  <c:v>218.72286666666636</c:v>
                </c:pt>
                <c:pt idx="24">
                  <c:v>183.66263333333336</c:v>
                </c:pt>
                <c:pt idx="25">
                  <c:v>76.584966666666631</c:v>
                </c:pt>
                <c:pt idx="26">
                  <c:v>-26.992766666666284</c:v>
                </c:pt>
                <c:pt idx="27">
                  <c:v>-66.665033333334577</c:v>
                </c:pt>
                <c:pt idx="28">
                  <c:v>-46.801033333334395</c:v>
                </c:pt>
                <c:pt idx="29">
                  <c:v>53.027166666666744</c:v>
                </c:pt>
                <c:pt idx="30">
                  <c:v>121.28540000000187</c:v>
                </c:pt>
                <c:pt idx="31">
                  <c:v>94.190633333334219</c:v>
                </c:pt>
                <c:pt idx="32">
                  <c:v>-8.9513666666668232</c:v>
                </c:pt>
                <c:pt idx="33">
                  <c:v>-137.60043333333428</c:v>
                </c:pt>
                <c:pt idx="34">
                  <c:v>-103.18400000000111</c:v>
                </c:pt>
                <c:pt idx="35">
                  <c:v>-20.805666666665882</c:v>
                </c:pt>
                <c:pt idx="36">
                  <c:v>164.994</c:v>
                </c:pt>
                <c:pt idx="37">
                  <c:v>179.59543333333446</c:v>
                </c:pt>
                <c:pt idx="38">
                  <c:v>146.66393333333326</c:v>
                </c:pt>
                <c:pt idx="39">
                  <c:v>17.514933333333222</c:v>
                </c:pt>
                <c:pt idx="40">
                  <c:v>-34.454633333333426</c:v>
                </c:pt>
                <c:pt idx="41">
                  <c:v>-44.594300000000658</c:v>
                </c:pt>
                <c:pt idx="42">
                  <c:v>7.5951333333335542</c:v>
                </c:pt>
                <c:pt idx="43">
                  <c:v>6.8923999999994221</c:v>
                </c:pt>
                <c:pt idx="44">
                  <c:v>-31.121433333333698</c:v>
                </c:pt>
                <c:pt idx="45">
                  <c:v>-78.907300000000149</c:v>
                </c:pt>
                <c:pt idx="46">
                  <c:v>-46.885766666666314</c:v>
                </c:pt>
                <c:pt idx="47">
                  <c:v>-3.9777666666668665</c:v>
                </c:pt>
                <c:pt idx="48">
                  <c:v>-5.3816666666668125</c:v>
                </c:pt>
                <c:pt idx="49">
                  <c:v>-43.521666666667443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273-4EA5-B839-3448FD770364}"/>
            </c:ext>
          </c:extLst>
        </c:ser>
        <c:ser>
          <c:idx val="0"/>
          <c:order val="1"/>
          <c:tx>
            <c:strRef>
              <c:f>'data-to-chart'!$C$1</c:f>
              <c:strCache>
                <c:ptCount val="1"/>
                <c:pt idx="0">
                  <c:v>bering [60,-180]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'data-to-chart'!$A$2:$A$365</c:f>
              <c:numCache>
                <c:formatCode>m/d/yyyy</c:formatCode>
                <c:ptCount val="364"/>
                <c:pt idx="0">
                  <c:v>42918</c:v>
                </c:pt>
                <c:pt idx="1">
                  <c:v>42919</c:v>
                </c:pt>
                <c:pt idx="2">
                  <c:v>42920</c:v>
                </c:pt>
                <c:pt idx="3">
                  <c:v>42921</c:v>
                </c:pt>
                <c:pt idx="4">
                  <c:v>42922</c:v>
                </c:pt>
                <c:pt idx="5">
                  <c:v>42923</c:v>
                </c:pt>
                <c:pt idx="6">
                  <c:v>42924</c:v>
                </c:pt>
                <c:pt idx="7">
                  <c:v>42925</c:v>
                </c:pt>
                <c:pt idx="8">
                  <c:v>42926</c:v>
                </c:pt>
                <c:pt idx="9">
                  <c:v>42927</c:v>
                </c:pt>
                <c:pt idx="10">
                  <c:v>42928</c:v>
                </c:pt>
                <c:pt idx="11">
                  <c:v>42929</c:v>
                </c:pt>
                <c:pt idx="12">
                  <c:v>42930</c:v>
                </c:pt>
                <c:pt idx="13">
                  <c:v>42931</c:v>
                </c:pt>
                <c:pt idx="14">
                  <c:v>42932</c:v>
                </c:pt>
                <c:pt idx="15">
                  <c:v>42933</c:v>
                </c:pt>
                <c:pt idx="16">
                  <c:v>42934</c:v>
                </c:pt>
                <c:pt idx="17">
                  <c:v>42935</c:v>
                </c:pt>
                <c:pt idx="18">
                  <c:v>42936</c:v>
                </c:pt>
                <c:pt idx="19">
                  <c:v>42937</c:v>
                </c:pt>
                <c:pt idx="20">
                  <c:v>42938</c:v>
                </c:pt>
                <c:pt idx="21">
                  <c:v>42939</c:v>
                </c:pt>
                <c:pt idx="22">
                  <c:v>42940</c:v>
                </c:pt>
                <c:pt idx="23">
                  <c:v>42941</c:v>
                </c:pt>
                <c:pt idx="24">
                  <c:v>42942</c:v>
                </c:pt>
                <c:pt idx="25">
                  <c:v>42943</c:v>
                </c:pt>
                <c:pt idx="26">
                  <c:v>42944</c:v>
                </c:pt>
                <c:pt idx="27">
                  <c:v>42945</c:v>
                </c:pt>
                <c:pt idx="28">
                  <c:v>42946</c:v>
                </c:pt>
                <c:pt idx="29">
                  <c:v>42947</c:v>
                </c:pt>
                <c:pt idx="30">
                  <c:v>42948</c:v>
                </c:pt>
                <c:pt idx="31">
                  <c:v>42949</c:v>
                </c:pt>
                <c:pt idx="32">
                  <c:v>42950</c:v>
                </c:pt>
                <c:pt idx="33">
                  <c:v>42951</c:v>
                </c:pt>
                <c:pt idx="34">
                  <c:v>42952</c:v>
                </c:pt>
                <c:pt idx="35">
                  <c:v>42953</c:v>
                </c:pt>
                <c:pt idx="36">
                  <c:v>42954</c:v>
                </c:pt>
                <c:pt idx="37">
                  <c:v>42955</c:v>
                </c:pt>
                <c:pt idx="38">
                  <c:v>42956</c:v>
                </c:pt>
                <c:pt idx="39">
                  <c:v>42957</c:v>
                </c:pt>
                <c:pt idx="40">
                  <c:v>42958</c:v>
                </c:pt>
                <c:pt idx="41">
                  <c:v>42959</c:v>
                </c:pt>
                <c:pt idx="42">
                  <c:v>42960</c:v>
                </c:pt>
                <c:pt idx="43">
                  <c:v>42961</c:v>
                </c:pt>
                <c:pt idx="44">
                  <c:v>42962</c:v>
                </c:pt>
                <c:pt idx="45">
                  <c:v>42963</c:v>
                </c:pt>
                <c:pt idx="46">
                  <c:v>42964</c:v>
                </c:pt>
                <c:pt idx="47">
                  <c:v>42965</c:v>
                </c:pt>
                <c:pt idx="48">
                  <c:v>42966</c:v>
                </c:pt>
                <c:pt idx="49">
                  <c:v>42967</c:v>
                </c:pt>
                <c:pt idx="50">
                  <c:v>42968</c:v>
                </c:pt>
                <c:pt idx="51">
                  <c:v>42969</c:v>
                </c:pt>
                <c:pt idx="52">
                  <c:v>42970</c:v>
                </c:pt>
                <c:pt idx="53">
                  <c:v>42971</c:v>
                </c:pt>
                <c:pt idx="54">
                  <c:v>42972</c:v>
                </c:pt>
                <c:pt idx="55">
                  <c:v>42973</c:v>
                </c:pt>
                <c:pt idx="56">
                  <c:v>42974</c:v>
                </c:pt>
                <c:pt idx="57">
                  <c:v>42975</c:v>
                </c:pt>
                <c:pt idx="58">
                  <c:v>42976</c:v>
                </c:pt>
                <c:pt idx="59">
                  <c:v>42977</c:v>
                </c:pt>
                <c:pt idx="60">
                  <c:v>42978</c:v>
                </c:pt>
                <c:pt idx="61">
                  <c:v>42979</c:v>
                </c:pt>
                <c:pt idx="62">
                  <c:v>42980</c:v>
                </c:pt>
                <c:pt idx="63">
                  <c:v>42981</c:v>
                </c:pt>
                <c:pt idx="64">
                  <c:v>42982</c:v>
                </c:pt>
                <c:pt idx="65">
                  <c:v>42983</c:v>
                </c:pt>
                <c:pt idx="66">
                  <c:v>42984</c:v>
                </c:pt>
                <c:pt idx="67">
                  <c:v>42985</c:v>
                </c:pt>
                <c:pt idx="68">
                  <c:v>42986</c:v>
                </c:pt>
                <c:pt idx="69">
                  <c:v>42987</c:v>
                </c:pt>
                <c:pt idx="70">
                  <c:v>42988</c:v>
                </c:pt>
                <c:pt idx="71">
                  <c:v>42989</c:v>
                </c:pt>
                <c:pt idx="72">
                  <c:v>42990</c:v>
                </c:pt>
                <c:pt idx="73">
                  <c:v>42991</c:v>
                </c:pt>
                <c:pt idx="74">
                  <c:v>42992</c:v>
                </c:pt>
                <c:pt idx="75">
                  <c:v>42993</c:v>
                </c:pt>
                <c:pt idx="76">
                  <c:v>42994</c:v>
                </c:pt>
                <c:pt idx="77">
                  <c:v>42995</c:v>
                </c:pt>
                <c:pt idx="78">
                  <c:v>42996</c:v>
                </c:pt>
                <c:pt idx="79">
                  <c:v>42997</c:v>
                </c:pt>
                <c:pt idx="80">
                  <c:v>42998</c:v>
                </c:pt>
                <c:pt idx="81">
                  <c:v>42999</c:v>
                </c:pt>
                <c:pt idx="82">
                  <c:v>43000</c:v>
                </c:pt>
                <c:pt idx="83">
                  <c:v>43001</c:v>
                </c:pt>
                <c:pt idx="84">
                  <c:v>43002</c:v>
                </c:pt>
                <c:pt idx="85">
                  <c:v>43003</c:v>
                </c:pt>
                <c:pt idx="86">
                  <c:v>43004</c:v>
                </c:pt>
                <c:pt idx="87">
                  <c:v>43005</c:v>
                </c:pt>
                <c:pt idx="88">
                  <c:v>43006</c:v>
                </c:pt>
                <c:pt idx="89">
                  <c:v>43007</c:v>
                </c:pt>
                <c:pt idx="90">
                  <c:v>43008</c:v>
                </c:pt>
                <c:pt idx="91">
                  <c:v>43009</c:v>
                </c:pt>
                <c:pt idx="92">
                  <c:v>43010</c:v>
                </c:pt>
                <c:pt idx="93">
                  <c:v>43011</c:v>
                </c:pt>
                <c:pt idx="94">
                  <c:v>43012</c:v>
                </c:pt>
                <c:pt idx="95">
                  <c:v>43013</c:v>
                </c:pt>
                <c:pt idx="96">
                  <c:v>43014</c:v>
                </c:pt>
                <c:pt idx="97">
                  <c:v>43015</c:v>
                </c:pt>
                <c:pt idx="98">
                  <c:v>43016</c:v>
                </c:pt>
                <c:pt idx="99">
                  <c:v>43017</c:v>
                </c:pt>
                <c:pt idx="100">
                  <c:v>43018</c:v>
                </c:pt>
                <c:pt idx="101">
                  <c:v>43019</c:v>
                </c:pt>
                <c:pt idx="102">
                  <c:v>43020</c:v>
                </c:pt>
                <c:pt idx="103">
                  <c:v>43021</c:v>
                </c:pt>
                <c:pt idx="104">
                  <c:v>43022</c:v>
                </c:pt>
                <c:pt idx="105">
                  <c:v>43023</c:v>
                </c:pt>
                <c:pt idx="106">
                  <c:v>43024</c:v>
                </c:pt>
                <c:pt idx="107">
                  <c:v>43025</c:v>
                </c:pt>
                <c:pt idx="108">
                  <c:v>43026</c:v>
                </c:pt>
                <c:pt idx="109">
                  <c:v>43027</c:v>
                </c:pt>
                <c:pt idx="110">
                  <c:v>43028</c:v>
                </c:pt>
                <c:pt idx="111">
                  <c:v>43029</c:v>
                </c:pt>
                <c:pt idx="112">
                  <c:v>43030</c:v>
                </c:pt>
                <c:pt idx="113">
                  <c:v>43031</c:v>
                </c:pt>
                <c:pt idx="114">
                  <c:v>43032</c:v>
                </c:pt>
                <c:pt idx="115">
                  <c:v>43033</c:v>
                </c:pt>
                <c:pt idx="116">
                  <c:v>43034</c:v>
                </c:pt>
                <c:pt idx="117">
                  <c:v>43035</c:v>
                </c:pt>
                <c:pt idx="118">
                  <c:v>43036</c:v>
                </c:pt>
                <c:pt idx="119">
                  <c:v>43037</c:v>
                </c:pt>
                <c:pt idx="120">
                  <c:v>43038</c:v>
                </c:pt>
                <c:pt idx="121">
                  <c:v>43039</c:v>
                </c:pt>
                <c:pt idx="122">
                  <c:v>43040</c:v>
                </c:pt>
                <c:pt idx="123">
                  <c:v>43041</c:v>
                </c:pt>
                <c:pt idx="124">
                  <c:v>43042</c:v>
                </c:pt>
                <c:pt idx="125">
                  <c:v>43043</c:v>
                </c:pt>
                <c:pt idx="126">
                  <c:v>43044</c:v>
                </c:pt>
                <c:pt idx="127">
                  <c:v>43045</c:v>
                </c:pt>
                <c:pt idx="128">
                  <c:v>43046</c:v>
                </c:pt>
                <c:pt idx="129">
                  <c:v>43047</c:v>
                </c:pt>
                <c:pt idx="130">
                  <c:v>43048</c:v>
                </c:pt>
                <c:pt idx="131">
                  <c:v>43049</c:v>
                </c:pt>
                <c:pt idx="132">
                  <c:v>43050</c:v>
                </c:pt>
                <c:pt idx="133">
                  <c:v>43051</c:v>
                </c:pt>
                <c:pt idx="134">
                  <c:v>43052</c:v>
                </c:pt>
                <c:pt idx="135">
                  <c:v>43053</c:v>
                </c:pt>
                <c:pt idx="136">
                  <c:v>43054</c:v>
                </c:pt>
                <c:pt idx="137">
                  <c:v>43055</c:v>
                </c:pt>
                <c:pt idx="138">
                  <c:v>43056</c:v>
                </c:pt>
                <c:pt idx="139">
                  <c:v>43057</c:v>
                </c:pt>
                <c:pt idx="140">
                  <c:v>43058</c:v>
                </c:pt>
                <c:pt idx="141">
                  <c:v>43059</c:v>
                </c:pt>
                <c:pt idx="142">
                  <c:v>43060</c:v>
                </c:pt>
                <c:pt idx="143">
                  <c:v>43061</c:v>
                </c:pt>
                <c:pt idx="144">
                  <c:v>43062</c:v>
                </c:pt>
                <c:pt idx="145">
                  <c:v>43063</c:v>
                </c:pt>
                <c:pt idx="146">
                  <c:v>43064</c:v>
                </c:pt>
                <c:pt idx="147">
                  <c:v>43065</c:v>
                </c:pt>
                <c:pt idx="148">
                  <c:v>43066</c:v>
                </c:pt>
                <c:pt idx="149">
                  <c:v>43067</c:v>
                </c:pt>
                <c:pt idx="150">
                  <c:v>43068</c:v>
                </c:pt>
                <c:pt idx="151">
                  <c:v>43069</c:v>
                </c:pt>
                <c:pt idx="152">
                  <c:v>43070</c:v>
                </c:pt>
                <c:pt idx="153">
                  <c:v>43071</c:v>
                </c:pt>
                <c:pt idx="154">
                  <c:v>43072</c:v>
                </c:pt>
                <c:pt idx="155">
                  <c:v>43073</c:v>
                </c:pt>
                <c:pt idx="156">
                  <c:v>43074</c:v>
                </c:pt>
                <c:pt idx="157">
                  <c:v>43075</c:v>
                </c:pt>
                <c:pt idx="158">
                  <c:v>43076</c:v>
                </c:pt>
                <c:pt idx="159">
                  <c:v>43077</c:v>
                </c:pt>
                <c:pt idx="160">
                  <c:v>43078</c:v>
                </c:pt>
                <c:pt idx="161">
                  <c:v>43079</c:v>
                </c:pt>
                <c:pt idx="162">
                  <c:v>43080</c:v>
                </c:pt>
                <c:pt idx="163">
                  <c:v>43081</c:v>
                </c:pt>
                <c:pt idx="164">
                  <c:v>43082</c:v>
                </c:pt>
                <c:pt idx="165">
                  <c:v>43083</c:v>
                </c:pt>
                <c:pt idx="166">
                  <c:v>43084</c:v>
                </c:pt>
                <c:pt idx="167">
                  <c:v>43085</c:v>
                </c:pt>
                <c:pt idx="168">
                  <c:v>43086</c:v>
                </c:pt>
                <c:pt idx="169">
                  <c:v>43087</c:v>
                </c:pt>
                <c:pt idx="170">
                  <c:v>43088</c:v>
                </c:pt>
                <c:pt idx="171">
                  <c:v>43089</c:v>
                </c:pt>
                <c:pt idx="172">
                  <c:v>43090</c:v>
                </c:pt>
                <c:pt idx="173">
                  <c:v>43091</c:v>
                </c:pt>
                <c:pt idx="174">
                  <c:v>43092</c:v>
                </c:pt>
                <c:pt idx="175">
                  <c:v>43093</c:v>
                </c:pt>
                <c:pt idx="176">
                  <c:v>43094</c:v>
                </c:pt>
                <c:pt idx="177">
                  <c:v>43095</c:v>
                </c:pt>
                <c:pt idx="178">
                  <c:v>43096</c:v>
                </c:pt>
                <c:pt idx="179">
                  <c:v>43097</c:v>
                </c:pt>
                <c:pt idx="180">
                  <c:v>43098</c:v>
                </c:pt>
                <c:pt idx="181">
                  <c:v>43099</c:v>
                </c:pt>
                <c:pt idx="182">
                  <c:v>43100</c:v>
                </c:pt>
                <c:pt idx="183">
                  <c:v>43101</c:v>
                </c:pt>
                <c:pt idx="184">
                  <c:v>43102</c:v>
                </c:pt>
                <c:pt idx="185">
                  <c:v>43103</c:v>
                </c:pt>
                <c:pt idx="186">
                  <c:v>43104</c:v>
                </c:pt>
                <c:pt idx="187">
                  <c:v>43105</c:v>
                </c:pt>
                <c:pt idx="188">
                  <c:v>43106</c:v>
                </c:pt>
                <c:pt idx="189">
                  <c:v>43107</c:v>
                </c:pt>
                <c:pt idx="190">
                  <c:v>43108</c:v>
                </c:pt>
                <c:pt idx="191">
                  <c:v>43109</c:v>
                </c:pt>
                <c:pt idx="192">
                  <c:v>43110</c:v>
                </c:pt>
                <c:pt idx="193">
                  <c:v>43111</c:v>
                </c:pt>
                <c:pt idx="194">
                  <c:v>43112</c:v>
                </c:pt>
                <c:pt idx="195">
                  <c:v>43113</c:v>
                </c:pt>
                <c:pt idx="196">
                  <c:v>43114</c:v>
                </c:pt>
                <c:pt idx="197">
                  <c:v>43115</c:v>
                </c:pt>
                <c:pt idx="198">
                  <c:v>43116</c:v>
                </c:pt>
                <c:pt idx="199">
                  <c:v>43117</c:v>
                </c:pt>
                <c:pt idx="200">
                  <c:v>43118</c:v>
                </c:pt>
                <c:pt idx="201">
                  <c:v>43119</c:v>
                </c:pt>
                <c:pt idx="202">
                  <c:v>43120</c:v>
                </c:pt>
                <c:pt idx="203">
                  <c:v>43121</c:v>
                </c:pt>
                <c:pt idx="204">
                  <c:v>43122</c:v>
                </c:pt>
                <c:pt idx="205">
                  <c:v>43123</c:v>
                </c:pt>
                <c:pt idx="206">
                  <c:v>43124</c:v>
                </c:pt>
                <c:pt idx="207">
                  <c:v>43125</c:v>
                </c:pt>
                <c:pt idx="208">
                  <c:v>43126</c:v>
                </c:pt>
                <c:pt idx="209">
                  <c:v>43127</c:v>
                </c:pt>
                <c:pt idx="210">
                  <c:v>43128</c:v>
                </c:pt>
                <c:pt idx="211">
                  <c:v>43129</c:v>
                </c:pt>
                <c:pt idx="212">
                  <c:v>43130</c:v>
                </c:pt>
                <c:pt idx="213">
                  <c:v>43131</c:v>
                </c:pt>
                <c:pt idx="214">
                  <c:v>43132</c:v>
                </c:pt>
                <c:pt idx="215">
                  <c:v>43133</c:v>
                </c:pt>
                <c:pt idx="216">
                  <c:v>43134</c:v>
                </c:pt>
                <c:pt idx="217">
                  <c:v>43135</c:v>
                </c:pt>
                <c:pt idx="218">
                  <c:v>43136</c:v>
                </c:pt>
                <c:pt idx="219">
                  <c:v>43137</c:v>
                </c:pt>
                <c:pt idx="220">
                  <c:v>43138</c:v>
                </c:pt>
                <c:pt idx="221">
                  <c:v>43139</c:v>
                </c:pt>
                <c:pt idx="222">
                  <c:v>43140</c:v>
                </c:pt>
                <c:pt idx="223">
                  <c:v>43141</c:v>
                </c:pt>
                <c:pt idx="224">
                  <c:v>43142</c:v>
                </c:pt>
                <c:pt idx="225">
                  <c:v>43143</c:v>
                </c:pt>
                <c:pt idx="226">
                  <c:v>43144</c:v>
                </c:pt>
                <c:pt idx="227">
                  <c:v>43145</c:v>
                </c:pt>
                <c:pt idx="228">
                  <c:v>43146</c:v>
                </c:pt>
                <c:pt idx="229">
                  <c:v>43147</c:v>
                </c:pt>
                <c:pt idx="230">
                  <c:v>43148</c:v>
                </c:pt>
                <c:pt idx="231">
                  <c:v>43149</c:v>
                </c:pt>
                <c:pt idx="232">
                  <c:v>43150</c:v>
                </c:pt>
                <c:pt idx="233">
                  <c:v>43151</c:v>
                </c:pt>
                <c:pt idx="234">
                  <c:v>43152</c:v>
                </c:pt>
                <c:pt idx="235">
                  <c:v>43153</c:v>
                </c:pt>
                <c:pt idx="236">
                  <c:v>43154</c:v>
                </c:pt>
                <c:pt idx="237">
                  <c:v>43155</c:v>
                </c:pt>
                <c:pt idx="238">
                  <c:v>43156</c:v>
                </c:pt>
                <c:pt idx="239">
                  <c:v>43157</c:v>
                </c:pt>
                <c:pt idx="240">
                  <c:v>43158</c:v>
                </c:pt>
                <c:pt idx="241">
                  <c:v>43159</c:v>
                </c:pt>
                <c:pt idx="242">
                  <c:v>43160</c:v>
                </c:pt>
                <c:pt idx="243">
                  <c:v>43161</c:v>
                </c:pt>
                <c:pt idx="244">
                  <c:v>43162</c:v>
                </c:pt>
                <c:pt idx="245">
                  <c:v>43163</c:v>
                </c:pt>
                <c:pt idx="246">
                  <c:v>43164</c:v>
                </c:pt>
                <c:pt idx="247">
                  <c:v>43165</c:v>
                </c:pt>
                <c:pt idx="248">
                  <c:v>43166</c:v>
                </c:pt>
                <c:pt idx="249">
                  <c:v>43167</c:v>
                </c:pt>
                <c:pt idx="250">
                  <c:v>43168</c:v>
                </c:pt>
                <c:pt idx="251">
                  <c:v>43169</c:v>
                </c:pt>
                <c:pt idx="252">
                  <c:v>43170</c:v>
                </c:pt>
                <c:pt idx="253">
                  <c:v>43171</c:v>
                </c:pt>
                <c:pt idx="254">
                  <c:v>43172</c:v>
                </c:pt>
                <c:pt idx="255">
                  <c:v>43173</c:v>
                </c:pt>
                <c:pt idx="256">
                  <c:v>43174</c:v>
                </c:pt>
                <c:pt idx="257">
                  <c:v>43175</c:v>
                </c:pt>
                <c:pt idx="258">
                  <c:v>43176</c:v>
                </c:pt>
                <c:pt idx="259">
                  <c:v>43177</c:v>
                </c:pt>
                <c:pt idx="260">
                  <c:v>43178</c:v>
                </c:pt>
                <c:pt idx="261">
                  <c:v>43179</c:v>
                </c:pt>
                <c:pt idx="262">
                  <c:v>43180</c:v>
                </c:pt>
                <c:pt idx="263">
                  <c:v>43181</c:v>
                </c:pt>
                <c:pt idx="264">
                  <c:v>43182</c:v>
                </c:pt>
                <c:pt idx="265">
                  <c:v>43183</c:v>
                </c:pt>
                <c:pt idx="266">
                  <c:v>43184</c:v>
                </c:pt>
                <c:pt idx="267">
                  <c:v>43185</c:v>
                </c:pt>
                <c:pt idx="268">
                  <c:v>43186</c:v>
                </c:pt>
                <c:pt idx="269">
                  <c:v>43187</c:v>
                </c:pt>
                <c:pt idx="270">
                  <c:v>43188</c:v>
                </c:pt>
                <c:pt idx="271">
                  <c:v>43189</c:v>
                </c:pt>
                <c:pt idx="272">
                  <c:v>43190</c:v>
                </c:pt>
                <c:pt idx="273">
                  <c:v>43191</c:v>
                </c:pt>
                <c:pt idx="274">
                  <c:v>43192</c:v>
                </c:pt>
                <c:pt idx="275">
                  <c:v>43193</c:v>
                </c:pt>
                <c:pt idx="276">
                  <c:v>43194</c:v>
                </c:pt>
                <c:pt idx="277">
                  <c:v>43195</c:v>
                </c:pt>
                <c:pt idx="278">
                  <c:v>43196</c:v>
                </c:pt>
                <c:pt idx="279">
                  <c:v>43197</c:v>
                </c:pt>
                <c:pt idx="280">
                  <c:v>43198</c:v>
                </c:pt>
                <c:pt idx="281">
                  <c:v>43199</c:v>
                </c:pt>
                <c:pt idx="282">
                  <c:v>43200</c:v>
                </c:pt>
                <c:pt idx="283">
                  <c:v>43201</c:v>
                </c:pt>
                <c:pt idx="284">
                  <c:v>43202</c:v>
                </c:pt>
                <c:pt idx="285">
                  <c:v>43203</c:v>
                </c:pt>
                <c:pt idx="286">
                  <c:v>43204</c:v>
                </c:pt>
                <c:pt idx="287">
                  <c:v>43205</c:v>
                </c:pt>
                <c:pt idx="288">
                  <c:v>43206</c:v>
                </c:pt>
                <c:pt idx="289">
                  <c:v>43207</c:v>
                </c:pt>
                <c:pt idx="290">
                  <c:v>43208</c:v>
                </c:pt>
                <c:pt idx="291">
                  <c:v>43209</c:v>
                </c:pt>
                <c:pt idx="292">
                  <c:v>43210</c:v>
                </c:pt>
                <c:pt idx="293">
                  <c:v>43211</c:v>
                </c:pt>
                <c:pt idx="294">
                  <c:v>43212</c:v>
                </c:pt>
                <c:pt idx="295">
                  <c:v>43213</c:v>
                </c:pt>
                <c:pt idx="296">
                  <c:v>43214</c:v>
                </c:pt>
                <c:pt idx="297">
                  <c:v>43215</c:v>
                </c:pt>
                <c:pt idx="298">
                  <c:v>43216</c:v>
                </c:pt>
                <c:pt idx="299">
                  <c:v>43217</c:v>
                </c:pt>
                <c:pt idx="300">
                  <c:v>43218</c:v>
                </c:pt>
                <c:pt idx="301">
                  <c:v>43219</c:v>
                </c:pt>
                <c:pt idx="302">
                  <c:v>43220</c:v>
                </c:pt>
                <c:pt idx="303">
                  <c:v>43221</c:v>
                </c:pt>
                <c:pt idx="304">
                  <c:v>43222</c:v>
                </c:pt>
                <c:pt idx="305">
                  <c:v>43223</c:v>
                </c:pt>
                <c:pt idx="306">
                  <c:v>43224</c:v>
                </c:pt>
                <c:pt idx="307">
                  <c:v>43225</c:v>
                </c:pt>
                <c:pt idx="308">
                  <c:v>43226</c:v>
                </c:pt>
                <c:pt idx="309">
                  <c:v>43227</c:v>
                </c:pt>
                <c:pt idx="310">
                  <c:v>43228</c:v>
                </c:pt>
                <c:pt idx="311">
                  <c:v>43229</c:v>
                </c:pt>
                <c:pt idx="312">
                  <c:v>43230</c:v>
                </c:pt>
                <c:pt idx="313">
                  <c:v>43231</c:v>
                </c:pt>
                <c:pt idx="314">
                  <c:v>43232</c:v>
                </c:pt>
                <c:pt idx="315">
                  <c:v>43233</c:v>
                </c:pt>
                <c:pt idx="316">
                  <c:v>43234</c:v>
                </c:pt>
                <c:pt idx="317">
                  <c:v>43235</c:v>
                </c:pt>
                <c:pt idx="318">
                  <c:v>43236</c:v>
                </c:pt>
                <c:pt idx="319">
                  <c:v>43237</c:v>
                </c:pt>
                <c:pt idx="320">
                  <c:v>43238</c:v>
                </c:pt>
                <c:pt idx="321">
                  <c:v>43239</c:v>
                </c:pt>
                <c:pt idx="322">
                  <c:v>43240</c:v>
                </c:pt>
                <c:pt idx="323">
                  <c:v>43241</c:v>
                </c:pt>
                <c:pt idx="324">
                  <c:v>43242</c:v>
                </c:pt>
                <c:pt idx="325">
                  <c:v>43243</c:v>
                </c:pt>
                <c:pt idx="326">
                  <c:v>43244</c:v>
                </c:pt>
                <c:pt idx="327">
                  <c:v>43245</c:v>
                </c:pt>
                <c:pt idx="328">
                  <c:v>43246</c:v>
                </c:pt>
                <c:pt idx="329">
                  <c:v>43247</c:v>
                </c:pt>
                <c:pt idx="330">
                  <c:v>43248</c:v>
                </c:pt>
                <c:pt idx="331">
                  <c:v>43249</c:v>
                </c:pt>
                <c:pt idx="332">
                  <c:v>43250</c:v>
                </c:pt>
                <c:pt idx="333">
                  <c:v>43251</c:v>
                </c:pt>
                <c:pt idx="334">
                  <c:v>43252</c:v>
                </c:pt>
                <c:pt idx="335">
                  <c:v>43253</c:v>
                </c:pt>
                <c:pt idx="336">
                  <c:v>43254</c:v>
                </c:pt>
                <c:pt idx="337">
                  <c:v>43255</c:v>
                </c:pt>
                <c:pt idx="338">
                  <c:v>43256</c:v>
                </c:pt>
                <c:pt idx="339">
                  <c:v>43257</c:v>
                </c:pt>
                <c:pt idx="340">
                  <c:v>43258</c:v>
                </c:pt>
                <c:pt idx="341">
                  <c:v>43259</c:v>
                </c:pt>
                <c:pt idx="342">
                  <c:v>43260</c:v>
                </c:pt>
                <c:pt idx="343">
                  <c:v>43261</c:v>
                </c:pt>
                <c:pt idx="344">
                  <c:v>43262</c:v>
                </c:pt>
                <c:pt idx="345">
                  <c:v>43263</c:v>
                </c:pt>
                <c:pt idx="346">
                  <c:v>43264</c:v>
                </c:pt>
                <c:pt idx="347">
                  <c:v>43265</c:v>
                </c:pt>
                <c:pt idx="348">
                  <c:v>43266</c:v>
                </c:pt>
                <c:pt idx="349">
                  <c:v>43267</c:v>
                </c:pt>
                <c:pt idx="350">
                  <c:v>43268</c:v>
                </c:pt>
                <c:pt idx="351">
                  <c:v>43269</c:v>
                </c:pt>
                <c:pt idx="352">
                  <c:v>43270</c:v>
                </c:pt>
                <c:pt idx="353">
                  <c:v>43271</c:v>
                </c:pt>
                <c:pt idx="354">
                  <c:v>43272</c:v>
                </c:pt>
                <c:pt idx="355">
                  <c:v>43273</c:v>
                </c:pt>
                <c:pt idx="356">
                  <c:v>43274</c:v>
                </c:pt>
                <c:pt idx="357">
                  <c:v>43275</c:v>
                </c:pt>
                <c:pt idx="358">
                  <c:v>43276</c:v>
                </c:pt>
                <c:pt idx="359">
                  <c:v>43277</c:v>
                </c:pt>
                <c:pt idx="360">
                  <c:v>43278</c:v>
                </c:pt>
                <c:pt idx="361">
                  <c:v>43279</c:v>
                </c:pt>
                <c:pt idx="362">
                  <c:v>43280</c:v>
                </c:pt>
                <c:pt idx="363">
                  <c:v>43281</c:v>
                </c:pt>
              </c:numCache>
            </c:numRef>
          </c:cat>
          <c:val>
            <c:numRef>
              <c:f>'data-to-chart'!$B$2:$B$365</c:f>
              <c:numCache>
                <c:formatCode>0.00</c:formatCode>
                <c:ptCount val="364"/>
                <c:pt idx="0">
                  <c:v>28.099999999998545</c:v>
                </c:pt>
                <c:pt idx="1">
                  <c:v>26.382666666667017</c:v>
                </c:pt>
                <c:pt idx="2">
                  <c:v>64.654566666667961</c:v>
                </c:pt>
                <c:pt idx="3">
                  <c:v>104.68506666666751</c:v>
                </c:pt>
                <c:pt idx="4">
                  <c:v>104.58290000000004</c:v>
                </c:pt>
                <c:pt idx="5">
                  <c:v>66.776766666665935</c:v>
                </c:pt>
                <c:pt idx="6">
                  <c:v>-17.782899999999547</c:v>
                </c:pt>
                <c:pt idx="7">
                  <c:v>-71.545233333332973</c:v>
                </c:pt>
                <c:pt idx="8">
                  <c:v>-89.233766666666881</c:v>
                </c:pt>
                <c:pt idx="9">
                  <c:v>-21.28753333333346</c:v>
                </c:pt>
                <c:pt idx="10">
                  <c:v>24.306466666666285</c:v>
                </c:pt>
                <c:pt idx="11">
                  <c:v>66.19710000000002</c:v>
                </c:pt>
                <c:pt idx="12">
                  <c:v>45.420066666666877</c:v>
                </c:pt>
                <c:pt idx="13">
                  <c:v>48.96273333333253</c:v>
                </c:pt>
                <c:pt idx="14">
                  <c:v>32.890766666666117</c:v>
                </c:pt>
                <c:pt idx="15">
                  <c:v>38.069133333333106</c:v>
                </c:pt>
                <c:pt idx="16">
                  <c:v>19.412900000000565</c:v>
                </c:pt>
                <c:pt idx="17">
                  <c:v>15.037666666667064</c:v>
                </c:pt>
                <c:pt idx="18">
                  <c:v>11.085766666667041</c:v>
                </c:pt>
                <c:pt idx="19">
                  <c:v>5.3479000000006636</c:v>
                </c:pt>
                <c:pt idx="20">
                  <c:v>-6.1790999999999867</c:v>
                </c:pt>
                <c:pt idx="21">
                  <c:v>-33.96976666666766</c:v>
                </c:pt>
                <c:pt idx="22">
                  <c:v>-60.259999999999614</c:v>
                </c:pt>
                <c:pt idx="23">
                  <c:v>-46.743433333333087</c:v>
                </c:pt>
                <c:pt idx="24">
                  <c:v>2.3921333333334283</c:v>
                </c:pt>
                <c:pt idx="25">
                  <c:v>58.156933333331835</c:v>
                </c:pt>
                <c:pt idx="26">
                  <c:v>44.942133333332698</c:v>
                </c:pt>
                <c:pt idx="27">
                  <c:v>-2.9486666666671226</c:v>
                </c:pt>
                <c:pt idx="28">
                  <c:v>-26.147599999999027</c:v>
                </c:pt>
                <c:pt idx="29">
                  <c:v>-5.7390333333326753</c:v>
                </c:pt>
                <c:pt idx="30">
                  <c:v>21.585866666668153</c:v>
                </c:pt>
                <c:pt idx="31">
                  <c:v>18.645000000000437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73-4EA5-B839-3448FD770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635328"/>
        <c:axId val="161641216"/>
      </c:lineChart>
      <c:dateAx>
        <c:axId val="161635328"/>
        <c:scaling>
          <c:orientation val="minMax"/>
        </c:scaling>
        <c:delete val="0"/>
        <c:axPos val="b"/>
        <c:majorGridlines/>
        <c:minorGridlines/>
        <c:numFmt formatCode="m/d/yyyy" sourceLinked="1"/>
        <c:majorTickMark val="none"/>
        <c:minorTickMark val="none"/>
        <c:tickLblPos val="low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61641216"/>
        <c:crosses val="autoZero"/>
        <c:auto val="1"/>
        <c:lblOffset val="100"/>
        <c:baseTimeUnit val="days"/>
      </c:dateAx>
      <c:valAx>
        <c:axId val="161641216"/>
        <c:scaling>
          <c:orientation val="minMax"/>
          <c:max val="400"/>
          <c:min val="-400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spPr>
          <a:ln w="9525">
            <a:noFill/>
          </a:ln>
        </c:spPr>
        <c:crossAx val="161635328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9</xdr:row>
          <xdr:rowOff>19050</xdr:rowOff>
        </xdr:from>
        <xdr:to>
          <xdr:col>0</xdr:col>
          <xdr:colOff>1485900</xdr:colOff>
          <xdr:row>10</xdr:row>
          <xdr:rowOff>133350</xdr:rowOff>
        </xdr:to>
        <xdr:sp macro="" textlink="">
          <xdr:nvSpPr>
            <xdr:cNvPr id="5121" name="Button 1" descr="GetData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53640926-AAD7-44D8-BBD7-CCE9431645EC}">
                <a14:shadowObscured val="1"/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Verdana"/>
                  <a:ea typeface="Verdana"/>
                  <a:cs typeface="Verdana"/>
                </a:rPr>
                <a:t>Get All Data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28575</xdr:rowOff>
        </xdr:from>
        <xdr:to>
          <xdr:col>0</xdr:col>
          <xdr:colOff>1266825</xdr:colOff>
          <xdr:row>2</xdr:row>
          <xdr:rowOff>142875</xdr:rowOff>
        </xdr:to>
        <xdr:sp macro="" textlink="">
          <xdr:nvSpPr>
            <xdr:cNvPr id="1025" name="Button 1" descr="GetData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53640926-AAD7-44D8-BBD7-CCE9431645EC}">
                <a14:shadowObscured val="1"/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Verdana"/>
                  <a:ea typeface="Verdana"/>
                  <a:cs typeface="Verdana"/>
                </a:rPr>
                <a:t>Get Data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95250</xdr:colOff>
          <xdr:row>1</xdr:row>
          <xdr:rowOff>38100</xdr:rowOff>
        </xdr:from>
        <xdr:to>
          <xdr:col>0</xdr:col>
          <xdr:colOff>1190625</xdr:colOff>
          <xdr:row>2</xdr:row>
          <xdr:rowOff>152400</xdr:rowOff>
        </xdr:to>
        <xdr:sp macro="" textlink="">
          <xdr:nvSpPr>
            <xdr:cNvPr id="2049" name="Button 1" descr="GetData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53640926-AAD7-44D8-BBD7-CCE9431645EC}">
                <a14:shadowObscured val="1"/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Verdana"/>
                  <a:ea typeface="Verdana"/>
                  <a:cs typeface="Verdana"/>
                </a:rPr>
                <a:t>Get Data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0</xdr:rowOff>
    </xdr:from>
    <xdr:to>
      <xdr:col>25</xdr:col>
      <xdr:colOff>180679</xdr:colOff>
      <xdr:row>53</xdr:row>
      <xdr:rowOff>103632</xdr:rowOff>
    </xdr:to>
    <xdr:graphicFrame macro="">
      <xdr:nvGraphicFramePr>
        <xdr:cNvPr id="4" name="Chart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25</xdr:col>
      <xdr:colOff>182457</xdr:colOff>
      <xdr:row>25</xdr:row>
      <xdr:rowOff>104775</xdr:rowOff>
    </xdr:to>
    <xdr:graphicFrame macro="">
      <xdr:nvGraphicFramePr>
        <xdr:cNvPr id="5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0.00188</cdr:x>
      <cdr:y>0.00239</cdr:y>
    </cdr:from>
    <cdr:to>
      <cdr:x>0.07907</cdr:x>
      <cdr:y>0.0622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575" y="9525"/>
          <a:ext cx="117157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8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0.00125</cdr:x>
      <cdr:y>0.00477</cdr:y>
    </cdr:from>
    <cdr:to>
      <cdr:x>0.11017</cdr:x>
      <cdr:y>0.06921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51" y="19050"/>
          <a:ext cx="165735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8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227657</xdr:colOff>
      <xdr:row>30</xdr:row>
      <xdr:rowOff>151794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61925"/>
          <a:ext cx="7542857" cy="4847619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queryTables/queryTable1.xml><?xml version="1.0" encoding="utf-8"?>
<queryTable xmlns="http://schemas.openxmlformats.org/spreadsheetml/2006/main" name="test_352" growShrinkType="overwriteClear" connectionId="96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est_119" growShrinkType="overwriteClear" connectionId="215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est_278" growShrinkType="overwriteClear" connectionId="410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est_276" growShrinkType="overwriteClear" connectionId="407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est_89" growShrinkType="overwriteClear" connectionId="174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est_98" growShrinkType="overwriteClear" connectionId="185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est_346" growShrinkType="overwriteClear" connectionId="72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est_122" growShrinkType="overwriteClear" connectionId="218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est_299" growShrinkType="overwriteClear" connectionId="115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est_194" growShrinkType="overwriteClear" connectionId="309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est_69" growShrinkType="overwriteClear" connectionId="147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est_125" growShrinkType="overwriteClear" connectionId="222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est_164" growShrinkType="overwriteClear" connectionId="274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est_45" growShrinkType="overwriteClear" connectionId="406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est_191" growShrinkType="overwriteClear" connectionId="306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est_175" growShrinkType="overwriteClear" connectionId="288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est_201" growShrinkType="overwriteClear" connectionId="317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est_205" growShrinkType="overwriteClear" connectionId="321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est_220" growShrinkType="overwriteClear" connectionId="339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est_306" growShrinkType="overwriteClear" connectionId="101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est_142" growShrinkType="overwriteClear" connectionId="244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est_171" growShrinkType="overwriteClear" connectionId="283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est_280" growShrinkType="overwriteClear" connectionId="412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est_266" growShrinkType="overwriteClear" connectionId="395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est_324" growShrinkType="overwriteClear" connectionId="89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est_14" growShrinkType="overwriteClear" connectionId="203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est_152" growShrinkType="overwriteClear" connectionId="258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est_135" growShrinkType="overwriteClear" connectionId="235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est_109" growShrinkType="overwriteClear" connectionId="200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est_114" growShrinkType="overwriteClear" connectionId="206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est_106" growShrinkType="overwriteClear" connectionId="196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est_77" growShrinkType="overwriteClear" connectionId="157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est_186" growShrinkType="overwriteClear" connectionId="300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est_36" growShrinkType="overwriteClear" connectionId="336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est_27" growShrinkType="overwriteClear" connectionId="263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est_33" growShrinkType="overwriteClear" connectionId="302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est_331" growShrinkType="overwriteClear" connectionId="81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est_80" growShrinkType="overwriteClear" connectionId="161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est_257" growShrinkType="overwriteClear" connectionId="383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test_15" growShrinkType="overwriteClear" connectionId="210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test_159" growShrinkType="overwriteClear" connectionId="268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test_70" growShrinkType="overwriteClear" connectionId="148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test_111" growShrinkType="overwriteClear" connectionId="202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test_138" growShrinkType="overwriteClear" connectionId="239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test_155" growShrinkType="overwriteClear" connectionId="262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est_3" growShrinkType="overwriteClear" connectionId="155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test_58" growShrinkType="overwriteClear" connectionId="132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test_115" growShrinkType="overwriteClear" connectionId="208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test_228" growShrinkType="overwriteClear" connectionId="348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test_190" growShrinkType="overwriteClear" connectionId="305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test_153" growShrinkType="overwriteClear" connectionId="260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test_192" growShrinkType="overwriteClear" connectionId="307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test_136" growShrinkType="overwriteClear" connectionId="237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test_133" growShrinkType="overwriteClear" connectionId="233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test_96" growShrinkType="overwriteClear" connectionId="183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test_264" growShrinkType="overwriteClear" connectionId="392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est_59" growShrinkType="overwriteClear" connectionId="134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test_6" growShrinkType="overwriteClear" connectionId="169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test_317" growShrinkType="overwriteClear" connectionId="75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test_289" growShrinkType="overwriteClear" connectionId="426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test_196" growShrinkType="overwriteClear" connectionId="311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test_108" growShrinkType="overwriteClear" connectionId="198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test_255" growShrinkType="overwriteClear" connectionId="380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test_56" growShrinkType="overwriteClear" connectionId="130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test_252" growShrinkType="overwriteClear" connectionId="377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test_124" growShrinkType="overwriteClear" connectionId="221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test_17" growShrinkType="overwriteClear" connectionId="219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est_256" growShrinkType="overwriteClear" connectionId="381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test_74" growShrinkType="overwriteClear" connectionId="153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name="test_343" growShrinkType="overwriteClear" connectionId="2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name="test_60" growShrinkType="overwriteClear" connectionId="135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name="test_163" growShrinkType="overwriteClear" connectionId="273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name="test_50" growShrinkType="overwriteClear" connectionId="122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name="test_197" growShrinkType="overwriteClear" connectionId="312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name="test_19" growShrinkType="overwriteClear" connectionId="227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name="test_209" growShrinkType="overwriteClear" connectionId="326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name="test_231" growShrinkType="overwriteClear" connectionId="351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name="test_141" growShrinkType="overwriteClear" connectionId="243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est_341" growShrinkType="overwriteClear" connectionId="78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name="test_292" growShrinkType="overwriteClear" connectionId="430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name="test_260" growShrinkType="overwriteClear" connectionId="387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name="test_90" growShrinkType="overwriteClear" connectionId="175" autoFormatId="16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name="test_94" growShrinkType="overwriteClear" connectionId="180" autoFormatId="16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name="test_5" growShrinkType="overwriteClear" connectionId="164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name="test_307" growShrinkType="overwriteClear" connectionId="102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name="test_206" growShrinkType="overwriteClear" connectionId="322" autoFormatId="16" applyNumberFormats="0" applyBorderFormats="0" applyFontFormats="1" applyPatternFormats="1" applyAlignmentFormats="0" applyWidthHeightFormats="0"/>
</file>

<file path=xl/queryTables/queryTable177.xml><?xml version="1.0" encoding="utf-8"?>
<queryTable xmlns="http://schemas.openxmlformats.org/spreadsheetml/2006/main" name="test_273" growShrinkType="overwriteClear" connectionId="403" autoFormatId="16" applyNumberFormats="0" applyBorderFormats="0" applyFontFormats="1" applyPatternFormats="1" applyAlignmentFormats="0" applyWidthHeightFormats="0"/>
</file>

<file path=xl/queryTables/queryTable178.xml><?xml version="1.0" encoding="utf-8"?>
<queryTable xmlns="http://schemas.openxmlformats.org/spreadsheetml/2006/main" name="test" growShrinkType="overwriteClear" connectionId="142" autoFormatId="16" applyNumberFormats="0" applyBorderFormats="0" applyFontFormats="1" applyPatternFormats="1" applyAlignmentFormats="0" applyWidthHeightFormats="0"/>
</file>

<file path=xl/queryTables/queryTable179.xml><?xml version="1.0" encoding="utf-8"?>
<queryTable xmlns="http://schemas.openxmlformats.org/spreadsheetml/2006/main" name="test_7" growShrinkType="overwriteClear" connectionId="173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est_168" growShrinkType="overwriteClear" connectionId="279" autoFormatId="16" applyNumberFormats="0" applyBorderFormats="0" applyFontFormats="1" applyPatternFormats="1" applyAlignmentFormats="0" applyWidthHeightFormats="0"/>
</file>

<file path=xl/queryTables/queryTable180.xml><?xml version="1.0" encoding="utf-8"?>
<queryTable xmlns="http://schemas.openxmlformats.org/spreadsheetml/2006/main" name="test_267" growShrinkType="overwriteClear" connectionId="396" autoFormatId="16" applyNumberFormats="0" applyBorderFormats="0" applyFontFormats="1" applyPatternFormats="1" applyAlignmentFormats="0" applyWidthHeightFormats="0"/>
</file>

<file path=xl/queryTables/queryTable181.xml><?xml version="1.0" encoding="utf-8"?>
<queryTable xmlns="http://schemas.openxmlformats.org/spreadsheetml/2006/main" name="test_26" growShrinkType="overwriteClear" connectionId="259" autoFormatId="16" applyNumberFormats="0" applyBorderFormats="0" applyFontFormats="1" applyPatternFormats="1" applyAlignmentFormats="0" applyWidthHeightFormats="0"/>
</file>

<file path=xl/queryTables/queryTable182.xml><?xml version="1.0" encoding="utf-8"?>
<queryTable xmlns="http://schemas.openxmlformats.org/spreadsheetml/2006/main" name="test_318" growShrinkType="overwriteClear" connectionId="83" autoFormatId="16" applyNumberFormats="0" applyBorderFormats="0" applyFontFormats="1" applyPatternFormats="1" applyAlignmentFormats="0" applyWidthHeightFormats="0"/>
</file>

<file path=xl/queryTables/queryTable183.xml><?xml version="1.0" encoding="utf-8"?>
<queryTable xmlns="http://schemas.openxmlformats.org/spreadsheetml/2006/main" name="test_251" growShrinkType="overwriteClear" connectionId="375" autoFormatId="16" applyNumberFormats="0" applyBorderFormats="0" applyFontFormats="1" applyPatternFormats="1" applyAlignmentFormats="0" applyWidthHeightFormats="0"/>
</file>

<file path=xl/queryTables/queryTable184.xml><?xml version="1.0" encoding="utf-8"?>
<queryTable xmlns="http://schemas.openxmlformats.org/spreadsheetml/2006/main" name="test_302" growShrinkType="overwriteClear" connectionId="119" autoFormatId="16" applyNumberFormats="0" applyBorderFormats="0" applyFontFormats="1" applyPatternFormats="1" applyAlignmentFormats="0" applyWidthHeightFormats="0"/>
</file>

<file path=xl/queryTables/queryTable185.xml><?xml version="1.0" encoding="utf-8"?>
<queryTable xmlns="http://schemas.openxmlformats.org/spreadsheetml/2006/main" name="test_144" growShrinkType="overwriteClear" connectionId="247" autoFormatId="16" applyNumberFormats="0" applyBorderFormats="0" applyFontFormats="1" applyPatternFormats="1" applyAlignmentFormats="0" applyWidthHeightFormats="0"/>
</file>

<file path=xl/queryTables/queryTable186.xml><?xml version="1.0" encoding="utf-8"?>
<queryTable xmlns="http://schemas.openxmlformats.org/spreadsheetml/2006/main" name="test_339" growShrinkType="overwriteClear" connectionId="90" autoFormatId="16" applyNumberFormats="0" applyBorderFormats="0" applyFontFormats="1" applyPatternFormats="1" applyAlignmentFormats="0" applyWidthHeightFormats="0"/>
</file>

<file path=xl/queryTables/queryTable187.xml><?xml version="1.0" encoding="utf-8"?>
<queryTable xmlns="http://schemas.openxmlformats.org/spreadsheetml/2006/main" name="test_253" growShrinkType="overwriteClear" connectionId="378" autoFormatId="16" applyNumberFormats="0" applyBorderFormats="0" applyFontFormats="1" applyPatternFormats="1" applyAlignmentFormats="0" applyWidthHeightFormats="0"/>
</file>

<file path=xl/queryTables/queryTable188.xml><?xml version="1.0" encoding="utf-8"?>
<queryTable xmlns="http://schemas.openxmlformats.org/spreadsheetml/2006/main" name="test_97" growShrinkType="overwriteClear" connectionId="184" autoFormatId="16" applyNumberFormats="0" applyBorderFormats="0" applyFontFormats="1" applyPatternFormats="1" applyAlignmentFormats="0" applyWidthHeightFormats="0"/>
</file>

<file path=xl/queryTables/queryTable189.xml><?xml version="1.0" encoding="utf-8"?>
<queryTable xmlns="http://schemas.openxmlformats.org/spreadsheetml/2006/main" name="test_88" growShrinkType="overwriteClear" connectionId="172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est_184" growShrinkType="overwriteClear" connectionId="298" autoFormatId="16" applyNumberFormats="0" applyBorderFormats="0" applyFontFormats="1" applyPatternFormats="1" applyAlignmentFormats="0" applyWidthHeightFormats="0"/>
</file>

<file path=xl/queryTables/queryTable190.xml><?xml version="1.0" encoding="utf-8"?>
<queryTable xmlns="http://schemas.openxmlformats.org/spreadsheetml/2006/main" name="test_81" growShrinkType="overwriteClear" connectionId="162" autoFormatId="16" applyNumberFormats="0" applyBorderFormats="0" applyFontFormats="1" applyPatternFormats="1" applyAlignmentFormats="0" applyWidthHeightFormats="0"/>
</file>

<file path=xl/queryTables/queryTable191.xml><?xml version="1.0" encoding="utf-8"?>
<queryTable xmlns="http://schemas.openxmlformats.org/spreadsheetml/2006/main" name="test_169" growShrinkType="overwriteClear" connectionId="281" autoFormatId="16" applyNumberFormats="0" applyBorderFormats="0" applyFontFormats="1" applyPatternFormats="1" applyAlignmentFormats="0" applyWidthHeightFormats="0"/>
</file>

<file path=xl/queryTables/queryTable192.xml><?xml version="1.0" encoding="utf-8"?>
<queryTable xmlns="http://schemas.openxmlformats.org/spreadsheetml/2006/main" name="test_340" growShrinkType="overwriteClear" connectionId="76" autoFormatId="16" applyNumberFormats="0" applyBorderFormats="0" applyFontFormats="1" applyPatternFormats="1" applyAlignmentFormats="0" applyWidthHeightFormats="0"/>
</file>

<file path=xl/queryTables/queryTable193.xml><?xml version="1.0" encoding="utf-8"?>
<queryTable xmlns="http://schemas.openxmlformats.org/spreadsheetml/2006/main" name="test_248" growShrinkType="overwriteClear" connectionId="372" autoFormatId="16" applyNumberFormats="0" applyBorderFormats="0" applyFontFormats="1" applyPatternFormats="1" applyAlignmentFormats="0" applyWidthHeightFormats="0"/>
</file>

<file path=xl/queryTables/queryTable194.xml><?xml version="1.0" encoding="utf-8"?>
<queryTable xmlns="http://schemas.openxmlformats.org/spreadsheetml/2006/main" name="test_241" growShrinkType="overwriteClear" connectionId="364" autoFormatId="16" applyNumberFormats="0" applyBorderFormats="0" applyFontFormats="1" applyPatternFormats="1" applyAlignmentFormats="0" applyWidthHeightFormats="0"/>
</file>

<file path=xl/queryTables/queryTable195.xml><?xml version="1.0" encoding="utf-8"?>
<queryTable xmlns="http://schemas.openxmlformats.org/spreadsheetml/2006/main" name="test_327" growShrinkType="overwriteClear" connectionId="77" autoFormatId="16" applyNumberFormats="0" applyBorderFormats="0" applyFontFormats="1" applyPatternFormats="1" applyAlignmentFormats="0" applyWidthHeightFormats="0"/>
</file>

<file path=xl/queryTables/queryTable196.xml><?xml version="1.0" encoding="utf-8"?>
<queryTable xmlns="http://schemas.openxmlformats.org/spreadsheetml/2006/main" name="test_310" growShrinkType="overwriteClear" connectionId="105" autoFormatId="16" applyNumberFormats="0" applyBorderFormats="0" applyFontFormats="1" applyPatternFormats="1" applyAlignmentFormats="0" applyWidthHeightFormats="0"/>
</file>

<file path=xl/queryTables/queryTable197.xml><?xml version="1.0" encoding="utf-8"?>
<queryTable xmlns="http://schemas.openxmlformats.org/spreadsheetml/2006/main" name="test_105" growShrinkType="overwriteClear" connectionId="194" autoFormatId="16" applyNumberFormats="0" applyBorderFormats="0" applyFontFormats="1" applyPatternFormats="1" applyAlignmentFormats="0" applyWidthHeightFormats="0"/>
</file>

<file path=xl/queryTables/queryTable198.xml><?xml version="1.0" encoding="utf-8"?>
<queryTable xmlns="http://schemas.openxmlformats.org/spreadsheetml/2006/main" name="test_76" growShrinkType="overwriteClear" connectionId="156" autoFormatId="16" applyNumberFormats="0" applyBorderFormats="0" applyFontFormats="1" applyPatternFormats="1" applyAlignmentFormats="0" applyWidthHeightFormats="0"/>
</file>

<file path=xl/queryTables/queryTable199.xml><?xml version="1.0" encoding="utf-8"?>
<queryTable xmlns="http://schemas.openxmlformats.org/spreadsheetml/2006/main" name="test_217" growShrinkType="overwriteClear" connectionId="33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est_34" growShrinkType="overwriteClear" connectionId="313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est_284" growShrinkType="overwriteClear" connectionId="418" autoFormatId="16" applyNumberFormats="0" applyBorderFormats="0" applyFontFormats="1" applyPatternFormats="1" applyAlignmentFormats="0" applyWidthHeightFormats="0"/>
</file>

<file path=xl/queryTables/queryTable200.xml><?xml version="1.0" encoding="utf-8"?>
<queryTable xmlns="http://schemas.openxmlformats.org/spreadsheetml/2006/main" name="test_99" growShrinkType="overwriteClear" connectionId="187" autoFormatId="16" applyNumberFormats="0" applyBorderFormats="0" applyFontFormats="1" applyPatternFormats="1" applyAlignmentFormats="0" applyWidthHeightFormats="0"/>
</file>

<file path=xl/queryTables/queryTable201.xml><?xml version="1.0" encoding="utf-8"?>
<queryTable xmlns="http://schemas.openxmlformats.org/spreadsheetml/2006/main" name="test_277" growShrinkType="overwriteClear" connectionId="408" autoFormatId="16" applyNumberFormats="0" applyBorderFormats="0" applyFontFormats="1" applyPatternFormats="1" applyAlignmentFormats="0" applyWidthHeightFormats="0"/>
</file>

<file path=xl/queryTables/queryTable202.xml><?xml version="1.0" encoding="utf-8"?>
<queryTable xmlns="http://schemas.openxmlformats.org/spreadsheetml/2006/main" name="test_182" growShrinkType="overwriteClear" connectionId="296" autoFormatId="16" applyNumberFormats="0" applyBorderFormats="0" applyFontFormats="1" applyPatternFormats="1" applyAlignmentFormats="0" applyWidthHeightFormats="0"/>
</file>

<file path=xl/queryTables/queryTable203.xml><?xml version="1.0" encoding="utf-8"?>
<queryTable xmlns="http://schemas.openxmlformats.org/spreadsheetml/2006/main" name="test_202" growShrinkType="overwriteClear" connectionId="318" autoFormatId="16" applyNumberFormats="0" applyBorderFormats="0" applyFontFormats="1" applyPatternFormats="1" applyAlignmentFormats="0" applyWidthHeightFormats="0"/>
</file>

<file path=xl/queryTables/queryTable204.xml><?xml version="1.0" encoding="utf-8"?>
<queryTable xmlns="http://schemas.openxmlformats.org/spreadsheetml/2006/main" name="test_44" growShrinkType="overwriteClear" connectionId="400" autoFormatId="16" applyNumberFormats="0" applyBorderFormats="0" applyFontFormats="1" applyPatternFormats="1" applyAlignmentFormats="0" applyWidthHeightFormats="0"/>
</file>

<file path=xl/queryTables/queryTable205.xml><?xml version="1.0" encoding="utf-8"?>
<queryTable xmlns="http://schemas.openxmlformats.org/spreadsheetml/2006/main" name="test_126" growShrinkType="overwriteClear" connectionId="224" autoFormatId="16" applyNumberFormats="0" applyBorderFormats="0" applyFontFormats="1" applyPatternFormats="1" applyAlignmentFormats="0" applyWidthHeightFormats="0"/>
</file>

<file path=xl/queryTables/queryTable206.xml><?xml version="1.0" encoding="utf-8"?>
<queryTable xmlns="http://schemas.openxmlformats.org/spreadsheetml/2006/main" name="test_75" growShrinkType="overwriteClear" connectionId="154" autoFormatId="16" applyNumberFormats="0" applyBorderFormats="0" applyFontFormats="1" applyPatternFormats="1" applyAlignmentFormats="0" applyWidthHeightFormats="0"/>
</file>

<file path=xl/queryTables/queryTable207.xml><?xml version="1.0" encoding="utf-8"?>
<queryTable xmlns="http://schemas.openxmlformats.org/spreadsheetml/2006/main" name="test_272" growShrinkType="overwriteClear" connectionId="402" autoFormatId="16" applyNumberFormats="0" applyBorderFormats="0" applyFontFormats="1" applyPatternFormats="1" applyAlignmentFormats="0" applyWidthHeightFormats="0"/>
</file>

<file path=xl/queryTables/queryTable208.xml><?xml version="1.0" encoding="utf-8"?>
<queryTable xmlns="http://schemas.openxmlformats.org/spreadsheetml/2006/main" name="test_20" growShrinkType="overwriteClear" connectionId="232" autoFormatId="16" applyNumberFormats="0" applyBorderFormats="0" applyFontFormats="1" applyPatternFormats="1" applyAlignmentFormats="0" applyWidthHeightFormats="0"/>
</file>

<file path=xl/queryTables/queryTable209.xml><?xml version="1.0" encoding="utf-8"?>
<queryTable xmlns="http://schemas.openxmlformats.org/spreadsheetml/2006/main" name="test_300" growShrinkType="overwriteClear" connectionId="116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est_2" growShrinkType="overwriteClear" connectionId="150" autoFormatId="16" applyNumberFormats="0" applyBorderFormats="0" applyFontFormats="1" applyPatternFormats="1" applyAlignmentFormats="0" applyWidthHeightFormats="0"/>
</file>

<file path=xl/queryTables/queryTable210.xml><?xml version="1.0" encoding="utf-8"?>
<queryTable xmlns="http://schemas.openxmlformats.org/spreadsheetml/2006/main" name="test_131" growShrinkType="overwriteClear" connectionId="230" autoFormatId="16" applyNumberFormats="0" applyBorderFormats="0" applyFontFormats="1" applyPatternFormats="1" applyAlignmentFormats="0" applyWidthHeightFormats="0"/>
</file>

<file path=xl/queryTables/queryTable211.xml><?xml version="1.0" encoding="utf-8"?>
<queryTable xmlns="http://schemas.openxmlformats.org/spreadsheetml/2006/main" name="test_39" growShrinkType="overwriteClear" connectionId="363" autoFormatId="16" applyNumberFormats="0" applyBorderFormats="0" applyFontFormats="1" applyPatternFormats="1" applyAlignmentFormats="0" applyWidthHeightFormats="0"/>
</file>

<file path=xl/queryTables/queryTable212.xml><?xml version="1.0" encoding="utf-8"?>
<queryTable xmlns="http://schemas.openxmlformats.org/spreadsheetml/2006/main" name="test_319" growShrinkType="overwriteClear" connectionId="84" autoFormatId="16" applyNumberFormats="0" applyBorderFormats="0" applyFontFormats="1" applyPatternFormats="1" applyAlignmentFormats="0" applyWidthHeightFormats="0"/>
</file>

<file path=xl/queryTables/queryTable213.xml><?xml version="1.0" encoding="utf-8"?>
<queryTable xmlns="http://schemas.openxmlformats.org/spreadsheetml/2006/main" name="test_32" growShrinkType="overwriteClear" connectionId="285" autoFormatId="16" applyNumberFormats="0" applyBorderFormats="0" applyFontFormats="1" applyPatternFormats="1" applyAlignmentFormats="0" applyWidthHeightFormats="0"/>
</file>

<file path=xl/queryTables/queryTable214.xml><?xml version="1.0" encoding="utf-8"?>
<queryTable xmlns="http://schemas.openxmlformats.org/spreadsheetml/2006/main" name="test_316" growShrinkType="overwriteClear" connectionId="74" autoFormatId="16" applyNumberFormats="0" applyBorderFormats="0" applyFontFormats="1" applyPatternFormats="1" applyAlignmentFormats="0" applyWidthHeightFormats="0"/>
</file>

<file path=xl/queryTables/queryTable215.xml><?xml version="1.0" encoding="utf-8"?>
<queryTable xmlns="http://schemas.openxmlformats.org/spreadsheetml/2006/main" name="test_165" growShrinkType="overwriteClear" connectionId="275" autoFormatId="16" applyNumberFormats="0" applyBorderFormats="0" applyFontFormats="1" applyPatternFormats="1" applyAlignmentFormats="0" applyWidthHeightFormats="0"/>
</file>

<file path=xl/queryTables/queryTable216.xml><?xml version="1.0" encoding="utf-8"?>
<queryTable xmlns="http://schemas.openxmlformats.org/spreadsheetml/2006/main" name="test_268" growShrinkType="overwriteClear" connectionId="397" autoFormatId="16" applyNumberFormats="0" applyBorderFormats="0" applyFontFormats="1" applyPatternFormats="1" applyAlignmentFormats="0" applyWidthHeightFormats="0"/>
</file>

<file path=xl/queryTables/queryTable217.xml><?xml version="1.0" encoding="utf-8"?>
<queryTable xmlns="http://schemas.openxmlformats.org/spreadsheetml/2006/main" name="test_100" growShrinkType="overwriteClear" connectionId="188" autoFormatId="16" applyNumberFormats="0" applyBorderFormats="0" applyFontFormats="1" applyPatternFormats="1" applyAlignmentFormats="0" applyWidthHeightFormats="0"/>
</file>

<file path=xl/queryTables/queryTable218.xml><?xml version="1.0" encoding="utf-8"?>
<queryTable xmlns="http://schemas.openxmlformats.org/spreadsheetml/2006/main" name="test_293" growShrinkType="overwriteClear" connectionId="432" autoFormatId="16" applyNumberFormats="0" applyBorderFormats="0" applyFontFormats="1" applyPatternFormats="1" applyAlignmentFormats="0" applyWidthHeightFormats="0"/>
</file>

<file path=xl/queryTables/queryTable219.xml><?xml version="1.0" encoding="utf-8"?>
<queryTable xmlns="http://schemas.openxmlformats.org/spreadsheetml/2006/main" name="test_304" growShrinkType="overwriteClear" connectionId="97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est_246" growShrinkType="overwriteClear" connectionId="370" autoFormatId="16" applyNumberFormats="0" applyBorderFormats="0" applyFontFormats="1" applyPatternFormats="1" applyAlignmentFormats="0" applyWidthHeightFormats="0"/>
</file>

<file path=xl/queryTables/queryTable220.xml><?xml version="1.0" encoding="utf-8"?>
<queryTable xmlns="http://schemas.openxmlformats.org/spreadsheetml/2006/main" name="test_52" growShrinkType="overwriteClear" connectionId="125" autoFormatId="16" applyNumberFormats="0" applyBorderFormats="0" applyFontFormats="1" applyPatternFormats="1" applyAlignmentFormats="0" applyWidthHeightFormats="0"/>
</file>

<file path=xl/queryTables/queryTable221.xml><?xml version="1.0" encoding="utf-8"?>
<queryTable xmlns="http://schemas.openxmlformats.org/spreadsheetml/2006/main" name="test_121" growShrinkType="overwriteClear" connectionId="217" autoFormatId="16" applyNumberFormats="0" applyBorderFormats="0" applyFontFormats="1" applyPatternFormats="1" applyAlignmentFormats="0" applyWidthHeightFormats="0"/>
</file>

<file path=xl/queryTables/queryTable222.xml><?xml version="1.0" encoding="utf-8"?>
<queryTable xmlns="http://schemas.openxmlformats.org/spreadsheetml/2006/main" name="test_46" growShrinkType="overwriteClear" connectionId="415" autoFormatId="16" applyNumberFormats="0" applyBorderFormats="0" applyFontFormats="1" applyPatternFormats="1" applyAlignmentFormats="0" applyWidthHeightFormats="0"/>
</file>

<file path=xl/queryTables/queryTable223.xml><?xml version="1.0" encoding="utf-8"?>
<queryTable xmlns="http://schemas.openxmlformats.org/spreadsheetml/2006/main" name="test_275" growShrinkType="overwriteClear" connectionId="405" autoFormatId="16" applyNumberFormats="0" applyBorderFormats="0" applyFontFormats="1" applyPatternFormats="1" applyAlignmentFormats="0" applyWidthHeightFormats="0"/>
</file>

<file path=xl/queryTables/queryTable224.xml><?xml version="1.0" encoding="utf-8"?>
<queryTable xmlns="http://schemas.openxmlformats.org/spreadsheetml/2006/main" name="test_9" growShrinkType="overwriteClear" connectionId="182" autoFormatId="16" applyNumberFormats="0" applyBorderFormats="0" applyFontFormats="1" applyPatternFormats="1" applyAlignmentFormats="0" applyWidthHeightFormats="0"/>
</file>

<file path=xl/queryTables/queryTable225.xml><?xml version="1.0" encoding="utf-8"?>
<queryTable xmlns="http://schemas.openxmlformats.org/spreadsheetml/2006/main" name="test_286" growShrinkType="overwriteClear" connectionId="420" autoFormatId="16" applyNumberFormats="0" applyBorderFormats="0" applyFontFormats="1" applyPatternFormats="1" applyAlignmentFormats="0" applyWidthHeightFormats="0"/>
</file>

<file path=xl/queryTables/queryTable226.xml><?xml version="1.0" encoding="utf-8"?>
<queryTable xmlns="http://schemas.openxmlformats.org/spreadsheetml/2006/main" name="test_93" growShrinkType="overwriteClear" connectionId="179" autoFormatId="16" applyNumberFormats="0" applyBorderFormats="0" applyFontFormats="1" applyPatternFormats="1" applyAlignmentFormats="0" applyWidthHeightFormats="0"/>
</file>

<file path=xl/queryTables/queryTable227.xml><?xml version="1.0" encoding="utf-8"?>
<queryTable xmlns="http://schemas.openxmlformats.org/spreadsheetml/2006/main" name="test_49" growShrinkType="overwriteClear" connectionId="114" autoFormatId="16" applyNumberFormats="0" applyBorderFormats="0" applyFontFormats="1" applyPatternFormats="1" applyAlignmentFormats="0" applyWidthHeightFormats="0"/>
</file>

<file path=xl/queryTables/queryTable228.xml><?xml version="1.0" encoding="utf-8"?>
<queryTable xmlns="http://schemas.openxmlformats.org/spreadsheetml/2006/main" name="test_154" growShrinkType="overwriteClear" connectionId="261" autoFormatId="16" applyNumberFormats="0" applyBorderFormats="0" applyFontFormats="1" applyPatternFormats="1" applyAlignmentFormats="0" applyWidthHeightFormats="0"/>
</file>

<file path=xl/queryTables/queryTable229.xml><?xml version="1.0" encoding="utf-8"?>
<queryTable xmlns="http://schemas.openxmlformats.org/spreadsheetml/2006/main" name="test_157" growShrinkType="overwriteClear" connectionId="265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est_92" growShrinkType="overwriteClear" connectionId="178" autoFormatId="16" applyNumberFormats="0" applyBorderFormats="0" applyFontFormats="1" applyPatternFormats="1" applyAlignmentFormats="0" applyWidthHeightFormats="0"/>
</file>

<file path=xl/queryTables/queryTable230.xml><?xml version="1.0" encoding="utf-8"?>
<queryTable xmlns="http://schemas.openxmlformats.org/spreadsheetml/2006/main" name="test_282" growShrinkType="overwriteClear" connectionId="416" autoFormatId="16" applyNumberFormats="0" applyBorderFormats="0" applyFontFormats="1" applyPatternFormats="1" applyAlignmentFormats="0" applyWidthHeightFormats="0"/>
</file>

<file path=xl/queryTables/queryTable231.xml><?xml version="1.0" encoding="utf-8"?>
<queryTable xmlns="http://schemas.openxmlformats.org/spreadsheetml/2006/main" name="test_12" growShrinkType="overwriteClear" connectionId="195" autoFormatId="16" applyNumberFormats="0" applyBorderFormats="0" applyFontFormats="1" applyPatternFormats="1" applyAlignmentFormats="0" applyWidthHeightFormats="0"/>
</file>

<file path=xl/queryTables/queryTable232.xml><?xml version="1.0" encoding="utf-8"?>
<queryTable xmlns="http://schemas.openxmlformats.org/spreadsheetml/2006/main" name="test_195" growShrinkType="overwriteClear" connectionId="310" autoFormatId="16" applyNumberFormats="0" applyBorderFormats="0" applyFontFormats="1" applyPatternFormats="1" applyAlignmentFormats="0" applyWidthHeightFormats="0"/>
</file>

<file path=xl/queryTables/queryTable233.xml><?xml version="1.0" encoding="utf-8"?>
<queryTable xmlns="http://schemas.openxmlformats.org/spreadsheetml/2006/main" name="test_189" growShrinkType="overwriteClear" connectionId="304" autoFormatId="16" applyNumberFormats="0" applyBorderFormats="0" applyFontFormats="1" applyPatternFormats="1" applyAlignmentFormats="0" applyWidthHeightFormats="0"/>
</file>

<file path=xl/queryTables/queryTable234.xml><?xml version="1.0" encoding="utf-8"?>
<queryTable xmlns="http://schemas.openxmlformats.org/spreadsheetml/2006/main" name="test_145" growShrinkType="overwriteClear" connectionId="248" autoFormatId="16" applyNumberFormats="0" applyBorderFormats="0" applyFontFormats="1" applyPatternFormats="1" applyAlignmentFormats="0" applyWidthHeightFormats="0"/>
</file>

<file path=xl/queryTables/queryTable235.xml><?xml version="1.0" encoding="utf-8"?>
<queryTable xmlns="http://schemas.openxmlformats.org/spreadsheetml/2006/main" name="test_247" growShrinkType="overwriteClear" connectionId="371" autoFormatId="16" applyNumberFormats="0" applyBorderFormats="0" applyFontFormats="1" applyPatternFormats="1" applyAlignmentFormats="0" applyWidthHeightFormats="0"/>
</file>

<file path=xl/queryTables/queryTable236.xml><?xml version="1.0" encoding="utf-8"?>
<queryTable xmlns="http://schemas.openxmlformats.org/spreadsheetml/2006/main" name="test_347" growShrinkType="overwriteClear" connectionId="91" autoFormatId="16" applyNumberFormats="0" applyBorderFormats="0" applyFontFormats="1" applyPatternFormats="1" applyAlignmentFormats="0" applyWidthHeightFormats="0"/>
</file>

<file path=xl/queryTables/queryTable237.xml><?xml version="1.0" encoding="utf-8"?>
<queryTable xmlns="http://schemas.openxmlformats.org/spreadsheetml/2006/main" name="test_139" growShrinkType="overwriteClear" connectionId="241" autoFormatId="16" applyNumberFormats="0" applyBorderFormats="0" applyFontFormats="1" applyPatternFormats="1" applyAlignmentFormats="0" applyWidthHeightFormats="0"/>
</file>

<file path=xl/queryTables/queryTable238.xml><?xml version="1.0" encoding="utf-8"?>
<queryTable xmlns="http://schemas.openxmlformats.org/spreadsheetml/2006/main" name="test_102" growShrinkType="overwriteClear" connectionId="191" autoFormatId="16" applyNumberFormats="0" applyBorderFormats="0" applyFontFormats="1" applyPatternFormats="1" applyAlignmentFormats="0" applyWidthHeightFormats="0"/>
</file>

<file path=xl/queryTables/queryTable239.xml><?xml version="1.0" encoding="utf-8"?>
<queryTable xmlns="http://schemas.openxmlformats.org/spreadsheetml/2006/main" name="test_207" growShrinkType="overwriteClear" connectionId="323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est_134" growShrinkType="overwriteClear" connectionId="234" autoFormatId="16" applyNumberFormats="0" applyBorderFormats="0" applyFontFormats="1" applyPatternFormats="1" applyAlignmentFormats="0" applyWidthHeightFormats="0"/>
</file>

<file path=xl/queryTables/queryTable240.xml><?xml version="1.0" encoding="utf-8"?>
<queryTable xmlns="http://schemas.openxmlformats.org/spreadsheetml/2006/main" name="test_308" growShrinkType="overwriteClear" connectionId="103" autoFormatId="16" applyNumberFormats="0" applyBorderFormats="0" applyFontFormats="1" applyPatternFormats="1" applyAlignmentFormats="0" applyWidthHeightFormats="0"/>
</file>

<file path=xl/queryTables/queryTable241.xml><?xml version="1.0" encoding="utf-8"?>
<queryTable xmlns="http://schemas.openxmlformats.org/spreadsheetml/2006/main" name="test_129" growShrinkType="overwriteClear" connectionId="228" autoFormatId="16" applyNumberFormats="0" applyBorderFormats="0" applyFontFormats="1" applyPatternFormats="1" applyAlignmentFormats="0" applyWidthHeightFormats="0"/>
</file>

<file path=xl/queryTables/queryTable242.xml><?xml version="1.0" encoding="utf-8"?>
<queryTable xmlns="http://schemas.openxmlformats.org/spreadsheetml/2006/main" name="test_313" growShrinkType="overwriteClear" connectionId="108" autoFormatId="16" applyNumberFormats="0" applyBorderFormats="0" applyFontFormats="1" applyPatternFormats="1" applyAlignmentFormats="0" applyWidthHeightFormats="0"/>
</file>

<file path=xl/queryTables/queryTable243.xml><?xml version="1.0" encoding="utf-8"?>
<queryTable xmlns="http://schemas.openxmlformats.org/spreadsheetml/2006/main" name="test_265" growShrinkType="overwriteClear" connectionId="394" autoFormatId="16" applyNumberFormats="0" applyBorderFormats="0" applyFontFormats="1" applyPatternFormats="1" applyAlignmentFormats="0" applyWidthHeightFormats="0"/>
</file>

<file path=xl/queryTables/queryTable244.xml><?xml version="1.0" encoding="utf-8"?>
<queryTable xmlns="http://schemas.openxmlformats.org/spreadsheetml/2006/main" name="test_41" growShrinkType="overwriteClear" connectionId="376" autoFormatId="16" applyNumberFormats="0" applyBorderFormats="0" applyFontFormats="1" applyPatternFormats="1" applyAlignmentFormats="0" applyWidthHeightFormats="0"/>
</file>

<file path=xl/queryTables/queryTable245.xml><?xml version="1.0" encoding="utf-8"?>
<queryTable xmlns="http://schemas.openxmlformats.org/spreadsheetml/2006/main" name="test_242" growShrinkType="overwriteClear" connectionId="365" autoFormatId="16" applyNumberFormats="0" applyBorderFormats="0" applyFontFormats="1" applyPatternFormats="1" applyAlignmentFormats="0" applyWidthHeightFormats="0"/>
</file>

<file path=xl/queryTables/queryTable246.xml><?xml version="1.0" encoding="utf-8"?>
<queryTable xmlns="http://schemas.openxmlformats.org/spreadsheetml/2006/main" name="test_57" growShrinkType="overwriteClear" connectionId="131" autoFormatId="16" applyNumberFormats="0" applyBorderFormats="0" applyFontFormats="1" applyPatternFormats="1" applyAlignmentFormats="0" applyWidthHeightFormats="0"/>
</file>

<file path=xl/queryTables/queryTable247.xml><?xml version="1.0" encoding="utf-8"?>
<queryTable xmlns="http://schemas.openxmlformats.org/spreadsheetml/2006/main" name="test_23" growShrinkType="overwriteClear" connectionId="245" autoFormatId="16" applyNumberFormats="0" applyBorderFormats="0" applyFontFormats="1" applyPatternFormats="1" applyAlignmentFormats="0" applyWidthHeightFormats="0"/>
</file>

<file path=xl/queryTables/queryTable248.xml><?xml version="1.0" encoding="utf-8"?>
<queryTable xmlns="http://schemas.openxmlformats.org/spreadsheetml/2006/main" name="test_25" growShrinkType="overwriteClear" connectionId="254" autoFormatId="16" applyNumberFormats="0" applyBorderFormats="0" applyFontFormats="1" applyPatternFormats="1" applyAlignmentFormats="0" applyWidthHeightFormats="0"/>
</file>

<file path=xl/queryTables/queryTable249.xml><?xml version="1.0" encoding="utf-8"?>
<queryTable xmlns="http://schemas.openxmlformats.org/spreadsheetml/2006/main" name="test_11" growShrinkType="overwriteClear" connectionId="190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est_140" growShrinkType="overwriteClear" connectionId="242" autoFormatId="16" applyNumberFormats="0" applyBorderFormats="0" applyFontFormats="1" applyPatternFormats="1" applyAlignmentFormats="0" applyWidthHeightFormats="0"/>
</file>

<file path=xl/queryTables/queryTable250.xml><?xml version="1.0" encoding="utf-8"?>
<queryTable xmlns="http://schemas.openxmlformats.org/spreadsheetml/2006/main" name="test_170" growShrinkType="overwriteClear" connectionId="282" autoFormatId="16" applyNumberFormats="0" applyBorderFormats="0" applyFontFormats="1" applyPatternFormats="1" applyAlignmentFormats="0" applyWidthHeightFormats="0"/>
</file>

<file path=xl/queryTables/queryTable251.xml><?xml version="1.0" encoding="utf-8"?>
<queryTable xmlns="http://schemas.openxmlformats.org/spreadsheetml/2006/main" name="test_42" growShrinkType="overwriteClear" connectionId="382" autoFormatId="16" applyNumberFormats="0" applyBorderFormats="0" applyFontFormats="1" applyPatternFormats="1" applyAlignmentFormats="0" applyWidthHeightFormats="0"/>
</file>

<file path=xl/queryTables/queryTable252.xml><?xml version="1.0" encoding="utf-8"?>
<queryTable xmlns="http://schemas.openxmlformats.org/spreadsheetml/2006/main" name="test_296" growShrinkType="overwriteClear" connectionId="436" autoFormatId="16" applyNumberFormats="0" applyBorderFormats="0" applyFontFormats="1" applyPatternFormats="1" applyAlignmentFormats="0" applyWidthHeightFormats="0"/>
</file>

<file path=xl/queryTables/queryTable253.xml><?xml version="1.0" encoding="utf-8"?>
<queryTable xmlns="http://schemas.openxmlformats.org/spreadsheetml/2006/main" name="test_283" growShrinkType="overwriteClear" connectionId="417" autoFormatId="16" applyNumberFormats="0" applyBorderFormats="0" applyFontFormats="1" applyPatternFormats="1" applyAlignmentFormats="0" applyWidthHeightFormats="0"/>
</file>

<file path=xl/queryTables/queryTable254.xml><?xml version="1.0" encoding="utf-8"?>
<queryTable xmlns="http://schemas.openxmlformats.org/spreadsheetml/2006/main" name="test_297" growShrinkType="overwriteClear" connectionId="112" autoFormatId="16" applyNumberFormats="0" applyBorderFormats="0" applyFontFormats="1" applyPatternFormats="1" applyAlignmentFormats="0" applyWidthHeightFormats="0"/>
</file>

<file path=xl/queryTables/queryTable255.xml><?xml version="1.0" encoding="utf-8"?>
<queryTable xmlns="http://schemas.openxmlformats.org/spreadsheetml/2006/main" name="test_234" growShrinkType="overwriteClear" connectionId="354" autoFormatId="16" applyNumberFormats="0" applyBorderFormats="0" applyFontFormats="1" applyPatternFormats="1" applyAlignmentFormats="0" applyWidthHeightFormats="0"/>
</file>

<file path=xl/queryTables/queryTable256.xml><?xml version="1.0" encoding="utf-8"?>
<queryTable xmlns="http://schemas.openxmlformats.org/spreadsheetml/2006/main" name="test_150" growShrinkType="overwriteClear" connectionId="256" autoFormatId="16" applyNumberFormats="0" applyBorderFormats="0" applyFontFormats="1" applyPatternFormats="1" applyAlignmentFormats="0" applyWidthHeightFormats="0"/>
</file>

<file path=xl/queryTables/queryTable257.xml><?xml version="1.0" encoding="utf-8"?>
<queryTable xmlns="http://schemas.openxmlformats.org/spreadsheetml/2006/main" name="test_173" growShrinkType="overwriteClear" connectionId="286" autoFormatId="16" applyNumberFormats="0" applyBorderFormats="0" applyFontFormats="1" applyPatternFormats="1" applyAlignmentFormats="0" applyWidthHeightFormats="0"/>
</file>

<file path=xl/queryTables/queryTable258.xml><?xml version="1.0" encoding="utf-8"?>
<queryTable xmlns="http://schemas.openxmlformats.org/spreadsheetml/2006/main" name="test_101" growShrinkType="overwriteClear" connectionId="189" autoFormatId="16" applyNumberFormats="0" applyBorderFormats="0" applyFontFormats="1" applyPatternFormats="1" applyAlignmentFormats="0" applyWidthHeightFormats="0"/>
</file>

<file path=xl/queryTables/queryTable259.xml><?xml version="1.0" encoding="utf-8"?>
<queryTable xmlns="http://schemas.openxmlformats.org/spreadsheetml/2006/main" name="test_112" growShrinkType="overwriteClear" connectionId="204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est_269" growShrinkType="overwriteClear" connectionId="398" autoFormatId="16" applyNumberFormats="0" applyBorderFormats="0" applyFontFormats="1" applyPatternFormats="1" applyAlignmentFormats="0" applyWidthHeightFormats="0"/>
</file>

<file path=xl/queryTables/queryTable260.xml><?xml version="1.0" encoding="utf-8"?>
<queryTable xmlns="http://schemas.openxmlformats.org/spreadsheetml/2006/main" name="test_132" growShrinkType="overwriteClear" connectionId="231" autoFormatId="16" applyNumberFormats="0" applyBorderFormats="0" applyFontFormats="1" applyPatternFormats="1" applyAlignmentFormats="0" applyWidthHeightFormats="0"/>
</file>

<file path=xl/queryTables/queryTable261.xml><?xml version="1.0" encoding="utf-8"?>
<queryTable xmlns="http://schemas.openxmlformats.org/spreadsheetml/2006/main" name="test_244" growShrinkType="overwriteClear" connectionId="367" autoFormatId="16" applyNumberFormats="0" applyBorderFormats="0" applyFontFormats="1" applyPatternFormats="1" applyAlignmentFormats="0" applyWidthHeightFormats="0"/>
</file>

<file path=xl/queryTables/queryTable262.xml><?xml version="1.0" encoding="utf-8"?>
<queryTable xmlns="http://schemas.openxmlformats.org/spreadsheetml/2006/main" name="test_35" growShrinkType="overwriteClear" connectionId="324" autoFormatId="16" applyNumberFormats="0" applyBorderFormats="0" applyFontFormats="1" applyPatternFormats="1" applyAlignmentFormats="0" applyWidthHeightFormats="0"/>
</file>

<file path=xl/queryTables/queryTable263.xml><?xml version="1.0" encoding="utf-8"?>
<queryTable xmlns="http://schemas.openxmlformats.org/spreadsheetml/2006/main" name="test_176" growShrinkType="overwriteClear" connectionId="289" autoFormatId="16" applyNumberFormats="0" applyBorderFormats="0" applyFontFormats="1" applyPatternFormats="1" applyAlignmentFormats="0" applyWidthHeightFormats="0"/>
</file>

<file path=xl/queryTables/queryTable264.xml><?xml version="1.0" encoding="utf-8"?>
<queryTable xmlns="http://schemas.openxmlformats.org/spreadsheetml/2006/main" name="test_24" growShrinkType="overwriteClear" connectionId="249" autoFormatId="16" applyNumberFormats="0" applyBorderFormats="0" applyFontFormats="1" applyPatternFormats="1" applyAlignmentFormats="0" applyWidthHeightFormats="0"/>
</file>

<file path=xl/queryTables/queryTable265.xml><?xml version="1.0" encoding="utf-8"?>
<queryTable xmlns="http://schemas.openxmlformats.org/spreadsheetml/2006/main" name="test_250" growShrinkType="overwriteClear" connectionId="374" autoFormatId="16" applyNumberFormats="0" applyBorderFormats="0" applyFontFormats="1" applyPatternFormats="1" applyAlignmentFormats="0" applyWidthHeightFormats="0"/>
</file>

<file path=xl/queryTables/queryTable266.xml><?xml version="1.0" encoding="utf-8"?>
<queryTable xmlns="http://schemas.openxmlformats.org/spreadsheetml/2006/main" name="test_227" growShrinkType="overwriteClear" connectionId="346" autoFormatId="16" applyNumberFormats="0" applyBorderFormats="0" applyFontFormats="1" applyPatternFormats="1" applyAlignmentFormats="0" applyWidthHeightFormats="0"/>
</file>

<file path=xl/queryTables/queryTable267.xml><?xml version="1.0" encoding="utf-8"?>
<queryTable xmlns="http://schemas.openxmlformats.org/spreadsheetml/2006/main" name="test_21" growShrinkType="overwriteClear" connectionId="236" autoFormatId="16" applyNumberFormats="0" applyBorderFormats="0" applyFontFormats="1" applyPatternFormats="1" applyAlignmentFormats="0" applyWidthHeightFormats="0"/>
</file>

<file path=xl/queryTables/queryTable268.xml><?xml version="1.0" encoding="utf-8"?>
<queryTable xmlns="http://schemas.openxmlformats.org/spreadsheetml/2006/main" name="test_315" growShrinkType="overwriteClear" connectionId="100" autoFormatId="16" applyNumberFormats="0" applyBorderFormats="0" applyFontFormats="1" applyPatternFormats="1" applyAlignmentFormats="0" applyWidthHeightFormats="0"/>
</file>

<file path=xl/queryTables/queryTable269.xml><?xml version="1.0" encoding="utf-8"?>
<queryTable xmlns="http://schemas.openxmlformats.org/spreadsheetml/2006/main" name="test_224" growShrinkType="overwriteClear" connectionId="343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est_40" growShrinkType="overwriteClear" connectionId="369" autoFormatId="16" applyNumberFormats="0" applyBorderFormats="0" applyFontFormats="1" applyPatternFormats="1" applyAlignmentFormats="0" applyWidthHeightFormats="0"/>
</file>

<file path=xl/queryTables/queryTable270.xml><?xml version="1.0" encoding="utf-8"?>
<queryTable xmlns="http://schemas.openxmlformats.org/spreadsheetml/2006/main" name="test_123" growShrinkType="overwriteClear" connectionId="220" autoFormatId="16" applyNumberFormats="0" applyBorderFormats="0" applyFontFormats="1" applyPatternFormats="1" applyAlignmentFormats="0" applyWidthHeightFormats="0"/>
</file>

<file path=xl/queryTables/queryTable271.xml><?xml version="1.0" encoding="utf-8"?>
<queryTable xmlns="http://schemas.openxmlformats.org/spreadsheetml/2006/main" name="test_262" growShrinkType="overwriteClear" connectionId="389" autoFormatId="16" applyNumberFormats="0" applyBorderFormats="0" applyFontFormats="1" applyPatternFormats="1" applyAlignmentFormats="0" applyWidthHeightFormats="0"/>
</file>

<file path=xl/queryTables/queryTable272.xml><?xml version="1.0" encoding="utf-8"?>
<queryTable xmlns="http://schemas.openxmlformats.org/spreadsheetml/2006/main" name="test_83" growShrinkType="overwriteClear" connectionId="166" autoFormatId="16" applyNumberFormats="0" applyBorderFormats="0" applyFontFormats="1" applyPatternFormats="1" applyAlignmentFormats="0" applyWidthHeightFormats="0"/>
</file>

<file path=xl/queryTables/queryTable273.xml><?xml version="1.0" encoding="utf-8"?>
<queryTable xmlns="http://schemas.openxmlformats.org/spreadsheetml/2006/main" name="test_279" growShrinkType="overwriteClear" connectionId="411" autoFormatId="16" applyNumberFormats="0" applyBorderFormats="0" applyFontFormats="1" applyPatternFormats="1" applyAlignmentFormats="0" applyWidthHeightFormats="0"/>
</file>

<file path=xl/queryTables/queryTable274.xml><?xml version="1.0" encoding="utf-8"?>
<queryTable xmlns="http://schemas.openxmlformats.org/spreadsheetml/2006/main" name="test_301" growShrinkType="overwriteClear" connectionId="118" autoFormatId="16" applyNumberFormats="0" applyBorderFormats="0" applyFontFormats="1" applyPatternFormats="1" applyAlignmentFormats="0" applyWidthHeightFormats="0"/>
</file>

<file path=xl/queryTables/queryTable275.xml><?xml version="1.0" encoding="utf-8"?>
<queryTable xmlns="http://schemas.openxmlformats.org/spreadsheetml/2006/main" name="test_348" growShrinkType="overwriteClear" connectionId="92" autoFormatId="16" applyNumberFormats="0" applyBorderFormats="0" applyFontFormats="1" applyPatternFormats="1" applyAlignmentFormats="0" applyWidthHeightFormats="0"/>
</file>

<file path=xl/queryTables/queryTable276.xml><?xml version="1.0" encoding="utf-8"?>
<queryTable xmlns="http://schemas.openxmlformats.org/spreadsheetml/2006/main" name="test_338" growShrinkType="overwriteClear" connectionId="88" autoFormatId="16" applyNumberFormats="0" applyBorderFormats="0" applyFontFormats="1" applyPatternFormats="1" applyAlignmentFormats="0" applyWidthHeightFormats="0"/>
</file>

<file path=xl/queryTables/queryTable277.xml><?xml version="1.0" encoding="utf-8"?>
<queryTable xmlns="http://schemas.openxmlformats.org/spreadsheetml/2006/main" name="test_37" growShrinkType="overwriteClear" connectionId="347" autoFormatId="16" applyNumberFormats="0" applyBorderFormats="0" applyFontFormats="1" applyPatternFormats="1" applyAlignmentFormats="0" applyWidthHeightFormats="0"/>
</file>

<file path=xl/queryTables/queryTable278.xml><?xml version="1.0" encoding="utf-8"?>
<queryTable xmlns="http://schemas.openxmlformats.org/spreadsheetml/2006/main" name="test_181" growShrinkType="overwriteClear" connectionId="294" autoFormatId="16" applyNumberFormats="0" applyBorderFormats="0" applyFontFormats="1" applyPatternFormats="1" applyAlignmentFormats="0" applyWidthHeightFormats="0"/>
</file>

<file path=xl/queryTables/queryTable279.xml><?xml version="1.0" encoding="utf-8"?>
<queryTable xmlns="http://schemas.openxmlformats.org/spreadsheetml/2006/main" name="test_212" growShrinkType="overwriteClear" connectionId="329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est_82" growShrinkType="overwriteClear" connectionId="165" autoFormatId="16" applyNumberFormats="0" applyBorderFormats="0" applyFontFormats="1" applyPatternFormats="1" applyAlignmentFormats="0" applyWidthHeightFormats="0"/>
</file>

<file path=xl/queryTables/queryTable280.xml><?xml version="1.0" encoding="utf-8"?>
<queryTable xmlns="http://schemas.openxmlformats.org/spreadsheetml/2006/main" name="test_4" growShrinkType="overwriteClear" connectionId="159" autoFormatId="16" applyNumberFormats="0" applyBorderFormats="0" applyFontFormats="1" applyPatternFormats="1" applyAlignmentFormats="0" applyWidthHeightFormats="0"/>
</file>

<file path=xl/queryTables/queryTable281.xml><?xml version="1.0" encoding="utf-8"?>
<queryTable xmlns="http://schemas.openxmlformats.org/spreadsheetml/2006/main" name="test_203" growShrinkType="overwriteClear" connectionId="319" autoFormatId="16" applyNumberFormats="0" applyBorderFormats="0" applyFontFormats="1" applyPatternFormats="1" applyAlignmentFormats="0" applyWidthHeightFormats="0"/>
</file>

<file path=xl/queryTables/queryTable282.xml><?xml version="1.0" encoding="utf-8"?>
<queryTable xmlns="http://schemas.openxmlformats.org/spreadsheetml/2006/main" name="test_309" growShrinkType="overwriteClear" connectionId="104" autoFormatId="16" applyNumberFormats="0" applyBorderFormats="0" applyFontFormats="1" applyPatternFormats="1" applyAlignmentFormats="0" applyWidthHeightFormats="0"/>
</file>

<file path=xl/queryTables/queryTable283.xml><?xml version="1.0" encoding="utf-8"?>
<queryTable xmlns="http://schemas.openxmlformats.org/spreadsheetml/2006/main" name="test_249" growShrinkType="overwriteClear" connectionId="373" autoFormatId="16" applyNumberFormats="0" applyBorderFormats="0" applyFontFormats="1" applyPatternFormats="1" applyAlignmentFormats="0" applyWidthHeightFormats="0"/>
</file>

<file path=xl/queryTables/queryTable284.xml><?xml version="1.0" encoding="utf-8"?>
<queryTable xmlns="http://schemas.openxmlformats.org/spreadsheetml/2006/main" name="test_38" growShrinkType="overwriteClear" connectionId="355" autoFormatId="16" applyNumberFormats="0" applyBorderFormats="0" applyFontFormats="1" applyPatternFormats="1" applyAlignmentFormats="0" applyWidthHeightFormats="0"/>
</file>

<file path=xl/queryTables/queryTable285.xml><?xml version="1.0" encoding="utf-8"?>
<queryTable xmlns="http://schemas.openxmlformats.org/spreadsheetml/2006/main" name="test_151" growShrinkType="overwriteClear" connectionId="257" autoFormatId="16" applyNumberFormats="0" applyBorderFormats="0" applyFontFormats="1" applyPatternFormats="1" applyAlignmentFormats="0" applyWidthHeightFormats="0"/>
</file>

<file path=xl/queryTables/queryTable286.xml><?xml version="1.0" encoding="utf-8"?>
<queryTable xmlns="http://schemas.openxmlformats.org/spreadsheetml/2006/main" name="test_148" growShrinkType="overwriteClear" connectionId="252" autoFormatId="16" applyNumberFormats="0" applyBorderFormats="0" applyFontFormats="1" applyPatternFormats="1" applyAlignmentFormats="0" applyWidthHeightFormats="0"/>
</file>

<file path=xl/queryTables/queryTable287.xml><?xml version="1.0" encoding="utf-8"?>
<queryTable xmlns="http://schemas.openxmlformats.org/spreadsheetml/2006/main" name="test_200" growShrinkType="overwriteClear" connectionId="316" autoFormatId="16" applyNumberFormats="0" applyBorderFormats="0" applyFontFormats="1" applyPatternFormats="1" applyAlignmentFormats="0" applyWidthHeightFormats="0"/>
</file>

<file path=xl/queryTables/queryTable288.xml><?xml version="1.0" encoding="utf-8"?>
<queryTable xmlns="http://schemas.openxmlformats.org/spreadsheetml/2006/main" name="test_104" growShrinkType="overwriteClear" connectionId="193" autoFormatId="16" applyNumberFormats="0" applyBorderFormats="0" applyFontFormats="1" applyPatternFormats="1" applyAlignmentFormats="0" applyWidthHeightFormats="0"/>
</file>

<file path=xl/queryTables/queryTable289.xml><?xml version="1.0" encoding="utf-8"?>
<queryTable xmlns="http://schemas.openxmlformats.org/spreadsheetml/2006/main" name="test_320" growShrinkType="overwriteClear" connectionId="85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est_350" growShrinkType="overwriteClear" connectionId="94" autoFormatId="16" applyNumberFormats="0" applyBorderFormats="0" applyFontFormats="1" applyPatternFormats="1" applyAlignmentFormats="0" applyWidthHeightFormats="0"/>
</file>

<file path=xl/queryTables/queryTable290.xml><?xml version="1.0" encoding="utf-8"?>
<queryTable xmlns="http://schemas.openxmlformats.org/spreadsheetml/2006/main" name="test_235" growShrinkType="overwriteClear" connectionId="356" autoFormatId="16" applyNumberFormats="0" applyBorderFormats="0" applyFontFormats="1" applyPatternFormats="1" applyAlignmentFormats="0" applyWidthHeightFormats="0"/>
</file>

<file path=xl/queryTables/queryTable291.xml><?xml version="1.0" encoding="utf-8"?>
<queryTable xmlns="http://schemas.openxmlformats.org/spreadsheetml/2006/main" name="test_22" growShrinkType="overwriteClear" connectionId="240" autoFormatId="16" applyNumberFormats="0" applyBorderFormats="0" applyFontFormats="1" applyPatternFormats="1" applyAlignmentFormats="0" applyWidthHeightFormats="0"/>
</file>

<file path=xl/queryTables/queryTable292.xml><?xml version="1.0" encoding="utf-8"?>
<queryTable xmlns="http://schemas.openxmlformats.org/spreadsheetml/2006/main" name="test_288" growShrinkType="overwriteClear" connectionId="424" autoFormatId="16" applyNumberFormats="0" applyBorderFormats="0" applyFontFormats="1" applyPatternFormats="1" applyAlignmentFormats="0" applyWidthHeightFormats="0"/>
</file>

<file path=xl/queryTables/queryTable293.xml><?xml version="1.0" encoding="utf-8"?>
<queryTable xmlns="http://schemas.openxmlformats.org/spreadsheetml/2006/main" name="test_127" growShrinkType="overwriteClear" connectionId="225" autoFormatId="16" applyNumberFormats="0" applyBorderFormats="0" applyFontFormats="1" applyPatternFormats="1" applyAlignmentFormats="0" applyWidthHeightFormats="0"/>
</file>

<file path=xl/queryTables/queryTable294.xml><?xml version="1.0" encoding="utf-8"?>
<queryTable xmlns="http://schemas.openxmlformats.org/spreadsheetml/2006/main" name="test_311" growShrinkType="overwriteClear" connectionId="106" autoFormatId="16" applyNumberFormats="0" applyBorderFormats="0" applyFontFormats="1" applyPatternFormats="1" applyAlignmentFormats="0" applyWidthHeightFormats="0"/>
</file>

<file path=xl/queryTables/queryTable295.xml><?xml version="1.0" encoding="utf-8"?>
<queryTable xmlns="http://schemas.openxmlformats.org/spreadsheetml/2006/main" name="test_149" growShrinkType="overwriteClear" connectionId="255" autoFormatId="16" applyNumberFormats="0" applyBorderFormats="0" applyFontFormats="1" applyPatternFormats="1" applyAlignmentFormats="0" applyWidthHeightFormats="0"/>
</file>

<file path=xl/queryTables/queryTable296.xml><?xml version="1.0" encoding="utf-8"?>
<queryTable xmlns="http://schemas.openxmlformats.org/spreadsheetml/2006/main" name="test_349" growShrinkType="overwriteClear" connectionId="93" autoFormatId="16" applyNumberFormats="0" applyBorderFormats="0" applyFontFormats="1" applyPatternFormats="1" applyAlignmentFormats="0" applyWidthHeightFormats="0"/>
</file>

<file path=xl/queryTables/queryTable297.xml><?xml version="1.0" encoding="utf-8"?>
<queryTable xmlns="http://schemas.openxmlformats.org/spreadsheetml/2006/main" name="test_185" growShrinkType="overwriteClear" connectionId="299" autoFormatId="16" applyNumberFormats="0" applyBorderFormats="0" applyFontFormats="1" applyPatternFormats="1" applyAlignmentFormats="0" applyWidthHeightFormats="0"/>
</file>

<file path=xl/queryTables/queryTable298.xml><?xml version="1.0" encoding="utf-8"?>
<queryTable xmlns="http://schemas.openxmlformats.org/spreadsheetml/2006/main" name="test_162" growShrinkType="overwriteClear" connectionId="271" autoFormatId="16" applyNumberFormats="0" applyBorderFormats="0" applyFontFormats="1" applyPatternFormats="1" applyAlignmentFormats="0" applyWidthHeightFormats="0"/>
</file>

<file path=xl/queryTables/queryTable299.xml><?xml version="1.0" encoding="utf-8"?>
<queryTable xmlns="http://schemas.openxmlformats.org/spreadsheetml/2006/main" name="test_345" growShrinkType="overwriteClear" connectionId="7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est_179" growShrinkType="overwriteClear" connectionId="292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est_216" growShrinkType="overwriteClear" connectionId="334" autoFormatId="16" applyNumberFormats="0" applyBorderFormats="0" applyFontFormats="1" applyPatternFormats="1" applyAlignmentFormats="0" applyWidthHeightFormats="0"/>
</file>

<file path=xl/queryTables/queryTable300.xml><?xml version="1.0" encoding="utf-8"?>
<queryTable xmlns="http://schemas.openxmlformats.org/spreadsheetml/2006/main" name="test_177" growShrinkType="overwriteClear" connectionId="290" autoFormatId="16" applyNumberFormats="0" applyBorderFormats="0" applyFontFormats="1" applyPatternFormats="1" applyAlignmentFormats="0" applyWidthHeightFormats="0"/>
</file>

<file path=xl/queryTables/queryTable301.xml><?xml version="1.0" encoding="utf-8"?>
<queryTable xmlns="http://schemas.openxmlformats.org/spreadsheetml/2006/main" name="test_183" growShrinkType="overwriteClear" connectionId="297" autoFormatId="16" applyNumberFormats="0" applyBorderFormats="0" applyFontFormats="1" applyPatternFormats="1" applyAlignmentFormats="0" applyWidthHeightFormats="0"/>
</file>

<file path=xl/queryTables/queryTable302.xml><?xml version="1.0" encoding="utf-8"?>
<queryTable xmlns="http://schemas.openxmlformats.org/spreadsheetml/2006/main" name="test_335" growShrinkType="overwriteClear" connectionId="82" autoFormatId="16" applyNumberFormats="0" applyBorderFormats="0" applyFontFormats="1" applyPatternFormats="1" applyAlignmentFormats="0" applyWidthHeightFormats="0"/>
</file>

<file path=xl/queryTables/queryTable303.xml><?xml version="1.0" encoding="utf-8"?>
<queryTable xmlns="http://schemas.openxmlformats.org/spreadsheetml/2006/main" name="test_85" growShrinkType="overwriteClear" connectionId="168" autoFormatId="16" applyNumberFormats="0" applyBorderFormats="0" applyFontFormats="1" applyPatternFormats="1" applyAlignmentFormats="0" applyWidthHeightFormats="0"/>
</file>

<file path=xl/queryTables/queryTable304.xml><?xml version="1.0" encoding="utf-8"?>
<queryTable xmlns="http://schemas.openxmlformats.org/spreadsheetml/2006/main" name="test_198" growShrinkType="overwriteClear" connectionId="314" autoFormatId="16" applyNumberFormats="0" applyBorderFormats="0" applyFontFormats="1" applyPatternFormats="1" applyAlignmentFormats="0" applyWidthHeightFormats="0"/>
</file>

<file path=xl/queryTables/queryTable305.xml><?xml version="1.0" encoding="utf-8"?>
<queryTable xmlns="http://schemas.openxmlformats.org/spreadsheetml/2006/main" name="test_146" growShrinkType="overwriteClear" connectionId="250" autoFormatId="16" applyNumberFormats="0" applyBorderFormats="0" applyFontFormats="1" applyPatternFormats="1" applyAlignmentFormats="0" applyWidthHeightFormats="0"/>
</file>

<file path=xl/queryTables/queryTable306.xml><?xml version="1.0" encoding="utf-8"?>
<queryTable xmlns="http://schemas.openxmlformats.org/spreadsheetml/2006/main" name="test_118" growShrinkType="overwriteClear" connectionId="213" autoFormatId="16" applyNumberFormats="0" applyBorderFormats="0" applyFontFormats="1" applyPatternFormats="1" applyAlignmentFormats="0" applyWidthHeightFormats="0"/>
</file>

<file path=xl/queryTables/queryTable307.xml><?xml version="1.0" encoding="utf-8"?>
<queryTable xmlns="http://schemas.openxmlformats.org/spreadsheetml/2006/main" name="test_91" growShrinkType="overwriteClear" connectionId="176" autoFormatId="16" applyNumberFormats="0" applyBorderFormats="0" applyFontFormats="1" applyPatternFormats="1" applyAlignmentFormats="0" applyWidthHeightFormats="0"/>
</file>

<file path=xl/queryTables/queryTable308.xml><?xml version="1.0" encoding="utf-8"?>
<queryTable xmlns="http://schemas.openxmlformats.org/spreadsheetml/2006/main" name="test_143" growShrinkType="overwriteClear" connectionId="246" autoFormatId="16" applyNumberFormats="0" applyBorderFormats="0" applyFontFormats="1" applyPatternFormats="1" applyAlignmentFormats="0" applyWidthHeightFormats="0"/>
</file>

<file path=xl/queryTables/queryTable309.xml><?xml version="1.0" encoding="utf-8"?>
<queryTable xmlns="http://schemas.openxmlformats.org/spreadsheetml/2006/main" name="test_294" growShrinkType="overwriteClear" connectionId="434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est_187" growShrinkType="overwriteClear" connectionId="301" autoFormatId="16" applyNumberFormats="0" applyBorderFormats="0" applyFontFormats="1" applyPatternFormats="1" applyAlignmentFormats="0" applyWidthHeightFormats="0"/>
</file>

<file path=xl/queryTables/queryTable310.xml><?xml version="1.0" encoding="utf-8"?>
<queryTable xmlns="http://schemas.openxmlformats.org/spreadsheetml/2006/main" name="test_66" growShrinkType="overwriteClear" connectionId="143" autoFormatId="16" applyNumberFormats="0" applyBorderFormats="0" applyFontFormats="1" applyPatternFormats="1" applyAlignmentFormats="0" applyWidthHeightFormats="0"/>
</file>

<file path=xl/queryTables/queryTable311.xml><?xml version="1.0" encoding="utf-8"?>
<queryTable xmlns="http://schemas.openxmlformats.org/spreadsheetml/2006/main" name="test_314" growShrinkType="overwriteClear" connectionId="99" autoFormatId="16" applyNumberFormats="0" applyBorderFormats="0" applyFontFormats="1" applyPatternFormats="1" applyAlignmentFormats="0" applyWidthHeightFormats="0"/>
</file>

<file path=xl/queryTables/queryTable312.xml><?xml version="1.0" encoding="utf-8"?>
<queryTable xmlns="http://schemas.openxmlformats.org/spreadsheetml/2006/main" name="test_55" growShrinkType="overwriteClear" connectionId="128" autoFormatId="16" applyNumberFormats="0" applyBorderFormats="0" applyFontFormats="1" applyPatternFormats="1" applyAlignmentFormats="0" applyWidthHeightFormats="0"/>
</file>

<file path=xl/queryTables/queryTable313.xml><?xml version="1.0" encoding="utf-8"?>
<queryTable xmlns="http://schemas.openxmlformats.org/spreadsheetml/2006/main" name="test_172" growShrinkType="overwriteClear" connectionId="284" autoFormatId="16" applyNumberFormats="0" applyBorderFormats="0" applyFontFormats="1" applyPatternFormats="1" applyAlignmentFormats="0" applyWidthHeightFormats="0"/>
</file>

<file path=xl/queryTables/queryTable314.xml><?xml version="1.0" encoding="utf-8"?>
<queryTable xmlns="http://schemas.openxmlformats.org/spreadsheetml/2006/main" name="test_43" growShrinkType="overwriteClear" connectionId="393" autoFormatId="16" applyNumberFormats="0" applyBorderFormats="0" applyFontFormats="1" applyPatternFormats="1" applyAlignmentFormats="0" applyWidthHeightFormats="0"/>
</file>

<file path=xl/queryTables/queryTable315.xml><?xml version="1.0" encoding="utf-8"?>
<queryTable xmlns="http://schemas.openxmlformats.org/spreadsheetml/2006/main" name="test_219" growShrinkType="overwriteClear" connectionId="338" autoFormatId="16" applyNumberFormats="0" applyBorderFormats="0" applyFontFormats="1" applyPatternFormats="1" applyAlignmentFormats="0" applyWidthHeightFormats="0"/>
</file>

<file path=xl/queryTables/queryTable316.xml><?xml version="1.0" encoding="utf-8"?>
<queryTable xmlns="http://schemas.openxmlformats.org/spreadsheetml/2006/main" name="test_208" growShrinkType="overwriteClear" connectionId="325" autoFormatId="16" applyNumberFormats="0" applyBorderFormats="0" applyFontFormats="1" applyPatternFormats="1" applyAlignmentFormats="0" applyWidthHeightFormats="0"/>
</file>

<file path=xl/queryTables/queryTable317.xml><?xml version="1.0" encoding="utf-8"?>
<queryTable xmlns="http://schemas.openxmlformats.org/spreadsheetml/2006/main" name="test_238" growShrinkType="overwriteClear" connectionId="359" autoFormatId="16" applyNumberFormats="0" applyBorderFormats="0" applyFontFormats="1" applyPatternFormats="1" applyAlignmentFormats="0" applyWidthHeightFormats="0"/>
</file>

<file path=xl/queryTables/queryTable318.xml><?xml version="1.0" encoding="utf-8"?>
<queryTable xmlns="http://schemas.openxmlformats.org/spreadsheetml/2006/main" name="test_78" growShrinkType="overwriteClear" connectionId="158" autoFormatId="16" applyNumberFormats="0" applyBorderFormats="0" applyFontFormats="1" applyPatternFormats="1" applyAlignmentFormats="0" applyWidthHeightFormats="0"/>
</file>

<file path=xl/queryTables/queryTable319.xml><?xml version="1.0" encoding="utf-8"?>
<queryTable xmlns="http://schemas.openxmlformats.org/spreadsheetml/2006/main" name="test_225" growShrinkType="overwriteClear" connectionId="344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est_336" growShrinkType="overwriteClear" connectionId="86" autoFormatId="16" applyNumberFormats="0" applyBorderFormats="0" applyFontFormats="1" applyPatternFormats="1" applyAlignmentFormats="0" applyWidthHeightFormats="0"/>
</file>

<file path=xl/queryTables/queryTable320.xml><?xml version="1.0" encoding="utf-8"?>
<queryTable xmlns="http://schemas.openxmlformats.org/spreadsheetml/2006/main" name="test_113" growShrinkType="overwriteClear" connectionId="205" autoFormatId="16" applyNumberFormats="0" applyBorderFormats="0" applyFontFormats="1" applyPatternFormats="1" applyAlignmentFormats="0" applyWidthHeightFormats="0"/>
</file>

<file path=xl/queryTables/queryTable321.xml><?xml version="1.0" encoding="utf-8"?>
<queryTable xmlns="http://schemas.openxmlformats.org/spreadsheetml/2006/main" name="test_84" growShrinkType="overwriteClear" connectionId="167" autoFormatId="16" applyNumberFormats="0" applyBorderFormats="0" applyFontFormats="1" applyPatternFormats="1" applyAlignmentFormats="0" applyWidthHeightFormats="0"/>
</file>

<file path=xl/queryTables/queryTable322.xml><?xml version="1.0" encoding="utf-8"?>
<queryTable xmlns="http://schemas.openxmlformats.org/spreadsheetml/2006/main" name="test_72" growShrinkType="overwriteClear" connectionId="151" autoFormatId="16" applyNumberFormats="0" applyBorderFormats="0" applyFontFormats="1" applyPatternFormats="1" applyAlignmentFormats="0" applyWidthHeightFormats="0"/>
</file>

<file path=xl/queryTables/queryTable323.xml><?xml version="1.0" encoding="utf-8"?>
<queryTable xmlns="http://schemas.openxmlformats.org/spreadsheetml/2006/main" name="test_180" growShrinkType="overwriteClear" connectionId="293" autoFormatId="16" applyNumberFormats="0" applyBorderFormats="0" applyFontFormats="1" applyPatternFormats="1" applyAlignmentFormats="0" applyWidthHeightFormats="0"/>
</file>

<file path=xl/queryTables/queryTable324.xml><?xml version="1.0" encoding="utf-8"?>
<queryTable xmlns="http://schemas.openxmlformats.org/spreadsheetml/2006/main" name="test_147" growShrinkType="overwriteClear" connectionId="251" autoFormatId="16" applyNumberFormats="0" applyBorderFormats="0" applyFontFormats="1" applyPatternFormats="1" applyAlignmentFormats="0" applyWidthHeightFormats="0"/>
</file>

<file path=xl/queryTables/queryTable325.xml><?xml version="1.0" encoding="utf-8"?>
<queryTable xmlns="http://schemas.openxmlformats.org/spreadsheetml/2006/main" name="test_137" growShrinkType="overwriteClear" connectionId="238" autoFormatId="16" applyNumberFormats="0" applyBorderFormats="0" applyFontFormats="1" applyPatternFormats="1" applyAlignmentFormats="0" applyWidthHeightFormats="0"/>
</file>

<file path=xl/queryTables/queryTable326.xml><?xml version="1.0" encoding="utf-8"?>
<queryTable xmlns="http://schemas.openxmlformats.org/spreadsheetml/2006/main" name="test_95" growShrinkType="overwriteClear" connectionId="181" autoFormatId="16" applyNumberFormats="0" applyBorderFormats="0" applyFontFormats="1" applyPatternFormats="1" applyAlignmentFormats="0" applyWidthHeightFormats="0"/>
</file>

<file path=xl/queryTables/queryTable327.xml><?xml version="1.0" encoding="utf-8"?>
<queryTable xmlns="http://schemas.openxmlformats.org/spreadsheetml/2006/main" name="test_65" growShrinkType="overwriteClear" connectionId="141" autoFormatId="16" applyNumberFormats="0" applyBorderFormats="0" applyFontFormats="1" applyPatternFormats="1" applyAlignmentFormats="0" applyWidthHeightFormats="0"/>
</file>

<file path=xl/queryTables/queryTable328.xml><?xml version="1.0" encoding="utf-8"?>
<queryTable xmlns="http://schemas.openxmlformats.org/spreadsheetml/2006/main" name="test_239" growShrinkType="overwriteClear" connectionId="360" autoFormatId="16" applyNumberFormats="0" applyBorderFormats="0" applyFontFormats="1" applyPatternFormats="1" applyAlignmentFormats="0" applyWidthHeightFormats="0"/>
</file>

<file path=xl/queryTables/queryTable329.xml><?xml version="1.0" encoding="utf-8"?>
<queryTable xmlns="http://schemas.openxmlformats.org/spreadsheetml/2006/main" name="test_47" growShrinkType="overwriteClear" connectionId="421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est_178" growShrinkType="overwriteClear" connectionId="291" autoFormatId="16" applyNumberFormats="0" applyBorderFormats="0" applyFontFormats="1" applyPatternFormats="1" applyAlignmentFormats="0" applyWidthHeightFormats="0"/>
</file>

<file path=xl/queryTables/queryTable330.xml><?xml version="1.0" encoding="utf-8"?>
<queryTable xmlns="http://schemas.openxmlformats.org/spreadsheetml/2006/main" name="test_351" growShrinkType="overwriteClear" connectionId="95" autoFormatId="16" applyNumberFormats="0" applyBorderFormats="0" applyFontFormats="1" applyPatternFormats="1" applyAlignmentFormats="0" applyWidthHeightFormats="0"/>
</file>

<file path=xl/queryTables/queryTable331.xml><?xml version="1.0" encoding="utf-8"?>
<queryTable xmlns="http://schemas.openxmlformats.org/spreadsheetml/2006/main" name="test_298" growShrinkType="overwriteClear" connectionId="113" autoFormatId="16" applyNumberFormats="0" applyBorderFormats="0" applyFontFormats="1" applyPatternFormats="1" applyAlignmentFormats="0" applyWidthHeightFormats="0"/>
</file>

<file path=xl/queryTables/queryTable332.xml><?xml version="1.0" encoding="utf-8"?>
<queryTable xmlns="http://schemas.openxmlformats.org/spreadsheetml/2006/main" name="test_79" growShrinkType="overwriteClear" connectionId="160" autoFormatId="16" applyNumberFormats="0" applyBorderFormats="0" applyFontFormats="1" applyPatternFormats="1" applyAlignmentFormats="0" applyWidthHeightFormats="0"/>
</file>

<file path=xl/queryTables/queryTable333.xml><?xml version="1.0" encoding="utf-8"?>
<queryTable xmlns="http://schemas.openxmlformats.org/spreadsheetml/2006/main" name="test_263" growShrinkType="overwriteClear" connectionId="391" autoFormatId="16" applyNumberFormats="0" applyBorderFormats="0" applyFontFormats="1" applyPatternFormats="1" applyAlignmentFormats="0" applyWidthHeightFormats="0"/>
</file>

<file path=xl/queryTables/queryTable334.xml><?xml version="1.0" encoding="utf-8"?>
<queryTable xmlns="http://schemas.openxmlformats.org/spreadsheetml/2006/main" name="test_243" growShrinkType="overwriteClear" connectionId="366" autoFormatId="16" applyNumberFormats="0" applyBorderFormats="0" applyFontFormats="1" applyPatternFormats="1" applyAlignmentFormats="0" applyWidthHeightFormats="0"/>
</file>

<file path=xl/queryTables/queryTable335.xml><?xml version="1.0" encoding="utf-8"?>
<queryTable xmlns="http://schemas.openxmlformats.org/spreadsheetml/2006/main" name="test_337" growShrinkType="overwriteClear" connectionId="87" autoFormatId="16" applyNumberFormats="0" applyBorderFormats="0" applyFontFormats="1" applyPatternFormats="1" applyAlignmentFormats="0" applyWidthHeightFormats="0"/>
</file>

<file path=xl/queryTables/queryTable336.xml><?xml version="1.0" encoding="utf-8"?>
<queryTable xmlns="http://schemas.openxmlformats.org/spreadsheetml/2006/main" name="test_31" growShrinkType="overwriteClear" connectionId="280" autoFormatId="16" applyNumberFormats="0" applyBorderFormats="0" applyFontFormats="1" applyPatternFormats="1" applyAlignmentFormats="0" applyWidthHeightFormats="0"/>
</file>

<file path=xl/queryTables/queryTable337.xml><?xml version="1.0" encoding="utf-8"?>
<queryTable xmlns="http://schemas.openxmlformats.org/spreadsheetml/2006/main" name="test_291" growShrinkType="overwriteClear" connectionId="428" autoFormatId="16" applyNumberFormats="0" applyBorderFormats="0" applyFontFormats="1" applyPatternFormats="1" applyAlignmentFormats="0" applyWidthHeightFormats="0"/>
</file>

<file path=xl/queryTables/queryTable338.xml><?xml version="1.0" encoding="utf-8"?>
<queryTable xmlns="http://schemas.openxmlformats.org/spreadsheetml/2006/main" name="test_204" growShrinkType="overwriteClear" connectionId="320" autoFormatId="16" applyNumberFormats="0" applyBorderFormats="0" applyFontFormats="1" applyPatternFormats="1" applyAlignmentFormats="0" applyWidthHeightFormats="0"/>
</file>

<file path=xl/queryTables/queryTable339.xml><?xml version="1.0" encoding="utf-8"?>
<queryTable xmlns="http://schemas.openxmlformats.org/spreadsheetml/2006/main" name="test_174" growShrinkType="overwriteClear" connectionId="287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est_237" growShrinkType="overwriteClear" connectionId="358" autoFormatId="16" applyNumberFormats="0" applyBorderFormats="0" applyFontFormats="1" applyPatternFormats="1" applyAlignmentFormats="0" applyWidthHeightFormats="0"/>
</file>

<file path=xl/queryTables/queryTable340.xml><?xml version="1.0" encoding="utf-8"?>
<queryTable xmlns="http://schemas.openxmlformats.org/spreadsheetml/2006/main" name="test_30" growShrinkType="overwriteClear" connectionId="276" autoFormatId="16" applyNumberFormats="0" applyBorderFormats="0" applyFontFormats="1" applyPatternFormats="1" applyAlignmentFormats="0" applyWidthHeightFormats="0"/>
</file>

<file path=xl/queryTables/queryTable341.xml><?xml version="1.0" encoding="utf-8"?>
<queryTable xmlns="http://schemas.openxmlformats.org/spreadsheetml/2006/main" name="test_107" growShrinkType="overwriteClear" connectionId="197" autoFormatId="16" applyNumberFormats="0" applyBorderFormats="0" applyFontFormats="1" applyPatternFormats="1" applyAlignmentFormats="0" applyWidthHeightFormats="0"/>
</file>

<file path=xl/queryTables/queryTable342.xml><?xml version="1.0" encoding="utf-8"?>
<queryTable xmlns="http://schemas.openxmlformats.org/spreadsheetml/2006/main" name="test_344" growShrinkType="overwriteClear" connectionId="1" autoFormatId="16" applyNumberFormats="0" applyBorderFormats="0" applyFontFormats="1" applyPatternFormats="1" applyAlignmentFormats="0" applyWidthHeightFormats="0"/>
</file>

<file path=xl/queryTables/queryTable343.xml><?xml version="1.0" encoding="utf-8"?>
<queryTable xmlns="http://schemas.openxmlformats.org/spreadsheetml/2006/main" name="test_375" growShrinkType="overwriteClear" connectionId="68" autoFormatId="16" applyNumberFormats="0" applyBorderFormats="0" applyFontFormats="1" applyPatternFormats="1" applyAlignmentFormats="0" applyWidthHeightFormats="0"/>
</file>

<file path=xl/queryTables/queryTable344.xml><?xml version="1.0" encoding="utf-8"?>
<queryTable xmlns="http://schemas.openxmlformats.org/spreadsheetml/2006/main" name="test_152" growShrinkType="overwriteClear" connectionId="562" autoFormatId="16" applyNumberFormats="0" applyBorderFormats="0" applyFontFormats="1" applyPatternFormats="1" applyAlignmentFormats="0" applyWidthHeightFormats="0"/>
</file>

<file path=xl/queryTables/queryTable345.xml><?xml version="1.0" encoding="utf-8"?>
<queryTable xmlns="http://schemas.openxmlformats.org/spreadsheetml/2006/main" name="test_97" growShrinkType="overwriteClear" connectionId="493" autoFormatId="16" applyNumberFormats="0" applyBorderFormats="0" applyFontFormats="1" applyPatternFormats="1" applyAlignmentFormats="0" applyWidthHeightFormats="0"/>
</file>

<file path=xl/queryTables/queryTable346.xml><?xml version="1.0" encoding="utf-8"?>
<queryTable xmlns="http://schemas.openxmlformats.org/spreadsheetml/2006/main" name="test_141" growShrinkType="overwriteClear" connectionId="549" autoFormatId="16" applyNumberFormats="0" applyBorderFormats="0" applyFontFormats="1" applyPatternFormats="1" applyAlignmentFormats="0" applyWidthHeightFormats="0"/>
</file>

<file path=xl/queryTables/queryTable347.xml><?xml version="1.0" encoding="utf-8"?>
<queryTable xmlns="http://schemas.openxmlformats.org/spreadsheetml/2006/main" name="test_248" growShrinkType="overwriteClear" connectionId="685" autoFormatId="16" applyNumberFormats="0" applyBorderFormats="0" applyFontFormats="1" applyPatternFormats="1" applyAlignmentFormats="0" applyWidthHeightFormats="0"/>
</file>

<file path=xl/queryTables/queryTable348.xml><?xml version="1.0" encoding="utf-8"?>
<queryTable xmlns="http://schemas.openxmlformats.org/spreadsheetml/2006/main" name="test_270" growShrinkType="overwriteClear" connectionId="709" autoFormatId="16" applyNumberFormats="0" applyBorderFormats="0" applyFontFormats="1" applyPatternFormats="1" applyAlignmentFormats="0" applyWidthHeightFormats="0"/>
</file>

<file path=xl/queryTables/queryTable349.xml><?xml version="1.0" encoding="utf-8"?>
<queryTable xmlns="http://schemas.openxmlformats.org/spreadsheetml/2006/main" name="test_253" growShrinkType="overwriteClear" connectionId="690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est_312" growShrinkType="overwriteClear" connectionId="107" autoFormatId="16" applyNumberFormats="0" applyBorderFormats="0" applyFontFormats="1" applyPatternFormats="1" applyAlignmentFormats="0" applyWidthHeightFormats="0"/>
</file>

<file path=xl/queryTables/queryTable350.xml><?xml version="1.0" encoding="utf-8"?>
<queryTable xmlns="http://schemas.openxmlformats.org/spreadsheetml/2006/main" name="test_107" growShrinkType="overwriteClear" connectionId="504" autoFormatId="16" applyNumberFormats="0" applyBorderFormats="0" applyFontFormats="1" applyPatternFormats="1" applyAlignmentFormats="0" applyWidthHeightFormats="0"/>
</file>

<file path=xl/queryTables/queryTable351.xml><?xml version="1.0" encoding="utf-8"?>
<queryTable xmlns="http://schemas.openxmlformats.org/spreadsheetml/2006/main" name="test_237" growShrinkType="overwriteClear" connectionId="665" autoFormatId="16" applyNumberFormats="0" applyBorderFormats="0" applyFontFormats="1" applyPatternFormats="1" applyAlignmentFormats="0" applyWidthHeightFormats="0"/>
</file>

<file path=xl/queryTables/queryTable352.xml><?xml version="1.0" encoding="utf-8"?>
<queryTable xmlns="http://schemas.openxmlformats.org/spreadsheetml/2006/main" name="test_84" growShrinkType="overwriteClear" connectionId="476" autoFormatId="16" applyNumberFormats="0" applyBorderFormats="0" applyFontFormats="1" applyPatternFormats="1" applyAlignmentFormats="0" applyWidthHeightFormats="0"/>
</file>

<file path=xl/queryTables/queryTable353.xml><?xml version="1.0" encoding="utf-8"?>
<queryTable xmlns="http://schemas.openxmlformats.org/spreadsheetml/2006/main" name="test_153" growShrinkType="overwriteClear" connectionId="563" autoFormatId="16" applyNumberFormats="0" applyBorderFormats="0" applyFontFormats="1" applyPatternFormats="1" applyAlignmentFormats="0" applyWidthHeightFormats="0"/>
</file>

<file path=xl/queryTables/queryTable354.xml><?xml version="1.0" encoding="utf-8"?>
<queryTable xmlns="http://schemas.openxmlformats.org/spreadsheetml/2006/main" name="test_256" growShrinkType="overwriteClear" connectionId="693" autoFormatId="16" applyNumberFormats="0" applyBorderFormats="0" applyFontFormats="1" applyPatternFormats="1" applyAlignmentFormats="0" applyWidthHeightFormats="0"/>
</file>

<file path=xl/queryTables/queryTable355.xml><?xml version="1.0" encoding="utf-8"?>
<queryTable xmlns="http://schemas.openxmlformats.org/spreadsheetml/2006/main" name="test_197" growShrinkType="overwriteClear" connectionId="613" autoFormatId="16" applyNumberFormats="0" applyBorderFormats="0" applyFontFormats="1" applyPatternFormats="1" applyAlignmentFormats="0" applyWidthHeightFormats="0"/>
</file>

<file path=xl/queryTables/queryTable356.xml><?xml version="1.0" encoding="utf-8"?>
<queryTable xmlns="http://schemas.openxmlformats.org/spreadsheetml/2006/main" name="test_151" growShrinkType="overwriteClear" connectionId="561" autoFormatId="16" applyNumberFormats="0" applyBorderFormats="0" applyFontFormats="1" applyPatternFormats="1" applyAlignmentFormats="0" applyWidthHeightFormats="0"/>
</file>

<file path=xl/queryTables/queryTable357.xml><?xml version="1.0" encoding="utf-8"?>
<queryTable xmlns="http://schemas.openxmlformats.org/spreadsheetml/2006/main" name="test_174" growShrinkType="overwriteClear" connectionId="587" autoFormatId="16" applyNumberFormats="0" applyBorderFormats="0" applyFontFormats="1" applyPatternFormats="1" applyAlignmentFormats="0" applyWidthHeightFormats="0"/>
</file>

<file path=xl/queryTables/queryTable358.xml><?xml version="1.0" encoding="utf-8"?>
<queryTable xmlns="http://schemas.openxmlformats.org/spreadsheetml/2006/main" name="test_357" growShrinkType="overwriteClear" connectionId="34" autoFormatId="16" applyNumberFormats="0" applyBorderFormats="0" applyFontFormats="1" applyPatternFormats="1" applyAlignmentFormats="0" applyWidthHeightFormats="0"/>
</file>

<file path=xl/queryTables/queryTable359.xml><?xml version="1.0" encoding="utf-8"?>
<queryTable xmlns="http://schemas.openxmlformats.org/spreadsheetml/2006/main" name="test_238" growShrinkType="overwriteClear" connectionId="667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est_259" growShrinkType="overwriteClear" connectionId="386" autoFormatId="16" applyNumberFormats="0" applyBorderFormats="0" applyFontFormats="1" applyPatternFormats="1" applyAlignmentFormats="0" applyWidthHeightFormats="0"/>
</file>

<file path=xl/queryTables/queryTable360.xml><?xml version="1.0" encoding="utf-8"?>
<queryTable xmlns="http://schemas.openxmlformats.org/spreadsheetml/2006/main" name="test_358" growShrinkType="overwriteClear" connectionId="40" autoFormatId="16" applyNumberFormats="0" applyBorderFormats="0" applyFontFormats="1" applyPatternFormats="1" applyAlignmentFormats="0" applyWidthHeightFormats="0"/>
</file>

<file path=xl/queryTables/queryTable361.xml><?xml version="1.0" encoding="utf-8"?>
<queryTable xmlns="http://schemas.openxmlformats.org/spreadsheetml/2006/main" name="test_21" growShrinkType="overwriteClear" connectionId="790" autoFormatId="16" applyNumberFormats="0" applyBorderFormats="0" applyFontFormats="1" applyPatternFormats="1" applyAlignmentFormats="0" applyWidthHeightFormats="0"/>
</file>

<file path=xl/queryTables/queryTable362.xml><?xml version="1.0" encoding="utf-8"?>
<queryTable xmlns="http://schemas.openxmlformats.org/spreadsheetml/2006/main" name="test_271" growShrinkType="overwriteClear" connectionId="710" autoFormatId="16" applyNumberFormats="0" applyBorderFormats="0" applyFontFormats="1" applyPatternFormats="1" applyAlignmentFormats="0" applyWidthHeightFormats="0"/>
</file>

<file path=xl/queryTables/queryTable363.xml><?xml version="1.0" encoding="utf-8"?>
<queryTable xmlns="http://schemas.openxmlformats.org/spreadsheetml/2006/main" name="test_267" growShrinkType="overwriteClear" connectionId="706" autoFormatId="16" applyNumberFormats="0" applyBorderFormats="0" applyFontFormats="1" applyPatternFormats="1" applyAlignmentFormats="0" applyWidthHeightFormats="0"/>
</file>

<file path=xl/queryTables/queryTable364.xml><?xml version="1.0" encoding="utf-8"?>
<queryTable xmlns="http://schemas.openxmlformats.org/spreadsheetml/2006/main" name="test_168" growShrinkType="overwriteClear" connectionId="580" autoFormatId="16" applyNumberFormats="0" applyBorderFormats="0" applyFontFormats="1" applyPatternFormats="1" applyAlignmentFormats="0" applyWidthHeightFormats="0"/>
</file>

<file path=xl/queryTables/queryTable365.xml><?xml version="1.0" encoding="utf-8"?>
<queryTable xmlns="http://schemas.openxmlformats.org/spreadsheetml/2006/main" name="test_179" growShrinkType="overwriteClear" connectionId="593" autoFormatId="16" applyNumberFormats="0" applyBorderFormats="0" applyFontFormats="1" applyPatternFormats="1" applyAlignmentFormats="0" applyWidthHeightFormats="0"/>
</file>

<file path=xl/queryTables/queryTable366.xml><?xml version="1.0" encoding="utf-8"?>
<queryTable xmlns="http://schemas.openxmlformats.org/spreadsheetml/2006/main" name="test_346" growShrinkType="overwriteClear" connectionId="46" autoFormatId="16" applyNumberFormats="0" applyBorderFormats="0" applyFontFormats="1" applyPatternFormats="1" applyAlignmentFormats="0" applyWidthHeightFormats="0"/>
</file>

<file path=xl/queryTables/queryTable367.xml><?xml version="1.0" encoding="utf-8"?>
<queryTable xmlns="http://schemas.openxmlformats.org/spreadsheetml/2006/main" name="test_328" growShrinkType="overwriteClear" connectionId="44" autoFormatId="16" applyNumberFormats="0" applyBorderFormats="0" applyFontFormats="1" applyPatternFormats="1" applyAlignmentFormats="0" applyWidthHeightFormats="0"/>
</file>

<file path=xl/queryTables/queryTable368.xml><?xml version="1.0" encoding="utf-8"?>
<queryTable xmlns="http://schemas.openxmlformats.org/spreadsheetml/2006/main" name="test_133" growShrinkType="overwriteClear" connectionId="539" autoFormatId="16" applyNumberFormats="0" applyBorderFormats="0" applyFontFormats="1" applyPatternFormats="1" applyAlignmentFormats="0" applyWidthHeightFormats="0"/>
</file>

<file path=xl/queryTables/queryTable369.xml><?xml version="1.0" encoding="utf-8"?>
<queryTable xmlns="http://schemas.openxmlformats.org/spreadsheetml/2006/main" name="test_348" growShrinkType="overwriteClear" connectionId="49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est_63" growShrinkType="overwriteClear" connectionId="139" autoFormatId="16" applyNumberFormats="0" applyBorderFormats="0" applyFontFormats="1" applyPatternFormats="1" applyAlignmentFormats="0" applyWidthHeightFormats="0"/>
</file>

<file path=xl/queryTables/queryTable370.xml><?xml version="1.0" encoding="utf-8"?>
<queryTable xmlns="http://schemas.openxmlformats.org/spreadsheetml/2006/main" name="test_218" growShrinkType="overwriteClear" connectionId="638" autoFormatId="16" applyNumberFormats="0" applyBorderFormats="0" applyFontFormats="1" applyPatternFormats="1" applyAlignmentFormats="0" applyWidthHeightFormats="0"/>
</file>

<file path=xl/queryTables/queryTable371.xml><?xml version="1.0" encoding="utf-8"?>
<queryTable xmlns="http://schemas.openxmlformats.org/spreadsheetml/2006/main" name="test_38" growShrinkType="overwriteClear" connectionId="818" autoFormatId="16" applyNumberFormats="0" applyBorderFormats="0" applyFontFormats="1" applyPatternFormats="1" applyAlignmentFormats="0" applyWidthHeightFormats="0"/>
</file>

<file path=xl/queryTables/queryTable372.xml><?xml version="1.0" encoding="utf-8"?>
<queryTable xmlns="http://schemas.openxmlformats.org/spreadsheetml/2006/main" name="test_173" growShrinkType="overwriteClear" connectionId="586" autoFormatId="16" applyNumberFormats="0" applyBorderFormats="0" applyFontFormats="1" applyPatternFormats="1" applyAlignmentFormats="0" applyWidthHeightFormats="0"/>
</file>

<file path=xl/queryTables/queryTable373.xml><?xml version="1.0" encoding="utf-8"?>
<queryTable xmlns="http://schemas.openxmlformats.org/spreadsheetml/2006/main" name="test_366" growShrinkType="overwriteClear" connectionId="3" autoFormatId="16" applyNumberFormats="0" applyBorderFormats="0" applyFontFormats="1" applyPatternFormats="1" applyAlignmentFormats="0" applyWidthHeightFormats="0"/>
</file>

<file path=xl/queryTables/queryTable374.xml><?xml version="1.0" encoding="utf-8"?>
<queryTable xmlns="http://schemas.openxmlformats.org/spreadsheetml/2006/main" name="test_207" growShrinkType="overwriteClear" connectionId="624" autoFormatId="16" applyNumberFormats="0" applyBorderFormats="0" applyFontFormats="1" applyPatternFormats="1" applyAlignmentFormats="0" applyWidthHeightFormats="0"/>
</file>

<file path=xl/queryTables/queryTable375.xml><?xml version="1.0" encoding="utf-8"?>
<queryTable xmlns="http://schemas.openxmlformats.org/spreadsheetml/2006/main" name="test_299" growShrinkType="overwriteClear" connectionId="746" autoFormatId="16" applyNumberFormats="0" applyBorderFormats="0" applyFontFormats="1" applyPatternFormats="1" applyAlignmentFormats="0" applyWidthHeightFormats="0"/>
</file>

<file path=xl/queryTables/queryTable376.xml><?xml version="1.0" encoding="utf-8"?>
<queryTable xmlns="http://schemas.openxmlformats.org/spreadsheetml/2006/main" name="test_132" growShrinkType="overwriteClear" connectionId="538" autoFormatId="16" applyNumberFormats="0" applyBorderFormats="0" applyFontFormats="1" applyPatternFormats="1" applyAlignmentFormats="0" applyWidthHeightFormats="0"/>
</file>

<file path=xl/queryTables/queryTable377.xml><?xml version="1.0" encoding="utf-8"?>
<queryTable xmlns="http://schemas.openxmlformats.org/spreadsheetml/2006/main" name="test_31" growShrinkType="overwriteClear" connectionId="803" autoFormatId="16" applyNumberFormats="0" applyBorderFormats="0" applyFontFormats="1" applyPatternFormats="1" applyAlignmentFormats="0" applyWidthHeightFormats="0"/>
</file>

<file path=xl/queryTables/queryTable378.xml><?xml version="1.0" encoding="utf-8"?>
<queryTable xmlns="http://schemas.openxmlformats.org/spreadsheetml/2006/main" name="test_227" growShrinkType="overwriteClear" connectionId="648" autoFormatId="16" applyNumberFormats="0" applyBorderFormats="0" applyFontFormats="1" applyPatternFormats="1" applyAlignmentFormats="0" applyWidthHeightFormats="0"/>
</file>

<file path=xl/queryTables/queryTable379.xml><?xml version="1.0" encoding="utf-8"?>
<queryTable xmlns="http://schemas.openxmlformats.org/spreadsheetml/2006/main" name="test_103" growShrinkType="overwriteClear" connectionId="500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est_271" growShrinkType="overwriteClear" connectionId="401" autoFormatId="16" applyNumberFormats="0" applyBorderFormats="0" applyFontFormats="1" applyPatternFormats="1" applyAlignmentFormats="0" applyWidthHeightFormats="0"/>
</file>

<file path=xl/queryTables/queryTable380.xml><?xml version="1.0" encoding="utf-8"?>
<queryTable xmlns="http://schemas.openxmlformats.org/spreadsheetml/2006/main" name="test_209" growShrinkType="overwriteClear" connectionId="626" autoFormatId="16" applyNumberFormats="0" applyBorderFormats="0" applyFontFormats="1" applyPatternFormats="1" applyAlignmentFormats="0" applyWidthHeightFormats="0"/>
</file>

<file path=xl/queryTables/queryTable381.xml><?xml version="1.0" encoding="utf-8"?>
<queryTable xmlns="http://schemas.openxmlformats.org/spreadsheetml/2006/main" name="test_53" growShrinkType="overwriteClear" connectionId="840" autoFormatId="16" applyNumberFormats="0" applyBorderFormats="0" applyFontFormats="1" applyPatternFormats="1" applyAlignmentFormats="0" applyWidthHeightFormats="0"/>
</file>

<file path=xl/queryTables/queryTable382.xml><?xml version="1.0" encoding="utf-8"?>
<queryTable xmlns="http://schemas.openxmlformats.org/spreadsheetml/2006/main" name="test_137" growShrinkType="overwriteClear" connectionId="543" autoFormatId="16" applyNumberFormats="0" applyBorderFormats="0" applyFontFormats="1" applyPatternFormats="1" applyAlignmentFormats="0" applyWidthHeightFormats="0"/>
</file>

<file path=xl/queryTables/queryTable383.xml><?xml version="1.0" encoding="utf-8"?>
<queryTable xmlns="http://schemas.openxmlformats.org/spreadsheetml/2006/main" name="test_14" growShrinkType="overwriteClear" connectionId="715" autoFormatId="16" applyNumberFormats="0" applyBorderFormats="0" applyFontFormats="1" applyPatternFormats="1" applyAlignmentFormats="0" applyWidthHeightFormats="0"/>
</file>

<file path=xl/queryTables/queryTable384.xml><?xml version="1.0" encoding="utf-8"?>
<queryTable xmlns="http://schemas.openxmlformats.org/spreadsheetml/2006/main" name="test_86" growShrinkType="overwriteClear" connectionId="478" autoFormatId="16" applyNumberFormats="0" applyBorderFormats="0" applyFontFormats="1" applyPatternFormats="1" applyAlignmentFormats="0" applyWidthHeightFormats="0"/>
</file>

<file path=xl/queryTables/queryTable385.xml><?xml version="1.0" encoding="utf-8"?>
<queryTable xmlns="http://schemas.openxmlformats.org/spreadsheetml/2006/main" name="test_290" growShrinkType="overwriteClear" connectionId="731" autoFormatId="16" applyNumberFormats="0" applyBorderFormats="0" applyFontFormats="1" applyPatternFormats="1" applyAlignmentFormats="0" applyWidthHeightFormats="0"/>
</file>

<file path=xl/queryTables/queryTable386.xml><?xml version="1.0" encoding="utf-8"?>
<queryTable xmlns="http://schemas.openxmlformats.org/spreadsheetml/2006/main" name="test_283" growShrinkType="overwriteClear" connectionId="723" autoFormatId="16" applyNumberFormats="0" applyBorderFormats="0" applyFontFormats="1" applyPatternFormats="1" applyAlignmentFormats="0" applyWidthHeightFormats="0"/>
</file>

<file path=xl/queryTables/queryTable387.xml><?xml version="1.0" encoding="utf-8"?>
<queryTable xmlns="http://schemas.openxmlformats.org/spreadsheetml/2006/main" name="test_372" growShrinkType="overwriteClear" connectionId="65" autoFormatId="16" applyNumberFormats="0" applyBorderFormats="0" applyFontFormats="1" applyPatternFormats="1" applyAlignmentFormats="0" applyWidthHeightFormats="0"/>
</file>

<file path=xl/queryTables/queryTable388.xml><?xml version="1.0" encoding="utf-8"?>
<queryTable xmlns="http://schemas.openxmlformats.org/spreadsheetml/2006/main" name="test_161" growShrinkType="overwriteClear" connectionId="572" autoFormatId="16" applyNumberFormats="0" applyBorderFormats="0" applyFontFormats="1" applyPatternFormats="1" applyAlignmentFormats="0" applyWidthHeightFormats="0"/>
</file>

<file path=xl/queryTables/queryTable389.xml><?xml version="1.0" encoding="utf-8"?>
<queryTable xmlns="http://schemas.openxmlformats.org/spreadsheetml/2006/main" name="test_273" growShrinkType="overwriteClear" connectionId="712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est_295" growShrinkType="overwriteClear" connectionId="435" autoFormatId="16" applyNumberFormats="0" applyBorderFormats="0" applyFontFormats="1" applyPatternFormats="1" applyAlignmentFormats="0" applyWidthHeightFormats="0"/>
</file>

<file path=xl/queryTables/queryTable390.xml><?xml version="1.0" encoding="utf-8"?>
<queryTable xmlns="http://schemas.openxmlformats.org/spreadsheetml/2006/main" name="test_313" growShrinkType="overwriteClear" connectionId="771" autoFormatId="16" applyNumberFormats="0" applyBorderFormats="0" applyFontFormats="1" applyPatternFormats="1" applyAlignmentFormats="0" applyWidthHeightFormats="0"/>
</file>

<file path=xl/queryTables/queryTable391.xml><?xml version="1.0" encoding="utf-8"?>
<queryTable xmlns="http://schemas.openxmlformats.org/spreadsheetml/2006/main" name="test_72" growShrinkType="overwriteClear" connectionId="460" autoFormatId="16" applyNumberFormats="0" applyBorderFormats="0" applyFontFormats="1" applyPatternFormats="1" applyAlignmentFormats="0" applyWidthHeightFormats="0"/>
</file>

<file path=xl/queryTables/queryTable392.xml><?xml version="1.0" encoding="utf-8"?>
<queryTable xmlns="http://schemas.openxmlformats.org/spreadsheetml/2006/main" name="test_211" growShrinkType="overwriteClear" connectionId="628" autoFormatId="16" applyNumberFormats="0" applyBorderFormats="0" applyFontFormats="1" applyPatternFormats="1" applyAlignmentFormats="0" applyWidthHeightFormats="0"/>
</file>

<file path=xl/queryTables/queryTable393.xml><?xml version="1.0" encoding="utf-8"?>
<queryTable xmlns="http://schemas.openxmlformats.org/spreadsheetml/2006/main" name="test_232" growShrinkType="overwriteClear" connectionId="656" autoFormatId="16" applyNumberFormats="0" applyBorderFormats="0" applyFontFormats="1" applyPatternFormats="1" applyAlignmentFormats="0" applyWidthHeightFormats="0"/>
</file>

<file path=xl/queryTables/queryTable394.xml><?xml version="1.0" encoding="utf-8"?>
<queryTable xmlns="http://schemas.openxmlformats.org/spreadsheetml/2006/main" name="test_69" growShrinkType="overwriteClear" connectionId="456" autoFormatId="16" applyNumberFormats="0" applyBorderFormats="0" applyFontFormats="1" applyPatternFormats="1" applyAlignmentFormats="0" applyWidthHeightFormats="0"/>
</file>

<file path=xl/queryTables/queryTable395.xml><?xml version="1.0" encoding="utf-8"?>
<queryTable xmlns="http://schemas.openxmlformats.org/spreadsheetml/2006/main" name="test_187" growShrinkType="overwriteClear" connectionId="602" autoFormatId="16" applyNumberFormats="0" applyBorderFormats="0" applyFontFormats="1" applyPatternFormats="1" applyAlignmentFormats="0" applyWidthHeightFormats="0"/>
</file>

<file path=xl/queryTables/queryTable396.xml><?xml version="1.0" encoding="utf-8"?>
<queryTable xmlns="http://schemas.openxmlformats.org/spreadsheetml/2006/main" name="test_213" growShrinkType="overwriteClear" connectionId="630" autoFormatId="16" applyNumberFormats="0" applyBorderFormats="0" applyFontFormats="1" applyPatternFormats="1" applyAlignmentFormats="0" applyWidthHeightFormats="0"/>
</file>

<file path=xl/queryTables/queryTable397.xml><?xml version="1.0" encoding="utf-8"?>
<queryTable xmlns="http://schemas.openxmlformats.org/spreadsheetml/2006/main" name="test_123" growShrinkType="overwriteClear" connectionId="527" autoFormatId="16" applyNumberFormats="0" applyBorderFormats="0" applyFontFormats="1" applyPatternFormats="1" applyAlignmentFormats="0" applyWidthHeightFormats="0"/>
</file>

<file path=xl/queryTables/queryTable398.xml><?xml version="1.0" encoding="utf-8"?>
<queryTable xmlns="http://schemas.openxmlformats.org/spreadsheetml/2006/main" name="test_60" growShrinkType="overwriteClear" connectionId="440" autoFormatId="16" applyNumberFormats="0" applyBorderFormats="0" applyFontFormats="1" applyPatternFormats="1" applyAlignmentFormats="0" applyWidthHeightFormats="0"/>
</file>

<file path=xl/queryTables/queryTable399.xml><?xml version="1.0" encoding="utf-8"?>
<queryTable xmlns="http://schemas.openxmlformats.org/spreadsheetml/2006/main" name="test_106" growShrinkType="overwriteClear" connectionId="50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est_233" growShrinkType="overwriteClear" connectionId="353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est_287" growShrinkType="overwriteClear" connectionId="422" autoFormatId="16" applyNumberFormats="0" applyBorderFormats="0" applyFontFormats="1" applyPatternFormats="1" applyAlignmentFormats="0" applyWidthHeightFormats="0"/>
</file>

<file path=xl/queryTables/queryTable400.xml><?xml version="1.0" encoding="utf-8"?>
<queryTable xmlns="http://schemas.openxmlformats.org/spreadsheetml/2006/main" name="test_55" growShrinkType="overwriteClear" connectionId="842" autoFormatId="16" applyNumberFormats="0" applyBorderFormats="0" applyFontFormats="1" applyPatternFormats="1" applyAlignmentFormats="0" applyWidthHeightFormats="0"/>
</file>

<file path=xl/queryTables/queryTable401.xml><?xml version="1.0" encoding="utf-8"?>
<queryTable xmlns="http://schemas.openxmlformats.org/spreadsheetml/2006/main" name="test_78" growShrinkType="overwriteClear" connectionId="468" autoFormatId="16" applyNumberFormats="0" applyBorderFormats="0" applyFontFormats="1" applyPatternFormats="1" applyAlignmentFormats="0" applyWidthHeightFormats="0"/>
</file>

<file path=xl/queryTables/queryTable402.xml><?xml version="1.0" encoding="utf-8"?>
<queryTable xmlns="http://schemas.openxmlformats.org/spreadsheetml/2006/main" name="test_112" growShrinkType="overwriteClear" connectionId="513" autoFormatId="16" applyNumberFormats="0" applyBorderFormats="0" applyFontFormats="1" applyPatternFormats="1" applyAlignmentFormats="0" applyWidthHeightFormats="0"/>
</file>

<file path=xl/queryTables/queryTable403.xml><?xml version="1.0" encoding="utf-8"?>
<queryTable xmlns="http://schemas.openxmlformats.org/spreadsheetml/2006/main" name="test_100" growShrinkType="overwriteClear" connectionId="497" autoFormatId="16" applyNumberFormats="0" applyBorderFormats="0" applyFontFormats="1" applyPatternFormats="1" applyAlignmentFormats="0" applyWidthHeightFormats="0"/>
</file>

<file path=xl/queryTables/queryTable404.xml><?xml version="1.0" encoding="utf-8"?>
<queryTable xmlns="http://schemas.openxmlformats.org/spreadsheetml/2006/main" name="test_217" growShrinkType="overwriteClear" connectionId="636" autoFormatId="16" applyNumberFormats="0" applyBorderFormats="0" applyFontFormats="1" applyPatternFormats="1" applyAlignmentFormats="0" applyWidthHeightFormats="0"/>
</file>

<file path=xl/queryTables/queryTable405.xml><?xml version="1.0" encoding="utf-8"?>
<queryTable xmlns="http://schemas.openxmlformats.org/spreadsheetml/2006/main" name="test_125" growShrinkType="overwriteClear" connectionId="529" autoFormatId="16" applyNumberFormats="0" applyBorderFormats="0" applyFontFormats="1" applyPatternFormats="1" applyAlignmentFormats="0" applyWidthHeightFormats="0"/>
</file>

<file path=xl/queryTables/queryTable406.xml><?xml version="1.0" encoding="utf-8"?>
<queryTable xmlns="http://schemas.openxmlformats.org/spreadsheetml/2006/main" name="test_236" growShrinkType="overwriteClear" connectionId="664" autoFormatId="16" applyNumberFormats="0" applyBorderFormats="0" applyFontFormats="1" applyPatternFormats="1" applyAlignmentFormats="0" applyWidthHeightFormats="0"/>
</file>

<file path=xl/queryTables/queryTable407.xml><?xml version="1.0" encoding="utf-8"?>
<queryTable xmlns="http://schemas.openxmlformats.org/spreadsheetml/2006/main" name="test_340" growShrinkType="overwriteClear" connectionId="21" autoFormatId="16" applyNumberFormats="0" applyBorderFormats="0" applyFontFormats="1" applyPatternFormats="1" applyAlignmentFormats="0" applyWidthHeightFormats="0"/>
</file>

<file path=xl/queryTables/queryTable408.xml><?xml version="1.0" encoding="utf-8"?>
<queryTable xmlns="http://schemas.openxmlformats.org/spreadsheetml/2006/main" name="test_45" growShrinkType="overwriteClear" connectionId="829" autoFormatId="16" applyNumberFormats="0" applyBorderFormats="0" applyFontFormats="1" applyPatternFormats="1" applyAlignmentFormats="0" applyWidthHeightFormats="0"/>
</file>

<file path=xl/queryTables/queryTable409.xml><?xml version="1.0" encoding="utf-8"?>
<queryTable xmlns="http://schemas.openxmlformats.org/spreadsheetml/2006/main" name="test_351" growShrinkType="overwriteClear" connectionId="23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est_281" growShrinkType="overwriteClear" connectionId="414" autoFormatId="16" applyNumberFormats="0" applyBorderFormats="0" applyFontFormats="1" applyPatternFormats="1" applyAlignmentFormats="0" applyWidthHeightFormats="0"/>
</file>

<file path=xl/queryTables/queryTable410.xml><?xml version="1.0" encoding="utf-8"?>
<queryTable xmlns="http://schemas.openxmlformats.org/spreadsheetml/2006/main" name="test_265" growShrinkType="overwriteClear" connectionId="703" autoFormatId="16" applyNumberFormats="0" applyBorderFormats="0" applyFontFormats="1" applyPatternFormats="1" applyAlignmentFormats="0" applyWidthHeightFormats="0"/>
</file>

<file path=xl/queryTables/queryTable411.xml><?xml version="1.0" encoding="utf-8"?>
<queryTable xmlns="http://schemas.openxmlformats.org/spreadsheetml/2006/main" name="test_350" growShrinkType="overwriteClear" connectionId="20" autoFormatId="16" applyNumberFormats="0" applyBorderFormats="0" applyFontFormats="1" applyPatternFormats="1" applyAlignmentFormats="0" applyWidthHeightFormats="0"/>
</file>

<file path=xl/queryTables/queryTable412.xml><?xml version="1.0" encoding="utf-8"?>
<queryTable xmlns="http://schemas.openxmlformats.org/spreadsheetml/2006/main" name="test_322" growShrinkType="overwriteClear" connectionId="783" autoFormatId="16" applyNumberFormats="0" applyBorderFormats="0" applyFontFormats="1" applyPatternFormats="1" applyAlignmentFormats="0" applyWidthHeightFormats="0"/>
</file>

<file path=xl/queryTables/queryTable413.xml><?xml version="1.0" encoding="utf-8"?>
<queryTable xmlns="http://schemas.openxmlformats.org/spreadsheetml/2006/main" name="test_276" growShrinkType="overwriteClear" connectionId="716" autoFormatId="16" applyNumberFormats="0" applyBorderFormats="0" applyFontFormats="1" applyPatternFormats="1" applyAlignmentFormats="0" applyWidthHeightFormats="0"/>
</file>

<file path=xl/queryTables/queryTable414.xml><?xml version="1.0" encoding="utf-8"?>
<queryTable xmlns="http://schemas.openxmlformats.org/spreadsheetml/2006/main" name="test_216" growShrinkType="overwriteClear" connectionId="634" autoFormatId="16" applyNumberFormats="0" applyBorderFormats="0" applyFontFormats="1" applyPatternFormats="1" applyAlignmentFormats="0" applyWidthHeightFormats="0"/>
</file>

<file path=xl/queryTables/queryTable415.xml><?xml version="1.0" encoding="utf-8"?>
<queryTable xmlns="http://schemas.openxmlformats.org/spreadsheetml/2006/main" name="test_10" growShrinkType="overwriteClear" connectionId="653" autoFormatId="16" applyNumberFormats="0" applyBorderFormats="0" applyFontFormats="1" applyPatternFormats="1" applyAlignmentFormats="0" applyWidthHeightFormats="0"/>
</file>

<file path=xl/queryTables/queryTable416.xml><?xml version="1.0" encoding="utf-8"?>
<queryTable xmlns="http://schemas.openxmlformats.org/spreadsheetml/2006/main" name="test_305" growShrinkType="overwriteClear" connectionId="755" autoFormatId="16" applyNumberFormats="0" applyBorderFormats="0" applyFontFormats="1" applyPatternFormats="1" applyAlignmentFormats="0" applyWidthHeightFormats="0"/>
</file>

<file path=xl/queryTables/queryTable417.xml><?xml version="1.0" encoding="utf-8"?>
<queryTable xmlns="http://schemas.openxmlformats.org/spreadsheetml/2006/main" name="test_28" growShrinkType="overwriteClear" connectionId="799" autoFormatId="16" applyNumberFormats="0" applyBorderFormats="0" applyFontFormats="1" applyPatternFormats="1" applyAlignmentFormats="0" applyWidthHeightFormats="0"/>
</file>

<file path=xl/queryTables/queryTable418.xml><?xml version="1.0" encoding="utf-8"?>
<queryTable xmlns="http://schemas.openxmlformats.org/spreadsheetml/2006/main" name="test_162" growShrinkType="overwriteClear" connectionId="573" autoFormatId="16" applyNumberFormats="0" applyBorderFormats="0" applyFontFormats="1" applyPatternFormats="1" applyAlignmentFormats="0" applyWidthHeightFormats="0"/>
</file>

<file path=xl/queryTables/queryTable419.xml><?xml version="1.0" encoding="utf-8"?>
<queryTable xmlns="http://schemas.openxmlformats.org/spreadsheetml/2006/main" name="test_7" growShrinkType="overwriteClear" connectionId="611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est_305" growShrinkType="overwriteClear" connectionId="98" autoFormatId="16" applyNumberFormats="0" applyBorderFormats="0" applyFontFormats="1" applyPatternFormats="1" applyAlignmentFormats="0" applyWidthHeightFormats="0"/>
</file>

<file path=xl/queryTables/queryTable420.xml><?xml version="1.0" encoding="utf-8"?>
<queryTable xmlns="http://schemas.openxmlformats.org/spreadsheetml/2006/main" name="test_258" growShrinkType="overwriteClear" connectionId="696" autoFormatId="16" applyNumberFormats="0" applyBorderFormats="0" applyFontFormats="1" applyPatternFormats="1" applyAlignmentFormats="0" applyWidthHeightFormats="0"/>
</file>

<file path=xl/queryTables/queryTable421.xml><?xml version="1.0" encoding="utf-8"?>
<queryTable xmlns="http://schemas.openxmlformats.org/spreadsheetml/2006/main" name="test_111" growShrinkType="overwriteClear" connectionId="511" autoFormatId="16" applyNumberFormats="0" applyBorderFormats="0" applyFontFormats="1" applyPatternFormats="1" applyAlignmentFormats="0" applyWidthHeightFormats="0"/>
</file>

<file path=xl/queryTables/queryTable422.xml><?xml version="1.0" encoding="utf-8"?>
<queryTable xmlns="http://schemas.openxmlformats.org/spreadsheetml/2006/main" name="test_134" growShrinkType="overwriteClear" connectionId="540" autoFormatId="16" applyNumberFormats="0" applyBorderFormats="0" applyFontFormats="1" applyPatternFormats="1" applyAlignmentFormats="0" applyWidthHeightFormats="0"/>
</file>

<file path=xl/queryTables/queryTable423.xml><?xml version="1.0" encoding="utf-8"?>
<queryTable xmlns="http://schemas.openxmlformats.org/spreadsheetml/2006/main" name="test_91" growShrinkType="overwriteClear" connectionId="484" autoFormatId="16" applyNumberFormats="0" applyBorderFormats="0" applyFontFormats="1" applyPatternFormats="1" applyAlignmentFormats="0" applyWidthHeightFormats="0"/>
</file>

<file path=xl/queryTables/queryTable424.xml><?xml version="1.0" encoding="utf-8"?>
<queryTable xmlns="http://schemas.openxmlformats.org/spreadsheetml/2006/main" name="test_323" growShrinkType="overwriteClear" connectionId="787" autoFormatId="16" applyNumberFormats="0" applyBorderFormats="0" applyFontFormats="1" applyPatternFormats="1" applyAlignmentFormats="0" applyWidthHeightFormats="0"/>
</file>

<file path=xl/queryTables/queryTable425.xml><?xml version="1.0" encoding="utf-8"?>
<queryTable xmlns="http://schemas.openxmlformats.org/spreadsheetml/2006/main" name="test_205" growShrinkType="overwriteClear" connectionId="622" autoFormatId="16" applyNumberFormats="0" applyBorderFormats="0" applyFontFormats="1" applyPatternFormats="1" applyAlignmentFormats="0" applyWidthHeightFormats="0"/>
</file>

<file path=xl/queryTables/queryTable426.xml><?xml version="1.0" encoding="utf-8"?>
<queryTable xmlns="http://schemas.openxmlformats.org/spreadsheetml/2006/main" name="test_374" growShrinkType="overwriteClear" connectionId="67" autoFormatId="16" applyNumberFormats="0" applyBorderFormats="0" applyFontFormats="1" applyPatternFormats="1" applyAlignmentFormats="0" applyWidthHeightFormats="0"/>
</file>

<file path=xl/queryTables/queryTable427.xml><?xml version="1.0" encoding="utf-8"?>
<queryTable xmlns="http://schemas.openxmlformats.org/spreadsheetml/2006/main" name="test_102" growShrinkType="overwriteClear" connectionId="499" autoFormatId="16" applyNumberFormats="0" applyBorderFormats="0" applyFontFormats="1" applyPatternFormats="1" applyAlignmentFormats="0" applyWidthHeightFormats="0"/>
</file>

<file path=xl/queryTables/queryTable428.xml><?xml version="1.0" encoding="utf-8"?>
<queryTable xmlns="http://schemas.openxmlformats.org/spreadsheetml/2006/main" name="test_40" growShrinkType="overwriteClear" connectionId="821" autoFormatId="16" applyNumberFormats="0" applyBorderFormats="0" applyFontFormats="1" applyPatternFormats="1" applyAlignmentFormats="0" applyWidthHeightFormats="0"/>
</file>

<file path=xl/queryTables/queryTable429.xml><?xml version="1.0" encoding="utf-8"?>
<queryTable xmlns="http://schemas.openxmlformats.org/spreadsheetml/2006/main" name="test_68" growShrinkType="overwriteClear" connectionId="453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est_211" growShrinkType="overwriteClear" connectionId="328" autoFormatId="16" applyNumberFormats="0" applyBorderFormats="0" applyFontFormats="1" applyPatternFormats="1" applyAlignmentFormats="0" applyWidthHeightFormats="0"/>
</file>

<file path=xl/queryTables/queryTable430.xml><?xml version="1.0" encoding="utf-8"?>
<queryTable xmlns="http://schemas.openxmlformats.org/spreadsheetml/2006/main" name="test_317" growShrinkType="overwriteClear" connectionId="776" autoFormatId="16" applyNumberFormats="0" applyBorderFormats="0" applyFontFormats="1" applyPatternFormats="1" applyAlignmentFormats="0" applyWidthHeightFormats="0"/>
</file>

<file path=xl/queryTables/queryTable431.xml><?xml version="1.0" encoding="utf-8"?>
<queryTable xmlns="http://schemas.openxmlformats.org/spreadsheetml/2006/main" name="test_235" growShrinkType="overwriteClear" connectionId="660" autoFormatId="16" applyNumberFormats="0" applyBorderFormats="0" applyFontFormats="1" applyPatternFormats="1" applyAlignmentFormats="0" applyWidthHeightFormats="0"/>
</file>

<file path=xl/queryTables/queryTable432.xml><?xml version="1.0" encoding="utf-8"?>
<queryTable xmlns="http://schemas.openxmlformats.org/spreadsheetml/2006/main" name="test_67" growShrinkType="overwriteClear" connectionId="452" autoFormatId="16" applyNumberFormats="0" applyBorderFormats="0" applyFontFormats="1" applyPatternFormats="1" applyAlignmentFormats="0" applyWidthHeightFormats="0"/>
</file>

<file path=xl/queryTables/queryTable433.xml><?xml version="1.0" encoding="utf-8"?>
<queryTable xmlns="http://schemas.openxmlformats.org/spreadsheetml/2006/main" name="test_352" growShrinkType="overwriteClear" connectionId="26" autoFormatId="16" applyNumberFormats="0" applyBorderFormats="0" applyFontFormats="1" applyPatternFormats="1" applyAlignmentFormats="0" applyWidthHeightFormats="0"/>
</file>

<file path=xl/queryTables/queryTable434.xml><?xml version="1.0" encoding="utf-8"?>
<queryTable xmlns="http://schemas.openxmlformats.org/spreadsheetml/2006/main" name="test_156" growShrinkType="overwriteClear" connectionId="566" autoFormatId="16" applyNumberFormats="0" applyBorderFormats="0" applyFontFormats="1" applyPatternFormats="1" applyAlignmentFormats="0" applyWidthHeightFormats="0"/>
</file>

<file path=xl/queryTables/queryTable435.xml><?xml version="1.0" encoding="utf-8"?>
<queryTable xmlns="http://schemas.openxmlformats.org/spreadsheetml/2006/main" name="test_63" growShrinkType="overwriteClear" connectionId="444" autoFormatId="16" applyNumberFormats="0" applyBorderFormats="0" applyFontFormats="1" applyPatternFormats="1" applyAlignmentFormats="0" applyWidthHeightFormats="0"/>
</file>

<file path=xl/queryTables/queryTable436.xml><?xml version="1.0" encoding="utf-8"?>
<queryTable xmlns="http://schemas.openxmlformats.org/spreadsheetml/2006/main" name="test_203" growShrinkType="overwriteClear" connectionId="619" autoFormatId="16" applyNumberFormats="0" applyBorderFormats="0" applyFontFormats="1" applyPatternFormats="1" applyAlignmentFormats="0" applyWidthHeightFormats="0"/>
</file>

<file path=xl/queryTables/queryTable437.xml><?xml version="1.0" encoding="utf-8"?>
<queryTable xmlns="http://schemas.openxmlformats.org/spreadsheetml/2006/main" name="test_361" growShrinkType="overwriteClear" connectionId="54" autoFormatId="16" applyNumberFormats="0" applyBorderFormats="0" applyFontFormats="1" applyPatternFormats="1" applyAlignmentFormats="0" applyWidthHeightFormats="0"/>
</file>

<file path=xl/queryTables/queryTable438.xml><?xml version="1.0" encoding="utf-8"?>
<queryTable xmlns="http://schemas.openxmlformats.org/spreadsheetml/2006/main" name="test_281" growShrinkType="overwriteClear" connectionId="721" autoFormatId="16" applyNumberFormats="0" applyBorderFormats="0" applyFontFormats="1" applyPatternFormats="1" applyAlignmentFormats="0" applyWidthHeightFormats="0"/>
</file>

<file path=xl/queryTables/queryTable439.xml><?xml version="1.0" encoding="utf-8"?>
<queryTable xmlns="http://schemas.openxmlformats.org/spreadsheetml/2006/main" name="test_165" growShrinkType="overwriteClear" connectionId="576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est_10" growShrinkType="overwriteClear" connectionId="186" autoFormatId="16" applyNumberFormats="0" applyBorderFormats="0" applyFontFormats="1" applyPatternFormats="1" applyAlignmentFormats="0" applyWidthHeightFormats="0"/>
</file>

<file path=xl/queryTables/queryTable440.xml><?xml version="1.0" encoding="utf-8"?>
<queryTable xmlns="http://schemas.openxmlformats.org/spreadsheetml/2006/main" name="test_140" growShrinkType="overwriteClear" connectionId="546" autoFormatId="16" applyNumberFormats="0" applyBorderFormats="0" applyFontFormats="1" applyPatternFormats="1" applyAlignmentFormats="0" applyWidthHeightFormats="0"/>
</file>

<file path=xl/queryTables/queryTable441.xml><?xml version="1.0" encoding="utf-8"?>
<queryTable xmlns="http://schemas.openxmlformats.org/spreadsheetml/2006/main" name="test_150" growShrinkType="overwriteClear" connectionId="560" autoFormatId="16" applyNumberFormats="0" applyBorderFormats="0" applyFontFormats="1" applyPatternFormats="1" applyAlignmentFormats="0" applyWidthHeightFormats="0"/>
</file>

<file path=xl/queryTables/queryTable442.xml><?xml version="1.0" encoding="utf-8"?>
<queryTable xmlns="http://schemas.openxmlformats.org/spreadsheetml/2006/main" name="test_306" growShrinkType="overwriteClear" connectionId="759" autoFormatId="16" applyNumberFormats="0" applyBorderFormats="0" applyFontFormats="1" applyPatternFormats="1" applyAlignmentFormats="0" applyWidthHeightFormats="0"/>
</file>

<file path=xl/queryTables/queryTable443.xml><?xml version="1.0" encoding="utf-8"?>
<queryTable xmlns="http://schemas.openxmlformats.org/spreadsheetml/2006/main" name="test_315" growShrinkType="overwriteClear" connectionId="774" autoFormatId="16" applyNumberFormats="0" applyBorderFormats="0" applyFontFormats="1" applyPatternFormats="1" applyAlignmentFormats="0" applyWidthHeightFormats="0"/>
</file>

<file path=xl/queryTables/queryTable444.xml><?xml version="1.0" encoding="utf-8"?>
<queryTable xmlns="http://schemas.openxmlformats.org/spreadsheetml/2006/main" name="test_164" growShrinkType="overwriteClear" connectionId="575" autoFormatId="16" applyNumberFormats="0" applyBorderFormats="0" applyFontFormats="1" applyPatternFormats="1" applyAlignmentFormats="0" applyWidthHeightFormats="0"/>
</file>

<file path=xl/queryTables/queryTable445.xml><?xml version="1.0" encoding="utf-8"?>
<queryTable xmlns="http://schemas.openxmlformats.org/spreadsheetml/2006/main" name="test_65" growShrinkType="overwriteClear" connectionId="447" autoFormatId="16" applyNumberFormats="0" applyBorderFormats="0" applyFontFormats="1" applyPatternFormats="1" applyAlignmentFormats="0" applyWidthHeightFormats="0"/>
</file>

<file path=xl/queryTables/queryTable446.xml><?xml version="1.0" encoding="utf-8"?>
<queryTable xmlns="http://schemas.openxmlformats.org/spreadsheetml/2006/main" name="test_44" growShrinkType="overwriteClear" connectionId="826" autoFormatId="16" applyNumberFormats="0" applyBorderFormats="0" applyFontFormats="1" applyPatternFormats="1" applyAlignmentFormats="0" applyWidthHeightFormats="0"/>
</file>

<file path=xl/queryTables/queryTable447.xml><?xml version="1.0" encoding="utf-8"?>
<queryTable xmlns="http://schemas.openxmlformats.org/spreadsheetml/2006/main" name="test_339" growShrinkType="overwriteClear" connectionId="19" autoFormatId="16" applyNumberFormats="0" applyBorderFormats="0" applyFontFormats="1" applyPatternFormats="1" applyAlignmentFormats="0" applyWidthHeightFormats="0"/>
</file>

<file path=xl/queryTables/queryTable448.xml><?xml version="1.0" encoding="utf-8"?>
<queryTable xmlns="http://schemas.openxmlformats.org/spreadsheetml/2006/main" name="test_27" growShrinkType="overwriteClear" connectionId="798" autoFormatId="16" applyNumberFormats="0" applyBorderFormats="0" applyFontFormats="1" applyPatternFormats="1" applyAlignmentFormats="0" applyWidthHeightFormats="0"/>
</file>

<file path=xl/queryTables/queryTable449.xml><?xml version="1.0" encoding="utf-8"?>
<queryTable xmlns="http://schemas.openxmlformats.org/spreadsheetml/2006/main" name="test_269" growShrinkType="overwriteClear" connectionId="708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est_230" growShrinkType="overwriteClear" connectionId="350" autoFormatId="16" applyNumberFormats="0" applyBorderFormats="0" applyFontFormats="1" applyPatternFormats="1" applyAlignmentFormats="0" applyWidthHeightFormats="0"/>
</file>

<file path=xl/queryTables/queryTable450.xml><?xml version="1.0" encoding="utf-8"?>
<queryTable xmlns="http://schemas.openxmlformats.org/spreadsheetml/2006/main" name="test_325" growShrinkType="overwriteClear" connectionId="11" autoFormatId="16" applyNumberFormats="0" applyBorderFormats="0" applyFontFormats="1" applyPatternFormats="1" applyAlignmentFormats="0" applyWidthHeightFormats="0"/>
</file>

<file path=xl/queryTables/queryTable451.xml><?xml version="1.0" encoding="utf-8"?>
<queryTable xmlns="http://schemas.openxmlformats.org/spreadsheetml/2006/main" name="test_263" growShrinkType="overwriteClear" connectionId="701" autoFormatId="16" applyNumberFormats="0" applyBorderFormats="0" applyFontFormats="1" applyPatternFormats="1" applyAlignmentFormats="0" applyWidthHeightFormats="0"/>
</file>

<file path=xl/queryTables/queryTable452.xml><?xml version="1.0" encoding="utf-8"?>
<queryTable xmlns="http://schemas.openxmlformats.org/spreadsheetml/2006/main" name="test_76" growShrinkType="overwriteClear" connectionId="466" autoFormatId="16" applyNumberFormats="0" applyBorderFormats="0" applyFontFormats="1" applyPatternFormats="1" applyAlignmentFormats="0" applyWidthHeightFormats="0"/>
</file>

<file path=xl/queryTables/queryTable453.xml><?xml version="1.0" encoding="utf-8"?>
<queryTable xmlns="http://schemas.openxmlformats.org/spreadsheetml/2006/main" name="test_80" growShrinkType="overwriteClear" connectionId="471" autoFormatId="16" applyNumberFormats="0" applyBorderFormats="0" applyFontFormats="1" applyPatternFormats="1" applyAlignmentFormats="0" applyWidthHeightFormats="0"/>
</file>

<file path=xl/queryTables/queryTable454.xml><?xml version="1.0" encoding="utf-8"?>
<queryTable xmlns="http://schemas.openxmlformats.org/spreadsheetml/2006/main" name="test_250" growShrinkType="overwriteClear" connectionId="687" autoFormatId="16" applyNumberFormats="0" applyBorderFormats="0" applyFontFormats="1" applyPatternFormats="1" applyAlignmentFormats="0" applyWidthHeightFormats="0"/>
</file>

<file path=xl/queryTables/queryTable455.xml><?xml version="1.0" encoding="utf-8"?>
<queryTable xmlns="http://schemas.openxmlformats.org/spreadsheetml/2006/main" name="test_177" growShrinkType="overwriteClear" connectionId="591" autoFormatId="16" applyNumberFormats="0" applyBorderFormats="0" applyFontFormats="1" applyPatternFormats="1" applyAlignmentFormats="0" applyWidthHeightFormats="0"/>
</file>

<file path=xl/queryTables/queryTable456.xml><?xml version="1.0" encoding="utf-8"?>
<queryTable xmlns="http://schemas.openxmlformats.org/spreadsheetml/2006/main" name="test_254" growShrinkType="overwriteClear" connectionId="691" autoFormatId="16" applyNumberFormats="0" applyBorderFormats="0" applyFontFormats="1" applyPatternFormats="1" applyAlignmentFormats="0" applyWidthHeightFormats="0"/>
</file>

<file path=xl/queryTables/queryTable457.xml><?xml version="1.0" encoding="utf-8"?>
<queryTable xmlns="http://schemas.openxmlformats.org/spreadsheetml/2006/main" name="test_93" growShrinkType="overwriteClear" connectionId="486" autoFormatId="16" applyNumberFormats="0" applyBorderFormats="0" applyFontFormats="1" applyPatternFormats="1" applyAlignmentFormats="0" applyWidthHeightFormats="0"/>
</file>

<file path=xl/queryTables/queryTable458.xml><?xml version="1.0" encoding="utf-8"?>
<queryTable xmlns="http://schemas.openxmlformats.org/spreadsheetml/2006/main" name="test_342" growShrinkType="overwriteClear" connectionId="27" autoFormatId="16" applyNumberFormats="0" applyBorderFormats="0" applyFontFormats="1" applyPatternFormats="1" applyAlignmentFormats="0" applyWidthHeightFormats="0"/>
</file>

<file path=xl/queryTables/queryTable459.xml><?xml version="1.0" encoding="utf-8"?>
<queryTable xmlns="http://schemas.openxmlformats.org/spreadsheetml/2006/main" name="test_2" growShrinkType="overwriteClear" connectionId="537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est_215" growShrinkType="overwriteClear" connectionId="333" autoFormatId="16" applyNumberFormats="0" applyBorderFormats="0" applyFontFormats="1" applyPatternFormats="1" applyAlignmentFormats="0" applyWidthHeightFormats="0"/>
</file>

<file path=xl/queryTables/queryTable460.xml><?xml version="1.0" encoding="utf-8"?>
<queryTable xmlns="http://schemas.openxmlformats.org/spreadsheetml/2006/main" name="test_59" growShrinkType="overwriteClear" connectionId="849" autoFormatId="16" applyNumberFormats="0" applyBorderFormats="0" applyFontFormats="1" applyPatternFormats="1" applyAlignmentFormats="0" applyWidthHeightFormats="0"/>
</file>

<file path=xl/queryTables/queryTable461.xml><?xml version="1.0" encoding="utf-8"?>
<queryTable xmlns="http://schemas.openxmlformats.org/spreadsheetml/2006/main" name="test_120" growShrinkType="overwriteClear" connectionId="523" autoFormatId="16" applyNumberFormats="0" applyBorderFormats="0" applyFontFormats="1" applyPatternFormats="1" applyAlignmentFormats="0" applyWidthHeightFormats="0"/>
</file>

<file path=xl/queryTables/queryTable462.xml><?xml version="1.0" encoding="utf-8"?>
<queryTable xmlns="http://schemas.openxmlformats.org/spreadsheetml/2006/main" name="test_318" growShrinkType="overwriteClear" connectionId="777" autoFormatId="16" applyNumberFormats="0" applyBorderFormats="0" applyFontFormats="1" applyPatternFormats="1" applyAlignmentFormats="0" applyWidthHeightFormats="0"/>
</file>

<file path=xl/queryTables/queryTable463.xml><?xml version="1.0" encoding="utf-8"?>
<queryTable xmlns="http://schemas.openxmlformats.org/spreadsheetml/2006/main" name="test_47" growShrinkType="overwriteClear" connectionId="832" autoFormatId="16" applyNumberFormats="0" applyBorderFormats="0" applyFontFormats="1" applyPatternFormats="1" applyAlignmentFormats="0" applyWidthHeightFormats="0"/>
</file>

<file path=xl/queryTables/queryTable464.xml><?xml version="1.0" encoding="utf-8"?>
<queryTable xmlns="http://schemas.openxmlformats.org/spreadsheetml/2006/main" name="test_338" growShrinkType="overwriteClear" connectionId="17" autoFormatId="16" applyNumberFormats="0" applyBorderFormats="0" applyFontFormats="1" applyPatternFormats="1" applyAlignmentFormats="0" applyWidthHeightFormats="0"/>
</file>

<file path=xl/queryTables/queryTable465.xml><?xml version="1.0" encoding="utf-8"?>
<queryTable xmlns="http://schemas.openxmlformats.org/spreadsheetml/2006/main" name="test_167" growShrinkType="overwriteClear" connectionId="578" autoFormatId="16" applyNumberFormats="0" applyBorderFormats="0" applyFontFormats="1" applyPatternFormats="1" applyAlignmentFormats="0" applyWidthHeightFormats="0"/>
</file>

<file path=xl/queryTables/queryTable466.xml><?xml version="1.0" encoding="utf-8"?>
<queryTable xmlns="http://schemas.openxmlformats.org/spreadsheetml/2006/main" name="test_43" growShrinkType="overwriteClear" connectionId="825" autoFormatId="16" applyNumberFormats="0" applyBorderFormats="0" applyFontFormats="1" applyPatternFormats="1" applyAlignmentFormats="0" applyWidthHeightFormats="0"/>
</file>

<file path=xl/queryTables/queryTable467.xml><?xml version="1.0" encoding="utf-8"?>
<queryTable xmlns="http://schemas.openxmlformats.org/spreadsheetml/2006/main" name="test_172" growShrinkType="overwriteClear" connectionId="585" autoFormatId="16" applyNumberFormats="0" applyBorderFormats="0" applyFontFormats="1" applyPatternFormats="1" applyAlignmentFormats="0" applyWidthHeightFormats="0"/>
</file>

<file path=xl/queryTables/queryTable468.xml><?xml version="1.0" encoding="utf-8"?>
<queryTable xmlns="http://schemas.openxmlformats.org/spreadsheetml/2006/main" name="test_284" growShrinkType="overwriteClear" connectionId="724" autoFormatId="16" applyNumberFormats="0" applyBorderFormats="0" applyFontFormats="1" applyPatternFormats="1" applyAlignmentFormats="0" applyWidthHeightFormats="0"/>
</file>

<file path=xl/queryTables/queryTable469.xml><?xml version="1.0" encoding="utf-8"?>
<queryTable xmlns="http://schemas.openxmlformats.org/spreadsheetml/2006/main" name="test_356" growShrinkType="overwriteClear" connectionId="47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est_223" growShrinkType="overwriteClear" connectionId="342" autoFormatId="16" applyNumberFormats="0" applyBorderFormats="0" applyFontFormats="1" applyPatternFormats="1" applyAlignmentFormats="0" applyWidthHeightFormats="0"/>
</file>

<file path=xl/queryTables/queryTable470.xml><?xml version="1.0" encoding="utf-8"?>
<queryTable xmlns="http://schemas.openxmlformats.org/spreadsheetml/2006/main" name="test_73" growShrinkType="overwriteClear" connectionId="463" autoFormatId="16" applyNumberFormats="0" applyBorderFormats="0" applyFontFormats="1" applyPatternFormats="1" applyAlignmentFormats="0" applyWidthHeightFormats="0"/>
</file>

<file path=xl/queryTables/queryTable471.xml><?xml version="1.0" encoding="utf-8"?>
<queryTable xmlns="http://schemas.openxmlformats.org/spreadsheetml/2006/main" name="test_324" growShrinkType="overwriteClear" connectionId="10" autoFormatId="16" applyNumberFormats="0" applyBorderFormats="0" applyFontFormats="1" applyPatternFormats="1" applyAlignmentFormats="0" applyWidthHeightFormats="0"/>
</file>

<file path=xl/queryTables/queryTable472.xml><?xml version="1.0" encoding="utf-8"?>
<queryTable xmlns="http://schemas.openxmlformats.org/spreadsheetml/2006/main" name="test_249" growShrinkType="overwriteClear" connectionId="686" autoFormatId="16" applyNumberFormats="0" applyBorderFormats="0" applyFontFormats="1" applyPatternFormats="1" applyAlignmentFormats="0" applyWidthHeightFormats="0"/>
</file>

<file path=xl/queryTables/queryTable473.xml><?xml version="1.0" encoding="utf-8"?>
<queryTable xmlns="http://schemas.openxmlformats.org/spreadsheetml/2006/main" name="test_291" growShrinkType="overwriteClear" connectionId="733" autoFormatId="16" applyNumberFormats="0" applyBorderFormats="0" applyFontFormats="1" applyPatternFormats="1" applyAlignmentFormats="0" applyWidthHeightFormats="0"/>
</file>

<file path=xl/queryTables/queryTable474.xml><?xml version="1.0" encoding="utf-8"?>
<queryTable xmlns="http://schemas.openxmlformats.org/spreadsheetml/2006/main" name="test_343" growShrinkType="overwriteClear" connectionId="32" autoFormatId="16" applyNumberFormats="0" applyBorderFormats="0" applyFontFormats="1" applyPatternFormats="1" applyAlignmentFormats="0" applyWidthHeightFormats="0"/>
</file>

<file path=xl/queryTables/queryTable475.xml><?xml version="1.0" encoding="utf-8"?>
<queryTable xmlns="http://schemas.openxmlformats.org/spreadsheetml/2006/main" name="test_242" growShrinkType="overwriteClear" connectionId="677" autoFormatId="16" applyNumberFormats="0" applyBorderFormats="0" applyFontFormats="1" applyPatternFormats="1" applyAlignmentFormats="0" applyWidthHeightFormats="0"/>
</file>

<file path=xl/queryTables/queryTable476.xml><?xml version="1.0" encoding="utf-8"?>
<queryTable xmlns="http://schemas.openxmlformats.org/spreadsheetml/2006/main" name="test_252" growShrinkType="overwriteClear" connectionId="689" autoFormatId="16" applyNumberFormats="0" applyBorderFormats="0" applyFontFormats="1" applyPatternFormats="1" applyAlignmentFormats="0" applyWidthHeightFormats="0"/>
</file>

<file path=xl/queryTables/queryTable477.xml><?xml version="1.0" encoding="utf-8"?>
<queryTable xmlns="http://schemas.openxmlformats.org/spreadsheetml/2006/main" name="test_345" growShrinkType="overwriteClear" connectionId="42" autoFormatId="16" applyNumberFormats="0" applyBorderFormats="0" applyFontFormats="1" applyPatternFormats="1" applyAlignmentFormats="0" applyWidthHeightFormats="0"/>
</file>

<file path=xl/queryTables/queryTable478.xml><?xml version="1.0" encoding="utf-8"?>
<queryTable xmlns="http://schemas.openxmlformats.org/spreadsheetml/2006/main" name="test_310" growShrinkType="overwriteClear" connectionId="765" autoFormatId="16" applyNumberFormats="0" applyBorderFormats="0" applyFontFormats="1" applyPatternFormats="1" applyAlignmentFormats="0" applyWidthHeightFormats="0"/>
</file>

<file path=xl/queryTables/queryTable479.xml><?xml version="1.0" encoding="utf-8"?>
<queryTable xmlns="http://schemas.openxmlformats.org/spreadsheetml/2006/main" name="test_220" growShrinkType="overwriteClear" connectionId="640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est_71" growShrinkType="overwriteClear" connectionId="149" autoFormatId="16" applyNumberFormats="0" applyBorderFormats="0" applyFontFormats="1" applyPatternFormats="1" applyAlignmentFormats="0" applyWidthHeightFormats="0"/>
</file>

<file path=xl/queryTables/queryTable480.xml><?xml version="1.0" encoding="utf-8"?>
<queryTable xmlns="http://schemas.openxmlformats.org/spreadsheetml/2006/main" name="test_226" growShrinkType="overwriteClear" connectionId="647" autoFormatId="16" applyNumberFormats="0" applyBorderFormats="0" applyFontFormats="1" applyPatternFormats="1" applyAlignmentFormats="0" applyWidthHeightFormats="0"/>
</file>

<file path=xl/queryTables/queryTable481.xml><?xml version="1.0" encoding="utf-8"?>
<queryTable xmlns="http://schemas.openxmlformats.org/spreadsheetml/2006/main" name="test_170" growShrinkType="overwriteClear" connectionId="583" autoFormatId="16" applyNumberFormats="0" applyBorderFormats="0" applyFontFormats="1" applyPatternFormats="1" applyAlignmentFormats="0" applyWidthHeightFormats="0"/>
</file>

<file path=xl/queryTables/queryTable482.xml><?xml version="1.0" encoding="utf-8"?>
<queryTable xmlns="http://schemas.openxmlformats.org/spreadsheetml/2006/main" name="test_206" growShrinkType="overwriteClear" connectionId="623" autoFormatId="16" applyNumberFormats="0" applyBorderFormats="0" applyFontFormats="1" applyPatternFormats="1" applyAlignmentFormats="0" applyWidthHeightFormats="0"/>
</file>

<file path=xl/queryTables/queryTable483.xml><?xml version="1.0" encoding="utf-8"?>
<queryTable xmlns="http://schemas.openxmlformats.org/spreadsheetml/2006/main" name="test_214" growShrinkType="overwriteClear" connectionId="632" autoFormatId="16" applyNumberFormats="0" applyBorderFormats="0" applyFontFormats="1" applyPatternFormats="1" applyAlignmentFormats="0" applyWidthHeightFormats="0"/>
</file>

<file path=xl/queryTables/queryTable484.xml><?xml version="1.0" encoding="utf-8"?>
<queryTable xmlns="http://schemas.openxmlformats.org/spreadsheetml/2006/main" name="test_169" growShrinkType="overwriteClear" connectionId="582" autoFormatId="16" applyNumberFormats="0" applyBorderFormats="0" applyFontFormats="1" applyPatternFormats="1" applyAlignmentFormats="0" applyWidthHeightFormats="0"/>
</file>

<file path=xl/queryTables/queryTable485.xml><?xml version="1.0" encoding="utf-8"?>
<queryTable xmlns="http://schemas.openxmlformats.org/spreadsheetml/2006/main" name="test_16" growShrinkType="overwriteClear" connectionId="747" autoFormatId="16" applyNumberFormats="0" applyBorderFormats="0" applyFontFormats="1" applyPatternFormats="1" applyAlignmentFormats="0" applyWidthHeightFormats="0"/>
</file>

<file path=xl/queryTables/queryTable486.xml><?xml version="1.0" encoding="utf-8"?>
<queryTable xmlns="http://schemas.openxmlformats.org/spreadsheetml/2006/main" name="test_54" growShrinkType="overwriteClear" connectionId="841" autoFormatId="16" applyNumberFormats="0" applyBorderFormats="0" applyFontFormats="1" applyPatternFormats="1" applyAlignmentFormats="0" applyWidthHeightFormats="0"/>
</file>

<file path=xl/queryTables/queryTable487.xml><?xml version="1.0" encoding="utf-8"?>
<queryTable xmlns="http://schemas.openxmlformats.org/spreadsheetml/2006/main" name="test_231" growShrinkType="overwriteClear" connectionId="655" autoFormatId="16" applyNumberFormats="0" applyBorderFormats="0" applyFontFormats="1" applyPatternFormats="1" applyAlignmentFormats="0" applyWidthHeightFormats="0"/>
</file>

<file path=xl/queryTables/queryTable488.xml><?xml version="1.0" encoding="utf-8"?>
<queryTable xmlns="http://schemas.openxmlformats.org/spreadsheetml/2006/main" name="test_234" growShrinkType="overwriteClear" connectionId="659" autoFormatId="16" applyNumberFormats="0" applyBorderFormats="0" applyFontFormats="1" applyPatternFormats="1" applyAlignmentFormats="0" applyWidthHeightFormats="0"/>
</file>

<file path=xl/queryTables/queryTable489.xml><?xml version="1.0" encoding="utf-8"?>
<queryTable xmlns="http://schemas.openxmlformats.org/spreadsheetml/2006/main" name="test_199" growShrinkType="overwriteClear" connectionId="615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est_156" growShrinkType="overwriteClear" connectionId="264" autoFormatId="16" applyNumberFormats="0" applyBorderFormats="0" applyFontFormats="1" applyPatternFormats="1" applyAlignmentFormats="0" applyWidthHeightFormats="0"/>
</file>

<file path=xl/queryTables/queryTable490.xml><?xml version="1.0" encoding="utf-8"?>
<queryTable xmlns="http://schemas.openxmlformats.org/spreadsheetml/2006/main" name="test_314" growShrinkType="overwriteClear" connectionId="773" autoFormatId="16" applyNumberFormats="0" applyBorderFormats="0" applyFontFormats="1" applyPatternFormats="1" applyAlignmentFormats="0" applyWidthHeightFormats="0"/>
</file>

<file path=xl/queryTables/queryTable491.xml><?xml version="1.0" encoding="utf-8"?>
<queryTable xmlns="http://schemas.openxmlformats.org/spreadsheetml/2006/main" name="test_224" growShrinkType="overwriteClear" connectionId="645" autoFormatId="16" applyNumberFormats="0" applyBorderFormats="0" applyFontFormats="1" applyPatternFormats="1" applyAlignmentFormats="0" applyWidthHeightFormats="0"/>
</file>

<file path=xl/queryTables/queryTable492.xml><?xml version="1.0" encoding="utf-8"?>
<queryTable xmlns="http://schemas.openxmlformats.org/spreadsheetml/2006/main" name="test_223" growShrinkType="overwriteClear" connectionId="644" autoFormatId="16" applyNumberFormats="0" applyBorderFormats="0" applyFontFormats="1" applyPatternFormats="1" applyAlignmentFormats="0" applyWidthHeightFormats="0"/>
</file>

<file path=xl/queryTables/queryTable493.xml><?xml version="1.0" encoding="utf-8"?>
<queryTable xmlns="http://schemas.openxmlformats.org/spreadsheetml/2006/main" name="test_191" growShrinkType="overwriteClear" connectionId="606" autoFormatId="16" applyNumberFormats="0" applyBorderFormats="0" applyFontFormats="1" applyPatternFormats="1" applyAlignmentFormats="0" applyWidthHeightFormats="0"/>
</file>

<file path=xl/queryTables/queryTable494.xml><?xml version="1.0" encoding="utf-8"?>
<queryTable xmlns="http://schemas.openxmlformats.org/spreadsheetml/2006/main" name="test_193" growShrinkType="overwriteClear" connectionId="608" autoFormatId="16" applyNumberFormats="0" applyBorderFormats="0" applyFontFormats="1" applyPatternFormats="1" applyAlignmentFormats="0" applyWidthHeightFormats="0"/>
</file>

<file path=xl/queryTables/queryTable495.xml><?xml version="1.0" encoding="utf-8"?>
<queryTable xmlns="http://schemas.openxmlformats.org/spreadsheetml/2006/main" name="test_344" growShrinkType="overwriteClear" connectionId="39" autoFormatId="16" applyNumberFormats="0" applyBorderFormats="0" applyFontFormats="1" applyPatternFormats="1" applyAlignmentFormats="0" applyWidthHeightFormats="0"/>
</file>

<file path=xl/queryTables/queryTable496.xml><?xml version="1.0" encoding="utf-8"?>
<queryTable xmlns="http://schemas.openxmlformats.org/spreadsheetml/2006/main" name="test_39" growShrinkType="overwriteClear" connectionId="820" autoFormatId="16" applyNumberFormats="0" applyBorderFormats="0" applyFontFormats="1" applyPatternFormats="1" applyAlignmentFormats="0" applyWidthHeightFormats="0"/>
</file>

<file path=xl/queryTables/queryTable497.xml><?xml version="1.0" encoding="utf-8"?>
<queryTable xmlns="http://schemas.openxmlformats.org/spreadsheetml/2006/main" name="test_19" growShrinkType="overwriteClear" connectionId="788" autoFormatId="16" applyNumberFormats="0" applyBorderFormats="0" applyFontFormats="1" applyPatternFormats="1" applyAlignmentFormats="0" applyWidthHeightFormats="0"/>
</file>

<file path=xl/queryTables/queryTable498.xml><?xml version="1.0" encoding="utf-8"?>
<queryTable xmlns="http://schemas.openxmlformats.org/spreadsheetml/2006/main" name="test_79" growShrinkType="overwriteClear" connectionId="469" autoFormatId="16" applyNumberFormats="0" applyBorderFormats="0" applyFontFormats="1" applyPatternFormats="1" applyAlignmentFormats="0" applyWidthHeightFormats="0"/>
</file>

<file path=xl/queryTables/queryTable499.xml><?xml version="1.0" encoding="utf-8"?>
<queryTable xmlns="http://schemas.openxmlformats.org/spreadsheetml/2006/main" name="test_34" growShrinkType="overwriteClear" connectionId="81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est_116" growShrinkType="overwriteClear" connectionId="211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est_128" growShrinkType="overwriteClear" connectionId="226" autoFormatId="16" applyNumberFormats="0" applyBorderFormats="0" applyFontFormats="1" applyPatternFormats="1" applyAlignmentFormats="0" applyWidthHeightFormats="0"/>
</file>

<file path=xl/queryTables/queryTable500.xml><?xml version="1.0" encoding="utf-8"?>
<queryTable xmlns="http://schemas.openxmlformats.org/spreadsheetml/2006/main" name="test_260" growShrinkType="overwriteClear" connectionId="698" autoFormatId="16" applyNumberFormats="0" applyBorderFormats="0" applyFontFormats="1" applyPatternFormats="1" applyAlignmentFormats="0" applyWidthHeightFormats="0"/>
</file>

<file path=xl/queryTables/queryTable501.xml><?xml version="1.0" encoding="utf-8"?>
<queryTable xmlns="http://schemas.openxmlformats.org/spreadsheetml/2006/main" name="test_219" growShrinkType="overwriteClear" connectionId="639" autoFormatId="16" applyNumberFormats="0" applyBorderFormats="0" applyFontFormats="1" applyPatternFormats="1" applyAlignmentFormats="0" applyWidthHeightFormats="0"/>
</file>

<file path=xl/queryTables/queryTable502.xml><?xml version="1.0" encoding="utf-8"?>
<queryTable xmlns="http://schemas.openxmlformats.org/spreadsheetml/2006/main" name="test_272" growShrinkType="overwriteClear" connectionId="711" autoFormatId="16" applyNumberFormats="0" applyBorderFormats="0" applyFontFormats="1" applyPatternFormats="1" applyAlignmentFormats="0" applyWidthHeightFormats="0"/>
</file>

<file path=xl/queryTables/queryTable503.xml><?xml version="1.0" encoding="utf-8"?>
<queryTable xmlns="http://schemas.openxmlformats.org/spreadsheetml/2006/main" name="test_114" growShrinkType="overwriteClear" connectionId="517" autoFormatId="16" applyNumberFormats="0" applyBorderFormats="0" applyFontFormats="1" applyPatternFormats="1" applyAlignmentFormats="0" applyWidthHeightFormats="0"/>
</file>

<file path=xl/queryTables/queryTable504.xml><?xml version="1.0" encoding="utf-8"?>
<queryTable xmlns="http://schemas.openxmlformats.org/spreadsheetml/2006/main" name="test_136" growShrinkType="overwriteClear" connectionId="542" autoFormatId="16" applyNumberFormats="0" applyBorderFormats="0" applyFontFormats="1" applyPatternFormats="1" applyAlignmentFormats="0" applyWidthHeightFormats="0"/>
</file>

<file path=xl/queryTables/queryTable505.xml><?xml version="1.0" encoding="utf-8"?>
<queryTable xmlns="http://schemas.openxmlformats.org/spreadsheetml/2006/main" name="test_81" growShrinkType="overwriteClear" connectionId="473" autoFormatId="16" applyNumberFormats="0" applyBorderFormats="0" applyFontFormats="1" applyPatternFormats="1" applyAlignmentFormats="0" applyWidthHeightFormats="0"/>
</file>

<file path=xl/queryTables/queryTable506.xml><?xml version="1.0" encoding="utf-8"?>
<queryTable xmlns="http://schemas.openxmlformats.org/spreadsheetml/2006/main" name="test_83" growShrinkType="overwriteClear" connectionId="475" autoFormatId="16" applyNumberFormats="0" applyBorderFormats="0" applyFontFormats="1" applyPatternFormats="1" applyAlignmentFormats="0" applyWidthHeightFormats="0"/>
</file>

<file path=xl/queryTables/queryTable507.xml><?xml version="1.0" encoding="utf-8"?>
<queryTable xmlns="http://schemas.openxmlformats.org/spreadsheetml/2006/main" name="test_11" growShrinkType="overwriteClear" connectionId="674" autoFormatId="16" applyNumberFormats="0" applyBorderFormats="0" applyFontFormats="1" applyPatternFormats="1" applyAlignmentFormats="0" applyWidthHeightFormats="0"/>
</file>

<file path=xl/queryTables/queryTable508.xml><?xml version="1.0" encoding="utf-8"?>
<queryTable xmlns="http://schemas.openxmlformats.org/spreadsheetml/2006/main" name="test_198" growShrinkType="overwriteClear" connectionId="614" autoFormatId="16" applyNumberFormats="0" applyBorderFormats="0" applyFontFormats="1" applyPatternFormats="1" applyAlignmentFormats="0" applyWidthHeightFormats="0"/>
</file>

<file path=xl/queryTables/queryTable509.xml><?xml version="1.0" encoding="utf-8"?>
<queryTable xmlns="http://schemas.openxmlformats.org/spreadsheetml/2006/main" name="test_160" growShrinkType="overwriteClear" connectionId="571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est_274" growShrinkType="overwriteClear" connectionId="404" autoFormatId="16" applyNumberFormats="0" applyBorderFormats="0" applyFontFormats="1" applyPatternFormats="1" applyAlignmentFormats="0" applyWidthHeightFormats="0"/>
</file>

<file path=xl/queryTables/queryTable510.xml><?xml version="1.0" encoding="utf-8"?>
<queryTable xmlns="http://schemas.openxmlformats.org/spreadsheetml/2006/main" name="test_131" growShrinkType="overwriteClear" connectionId="536" autoFormatId="16" applyNumberFormats="0" applyBorderFormats="0" applyFontFormats="1" applyPatternFormats="1" applyAlignmentFormats="0" applyWidthHeightFormats="0"/>
</file>

<file path=xl/queryTables/queryTable511.xml><?xml version="1.0" encoding="utf-8"?>
<queryTable xmlns="http://schemas.openxmlformats.org/spreadsheetml/2006/main" name="test_300" growShrinkType="overwriteClear" connectionId="748" autoFormatId="16" applyNumberFormats="0" applyBorderFormats="0" applyFontFormats="1" applyPatternFormats="1" applyAlignmentFormats="0" applyWidthHeightFormats="0"/>
</file>

<file path=xl/queryTables/queryTable512.xml><?xml version="1.0" encoding="utf-8"?>
<queryTable xmlns="http://schemas.openxmlformats.org/spreadsheetml/2006/main" name="test_24" growShrinkType="overwriteClear" connectionId="794" autoFormatId="16" applyNumberFormats="0" applyBorderFormats="0" applyFontFormats="1" applyPatternFormats="1" applyAlignmentFormats="0" applyWidthHeightFormats="0"/>
</file>

<file path=xl/queryTables/queryTable513.xml><?xml version="1.0" encoding="utf-8"?>
<queryTable xmlns="http://schemas.openxmlformats.org/spreadsheetml/2006/main" name="test_50" growShrinkType="overwriteClear" connectionId="836" autoFormatId="16" applyNumberFormats="0" applyBorderFormats="0" applyFontFormats="1" applyPatternFormats="1" applyAlignmentFormats="0" applyWidthHeightFormats="0"/>
</file>

<file path=xl/queryTables/queryTable514.xml><?xml version="1.0" encoding="utf-8"?>
<queryTable xmlns="http://schemas.openxmlformats.org/spreadsheetml/2006/main" name="test_364" growShrinkType="overwriteClear" connectionId="58" autoFormatId="16" applyNumberFormats="0" applyBorderFormats="0" applyFontFormats="1" applyPatternFormats="1" applyAlignmentFormats="0" applyWidthHeightFormats="0"/>
</file>

<file path=xl/queryTables/queryTable515.xml><?xml version="1.0" encoding="utf-8"?>
<queryTable xmlns="http://schemas.openxmlformats.org/spreadsheetml/2006/main" name="test_337" growShrinkType="overwriteClear" connectionId="15" autoFormatId="16" applyNumberFormats="0" applyBorderFormats="0" applyFontFormats="1" applyPatternFormats="1" applyAlignmentFormats="0" applyWidthHeightFormats="0"/>
</file>

<file path=xl/queryTables/queryTable516.xml><?xml version="1.0" encoding="utf-8"?>
<queryTable xmlns="http://schemas.openxmlformats.org/spreadsheetml/2006/main" name="test_121" growShrinkType="overwriteClear" connectionId="524" autoFormatId="16" applyNumberFormats="0" applyBorderFormats="0" applyFontFormats="1" applyPatternFormats="1" applyAlignmentFormats="0" applyWidthHeightFormats="0"/>
</file>

<file path=xl/queryTables/queryTable517.xml><?xml version="1.0" encoding="utf-8"?>
<queryTable xmlns="http://schemas.openxmlformats.org/spreadsheetml/2006/main" name="test_296" growShrinkType="overwriteClear" connectionId="740" autoFormatId="16" applyNumberFormats="0" applyBorderFormats="0" applyFontFormats="1" applyPatternFormats="1" applyAlignmentFormats="0" applyWidthHeightFormats="0"/>
</file>

<file path=xl/queryTables/queryTable518.xml><?xml version="1.0" encoding="utf-8"?>
<queryTable xmlns="http://schemas.openxmlformats.org/spreadsheetml/2006/main" name="test_171" growShrinkType="overwriteClear" connectionId="584" autoFormatId="16" applyNumberFormats="0" applyBorderFormats="0" applyFontFormats="1" applyPatternFormats="1" applyAlignmentFormats="0" applyWidthHeightFormats="0"/>
</file>

<file path=xl/queryTables/queryTable519.xml><?xml version="1.0" encoding="utf-8"?>
<queryTable xmlns="http://schemas.openxmlformats.org/spreadsheetml/2006/main" name="test_145" growShrinkType="overwriteClear" connectionId="554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est_226" growShrinkType="overwriteClear" connectionId="345" autoFormatId="16" applyNumberFormats="0" applyBorderFormats="0" applyFontFormats="1" applyPatternFormats="1" applyAlignmentFormats="0" applyWidthHeightFormats="0"/>
</file>

<file path=xl/queryTables/queryTable520.xml><?xml version="1.0" encoding="utf-8"?>
<queryTable xmlns="http://schemas.openxmlformats.org/spreadsheetml/2006/main" name="test_294" growShrinkType="overwriteClear" connectionId="738" autoFormatId="16" applyNumberFormats="0" applyBorderFormats="0" applyFontFormats="1" applyPatternFormats="1" applyAlignmentFormats="0" applyWidthHeightFormats="0"/>
</file>

<file path=xl/queryTables/queryTable521.xml><?xml version="1.0" encoding="utf-8"?>
<queryTable xmlns="http://schemas.openxmlformats.org/spreadsheetml/2006/main" name="test_130" growShrinkType="overwriteClear" connectionId="535" autoFormatId="16" applyNumberFormats="0" applyBorderFormats="0" applyFontFormats="1" applyPatternFormats="1" applyAlignmentFormats="0" applyWidthHeightFormats="0"/>
</file>

<file path=xl/queryTables/queryTable522.xml><?xml version="1.0" encoding="utf-8"?>
<queryTable xmlns="http://schemas.openxmlformats.org/spreadsheetml/2006/main" name="test_135" growShrinkType="overwriteClear" connectionId="541" autoFormatId="16" applyNumberFormats="0" applyBorderFormats="0" applyFontFormats="1" applyPatternFormats="1" applyAlignmentFormats="0" applyWidthHeightFormats="0"/>
</file>

<file path=xl/queryTables/queryTable523.xml><?xml version="1.0" encoding="utf-8"?>
<queryTable xmlns="http://schemas.openxmlformats.org/spreadsheetml/2006/main" name="test_244" growShrinkType="overwriteClear" connectionId="680" autoFormatId="16" applyNumberFormats="0" applyBorderFormats="0" applyFontFormats="1" applyPatternFormats="1" applyAlignmentFormats="0" applyWidthHeightFormats="0"/>
</file>

<file path=xl/queryTables/queryTable524.xml><?xml version="1.0" encoding="utf-8"?>
<queryTable xmlns="http://schemas.openxmlformats.org/spreadsheetml/2006/main" name="test_85" growShrinkType="overwriteClear" connectionId="477" autoFormatId="16" applyNumberFormats="0" applyBorderFormats="0" applyFontFormats="1" applyPatternFormats="1" applyAlignmentFormats="0" applyWidthHeightFormats="0"/>
</file>

<file path=xl/queryTables/queryTable525.xml><?xml version="1.0" encoding="utf-8"?>
<queryTable xmlns="http://schemas.openxmlformats.org/spreadsheetml/2006/main" name="test_311" growShrinkType="overwriteClear" connectionId="767" autoFormatId="16" applyNumberFormats="0" applyBorderFormats="0" applyFontFormats="1" applyPatternFormats="1" applyAlignmentFormats="0" applyWidthHeightFormats="0"/>
</file>

<file path=xl/queryTables/queryTable526.xml><?xml version="1.0" encoding="utf-8"?>
<queryTable xmlns="http://schemas.openxmlformats.org/spreadsheetml/2006/main" name="test_367" growShrinkType="overwriteClear" connectionId="4" autoFormatId="16" applyNumberFormats="0" applyBorderFormats="0" applyFontFormats="1" applyPatternFormats="1" applyAlignmentFormats="0" applyWidthHeightFormats="0"/>
</file>

<file path=xl/queryTables/queryTable527.xml><?xml version="1.0" encoding="utf-8"?>
<queryTable xmlns="http://schemas.openxmlformats.org/spreadsheetml/2006/main" name="test_142" growShrinkType="overwriteClear" connectionId="550" autoFormatId="16" applyNumberFormats="0" applyBorderFormats="0" applyFontFormats="1" applyPatternFormats="1" applyAlignmentFormats="0" applyWidthHeightFormats="0"/>
</file>

<file path=xl/queryTables/queryTable528.xml><?xml version="1.0" encoding="utf-8"?>
<queryTable xmlns="http://schemas.openxmlformats.org/spreadsheetml/2006/main" name="test_230" growShrinkType="overwriteClear" connectionId="651" autoFormatId="16" applyNumberFormats="0" applyBorderFormats="0" applyFontFormats="1" applyPatternFormats="1" applyAlignmentFormats="0" applyWidthHeightFormats="0"/>
</file>

<file path=xl/queryTables/queryTable529.xml><?xml version="1.0" encoding="utf-8"?>
<queryTable xmlns="http://schemas.openxmlformats.org/spreadsheetml/2006/main" name="test_176" growShrinkType="overwriteClear" connectionId="589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est_87" growShrinkType="overwriteClear" connectionId="171" autoFormatId="16" applyNumberFormats="0" applyBorderFormats="0" applyFontFormats="1" applyPatternFormats="1" applyAlignmentFormats="0" applyWidthHeightFormats="0"/>
</file>

<file path=xl/queryTables/queryTable530.xml><?xml version="1.0" encoding="utf-8"?>
<queryTable xmlns="http://schemas.openxmlformats.org/spreadsheetml/2006/main" name="test_289" growShrinkType="overwriteClear" connectionId="730" autoFormatId="16" applyNumberFormats="0" applyBorderFormats="0" applyFontFormats="1" applyPatternFormats="1" applyAlignmentFormats="0" applyWidthHeightFormats="0"/>
</file>

<file path=xl/queryTables/queryTable531.xml><?xml version="1.0" encoding="utf-8"?>
<queryTable xmlns="http://schemas.openxmlformats.org/spreadsheetml/2006/main" name="test_255" growShrinkType="overwriteClear" connectionId="692" autoFormatId="16" applyNumberFormats="0" applyBorderFormats="0" applyFontFormats="1" applyPatternFormats="1" applyAlignmentFormats="0" applyWidthHeightFormats="0"/>
</file>

<file path=xl/queryTables/queryTable532.xml><?xml version="1.0" encoding="utf-8"?>
<queryTable xmlns="http://schemas.openxmlformats.org/spreadsheetml/2006/main" name="test_13" growShrinkType="overwriteClear" connectionId="705" autoFormatId="16" applyNumberFormats="0" applyBorderFormats="0" applyFontFormats="1" applyPatternFormats="1" applyAlignmentFormats="0" applyWidthHeightFormats="0"/>
</file>

<file path=xl/queryTables/queryTable533.xml><?xml version="1.0" encoding="utf-8"?>
<queryTable xmlns="http://schemas.openxmlformats.org/spreadsheetml/2006/main" name="test_251" growShrinkType="overwriteClear" connectionId="688" autoFormatId="16" applyNumberFormats="0" applyBorderFormats="0" applyFontFormats="1" applyPatternFormats="1" applyAlignmentFormats="0" applyWidthHeightFormats="0"/>
</file>

<file path=xl/queryTables/queryTable534.xml><?xml version="1.0" encoding="utf-8"?>
<queryTable xmlns="http://schemas.openxmlformats.org/spreadsheetml/2006/main" name="test_148" growShrinkType="overwriteClear" connectionId="557" autoFormatId="16" applyNumberFormats="0" applyBorderFormats="0" applyFontFormats="1" applyPatternFormats="1" applyAlignmentFormats="0" applyWidthHeightFormats="0"/>
</file>

<file path=xl/queryTables/queryTable535.xml><?xml version="1.0" encoding="utf-8"?>
<queryTable xmlns="http://schemas.openxmlformats.org/spreadsheetml/2006/main" name="test_48" growShrinkType="overwriteClear" connectionId="834" autoFormatId="16" applyNumberFormats="0" applyBorderFormats="0" applyFontFormats="1" applyPatternFormats="1" applyAlignmentFormats="0" applyWidthHeightFormats="0"/>
</file>

<file path=xl/queryTables/queryTable536.xml><?xml version="1.0" encoding="utf-8"?>
<queryTable xmlns="http://schemas.openxmlformats.org/spreadsheetml/2006/main" name="test_292" growShrinkType="overwriteClear" connectionId="734" autoFormatId="16" applyNumberFormats="0" applyBorderFormats="0" applyFontFormats="1" applyPatternFormats="1" applyAlignmentFormats="0" applyWidthHeightFormats="0"/>
</file>

<file path=xl/queryTables/queryTable537.xml><?xml version="1.0" encoding="utf-8"?>
<queryTable xmlns="http://schemas.openxmlformats.org/spreadsheetml/2006/main" name="test_88" growShrinkType="overwriteClear" connectionId="480" autoFormatId="16" applyNumberFormats="0" applyBorderFormats="0" applyFontFormats="1" applyPatternFormats="1" applyAlignmentFormats="0" applyWidthHeightFormats="0"/>
</file>

<file path=xl/queryTables/queryTable538.xml><?xml version="1.0" encoding="utf-8"?>
<queryTable xmlns="http://schemas.openxmlformats.org/spreadsheetml/2006/main" name="test_29" growShrinkType="overwriteClear" connectionId="801" autoFormatId="16" applyNumberFormats="0" applyBorderFormats="0" applyFontFormats="1" applyPatternFormats="1" applyAlignmentFormats="0" applyWidthHeightFormats="0"/>
</file>

<file path=xl/queryTables/queryTable539.xml><?xml version="1.0" encoding="utf-8"?>
<queryTable xmlns="http://schemas.openxmlformats.org/spreadsheetml/2006/main" name="test_77" growShrinkType="overwriteClear" connectionId="467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est_193" growShrinkType="overwriteClear" connectionId="308" autoFormatId="16" applyNumberFormats="0" applyBorderFormats="0" applyFontFormats="1" applyPatternFormats="1" applyAlignmentFormats="0" applyWidthHeightFormats="0"/>
</file>

<file path=xl/queryTables/queryTable540.xml><?xml version="1.0" encoding="utf-8"?>
<queryTable xmlns="http://schemas.openxmlformats.org/spreadsheetml/2006/main" name="test_64" growShrinkType="overwriteClear" connectionId="445" autoFormatId="16" applyNumberFormats="0" applyBorderFormats="0" applyFontFormats="1" applyPatternFormats="1" applyAlignmentFormats="0" applyWidthHeightFormats="0"/>
</file>

<file path=xl/queryTables/queryTable541.xml><?xml version="1.0" encoding="utf-8"?>
<queryTable xmlns="http://schemas.openxmlformats.org/spreadsheetml/2006/main" name="test_336" growShrinkType="overwriteClear" connectionId="14" autoFormatId="16" applyNumberFormats="0" applyBorderFormats="0" applyFontFormats="1" applyPatternFormats="1" applyAlignmentFormats="0" applyWidthHeightFormats="0"/>
</file>

<file path=xl/queryTables/queryTable542.xml><?xml version="1.0" encoding="utf-8"?>
<queryTable xmlns="http://schemas.openxmlformats.org/spreadsheetml/2006/main" name="test_89" growShrinkType="overwriteClear" connectionId="481" autoFormatId="16" applyNumberFormats="0" applyBorderFormats="0" applyFontFormats="1" applyPatternFormats="1" applyAlignmentFormats="0" applyWidthHeightFormats="0"/>
</file>

<file path=xl/queryTables/queryTable543.xml><?xml version="1.0" encoding="utf-8"?>
<queryTable xmlns="http://schemas.openxmlformats.org/spreadsheetml/2006/main" name="test_22" growShrinkType="overwriteClear" connectionId="791" autoFormatId="16" applyNumberFormats="0" applyBorderFormats="0" applyFontFormats="1" applyPatternFormats="1" applyAlignmentFormats="0" applyWidthHeightFormats="0"/>
</file>

<file path=xl/queryTables/queryTable544.xml><?xml version="1.0" encoding="utf-8"?>
<queryTable xmlns="http://schemas.openxmlformats.org/spreadsheetml/2006/main" name="test_18" growShrinkType="overwriteClear" connectionId="768" autoFormatId="16" applyNumberFormats="0" applyBorderFormats="0" applyFontFormats="1" applyPatternFormats="1" applyAlignmentFormats="0" applyWidthHeightFormats="0"/>
</file>

<file path=xl/queryTables/queryTable545.xml><?xml version="1.0" encoding="utf-8"?>
<queryTable xmlns="http://schemas.openxmlformats.org/spreadsheetml/2006/main" name="test_277" growShrinkType="overwriteClear" connectionId="717" autoFormatId="16" applyNumberFormats="0" applyBorderFormats="0" applyFontFormats="1" applyPatternFormats="1" applyAlignmentFormats="0" applyWidthHeightFormats="0"/>
</file>

<file path=xl/queryTables/queryTable546.xml><?xml version="1.0" encoding="utf-8"?>
<queryTable xmlns="http://schemas.openxmlformats.org/spreadsheetml/2006/main" name="test_113" growShrinkType="overwriteClear" connectionId="515" autoFormatId="16" applyNumberFormats="0" applyBorderFormats="0" applyFontFormats="1" applyPatternFormats="1" applyAlignmentFormats="0" applyWidthHeightFormats="0"/>
</file>

<file path=xl/queryTables/queryTable547.xml><?xml version="1.0" encoding="utf-8"?>
<queryTable xmlns="http://schemas.openxmlformats.org/spreadsheetml/2006/main" name="test_355" growShrinkType="overwriteClear" connectionId="43" autoFormatId="16" applyNumberFormats="0" applyBorderFormats="0" applyFontFormats="1" applyPatternFormats="1" applyAlignmentFormats="0" applyWidthHeightFormats="0"/>
</file>

<file path=xl/queryTables/queryTable548.xml><?xml version="1.0" encoding="utf-8"?>
<queryTable xmlns="http://schemas.openxmlformats.org/spreadsheetml/2006/main" name="test_307" growShrinkType="overwriteClear" connectionId="761" autoFormatId="16" applyNumberFormats="0" applyBorderFormats="0" applyFontFormats="1" applyPatternFormats="1" applyAlignmentFormats="0" applyWidthHeightFormats="0"/>
</file>

<file path=xl/queryTables/queryTable549.xml><?xml version="1.0" encoding="utf-8"?>
<queryTable xmlns="http://schemas.openxmlformats.org/spreadsheetml/2006/main" name="test_268" growShrinkType="overwriteClear" connectionId="707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est_110" growShrinkType="overwriteClear" connectionId="201" autoFormatId="16" applyNumberFormats="0" applyBorderFormats="0" applyFontFormats="1" applyPatternFormats="1" applyAlignmentFormats="0" applyWidthHeightFormats="0"/>
</file>

<file path=xl/queryTables/queryTable550.xml><?xml version="1.0" encoding="utf-8"?>
<queryTable xmlns="http://schemas.openxmlformats.org/spreadsheetml/2006/main" name="test_341" growShrinkType="overwriteClear" connectionId="25" autoFormatId="16" applyNumberFormats="0" applyBorderFormats="0" applyFontFormats="1" applyPatternFormats="1" applyAlignmentFormats="0" applyWidthHeightFormats="0"/>
</file>

<file path=xl/queryTables/queryTable551.xml><?xml version="1.0" encoding="utf-8"?>
<queryTable xmlns="http://schemas.openxmlformats.org/spreadsheetml/2006/main" name="test_139" growShrinkType="overwriteClear" connectionId="545" autoFormatId="16" applyNumberFormats="0" applyBorderFormats="0" applyFontFormats="1" applyPatternFormats="1" applyAlignmentFormats="0" applyWidthHeightFormats="0"/>
</file>

<file path=xl/queryTables/queryTable552.xml><?xml version="1.0" encoding="utf-8"?>
<queryTable xmlns="http://schemas.openxmlformats.org/spreadsheetml/2006/main" name="test_301" growShrinkType="overwriteClear" connectionId="749" autoFormatId="16" applyNumberFormats="0" applyBorderFormats="0" applyFontFormats="1" applyPatternFormats="1" applyAlignmentFormats="0" applyWidthHeightFormats="0"/>
</file>

<file path=xl/queryTables/queryTable553.xml><?xml version="1.0" encoding="utf-8"?>
<queryTable xmlns="http://schemas.openxmlformats.org/spreadsheetml/2006/main" name="test_316" growShrinkType="overwriteClear" connectionId="775" autoFormatId="16" applyNumberFormats="0" applyBorderFormats="0" applyFontFormats="1" applyPatternFormats="1" applyAlignmentFormats="0" applyWidthHeightFormats="0"/>
</file>

<file path=xl/queryTables/queryTable554.xml><?xml version="1.0" encoding="utf-8"?>
<queryTable xmlns="http://schemas.openxmlformats.org/spreadsheetml/2006/main" name="test_49" growShrinkType="overwriteClear" connectionId="835" autoFormatId="16" applyNumberFormats="0" applyBorderFormats="0" applyFontFormats="1" applyPatternFormats="1" applyAlignmentFormats="0" applyWidthHeightFormats="0"/>
</file>

<file path=xl/queryTables/queryTable555.xml><?xml version="1.0" encoding="utf-8"?>
<queryTable xmlns="http://schemas.openxmlformats.org/spreadsheetml/2006/main" name="test_149" growShrinkType="overwriteClear" connectionId="559" autoFormatId="16" applyNumberFormats="0" applyBorderFormats="0" applyFontFormats="1" applyPatternFormats="1" applyAlignmentFormats="0" applyWidthHeightFormats="0"/>
</file>

<file path=xl/queryTables/queryTable556.xml><?xml version="1.0" encoding="utf-8"?>
<queryTable xmlns="http://schemas.openxmlformats.org/spreadsheetml/2006/main" name="test_110" growShrinkType="overwriteClear" connectionId="509" autoFormatId="16" applyNumberFormats="0" applyBorderFormats="0" applyFontFormats="1" applyPatternFormats="1" applyAlignmentFormats="0" applyWidthHeightFormats="0"/>
</file>

<file path=xl/queryTables/queryTable557.xml><?xml version="1.0" encoding="utf-8"?>
<queryTable xmlns="http://schemas.openxmlformats.org/spreadsheetml/2006/main" name="test_222" growShrinkType="overwriteClear" connectionId="643" autoFormatId="16" applyNumberFormats="0" applyBorderFormats="0" applyFontFormats="1" applyPatternFormats="1" applyAlignmentFormats="0" applyWidthHeightFormats="0"/>
</file>

<file path=xl/queryTables/queryTable558.xml><?xml version="1.0" encoding="utf-8"?>
<queryTable xmlns="http://schemas.openxmlformats.org/spreadsheetml/2006/main" name="test_57" growShrinkType="overwriteClear" connectionId="845" autoFormatId="16" applyNumberFormats="0" applyBorderFormats="0" applyFontFormats="1" applyPatternFormats="1" applyAlignmentFormats="0" applyWidthHeightFormats="0"/>
</file>

<file path=xl/queryTables/queryTable559.xml><?xml version="1.0" encoding="utf-8"?>
<queryTable xmlns="http://schemas.openxmlformats.org/spreadsheetml/2006/main" name="test_280" growShrinkType="overwriteClear" connectionId="720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est_64" growShrinkType="overwriteClear" connectionId="140" autoFormatId="16" applyNumberFormats="0" applyBorderFormats="0" applyFontFormats="1" applyPatternFormats="1" applyAlignmentFormats="0" applyWidthHeightFormats="0"/>
</file>

<file path=xl/queryTables/queryTable560.xml><?xml version="1.0" encoding="utf-8"?>
<queryTable xmlns="http://schemas.openxmlformats.org/spreadsheetml/2006/main" name="test_275" growShrinkType="overwriteClear" connectionId="714" autoFormatId="16" applyNumberFormats="0" applyBorderFormats="0" applyFontFormats="1" applyPatternFormats="1" applyAlignmentFormats="0" applyWidthHeightFormats="0"/>
</file>

<file path=xl/queryTables/queryTable561.xml><?xml version="1.0" encoding="utf-8"?>
<queryTable xmlns="http://schemas.openxmlformats.org/spreadsheetml/2006/main" name="test_243" growShrinkType="overwriteClear" connectionId="678" autoFormatId="16" applyNumberFormats="0" applyBorderFormats="0" applyFontFormats="1" applyPatternFormats="1" applyAlignmentFormats="0" applyWidthHeightFormats="0"/>
</file>

<file path=xl/queryTables/queryTable562.xml><?xml version="1.0" encoding="utf-8"?>
<queryTable xmlns="http://schemas.openxmlformats.org/spreadsheetml/2006/main" name="test_128" growShrinkType="overwriteClear" connectionId="532" autoFormatId="16" applyNumberFormats="0" applyBorderFormats="0" applyFontFormats="1" applyPatternFormats="1" applyAlignmentFormats="0" applyWidthHeightFormats="0"/>
</file>

<file path=xl/queryTables/queryTable563.xml><?xml version="1.0" encoding="utf-8"?>
<queryTable xmlns="http://schemas.openxmlformats.org/spreadsheetml/2006/main" name="test_210" growShrinkType="overwriteClear" connectionId="627" autoFormatId="16" applyNumberFormats="0" applyBorderFormats="0" applyFontFormats="1" applyPatternFormats="1" applyAlignmentFormats="0" applyWidthHeightFormats="0"/>
</file>

<file path=xl/queryTables/queryTable564.xml><?xml version="1.0" encoding="utf-8"?>
<queryTable xmlns="http://schemas.openxmlformats.org/spreadsheetml/2006/main" name="test_158" growShrinkType="overwriteClear" connectionId="569" autoFormatId="16" applyNumberFormats="0" applyBorderFormats="0" applyFontFormats="1" applyPatternFormats="1" applyAlignmentFormats="0" applyWidthHeightFormats="0"/>
</file>

<file path=xl/queryTables/queryTable565.xml><?xml version="1.0" encoding="utf-8"?>
<queryTable xmlns="http://schemas.openxmlformats.org/spreadsheetml/2006/main" name="test_74" growShrinkType="overwriteClear" connectionId="464" autoFormatId="16" applyNumberFormats="0" applyBorderFormats="0" applyFontFormats="1" applyPatternFormats="1" applyAlignmentFormats="0" applyWidthHeightFormats="0"/>
</file>

<file path=xl/queryTables/queryTable566.xml><?xml version="1.0" encoding="utf-8"?>
<queryTable xmlns="http://schemas.openxmlformats.org/spreadsheetml/2006/main" name="test_368" growShrinkType="overwriteClear" connectionId="9" autoFormatId="16" applyNumberFormats="0" applyBorderFormats="0" applyFontFormats="1" applyPatternFormats="1" applyAlignmentFormats="0" applyWidthHeightFormats="0"/>
</file>

<file path=xl/queryTables/queryTable567.xml><?xml version="1.0" encoding="utf-8"?>
<queryTable xmlns="http://schemas.openxmlformats.org/spreadsheetml/2006/main" name="test_327" growShrinkType="overwriteClear" connectionId="33" autoFormatId="16" applyNumberFormats="0" applyBorderFormats="0" applyFontFormats="1" applyPatternFormats="1" applyAlignmentFormats="0" applyWidthHeightFormats="0"/>
</file>

<file path=xl/queryTables/queryTable568.xml><?xml version="1.0" encoding="utf-8"?>
<queryTable xmlns="http://schemas.openxmlformats.org/spreadsheetml/2006/main" name="test_147" growShrinkType="overwriteClear" connectionId="556" autoFormatId="16" applyNumberFormats="0" applyBorderFormats="0" applyFontFormats="1" applyPatternFormats="1" applyAlignmentFormats="0" applyWidthHeightFormats="0"/>
</file>

<file path=xl/queryTables/queryTable569.xml><?xml version="1.0" encoding="utf-8"?>
<queryTable xmlns="http://schemas.openxmlformats.org/spreadsheetml/2006/main" name="test_146" growShrinkType="overwriteClear" connectionId="555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est_303" growShrinkType="overwriteClear" connectionId="121" autoFormatId="16" applyNumberFormats="0" applyBorderFormats="0" applyFontFormats="1" applyPatternFormats="1" applyAlignmentFormats="0" applyWidthHeightFormats="0"/>
</file>

<file path=xl/queryTables/queryTable570.xml><?xml version="1.0" encoding="utf-8"?>
<queryTable xmlns="http://schemas.openxmlformats.org/spreadsheetml/2006/main" name="test_42" growShrinkType="overwriteClear" connectionId="823" autoFormatId="16" applyNumberFormats="0" applyBorderFormats="0" applyFontFormats="1" applyPatternFormats="1" applyAlignmentFormats="0" applyWidthHeightFormats="0"/>
</file>

<file path=xl/queryTables/queryTable571.xml><?xml version="1.0" encoding="utf-8"?>
<queryTable xmlns="http://schemas.openxmlformats.org/spreadsheetml/2006/main" name="test_180" growShrinkType="overwriteClear" connectionId="594" autoFormatId="16" applyNumberFormats="0" applyBorderFormats="0" applyFontFormats="1" applyPatternFormats="1" applyAlignmentFormats="0" applyWidthHeightFormats="0"/>
</file>

<file path=xl/queryTables/queryTable572.xml><?xml version="1.0" encoding="utf-8"?>
<queryTable xmlns="http://schemas.openxmlformats.org/spreadsheetml/2006/main" name="test_138" growShrinkType="overwriteClear" connectionId="544" autoFormatId="16" applyNumberFormats="0" applyBorderFormats="0" applyFontFormats="1" applyPatternFormats="1" applyAlignmentFormats="0" applyWidthHeightFormats="0"/>
</file>

<file path=xl/queryTables/queryTable573.xml><?xml version="1.0" encoding="utf-8"?>
<queryTable xmlns="http://schemas.openxmlformats.org/spreadsheetml/2006/main" name="test" growShrinkType="overwriteClear" connectionId="516" autoFormatId="16" applyNumberFormats="0" applyBorderFormats="0" applyFontFormats="1" applyPatternFormats="1" applyAlignmentFormats="0" applyWidthHeightFormats="0"/>
</file>

<file path=xl/queryTables/queryTable574.xml><?xml version="1.0" encoding="utf-8"?>
<queryTable xmlns="http://schemas.openxmlformats.org/spreadsheetml/2006/main" name="test_186" growShrinkType="overwriteClear" connectionId="601" autoFormatId="16" applyNumberFormats="0" applyBorderFormats="0" applyFontFormats="1" applyPatternFormats="1" applyAlignmentFormats="0" applyWidthHeightFormats="0"/>
</file>

<file path=xl/queryTables/queryTable575.xml><?xml version="1.0" encoding="utf-8"?>
<queryTable xmlns="http://schemas.openxmlformats.org/spreadsheetml/2006/main" name="test_127" growShrinkType="overwriteClear" connectionId="531" autoFormatId="16" applyNumberFormats="0" applyBorderFormats="0" applyFontFormats="1" applyPatternFormats="1" applyAlignmentFormats="0" applyWidthHeightFormats="0"/>
</file>

<file path=xl/queryTables/queryTable576.xml><?xml version="1.0" encoding="utf-8"?>
<queryTable xmlns="http://schemas.openxmlformats.org/spreadsheetml/2006/main" name="test_331" growShrinkType="overwriteClear" connectionId="61" autoFormatId="16" applyNumberFormats="0" applyBorderFormats="0" applyFontFormats="1" applyPatternFormats="1" applyAlignmentFormats="0" applyWidthHeightFormats="0"/>
</file>

<file path=xl/queryTables/queryTable577.xml><?xml version="1.0" encoding="utf-8"?>
<queryTable xmlns="http://schemas.openxmlformats.org/spreadsheetml/2006/main" name="test_285" growShrinkType="overwriteClear" connectionId="726" autoFormatId="16" applyNumberFormats="0" applyBorderFormats="0" applyFontFormats="1" applyPatternFormats="1" applyAlignmentFormats="0" applyWidthHeightFormats="0"/>
</file>

<file path=xl/queryTables/queryTable578.xml><?xml version="1.0" encoding="utf-8"?>
<queryTable xmlns="http://schemas.openxmlformats.org/spreadsheetml/2006/main" name="test_246" growShrinkType="overwriteClear" connectionId="682" autoFormatId="16" applyNumberFormats="0" applyBorderFormats="0" applyFontFormats="1" applyPatternFormats="1" applyAlignmentFormats="0" applyWidthHeightFormats="0"/>
</file>

<file path=xl/queryTables/queryTable579.xml><?xml version="1.0" encoding="utf-8"?>
<queryTable xmlns="http://schemas.openxmlformats.org/spreadsheetml/2006/main" name="test_229" growShrinkType="overwriteClear" connectionId="650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est_67" growShrinkType="overwriteClear" connectionId="144" autoFormatId="16" applyNumberFormats="0" applyBorderFormats="0" applyFontFormats="1" applyPatternFormats="1" applyAlignmentFormats="0" applyWidthHeightFormats="0"/>
</file>

<file path=xl/queryTables/queryTable580.xml><?xml version="1.0" encoding="utf-8"?>
<queryTable xmlns="http://schemas.openxmlformats.org/spreadsheetml/2006/main" name="test_326" growShrinkType="overwriteClear" connectionId="22" autoFormatId="16" applyNumberFormats="0" applyBorderFormats="0" applyFontFormats="1" applyPatternFormats="1" applyAlignmentFormats="0" applyWidthHeightFormats="0"/>
</file>

<file path=xl/queryTables/queryTable581.xml><?xml version="1.0" encoding="utf-8"?>
<queryTable xmlns="http://schemas.openxmlformats.org/spreadsheetml/2006/main" name="test_360" growShrinkType="overwriteClear" connectionId="53" autoFormatId="16" applyNumberFormats="0" applyBorderFormats="0" applyFontFormats="1" applyPatternFormats="1" applyAlignmentFormats="0" applyWidthHeightFormats="0"/>
</file>

<file path=xl/queryTables/queryTable582.xml><?xml version="1.0" encoding="utf-8"?>
<queryTable xmlns="http://schemas.openxmlformats.org/spreadsheetml/2006/main" name="test_365" growShrinkType="overwriteClear" connectionId="59" autoFormatId="16" applyNumberFormats="0" applyBorderFormats="0" applyFontFormats="1" applyPatternFormats="1" applyAlignmentFormats="0" applyWidthHeightFormats="0"/>
</file>

<file path=xl/queryTables/queryTable583.xml><?xml version="1.0" encoding="utf-8"?>
<queryTable xmlns="http://schemas.openxmlformats.org/spreadsheetml/2006/main" name="test_233" growShrinkType="overwriteClear" connectionId="657" autoFormatId="16" applyNumberFormats="0" applyBorderFormats="0" applyFontFormats="1" applyPatternFormats="1" applyAlignmentFormats="0" applyWidthHeightFormats="0"/>
</file>

<file path=xl/queryTables/queryTable584.xml><?xml version="1.0" encoding="utf-8"?>
<queryTable xmlns="http://schemas.openxmlformats.org/spreadsheetml/2006/main" name="test_259" growShrinkType="overwriteClear" connectionId="697" autoFormatId="16" applyNumberFormats="0" applyBorderFormats="0" applyFontFormats="1" applyPatternFormats="1" applyAlignmentFormats="0" applyWidthHeightFormats="0"/>
</file>

<file path=xl/queryTables/queryTable585.xml><?xml version="1.0" encoding="utf-8"?>
<queryTable xmlns="http://schemas.openxmlformats.org/spreadsheetml/2006/main" name="test_245" growShrinkType="overwriteClear" connectionId="681" autoFormatId="16" applyNumberFormats="0" applyBorderFormats="0" applyFontFormats="1" applyPatternFormats="1" applyAlignmentFormats="0" applyWidthHeightFormats="0"/>
</file>

<file path=xl/queryTables/queryTable586.xml><?xml version="1.0" encoding="utf-8"?>
<queryTable xmlns="http://schemas.openxmlformats.org/spreadsheetml/2006/main" name="test_3" growShrinkType="overwriteClear" connectionId="548" autoFormatId="16" applyNumberFormats="0" applyBorderFormats="0" applyFontFormats="1" applyPatternFormats="1" applyAlignmentFormats="0" applyWidthHeightFormats="0"/>
</file>

<file path=xl/queryTables/queryTable587.xml><?xml version="1.0" encoding="utf-8"?>
<queryTable xmlns="http://schemas.openxmlformats.org/spreadsheetml/2006/main" name="test_32" growShrinkType="overwriteClear" connectionId="804" autoFormatId="16" applyNumberFormats="0" applyBorderFormats="0" applyFontFormats="1" applyPatternFormats="1" applyAlignmentFormats="0" applyWidthHeightFormats="0"/>
</file>

<file path=xl/queryTables/queryTable588.xml><?xml version="1.0" encoding="utf-8"?>
<queryTable xmlns="http://schemas.openxmlformats.org/spreadsheetml/2006/main" name="test_302" growShrinkType="overwriteClear" connectionId="750" autoFormatId="16" applyNumberFormats="0" applyBorderFormats="0" applyFontFormats="1" applyPatternFormats="1" applyAlignmentFormats="0" applyWidthHeightFormats="0"/>
</file>

<file path=xl/queryTables/queryTable589.xml><?xml version="1.0" encoding="utf-8"?>
<queryTable xmlns="http://schemas.openxmlformats.org/spreadsheetml/2006/main" name="test_101" growShrinkType="overwriteClear" connectionId="498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est_232" growShrinkType="overwriteClear" connectionId="352" autoFormatId="16" applyNumberFormats="0" applyBorderFormats="0" applyFontFormats="1" applyPatternFormats="1" applyAlignmentFormats="0" applyWidthHeightFormats="0"/>
</file>

<file path=xl/queryTables/queryTable590.xml><?xml version="1.0" encoding="utf-8"?>
<queryTable xmlns="http://schemas.openxmlformats.org/spreadsheetml/2006/main" name="test_329" growShrinkType="overwriteClear" connectionId="55" autoFormatId="16" applyNumberFormats="0" applyBorderFormats="0" applyFontFormats="1" applyPatternFormats="1" applyAlignmentFormats="0" applyWidthHeightFormats="0"/>
</file>

<file path=xl/queryTables/queryTable591.xml><?xml version="1.0" encoding="utf-8"?>
<queryTable xmlns="http://schemas.openxmlformats.org/spreadsheetml/2006/main" name="test_330" growShrinkType="overwriteClear" connectionId="60" autoFormatId="16" applyNumberFormats="0" applyBorderFormats="0" applyFontFormats="1" applyPatternFormats="1" applyAlignmentFormats="0" applyWidthHeightFormats="0"/>
</file>

<file path=xl/queryTables/queryTable592.xml><?xml version="1.0" encoding="utf-8"?>
<queryTable xmlns="http://schemas.openxmlformats.org/spreadsheetml/2006/main" name="test_347" growShrinkType="overwriteClear" connectionId="48" autoFormatId="16" applyNumberFormats="0" applyBorderFormats="0" applyFontFormats="1" applyPatternFormats="1" applyAlignmentFormats="0" applyWidthHeightFormats="0"/>
</file>

<file path=xl/queryTables/queryTable593.xml><?xml version="1.0" encoding="utf-8"?>
<queryTable xmlns="http://schemas.openxmlformats.org/spreadsheetml/2006/main" name="test_35" growShrinkType="overwriteClear" connectionId="814" autoFormatId="16" applyNumberFormats="0" applyBorderFormats="0" applyFontFormats="1" applyPatternFormats="1" applyAlignmentFormats="0" applyWidthHeightFormats="0"/>
</file>

<file path=xl/queryTables/queryTable594.xml><?xml version="1.0" encoding="utf-8"?>
<queryTable xmlns="http://schemas.openxmlformats.org/spreadsheetml/2006/main" name="test_183" growShrinkType="overwriteClear" connectionId="597" autoFormatId="16" applyNumberFormats="0" applyBorderFormats="0" applyFontFormats="1" applyPatternFormats="1" applyAlignmentFormats="0" applyWidthHeightFormats="0"/>
</file>

<file path=xl/queryTables/queryTable595.xml><?xml version="1.0" encoding="utf-8"?>
<queryTable xmlns="http://schemas.openxmlformats.org/spreadsheetml/2006/main" name="test_166" growShrinkType="overwriteClear" connectionId="577" autoFormatId="16" applyNumberFormats="0" applyBorderFormats="0" applyFontFormats="1" applyPatternFormats="1" applyAlignmentFormats="0" applyWidthHeightFormats="0"/>
</file>

<file path=xl/queryTables/queryTable596.xml><?xml version="1.0" encoding="utf-8"?>
<queryTable xmlns="http://schemas.openxmlformats.org/spreadsheetml/2006/main" name="test_332" growShrinkType="overwriteClear" connectionId="62" autoFormatId="16" applyNumberFormats="0" applyBorderFormats="0" applyFontFormats="1" applyPatternFormats="1" applyAlignmentFormats="0" applyWidthHeightFormats="0"/>
</file>

<file path=xl/queryTables/queryTable597.xml><?xml version="1.0" encoding="utf-8"?>
<queryTable xmlns="http://schemas.openxmlformats.org/spreadsheetml/2006/main" name="test_362" growShrinkType="overwriteClear" connectionId="56" autoFormatId="16" applyNumberFormats="0" applyBorderFormats="0" applyFontFormats="1" applyPatternFormats="1" applyAlignmentFormats="0" applyWidthHeightFormats="0"/>
</file>

<file path=xl/queryTables/queryTable598.xml><?xml version="1.0" encoding="utf-8"?>
<queryTable xmlns="http://schemas.openxmlformats.org/spreadsheetml/2006/main" name="test_6" growShrinkType="overwriteClear" connectionId="590" autoFormatId="16" applyNumberFormats="0" applyBorderFormats="0" applyFontFormats="1" applyPatternFormats="1" applyAlignmentFormats="0" applyWidthHeightFormats="0"/>
</file>

<file path=xl/queryTables/queryTable599.xml><?xml version="1.0" encoding="utf-8"?>
<queryTable xmlns="http://schemas.openxmlformats.org/spreadsheetml/2006/main" name="test_185" growShrinkType="overwriteClear" connectionId="599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est_285" growShrinkType="overwriteClear" connectionId="419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est_68" growShrinkType="overwriteClear" connectionId="145" autoFormatId="16" applyNumberFormats="0" applyBorderFormats="0" applyFontFormats="1" applyPatternFormats="1" applyAlignmentFormats="0" applyWidthHeightFormats="0"/>
</file>

<file path=xl/queryTables/queryTable600.xml><?xml version="1.0" encoding="utf-8"?>
<queryTable xmlns="http://schemas.openxmlformats.org/spreadsheetml/2006/main" name="test_33" growShrinkType="overwriteClear" connectionId="810" autoFormatId="16" applyNumberFormats="0" applyBorderFormats="0" applyFontFormats="1" applyPatternFormats="1" applyAlignmentFormats="0" applyWidthHeightFormats="0"/>
</file>

<file path=xl/queryTables/queryTable601.xml><?xml version="1.0" encoding="utf-8"?>
<queryTable xmlns="http://schemas.openxmlformats.org/spreadsheetml/2006/main" name="test_221" growShrinkType="overwriteClear" connectionId="641" autoFormatId="16" applyNumberFormats="0" applyBorderFormats="0" applyFontFormats="1" applyPatternFormats="1" applyAlignmentFormats="0" applyWidthHeightFormats="0"/>
</file>

<file path=xl/queryTables/queryTable602.xml><?xml version="1.0" encoding="utf-8"?>
<queryTable xmlns="http://schemas.openxmlformats.org/spreadsheetml/2006/main" name="test_25" growShrinkType="overwriteClear" connectionId="796" autoFormatId="16" applyNumberFormats="0" applyBorderFormats="0" applyFontFormats="1" applyPatternFormats="1" applyAlignmentFormats="0" applyWidthHeightFormats="0"/>
</file>

<file path=xl/queryTables/queryTable603.xml><?xml version="1.0" encoding="utf-8"?>
<queryTable xmlns="http://schemas.openxmlformats.org/spreadsheetml/2006/main" name="test_99" growShrinkType="overwriteClear" connectionId="496" autoFormatId="16" applyNumberFormats="0" applyBorderFormats="0" applyFontFormats="1" applyPatternFormats="1" applyAlignmentFormats="0" applyWidthHeightFormats="0"/>
</file>

<file path=xl/queryTables/queryTable604.xml><?xml version="1.0" encoding="utf-8"?>
<queryTable xmlns="http://schemas.openxmlformats.org/spreadsheetml/2006/main" name="test_30" growShrinkType="overwriteClear" connectionId="802" autoFormatId="16" applyNumberFormats="0" applyBorderFormats="0" applyFontFormats="1" applyPatternFormats="1" applyAlignmentFormats="0" applyWidthHeightFormats="0"/>
</file>

<file path=xl/queryTables/queryTable605.xml><?xml version="1.0" encoding="utf-8"?>
<queryTable xmlns="http://schemas.openxmlformats.org/spreadsheetml/2006/main" name="test_96" growShrinkType="overwriteClear" connectionId="492" autoFormatId="16" applyNumberFormats="0" applyBorderFormats="0" applyFontFormats="1" applyPatternFormats="1" applyAlignmentFormats="0" applyWidthHeightFormats="0"/>
</file>

<file path=xl/queryTables/queryTable606.xml><?xml version="1.0" encoding="utf-8"?>
<queryTable xmlns="http://schemas.openxmlformats.org/spreadsheetml/2006/main" name="test_228" growShrinkType="overwriteClear" connectionId="649" autoFormatId="16" applyNumberFormats="0" applyBorderFormats="0" applyFontFormats="1" applyPatternFormats="1" applyAlignmentFormats="0" applyWidthHeightFormats="0"/>
</file>

<file path=xl/queryTables/queryTable607.xml><?xml version="1.0" encoding="utf-8"?>
<queryTable xmlns="http://schemas.openxmlformats.org/spreadsheetml/2006/main" name="test_184" growShrinkType="overwriteClear" connectionId="598" autoFormatId="16" applyNumberFormats="0" applyBorderFormats="0" applyFontFormats="1" applyPatternFormats="1" applyAlignmentFormats="0" applyWidthHeightFormats="0"/>
</file>

<file path=xl/queryTables/queryTable608.xml><?xml version="1.0" encoding="utf-8"?>
<queryTable xmlns="http://schemas.openxmlformats.org/spreadsheetml/2006/main" name="test_200" growShrinkType="overwriteClear" connectionId="616" autoFormatId="16" applyNumberFormats="0" applyBorderFormats="0" applyFontFormats="1" applyPatternFormats="1" applyAlignmentFormats="0" applyWidthHeightFormats="0"/>
</file>

<file path=xl/queryTables/queryTable609.xml><?xml version="1.0" encoding="utf-8"?>
<queryTable xmlns="http://schemas.openxmlformats.org/spreadsheetml/2006/main" name="test_56" growShrinkType="overwriteClear" connectionId="844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est_48" growShrinkType="overwriteClear" connectionId="433" autoFormatId="16" applyNumberFormats="0" applyBorderFormats="0" applyFontFormats="1" applyPatternFormats="1" applyAlignmentFormats="0" applyWidthHeightFormats="0"/>
</file>

<file path=xl/queryTables/queryTable610.xml><?xml version="1.0" encoding="utf-8"?>
<queryTable xmlns="http://schemas.openxmlformats.org/spreadsheetml/2006/main" name="test_288" growShrinkType="overwriteClear" connectionId="729" autoFormatId="16" applyNumberFormats="0" applyBorderFormats="0" applyFontFormats="1" applyPatternFormats="1" applyAlignmentFormats="0" applyWidthHeightFormats="0"/>
</file>

<file path=xl/queryTables/queryTable611.xml><?xml version="1.0" encoding="utf-8"?>
<queryTable xmlns="http://schemas.openxmlformats.org/spreadsheetml/2006/main" name="test_20" growShrinkType="overwriteClear" connectionId="789" autoFormatId="16" applyNumberFormats="0" applyBorderFormats="0" applyFontFormats="1" applyPatternFormats="1" applyAlignmentFormats="0" applyWidthHeightFormats="0"/>
</file>

<file path=xl/queryTables/queryTable612.xml><?xml version="1.0" encoding="utf-8"?>
<queryTable xmlns="http://schemas.openxmlformats.org/spreadsheetml/2006/main" name="test_9" growShrinkType="overwriteClear" connectionId="642" autoFormatId="16" applyNumberFormats="0" applyBorderFormats="0" applyFontFormats="1" applyPatternFormats="1" applyAlignmentFormats="0" applyWidthHeightFormats="0"/>
</file>

<file path=xl/queryTables/queryTable613.xml><?xml version="1.0" encoding="utf-8"?>
<queryTable xmlns="http://schemas.openxmlformats.org/spreadsheetml/2006/main" name="test_51" growShrinkType="overwriteClear" connectionId="837" autoFormatId="16" applyNumberFormats="0" applyBorderFormats="0" applyFontFormats="1" applyPatternFormats="1" applyAlignmentFormats="0" applyWidthHeightFormats="0"/>
</file>

<file path=xl/queryTables/queryTable614.xml><?xml version="1.0" encoding="utf-8"?>
<queryTable xmlns="http://schemas.openxmlformats.org/spreadsheetml/2006/main" name="test_75" growShrinkType="overwriteClear" connectionId="465" autoFormatId="16" applyNumberFormats="0" applyBorderFormats="0" applyFontFormats="1" applyPatternFormats="1" applyAlignmentFormats="0" applyWidthHeightFormats="0"/>
</file>

<file path=xl/queryTables/queryTable615.xml><?xml version="1.0" encoding="utf-8"?>
<queryTable xmlns="http://schemas.openxmlformats.org/spreadsheetml/2006/main" name="test_104" growShrinkType="overwriteClear" connectionId="501" autoFormatId="16" applyNumberFormats="0" applyBorderFormats="0" applyFontFormats="1" applyPatternFormats="1" applyAlignmentFormats="0" applyWidthHeightFormats="0"/>
</file>

<file path=xl/queryTables/queryTable616.xml><?xml version="1.0" encoding="utf-8"?>
<queryTable xmlns="http://schemas.openxmlformats.org/spreadsheetml/2006/main" name="test_333" growShrinkType="overwriteClear" connectionId="63" autoFormatId="16" applyNumberFormats="0" applyBorderFormats="0" applyFontFormats="1" applyPatternFormats="1" applyAlignmentFormats="0" applyWidthHeightFormats="0"/>
</file>

<file path=xl/queryTables/queryTable617.xml><?xml version="1.0" encoding="utf-8"?>
<queryTable xmlns="http://schemas.openxmlformats.org/spreadsheetml/2006/main" name="test_154" growShrinkType="overwriteClear" connectionId="564" autoFormatId="16" applyNumberFormats="0" applyBorderFormats="0" applyFontFormats="1" applyPatternFormats="1" applyAlignmentFormats="0" applyWidthHeightFormats="0"/>
</file>

<file path=xl/queryTables/queryTable618.xml><?xml version="1.0" encoding="utf-8"?>
<queryTable xmlns="http://schemas.openxmlformats.org/spreadsheetml/2006/main" name="test_241" growShrinkType="overwriteClear" connectionId="676" autoFormatId="16" applyNumberFormats="0" applyBorderFormats="0" applyFontFormats="1" applyPatternFormats="1" applyAlignmentFormats="0" applyWidthHeightFormats="0"/>
</file>

<file path=xl/queryTables/queryTable619.xml><?xml version="1.0" encoding="utf-8"?>
<queryTable xmlns="http://schemas.openxmlformats.org/spreadsheetml/2006/main" name="test_239" growShrinkType="overwriteClear" connectionId="670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est_160" growShrinkType="overwriteClear" connectionId="269" autoFormatId="16" applyNumberFormats="0" applyBorderFormats="0" applyFontFormats="1" applyPatternFormats="1" applyAlignmentFormats="0" applyWidthHeightFormats="0"/>
</file>

<file path=xl/queryTables/queryTable620.xml><?xml version="1.0" encoding="utf-8"?>
<queryTable xmlns="http://schemas.openxmlformats.org/spreadsheetml/2006/main" name="test_70" growShrinkType="overwriteClear" connectionId="458" autoFormatId="16" applyNumberFormats="0" applyBorderFormats="0" applyFontFormats="1" applyPatternFormats="1" applyAlignmentFormats="0" applyWidthHeightFormats="0"/>
</file>

<file path=xl/queryTables/queryTable621.xml><?xml version="1.0" encoding="utf-8"?>
<queryTable xmlns="http://schemas.openxmlformats.org/spreadsheetml/2006/main" name="test_215" growShrinkType="overwriteClear" connectionId="633" autoFormatId="16" applyNumberFormats="0" applyBorderFormats="0" applyFontFormats="1" applyPatternFormats="1" applyAlignmentFormats="0" applyWidthHeightFormats="0"/>
</file>

<file path=xl/queryTables/queryTable622.xml><?xml version="1.0" encoding="utf-8"?>
<queryTable xmlns="http://schemas.openxmlformats.org/spreadsheetml/2006/main" name="test_298" growShrinkType="overwriteClear" connectionId="745" autoFormatId="16" applyNumberFormats="0" applyBorderFormats="0" applyFontFormats="1" applyPatternFormats="1" applyAlignmentFormats="0" applyWidthHeightFormats="0"/>
</file>

<file path=xl/queryTables/queryTable623.xml><?xml version="1.0" encoding="utf-8"?>
<queryTable xmlns="http://schemas.openxmlformats.org/spreadsheetml/2006/main" name="test_58" growShrinkType="overwriteClear" connectionId="847" autoFormatId="16" applyNumberFormats="0" applyBorderFormats="0" applyFontFormats="1" applyPatternFormats="1" applyAlignmentFormats="0" applyWidthHeightFormats="0"/>
</file>

<file path=xl/queryTables/queryTable624.xml><?xml version="1.0" encoding="utf-8"?>
<queryTable xmlns="http://schemas.openxmlformats.org/spreadsheetml/2006/main" name="test_204" growShrinkType="overwriteClear" connectionId="620" autoFormatId="16" applyNumberFormats="0" applyBorderFormats="0" applyFontFormats="1" applyPatternFormats="1" applyAlignmentFormats="0" applyWidthHeightFormats="0"/>
</file>

<file path=xl/queryTables/queryTable625.xml><?xml version="1.0" encoding="utf-8"?>
<queryTable xmlns="http://schemas.openxmlformats.org/spreadsheetml/2006/main" name="test_144" growShrinkType="overwriteClear" connectionId="553" autoFormatId="16" applyNumberFormats="0" applyBorderFormats="0" applyFontFormats="1" applyPatternFormats="1" applyAlignmentFormats="0" applyWidthHeightFormats="0"/>
</file>

<file path=xl/queryTables/queryTable626.xml><?xml version="1.0" encoding="utf-8"?>
<queryTable xmlns="http://schemas.openxmlformats.org/spreadsheetml/2006/main" name="test_12" growShrinkType="overwriteClear" connectionId="695" autoFormatId="16" applyNumberFormats="0" applyBorderFormats="0" applyFontFormats="1" applyPatternFormats="1" applyAlignmentFormats="0" applyWidthHeightFormats="0"/>
</file>

<file path=xl/queryTables/queryTable627.xml><?xml version="1.0" encoding="utf-8"?>
<queryTable xmlns="http://schemas.openxmlformats.org/spreadsheetml/2006/main" name="test_303" growShrinkType="overwriteClear" connectionId="751" autoFormatId="16" applyNumberFormats="0" applyBorderFormats="0" applyFontFormats="1" applyPatternFormats="1" applyAlignmentFormats="0" applyWidthHeightFormats="0"/>
</file>

<file path=xl/queryTables/queryTable628.xml><?xml version="1.0" encoding="utf-8"?>
<queryTable xmlns="http://schemas.openxmlformats.org/spreadsheetml/2006/main" name="test_278" growShrinkType="overwriteClear" connectionId="718" autoFormatId="16" applyNumberFormats="0" applyBorderFormats="0" applyFontFormats="1" applyPatternFormats="1" applyAlignmentFormats="0" applyWidthHeightFormats="0"/>
</file>

<file path=xl/queryTables/queryTable629.xml><?xml version="1.0" encoding="utf-8"?>
<queryTable xmlns="http://schemas.openxmlformats.org/spreadsheetml/2006/main" name="test_212" growShrinkType="overwriteClear" connectionId="629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est_258" growShrinkType="overwriteClear" connectionId="384" autoFormatId="16" applyNumberFormats="0" applyBorderFormats="0" applyFontFormats="1" applyPatternFormats="1" applyAlignmentFormats="0" applyWidthHeightFormats="0"/>
</file>

<file path=xl/queryTables/queryTable630.xml><?xml version="1.0" encoding="utf-8"?>
<queryTable xmlns="http://schemas.openxmlformats.org/spreadsheetml/2006/main" name="test_159" growShrinkType="overwriteClear" connectionId="570" autoFormatId="16" applyNumberFormats="0" applyBorderFormats="0" applyFontFormats="1" applyPatternFormats="1" applyAlignmentFormats="0" applyWidthHeightFormats="0"/>
</file>

<file path=xl/queryTables/queryTable631.xml><?xml version="1.0" encoding="utf-8"?>
<queryTable xmlns="http://schemas.openxmlformats.org/spreadsheetml/2006/main" name="test_118" growShrinkType="overwriteClear" connectionId="521" autoFormatId="16" applyNumberFormats="0" applyBorderFormats="0" applyFontFormats="1" applyPatternFormats="1" applyAlignmentFormats="0" applyWidthHeightFormats="0"/>
</file>

<file path=xl/queryTables/queryTable632.xml><?xml version="1.0" encoding="utf-8"?>
<queryTable xmlns="http://schemas.openxmlformats.org/spreadsheetml/2006/main" name="test_208" growShrinkType="overwriteClear" connectionId="625" autoFormatId="16" applyNumberFormats="0" applyBorderFormats="0" applyFontFormats="1" applyPatternFormats="1" applyAlignmentFormats="0" applyWidthHeightFormats="0"/>
</file>

<file path=xl/queryTables/queryTable633.xml><?xml version="1.0" encoding="utf-8"?>
<queryTable xmlns="http://schemas.openxmlformats.org/spreadsheetml/2006/main" name="test_189" growShrinkType="overwriteClear" connectionId="604" autoFormatId="16" applyNumberFormats="0" applyBorderFormats="0" applyFontFormats="1" applyPatternFormats="1" applyAlignmentFormats="0" applyWidthHeightFormats="0"/>
</file>

<file path=xl/queryTables/queryTable634.xml><?xml version="1.0" encoding="utf-8"?>
<queryTable xmlns="http://schemas.openxmlformats.org/spreadsheetml/2006/main" name="test_274" growShrinkType="overwriteClear" connectionId="713" autoFormatId="16" applyNumberFormats="0" applyBorderFormats="0" applyFontFormats="1" applyPatternFormats="1" applyAlignmentFormats="0" applyWidthHeightFormats="0"/>
</file>

<file path=xl/queryTables/queryTable635.xml><?xml version="1.0" encoding="utf-8"?>
<queryTable xmlns="http://schemas.openxmlformats.org/spreadsheetml/2006/main" name="test_266" growShrinkType="overwriteClear" connectionId="704" autoFormatId="16" applyNumberFormats="0" applyBorderFormats="0" applyFontFormats="1" applyPatternFormats="1" applyAlignmentFormats="0" applyWidthHeightFormats="0"/>
</file>

<file path=xl/queryTables/queryTable636.xml><?xml version="1.0" encoding="utf-8"?>
<queryTable xmlns="http://schemas.openxmlformats.org/spreadsheetml/2006/main" name="test_109" growShrinkType="overwriteClear" connectionId="507" autoFormatId="16" applyNumberFormats="0" applyBorderFormats="0" applyFontFormats="1" applyPatternFormats="1" applyAlignmentFormats="0" applyWidthHeightFormats="0"/>
</file>

<file path=xl/queryTables/queryTable637.xml><?xml version="1.0" encoding="utf-8"?>
<queryTable xmlns="http://schemas.openxmlformats.org/spreadsheetml/2006/main" name="test_26" growShrinkType="overwriteClear" connectionId="797" autoFormatId="16" applyNumberFormats="0" applyBorderFormats="0" applyFontFormats="1" applyPatternFormats="1" applyAlignmentFormats="0" applyWidthHeightFormats="0"/>
</file>

<file path=xl/queryTables/queryTable638.xml><?xml version="1.0" encoding="utf-8"?>
<queryTable xmlns="http://schemas.openxmlformats.org/spreadsheetml/2006/main" name="test_279" growShrinkType="overwriteClear" connectionId="719" autoFormatId="16" applyNumberFormats="0" applyBorderFormats="0" applyFontFormats="1" applyPatternFormats="1" applyAlignmentFormats="0" applyWidthHeightFormats="0"/>
</file>

<file path=xl/queryTables/queryTable639.xml><?xml version="1.0" encoding="utf-8"?>
<queryTable xmlns="http://schemas.openxmlformats.org/spreadsheetml/2006/main" name="test_163" growShrinkType="overwriteClear" connectionId="574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est_342" growShrinkType="overwriteClear" connectionId="80" autoFormatId="16" applyNumberFormats="0" applyBorderFormats="0" applyFontFormats="1" applyPatternFormats="1" applyAlignmentFormats="0" applyWidthHeightFormats="0"/>
</file>

<file path=xl/queryTables/queryTable640.xml><?xml version="1.0" encoding="utf-8"?>
<queryTable xmlns="http://schemas.openxmlformats.org/spreadsheetml/2006/main" name="test_178" growShrinkType="overwriteClear" connectionId="592" autoFormatId="16" applyNumberFormats="0" applyBorderFormats="0" applyFontFormats="1" applyPatternFormats="1" applyAlignmentFormats="0" applyWidthHeightFormats="0"/>
</file>

<file path=xl/queryTables/queryTable641.xml><?xml version="1.0" encoding="utf-8"?>
<queryTable xmlns="http://schemas.openxmlformats.org/spreadsheetml/2006/main" name="test_334" growShrinkType="overwriteClear" connectionId="12" autoFormatId="16" applyNumberFormats="0" applyBorderFormats="0" applyFontFormats="1" applyPatternFormats="1" applyAlignmentFormats="0" applyWidthHeightFormats="0"/>
</file>

<file path=xl/queryTables/queryTable642.xml><?xml version="1.0" encoding="utf-8"?>
<queryTable xmlns="http://schemas.openxmlformats.org/spreadsheetml/2006/main" name="test_143" growShrinkType="overwriteClear" connectionId="552" autoFormatId="16" applyNumberFormats="0" applyBorderFormats="0" applyFontFormats="1" applyPatternFormats="1" applyAlignmentFormats="0" applyWidthHeightFormats="0"/>
</file>

<file path=xl/queryTables/queryTable643.xml><?xml version="1.0" encoding="utf-8"?>
<queryTable xmlns="http://schemas.openxmlformats.org/spreadsheetml/2006/main" name="test_175" growShrinkType="overwriteClear" connectionId="588" autoFormatId="16" applyNumberFormats="0" applyBorderFormats="0" applyFontFormats="1" applyPatternFormats="1" applyAlignmentFormats="0" applyWidthHeightFormats="0"/>
</file>

<file path=xl/queryTables/queryTable644.xml><?xml version="1.0" encoding="utf-8"?>
<queryTable xmlns="http://schemas.openxmlformats.org/spreadsheetml/2006/main" name="test_116" growShrinkType="overwriteClear" connectionId="519" autoFormatId="16" applyNumberFormats="0" applyBorderFormats="0" applyFontFormats="1" applyPatternFormats="1" applyAlignmentFormats="0" applyWidthHeightFormats="0"/>
</file>

<file path=xl/queryTables/queryTable645.xml><?xml version="1.0" encoding="utf-8"?>
<queryTable xmlns="http://schemas.openxmlformats.org/spreadsheetml/2006/main" name="test_359" growShrinkType="overwriteClear" connectionId="52" autoFormatId="16" applyNumberFormats="0" applyBorderFormats="0" applyFontFormats="1" applyPatternFormats="1" applyAlignmentFormats="0" applyWidthHeightFormats="0"/>
</file>

<file path=xl/queryTables/queryTable646.xml><?xml version="1.0" encoding="utf-8"?>
<queryTable xmlns="http://schemas.openxmlformats.org/spreadsheetml/2006/main" name="test_287" growShrinkType="overwriteClear" connectionId="728" autoFormatId="16" applyNumberFormats="0" applyBorderFormats="0" applyFontFormats="1" applyPatternFormats="1" applyAlignmentFormats="0" applyWidthHeightFormats="0"/>
</file>

<file path=xl/queryTables/queryTable647.xml><?xml version="1.0" encoding="utf-8"?>
<queryTable xmlns="http://schemas.openxmlformats.org/spreadsheetml/2006/main" name="test_108" growShrinkType="overwriteClear" connectionId="506" autoFormatId="16" applyNumberFormats="0" applyBorderFormats="0" applyFontFormats="1" applyPatternFormats="1" applyAlignmentFormats="0" applyWidthHeightFormats="0"/>
</file>

<file path=xl/queryTables/queryTable648.xml><?xml version="1.0" encoding="utf-8"?>
<queryTable xmlns="http://schemas.openxmlformats.org/spreadsheetml/2006/main" name="test_369" growShrinkType="overwriteClear" connectionId="5" autoFormatId="16" applyNumberFormats="0" applyBorderFormats="0" applyFontFormats="1" applyPatternFormats="1" applyAlignmentFormats="0" applyWidthHeightFormats="0"/>
</file>

<file path=xl/queryTables/queryTable649.xml><?xml version="1.0" encoding="utf-8"?>
<queryTable xmlns="http://schemas.openxmlformats.org/spreadsheetml/2006/main" name="test_363" growShrinkType="overwriteClear" connectionId="57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est_117" growShrinkType="overwriteClear" connectionId="212" autoFormatId="16" applyNumberFormats="0" applyBorderFormats="0" applyFontFormats="1" applyPatternFormats="1" applyAlignmentFormats="0" applyWidthHeightFormats="0"/>
</file>

<file path=xl/queryTables/queryTable650.xml><?xml version="1.0" encoding="utf-8"?>
<queryTable xmlns="http://schemas.openxmlformats.org/spreadsheetml/2006/main" name="test_23" growShrinkType="overwriteClear" connectionId="792" autoFormatId="16" applyNumberFormats="0" applyBorderFormats="0" applyFontFormats="1" applyPatternFormats="1" applyAlignmentFormats="0" applyWidthHeightFormats="0"/>
</file>

<file path=xl/queryTables/queryTable651.xml><?xml version="1.0" encoding="utf-8"?>
<queryTable xmlns="http://schemas.openxmlformats.org/spreadsheetml/2006/main" name="test_195" growShrinkType="overwriteClear" connectionId="610" autoFormatId="16" applyNumberFormats="0" applyBorderFormats="0" applyFontFormats="1" applyPatternFormats="1" applyAlignmentFormats="0" applyWidthHeightFormats="0"/>
</file>

<file path=xl/queryTables/queryTable652.xml><?xml version="1.0" encoding="utf-8"?>
<queryTable xmlns="http://schemas.openxmlformats.org/spreadsheetml/2006/main" name="test_52" growShrinkType="overwriteClear" connectionId="838" autoFormatId="16" applyNumberFormats="0" applyBorderFormats="0" applyFontFormats="1" applyPatternFormats="1" applyAlignmentFormats="0" applyWidthHeightFormats="0"/>
</file>

<file path=xl/queryTables/queryTable653.xml><?xml version="1.0" encoding="utf-8"?>
<queryTable xmlns="http://schemas.openxmlformats.org/spreadsheetml/2006/main" name="test_95" growShrinkType="overwriteClear" connectionId="490" autoFormatId="16" applyNumberFormats="0" applyBorderFormats="0" applyFontFormats="1" applyPatternFormats="1" applyAlignmentFormats="0" applyWidthHeightFormats="0"/>
</file>

<file path=xl/queryTables/queryTable654.xml><?xml version="1.0" encoding="utf-8"?>
<queryTable xmlns="http://schemas.openxmlformats.org/spreadsheetml/2006/main" name="test_17" growShrinkType="overwriteClear" connectionId="758" autoFormatId="16" applyNumberFormats="0" applyBorderFormats="0" applyFontFormats="1" applyPatternFormats="1" applyAlignmentFormats="0" applyWidthHeightFormats="0"/>
</file>

<file path=xl/queryTables/queryTable655.xml><?xml version="1.0" encoding="utf-8"?>
<queryTable xmlns="http://schemas.openxmlformats.org/spreadsheetml/2006/main" name="test_371" growShrinkType="overwriteClear" connectionId="64" autoFormatId="16" applyNumberFormats="0" applyBorderFormats="0" applyFontFormats="1" applyPatternFormats="1" applyAlignmentFormats="0" applyWidthHeightFormats="0"/>
</file>

<file path=xl/queryTables/queryTable656.xml><?xml version="1.0" encoding="utf-8"?>
<queryTable xmlns="http://schemas.openxmlformats.org/spreadsheetml/2006/main" name="test_87" growShrinkType="overwriteClear" connectionId="479" autoFormatId="16" applyNumberFormats="0" applyBorderFormats="0" applyFontFormats="1" applyPatternFormats="1" applyAlignmentFormats="0" applyWidthHeightFormats="0"/>
</file>

<file path=xl/queryTables/queryTable657.xml><?xml version="1.0" encoding="utf-8"?>
<queryTable xmlns="http://schemas.openxmlformats.org/spreadsheetml/2006/main" name="test_192" growShrinkType="overwriteClear" connectionId="607" autoFormatId="16" applyNumberFormats="0" applyBorderFormats="0" applyFontFormats="1" applyPatternFormats="1" applyAlignmentFormats="0" applyWidthHeightFormats="0"/>
</file>

<file path=xl/queryTables/queryTable658.xml><?xml version="1.0" encoding="utf-8"?>
<queryTable xmlns="http://schemas.openxmlformats.org/spreadsheetml/2006/main" name="test_46" growShrinkType="overwriteClear" connectionId="830" autoFormatId="16" applyNumberFormats="0" applyBorderFormats="0" applyFontFormats="1" applyPatternFormats="1" applyAlignmentFormats="0" applyWidthHeightFormats="0"/>
</file>

<file path=xl/queryTables/queryTable659.xml><?xml version="1.0" encoding="utf-8"?>
<queryTable xmlns="http://schemas.openxmlformats.org/spreadsheetml/2006/main" name="test_61" growShrinkType="overwriteClear" connectionId="441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est_188" growShrinkType="overwriteClear" connectionId="303" autoFormatId="16" applyNumberFormats="0" applyBorderFormats="0" applyFontFormats="1" applyPatternFormats="1" applyAlignmentFormats="0" applyWidthHeightFormats="0"/>
</file>

<file path=xl/queryTables/queryTable660.xml><?xml version="1.0" encoding="utf-8"?>
<queryTable xmlns="http://schemas.openxmlformats.org/spreadsheetml/2006/main" name="test_321" growShrinkType="overwriteClear" connectionId="782" autoFormatId="16" applyNumberFormats="0" applyBorderFormats="0" applyFontFormats="1" applyPatternFormats="1" applyAlignmentFormats="0" applyWidthHeightFormats="0"/>
</file>

<file path=xl/queryTables/queryTable661.xml><?xml version="1.0" encoding="utf-8"?>
<queryTable xmlns="http://schemas.openxmlformats.org/spreadsheetml/2006/main" name="test_240" growShrinkType="overwriteClear" connectionId="671" autoFormatId="16" applyNumberFormats="0" applyBorderFormats="0" applyFontFormats="1" applyPatternFormats="1" applyAlignmentFormats="0" applyWidthHeightFormats="0"/>
</file>

<file path=xl/queryTables/queryTable662.xml><?xml version="1.0" encoding="utf-8"?>
<queryTable xmlns="http://schemas.openxmlformats.org/spreadsheetml/2006/main" name="test_155" growShrinkType="overwriteClear" connectionId="565" autoFormatId="16" applyNumberFormats="0" applyBorderFormats="0" applyFontFormats="1" applyPatternFormats="1" applyAlignmentFormats="0" applyWidthHeightFormats="0"/>
</file>

<file path=xl/queryTables/queryTable663.xml><?xml version="1.0" encoding="utf-8"?>
<queryTable xmlns="http://schemas.openxmlformats.org/spreadsheetml/2006/main" name="test_62" growShrinkType="overwriteClear" connectionId="443" autoFormatId="16" applyNumberFormats="0" applyBorderFormats="0" applyFontFormats="1" applyPatternFormats="1" applyAlignmentFormats="0" applyWidthHeightFormats="0"/>
</file>

<file path=xl/queryTables/queryTable664.xml><?xml version="1.0" encoding="utf-8"?>
<queryTable xmlns="http://schemas.openxmlformats.org/spreadsheetml/2006/main" name="test_194" growShrinkType="overwriteClear" connectionId="609" autoFormatId="16" applyNumberFormats="0" applyBorderFormats="0" applyFontFormats="1" applyPatternFormats="1" applyAlignmentFormats="0" applyWidthHeightFormats="0"/>
</file>

<file path=xl/queryTables/queryTable665.xml><?xml version="1.0" encoding="utf-8"?>
<queryTable xmlns="http://schemas.openxmlformats.org/spreadsheetml/2006/main" name="test_8" growShrinkType="overwriteClear" connectionId="621" autoFormatId="16" applyNumberFormats="0" applyBorderFormats="0" applyFontFormats="1" applyPatternFormats="1" applyAlignmentFormats="0" applyWidthHeightFormats="0"/>
</file>

<file path=xl/queryTables/queryTable666.xml><?xml version="1.0" encoding="utf-8"?>
<queryTable xmlns="http://schemas.openxmlformats.org/spreadsheetml/2006/main" name="test_202" growShrinkType="overwriteClear" connectionId="618" autoFormatId="16" applyNumberFormats="0" applyBorderFormats="0" applyFontFormats="1" applyPatternFormats="1" applyAlignmentFormats="0" applyWidthHeightFormats="0"/>
</file>

<file path=xl/queryTables/queryTable667.xml><?xml version="1.0" encoding="utf-8"?>
<queryTable xmlns="http://schemas.openxmlformats.org/spreadsheetml/2006/main" name="test_247" growShrinkType="overwriteClear" connectionId="683" autoFormatId="16" applyNumberFormats="0" applyBorderFormats="0" applyFontFormats="1" applyPatternFormats="1" applyAlignmentFormats="0" applyWidthHeightFormats="0"/>
</file>

<file path=xl/queryTables/queryTable668.xml><?xml version="1.0" encoding="utf-8"?>
<queryTable xmlns="http://schemas.openxmlformats.org/spreadsheetml/2006/main" name="test_129" growShrinkType="overwriteClear" connectionId="534" autoFormatId="16" applyNumberFormats="0" applyBorderFormats="0" applyFontFormats="1" applyPatternFormats="1" applyAlignmentFormats="0" applyWidthHeightFormats="0"/>
</file>

<file path=xl/queryTables/queryTable669.xml><?xml version="1.0" encoding="utf-8"?>
<queryTable xmlns="http://schemas.openxmlformats.org/spreadsheetml/2006/main" name="test_282" growShrinkType="overwriteClear" connectionId="722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est_1" growShrinkType="overwriteClear" connectionId="146" autoFormatId="16" applyNumberFormats="0" applyBorderFormats="0" applyFontFormats="1" applyPatternFormats="1" applyAlignmentFormats="0" applyWidthHeightFormats="0"/>
</file>

<file path=xl/queryTables/queryTable670.xml><?xml version="1.0" encoding="utf-8"?>
<queryTable xmlns="http://schemas.openxmlformats.org/spreadsheetml/2006/main" name="test_196" growShrinkType="overwriteClear" connectionId="612" autoFormatId="16" applyNumberFormats="0" applyBorderFormats="0" applyFontFormats="1" applyPatternFormats="1" applyAlignmentFormats="0" applyWidthHeightFormats="0"/>
</file>

<file path=xl/queryTables/queryTable671.xml><?xml version="1.0" encoding="utf-8"?>
<queryTable xmlns="http://schemas.openxmlformats.org/spreadsheetml/2006/main" name="test_188" growShrinkType="overwriteClear" connectionId="603" autoFormatId="16" applyNumberFormats="0" applyBorderFormats="0" applyFontFormats="1" applyPatternFormats="1" applyAlignmentFormats="0" applyWidthHeightFormats="0"/>
</file>

<file path=xl/queryTables/queryTable672.xml><?xml version="1.0" encoding="utf-8"?>
<queryTable xmlns="http://schemas.openxmlformats.org/spreadsheetml/2006/main" name="test_105" growShrinkType="overwriteClear" connectionId="502" autoFormatId="16" applyNumberFormats="0" applyBorderFormats="0" applyFontFormats="1" applyPatternFormats="1" applyAlignmentFormats="0" applyWidthHeightFormats="0"/>
</file>

<file path=xl/queryTables/queryTable673.xml><?xml version="1.0" encoding="utf-8"?>
<queryTable xmlns="http://schemas.openxmlformats.org/spreadsheetml/2006/main" name="test_261" growShrinkType="overwriteClear" connectionId="699" autoFormatId="16" applyNumberFormats="0" applyBorderFormats="0" applyFontFormats="1" applyPatternFormats="1" applyAlignmentFormats="0" applyWidthHeightFormats="0"/>
</file>

<file path=xl/queryTables/queryTable674.xml><?xml version="1.0" encoding="utf-8"?>
<queryTable xmlns="http://schemas.openxmlformats.org/spreadsheetml/2006/main" name="test_349" growShrinkType="overwriteClear" connectionId="51" autoFormatId="16" applyNumberFormats="0" applyBorderFormats="0" applyFontFormats="1" applyPatternFormats="1" applyAlignmentFormats="0" applyWidthHeightFormats="0"/>
</file>

<file path=xl/queryTables/queryTable675.xml><?xml version="1.0" encoding="utf-8"?>
<queryTable xmlns="http://schemas.openxmlformats.org/spreadsheetml/2006/main" name="test_190" growShrinkType="overwriteClear" connectionId="605" autoFormatId="16" applyNumberFormats="0" applyBorderFormats="0" applyFontFormats="1" applyPatternFormats="1" applyAlignmentFormats="0" applyWidthHeightFormats="0"/>
</file>

<file path=xl/queryTables/queryTable676.xml><?xml version="1.0" encoding="utf-8"?>
<queryTable xmlns="http://schemas.openxmlformats.org/spreadsheetml/2006/main" name="test_262" growShrinkType="overwriteClear" connectionId="700" autoFormatId="16" applyNumberFormats="0" applyBorderFormats="0" applyFontFormats="1" applyPatternFormats="1" applyAlignmentFormats="0" applyWidthHeightFormats="0"/>
</file>

<file path=xl/queryTables/queryTable677.xml><?xml version="1.0" encoding="utf-8"?>
<queryTable xmlns="http://schemas.openxmlformats.org/spreadsheetml/2006/main" name="test_181" growShrinkType="overwriteClear" connectionId="595" autoFormatId="16" applyNumberFormats="0" applyBorderFormats="0" applyFontFormats="1" applyPatternFormats="1" applyAlignmentFormats="0" applyWidthHeightFormats="0"/>
</file>

<file path=xl/queryTables/queryTable678.xml><?xml version="1.0" encoding="utf-8"?>
<queryTable xmlns="http://schemas.openxmlformats.org/spreadsheetml/2006/main" name="test_66" growShrinkType="overwriteClear" connectionId="449" autoFormatId="16" applyNumberFormats="0" applyBorderFormats="0" applyFontFormats="1" applyPatternFormats="1" applyAlignmentFormats="0" applyWidthHeightFormats="0"/>
</file>

<file path=xl/queryTables/queryTable679.xml><?xml version="1.0" encoding="utf-8"?>
<queryTable xmlns="http://schemas.openxmlformats.org/spreadsheetml/2006/main" name="test_41" growShrinkType="overwriteClear" connectionId="822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est_54" growShrinkType="overwriteClear" connectionId="127" autoFormatId="16" applyNumberFormats="0" applyBorderFormats="0" applyFontFormats="1" applyPatternFormats="1" applyAlignmentFormats="0" applyWidthHeightFormats="0"/>
</file>

<file path=xl/queryTables/queryTable680.xml><?xml version="1.0" encoding="utf-8"?>
<queryTable xmlns="http://schemas.openxmlformats.org/spreadsheetml/2006/main" name="test_37" growShrinkType="overwriteClear" connectionId="816" autoFormatId="16" applyNumberFormats="0" applyBorderFormats="0" applyFontFormats="1" applyPatternFormats="1" applyAlignmentFormats="0" applyWidthHeightFormats="0"/>
</file>

<file path=xl/queryTables/queryTable681.xml><?xml version="1.0" encoding="utf-8"?>
<queryTable xmlns="http://schemas.openxmlformats.org/spreadsheetml/2006/main" name="test_312" growShrinkType="overwriteClear" connectionId="770" autoFormatId="16" applyNumberFormats="0" applyBorderFormats="0" applyFontFormats="1" applyPatternFormats="1" applyAlignmentFormats="0" applyWidthHeightFormats="0"/>
</file>

<file path=xl/queryTables/queryTable682.xml><?xml version="1.0" encoding="utf-8"?>
<queryTable xmlns="http://schemas.openxmlformats.org/spreadsheetml/2006/main" name="test_320" growShrinkType="overwriteClear" connectionId="780" autoFormatId="16" applyNumberFormats="0" applyBorderFormats="0" applyFontFormats="1" applyPatternFormats="1" applyAlignmentFormats="0" applyWidthHeightFormats="0"/>
</file>

<file path=xl/queryTables/queryTable683.xml><?xml version="1.0" encoding="utf-8"?>
<queryTable xmlns="http://schemas.openxmlformats.org/spreadsheetml/2006/main" name="test_201" growShrinkType="overwriteClear" connectionId="617" autoFormatId="16" applyNumberFormats="0" applyBorderFormats="0" applyFontFormats="1" applyPatternFormats="1" applyAlignmentFormats="0" applyWidthHeightFormats="0"/>
</file>

<file path=xl/queryTables/queryTable684.xml><?xml version="1.0" encoding="utf-8"?>
<queryTable xmlns="http://schemas.openxmlformats.org/spreadsheetml/2006/main" name="test_4" growShrinkType="overwriteClear" connectionId="558" autoFormatId="16" applyNumberFormats="0" applyBorderFormats="0" applyFontFormats="1" applyPatternFormats="1" applyAlignmentFormats="0" applyWidthHeightFormats="0"/>
</file>

<file path=xl/queryTables/queryTable685.xml><?xml version="1.0" encoding="utf-8"?>
<queryTable xmlns="http://schemas.openxmlformats.org/spreadsheetml/2006/main" name="test_264" growShrinkType="overwriteClear" connectionId="702" autoFormatId="16" applyNumberFormats="0" applyBorderFormats="0" applyFontFormats="1" applyPatternFormats="1" applyAlignmentFormats="0" applyWidthHeightFormats="0"/>
</file>

<file path=xl/queryTables/queryTable686.xml><?xml version="1.0" encoding="utf-8"?>
<queryTable xmlns="http://schemas.openxmlformats.org/spreadsheetml/2006/main" name="test_98" growShrinkType="overwriteClear" connectionId="495" autoFormatId="16" applyNumberFormats="0" applyBorderFormats="0" applyFontFormats="1" applyPatternFormats="1" applyAlignmentFormats="0" applyWidthHeightFormats="0"/>
</file>

<file path=xl/queryTables/queryTable687.xml><?xml version="1.0" encoding="utf-8"?>
<queryTable xmlns="http://schemas.openxmlformats.org/spreadsheetml/2006/main" name="test_335" growShrinkType="overwriteClear" connectionId="13" autoFormatId="16" applyNumberFormats="0" applyBorderFormats="0" applyFontFormats="1" applyPatternFormats="1" applyAlignmentFormats="0" applyWidthHeightFormats="0"/>
</file>

<file path=xl/queryTables/queryTable688.xml><?xml version="1.0" encoding="utf-8"?>
<queryTable xmlns="http://schemas.openxmlformats.org/spreadsheetml/2006/main" name="test_92" growShrinkType="overwriteClear" connectionId="485" autoFormatId="16" applyNumberFormats="0" applyBorderFormats="0" applyFontFormats="1" applyPatternFormats="1" applyAlignmentFormats="0" applyWidthHeightFormats="0"/>
</file>

<file path=xl/queryTables/queryTable689.xml><?xml version="1.0" encoding="utf-8"?>
<queryTable xmlns="http://schemas.openxmlformats.org/spreadsheetml/2006/main" name="test_157" growShrinkType="overwriteClear" connectionId="567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est_16" growShrinkType="overwriteClear" connectionId="214" autoFormatId="16" applyNumberFormats="0" applyBorderFormats="0" applyFontFormats="1" applyPatternFormats="1" applyAlignmentFormats="0" applyWidthHeightFormats="0"/>
</file>

<file path=xl/queryTables/queryTable690.xml><?xml version="1.0" encoding="utf-8"?>
<queryTable xmlns="http://schemas.openxmlformats.org/spreadsheetml/2006/main" name="test_308" growShrinkType="overwriteClear" connectionId="762" autoFormatId="16" applyNumberFormats="0" applyBorderFormats="0" applyFontFormats="1" applyPatternFormats="1" applyAlignmentFormats="0" applyWidthHeightFormats="0"/>
</file>

<file path=xl/queryTables/queryTable691.xml><?xml version="1.0" encoding="utf-8"?>
<queryTable xmlns="http://schemas.openxmlformats.org/spreadsheetml/2006/main" name="test_373" growShrinkType="overwriteClear" connectionId="66" autoFormatId="16" applyNumberFormats="0" applyBorderFormats="0" applyFontFormats="1" applyPatternFormats="1" applyAlignmentFormats="0" applyWidthHeightFormats="0"/>
</file>

<file path=xl/queryTables/queryTable692.xml><?xml version="1.0" encoding="utf-8"?>
<queryTable xmlns="http://schemas.openxmlformats.org/spreadsheetml/2006/main" name="test_94" growShrinkType="overwriteClear" connectionId="488" autoFormatId="16" applyNumberFormats="0" applyBorderFormats="0" applyFontFormats="1" applyPatternFormats="1" applyAlignmentFormats="0" applyWidthHeightFormats="0"/>
</file>

<file path=xl/queryTables/queryTable693.xml><?xml version="1.0" encoding="utf-8"?>
<queryTable xmlns="http://schemas.openxmlformats.org/spreadsheetml/2006/main" name="test_82" growShrinkType="overwriteClear" connectionId="474" autoFormatId="16" applyNumberFormats="0" applyBorderFormats="0" applyFontFormats="1" applyPatternFormats="1" applyAlignmentFormats="0" applyWidthHeightFormats="0"/>
</file>

<file path=xl/queryTables/queryTable694.xml><?xml version="1.0" encoding="utf-8"?>
<queryTable xmlns="http://schemas.openxmlformats.org/spreadsheetml/2006/main" name="test_182" growShrinkType="overwriteClear" connectionId="596" autoFormatId="16" applyNumberFormats="0" applyBorderFormats="0" applyFontFormats="1" applyPatternFormats="1" applyAlignmentFormats="0" applyWidthHeightFormats="0"/>
</file>

<file path=xl/queryTables/queryTable695.xml><?xml version="1.0" encoding="utf-8"?>
<queryTable xmlns="http://schemas.openxmlformats.org/spreadsheetml/2006/main" name="test_225" growShrinkType="overwriteClear" connectionId="646" autoFormatId="16" applyNumberFormats="0" applyBorderFormats="0" applyFontFormats="1" applyPatternFormats="1" applyAlignmentFormats="0" applyWidthHeightFormats="0"/>
</file>

<file path=xl/queryTables/queryTable696.xml><?xml version="1.0" encoding="utf-8"?>
<queryTable xmlns="http://schemas.openxmlformats.org/spreadsheetml/2006/main" name="test_319" growShrinkType="overwriteClear" connectionId="779" autoFormatId="16" applyNumberFormats="0" applyBorderFormats="0" applyFontFormats="1" applyPatternFormats="1" applyAlignmentFormats="0" applyWidthHeightFormats="0"/>
</file>

<file path=xl/queryTables/queryTable697.xml><?xml version="1.0" encoding="utf-8"?>
<queryTable xmlns="http://schemas.openxmlformats.org/spreadsheetml/2006/main" name="test_36" growShrinkType="overwriteClear" connectionId="815" autoFormatId="16" applyNumberFormats="0" applyBorderFormats="0" applyFontFormats="1" applyPatternFormats="1" applyAlignmentFormats="0" applyWidthHeightFormats="0"/>
</file>

<file path=xl/queryTables/queryTable698.xml><?xml version="1.0" encoding="utf-8"?>
<queryTable xmlns="http://schemas.openxmlformats.org/spreadsheetml/2006/main" name="test_257" growShrinkType="overwriteClear" connectionId="694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est_161" growShrinkType="overwriteClear" connectionId="270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est_210" growShrinkType="overwriteClear" connectionId="327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est_218" growShrinkType="overwriteClear" connectionId="337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est_158" growShrinkType="overwriteClear" connectionId="266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est_199" growShrinkType="overwriteClear" connectionId="315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est_214" growShrinkType="overwriteClear" connectionId="331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est_62" growShrinkType="overwriteClear" connectionId="138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est_229" growShrinkType="overwriteClear" connectionId="349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est_270" growShrinkType="overwriteClear" connectionId="399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est_254" growShrinkType="overwriteClear" connectionId="379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est_120" growShrinkType="overwriteClear" connectionId="216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est_240" growShrinkType="overwriteClear" connectionId="361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est_167" growShrinkType="overwriteClear" connectionId="278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est_329" growShrinkType="overwriteClear" connectionId="79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est_28" growShrinkType="overwriteClear" connectionId="267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est_236" growShrinkType="overwriteClear" connectionId="357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est_13" growShrinkType="overwriteClear" connectionId="199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est_18" growShrinkType="overwriteClear" connectionId="223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est_86" growShrinkType="overwriteClear" connectionId="170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est_53" growShrinkType="overwriteClear" connectionId="126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est_245" growShrinkType="overwriteClear" connectionId="368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est_261" growShrinkType="overwriteClear" connectionId="388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est_222" growShrinkType="overwriteClear" connectionId="341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est_166" growShrinkType="overwriteClear" connectionId="277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est_130" growShrinkType="overwriteClear" connectionId="229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est_103" growShrinkType="overwriteClear" connectionId="192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est_213" growShrinkType="overwriteClear" connectionId="330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est_61" growShrinkType="overwriteClear" connectionId="136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est_290" growShrinkType="overwriteClear" connectionId="427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est_51" growShrinkType="overwriteClear" connectionId="123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est_29" growShrinkType="overwriteClear" connectionId="272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est_221" growShrinkType="overwriteClear" connectionId="340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est_73" growShrinkType="overwriteClear" connectionId="15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queryTable" Target="../queryTables/queryTable113.xml"/><Relationship Id="rId299" Type="http://schemas.openxmlformats.org/officeDocument/2006/relationships/queryTable" Target="../queryTables/queryTable295.xml"/><Relationship Id="rId21" Type="http://schemas.openxmlformats.org/officeDocument/2006/relationships/queryTable" Target="../queryTables/queryTable17.xml"/><Relationship Id="rId63" Type="http://schemas.openxmlformats.org/officeDocument/2006/relationships/queryTable" Target="../queryTables/queryTable59.xml"/><Relationship Id="rId159" Type="http://schemas.openxmlformats.org/officeDocument/2006/relationships/queryTable" Target="../queryTables/queryTable155.xml"/><Relationship Id="rId324" Type="http://schemas.openxmlformats.org/officeDocument/2006/relationships/queryTable" Target="../queryTables/queryTable320.xml"/><Relationship Id="rId170" Type="http://schemas.openxmlformats.org/officeDocument/2006/relationships/queryTable" Target="../queryTables/queryTable166.xml"/><Relationship Id="rId226" Type="http://schemas.openxmlformats.org/officeDocument/2006/relationships/queryTable" Target="../queryTables/queryTable222.xml"/><Relationship Id="rId268" Type="http://schemas.openxmlformats.org/officeDocument/2006/relationships/queryTable" Target="../queryTables/queryTable264.xml"/><Relationship Id="rId32" Type="http://schemas.openxmlformats.org/officeDocument/2006/relationships/queryTable" Target="../queryTables/queryTable28.xml"/><Relationship Id="rId74" Type="http://schemas.openxmlformats.org/officeDocument/2006/relationships/queryTable" Target="../queryTables/queryTable70.xml"/><Relationship Id="rId128" Type="http://schemas.openxmlformats.org/officeDocument/2006/relationships/queryTable" Target="../queryTables/queryTable124.xml"/><Relationship Id="rId335" Type="http://schemas.openxmlformats.org/officeDocument/2006/relationships/queryTable" Target="../queryTables/queryTable331.xml"/><Relationship Id="rId5" Type="http://schemas.openxmlformats.org/officeDocument/2006/relationships/queryTable" Target="../queryTables/queryTable1.xml"/><Relationship Id="rId181" Type="http://schemas.openxmlformats.org/officeDocument/2006/relationships/queryTable" Target="../queryTables/queryTable177.xml"/><Relationship Id="rId237" Type="http://schemas.openxmlformats.org/officeDocument/2006/relationships/queryTable" Target="../queryTables/queryTable233.xml"/><Relationship Id="rId279" Type="http://schemas.openxmlformats.org/officeDocument/2006/relationships/queryTable" Target="../queryTables/queryTable275.xml"/><Relationship Id="rId43" Type="http://schemas.openxmlformats.org/officeDocument/2006/relationships/queryTable" Target="../queryTables/queryTable39.xml"/><Relationship Id="rId139" Type="http://schemas.openxmlformats.org/officeDocument/2006/relationships/queryTable" Target="../queryTables/queryTable135.xml"/><Relationship Id="rId290" Type="http://schemas.openxmlformats.org/officeDocument/2006/relationships/queryTable" Target="../queryTables/queryTable286.xml"/><Relationship Id="rId304" Type="http://schemas.openxmlformats.org/officeDocument/2006/relationships/queryTable" Target="../queryTables/queryTable300.xml"/><Relationship Id="rId346" Type="http://schemas.openxmlformats.org/officeDocument/2006/relationships/queryTable" Target="../queryTables/queryTable342.xml"/><Relationship Id="rId85" Type="http://schemas.openxmlformats.org/officeDocument/2006/relationships/queryTable" Target="../queryTables/queryTable81.xml"/><Relationship Id="rId150" Type="http://schemas.openxmlformats.org/officeDocument/2006/relationships/queryTable" Target="../queryTables/queryTable146.xml"/><Relationship Id="rId192" Type="http://schemas.openxmlformats.org/officeDocument/2006/relationships/queryTable" Target="../queryTables/queryTable188.xml"/><Relationship Id="rId206" Type="http://schemas.openxmlformats.org/officeDocument/2006/relationships/queryTable" Target="../queryTables/queryTable202.xml"/><Relationship Id="rId248" Type="http://schemas.openxmlformats.org/officeDocument/2006/relationships/queryTable" Target="../queryTables/queryTable244.xml"/><Relationship Id="rId12" Type="http://schemas.openxmlformats.org/officeDocument/2006/relationships/queryTable" Target="../queryTables/queryTable8.xml"/><Relationship Id="rId108" Type="http://schemas.openxmlformats.org/officeDocument/2006/relationships/queryTable" Target="../queryTables/queryTable104.xml"/><Relationship Id="rId315" Type="http://schemas.openxmlformats.org/officeDocument/2006/relationships/queryTable" Target="../queryTables/queryTable311.xml"/><Relationship Id="rId54" Type="http://schemas.openxmlformats.org/officeDocument/2006/relationships/queryTable" Target="../queryTables/queryTable50.xml"/><Relationship Id="rId96" Type="http://schemas.openxmlformats.org/officeDocument/2006/relationships/queryTable" Target="../queryTables/queryTable92.xml"/><Relationship Id="rId161" Type="http://schemas.openxmlformats.org/officeDocument/2006/relationships/queryTable" Target="../queryTables/queryTable157.xml"/><Relationship Id="rId217" Type="http://schemas.openxmlformats.org/officeDocument/2006/relationships/queryTable" Target="../queryTables/queryTable213.xml"/><Relationship Id="rId259" Type="http://schemas.openxmlformats.org/officeDocument/2006/relationships/queryTable" Target="../queryTables/queryTable255.xml"/><Relationship Id="rId23" Type="http://schemas.openxmlformats.org/officeDocument/2006/relationships/queryTable" Target="../queryTables/queryTable19.xml"/><Relationship Id="rId119" Type="http://schemas.openxmlformats.org/officeDocument/2006/relationships/queryTable" Target="../queryTables/queryTable115.xml"/><Relationship Id="rId270" Type="http://schemas.openxmlformats.org/officeDocument/2006/relationships/queryTable" Target="../queryTables/queryTable266.xml"/><Relationship Id="rId326" Type="http://schemas.openxmlformats.org/officeDocument/2006/relationships/queryTable" Target="../queryTables/queryTable322.xml"/><Relationship Id="rId65" Type="http://schemas.openxmlformats.org/officeDocument/2006/relationships/queryTable" Target="../queryTables/queryTable61.xml"/><Relationship Id="rId130" Type="http://schemas.openxmlformats.org/officeDocument/2006/relationships/queryTable" Target="../queryTables/queryTable126.xml"/><Relationship Id="rId172" Type="http://schemas.openxmlformats.org/officeDocument/2006/relationships/queryTable" Target="../queryTables/queryTable168.xml"/><Relationship Id="rId228" Type="http://schemas.openxmlformats.org/officeDocument/2006/relationships/queryTable" Target="../queryTables/queryTable224.xml"/><Relationship Id="rId281" Type="http://schemas.openxmlformats.org/officeDocument/2006/relationships/queryTable" Target="../queryTables/queryTable277.xml"/><Relationship Id="rId337" Type="http://schemas.openxmlformats.org/officeDocument/2006/relationships/queryTable" Target="../queryTables/queryTable333.xml"/><Relationship Id="rId34" Type="http://schemas.openxmlformats.org/officeDocument/2006/relationships/queryTable" Target="../queryTables/queryTable30.xml"/><Relationship Id="rId76" Type="http://schemas.openxmlformats.org/officeDocument/2006/relationships/queryTable" Target="../queryTables/queryTable72.xml"/><Relationship Id="rId141" Type="http://schemas.openxmlformats.org/officeDocument/2006/relationships/queryTable" Target="../queryTables/queryTable137.xml"/><Relationship Id="rId7" Type="http://schemas.openxmlformats.org/officeDocument/2006/relationships/queryTable" Target="../queryTables/queryTable3.xml"/><Relationship Id="rId183" Type="http://schemas.openxmlformats.org/officeDocument/2006/relationships/queryTable" Target="../queryTables/queryTable179.xml"/><Relationship Id="rId239" Type="http://schemas.openxmlformats.org/officeDocument/2006/relationships/queryTable" Target="../queryTables/queryTable235.xml"/><Relationship Id="rId250" Type="http://schemas.openxmlformats.org/officeDocument/2006/relationships/queryTable" Target="../queryTables/queryTable246.xml"/><Relationship Id="rId292" Type="http://schemas.openxmlformats.org/officeDocument/2006/relationships/queryTable" Target="../queryTables/queryTable288.xml"/><Relationship Id="rId306" Type="http://schemas.openxmlformats.org/officeDocument/2006/relationships/queryTable" Target="../queryTables/queryTable302.xml"/><Relationship Id="rId45" Type="http://schemas.openxmlformats.org/officeDocument/2006/relationships/queryTable" Target="../queryTables/queryTable41.xml"/><Relationship Id="rId87" Type="http://schemas.openxmlformats.org/officeDocument/2006/relationships/queryTable" Target="../queryTables/queryTable83.xml"/><Relationship Id="rId110" Type="http://schemas.openxmlformats.org/officeDocument/2006/relationships/queryTable" Target="../queryTables/queryTable106.xml"/><Relationship Id="rId152" Type="http://schemas.openxmlformats.org/officeDocument/2006/relationships/queryTable" Target="../queryTables/queryTable148.xml"/><Relationship Id="rId194" Type="http://schemas.openxmlformats.org/officeDocument/2006/relationships/queryTable" Target="../queryTables/queryTable190.xml"/><Relationship Id="rId208" Type="http://schemas.openxmlformats.org/officeDocument/2006/relationships/queryTable" Target="../queryTables/queryTable204.xml"/><Relationship Id="rId261" Type="http://schemas.openxmlformats.org/officeDocument/2006/relationships/queryTable" Target="../queryTables/queryTable257.xml"/><Relationship Id="rId14" Type="http://schemas.openxmlformats.org/officeDocument/2006/relationships/queryTable" Target="../queryTables/queryTable10.xml"/><Relationship Id="rId35" Type="http://schemas.openxmlformats.org/officeDocument/2006/relationships/queryTable" Target="../queryTables/queryTable31.xml"/><Relationship Id="rId56" Type="http://schemas.openxmlformats.org/officeDocument/2006/relationships/queryTable" Target="../queryTables/queryTable52.xml"/><Relationship Id="rId77" Type="http://schemas.openxmlformats.org/officeDocument/2006/relationships/queryTable" Target="../queryTables/queryTable73.xml"/><Relationship Id="rId100" Type="http://schemas.openxmlformats.org/officeDocument/2006/relationships/queryTable" Target="../queryTables/queryTable96.xml"/><Relationship Id="rId282" Type="http://schemas.openxmlformats.org/officeDocument/2006/relationships/queryTable" Target="../queryTables/queryTable278.xml"/><Relationship Id="rId317" Type="http://schemas.openxmlformats.org/officeDocument/2006/relationships/queryTable" Target="../queryTables/queryTable313.xml"/><Relationship Id="rId338" Type="http://schemas.openxmlformats.org/officeDocument/2006/relationships/queryTable" Target="../queryTables/queryTable334.xml"/><Relationship Id="rId8" Type="http://schemas.openxmlformats.org/officeDocument/2006/relationships/queryTable" Target="../queryTables/queryTable4.xml"/><Relationship Id="rId98" Type="http://schemas.openxmlformats.org/officeDocument/2006/relationships/queryTable" Target="../queryTables/queryTable94.xml"/><Relationship Id="rId121" Type="http://schemas.openxmlformats.org/officeDocument/2006/relationships/queryTable" Target="../queryTables/queryTable117.xml"/><Relationship Id="rId142" Type="http://schemas.openxmlformats.org/officeDocument/2006/relationships/queryTable" Target="../queryTables/queryTable138.xml"/><Relationship Id="rId163" Type="http://schemas.openxmlformats.org/officeDocument/2006/relationships/queryTable" Target="../queryTables/queryTable159.xml"/><Relationship Id="rId184" Type="http://schemas.openxmlformats.org/officeDocument/2006/relationships/queryTable" Target="../queryTables/queryTable180.xml"/><Relationship Id="rId219" Type="http://schemas.openxmlformats.org/officeDocument/2006/relationships/queryTable" Target="../queryTables/queryTable215.xml"/><Relationship Id="rId230" Type="http://schemas.openxmlformats.org/officeDocument/2006/relationships/queryTable" Target="../queryTables/queryTable226.xml"/><Relationship Id="rId251" Type="http://schemas.openxmlformats.org/officeDocument/2006/relationships/queryTable" Target="../queryTables/queryTable247.xml"/><Relationship Id="rId25" Type="http://schemas.openxmlformats.org/officeDocument/2006/relationships/queryTable" Target="../queryTables/queryTable21.xml"/><Relationship Id="rId46" Type="http://schemas.openxmlformats.org/officeDocument/2006/relationships/queryTable" Target="../queryTables/queryTable42.xml"/><Relationship Id="rId67" Type="http://schemas.openxmlformats.org/officeDocument/2006/relationships/queryTable" Target="../queryTables/queryTable63.xml"/><Relationship Id="rId272" Type="http://schemas.openxmlformats.org/officeDocument/2006/relationships/queryTable" Target="../queryTables/queryTable268.xml"/><Relationship Id="rId293" Type="http://schemas.openxmlformats.org/officeDocument/2006/relationships/queryTable" Target="../queryTables/queryTable289.xml"/><Relationship Id="rId307" Type="http://schemas.openxmlformats.org/officeDocument/2006/relationships/queryTable" Target="../queryTables/queryTable303.xml"/><Relationship Id="rId328" Type="http://schemas.openxmlformats.org/officeDocument/2006/relationships/queryTable" Target="../queryTables/queryTable324.xml"/><Relationship Id="rId88" Type="http://schemas.openxmlformats.org/officeDocument/2006/relationships/queryTable" Target="../queryTables/queryTable84.xml"/><Relationship Id="rId111" Type="http://schemas.openxmlformats.org/officeDocument/2006/relationships/queryTable" Target="../queryTables/queryTable107.xml"/><Relationship Id="rId132" Type="http://schemas.openxmlformats.org/officeDocument/2006/relationships/queryTable" Target="../queryTables/queryTable128.xml"/><Relationship Id="rId153" Type="http://schemas.openxmlformats.org/officeDocument/2006/relationships/queryTable" Target="../queryTables/queryTable149.xml"/><Relationship Id="rId174" Type="http://schemas.openxmlformats.org/officeDocument/2006/relationships/queryTable" Target="../queryTables/queryTable170.xml"/><Relationship Id="rId195" Type="http://schemas.openxmlformats.org/officeDocument/2006/relationships/queryTable" Target="../queryTables/queryTable191.xml"/><Relationship Id="rId209" Type="http://schemas.openxmlformats.org/officeDocument/2006/relationships/queryTable" Target="../queryTables/queryTable205.xml"/><Relationship Id="rId220" Type="http://schemas.openxmlformats.org/officeDocument/2006/relationships/queryTable" Target="../queryTables/queryTable216.xml"/><Relationship Id="rId241" Type="http://schemas.openxmlformats.org/officeDocument/2006/relationships/queryTable" Target="../queryTables/queryTable237.xml"/><Relationship Id="rId15" Type="http://schemas.openxmlformats.org/officeDocument/2006/relationships/queryTable" Target="../queryTables/queryTable11.xml"/><Relationship Id="rId36" Type="http://schemas.openxmlformats.org/officeDocument/2006/relationships/queryTable" Target="../queryTables/queryTable32.xml"/><Relationship Id="rId57" Type="http://schemas.openxmlformats.org/officeDocument/2006/relationships/queryTable" Target="../queryTables/queryTable53.xml"/><Relationship Id="rId262" Type="http://schemas.openxmlformats.org/officeDocument/2006/relationships/queryTable" Target="../queryTables/queryTable258.xml"/><Relationship Id="rId283" Type="http://schemas.openxmlformats.org/officeDocument/2006/relationships/queryTable" Target="../queryTables/queryTable279.xml"/><Relationship Id="rId318" Type="http://schemas.openxmlformats.org/officeDocument/2006/relationships/queryTable" Target="../queryTables/queryTable314.xml"/><Relationship Id="rId339" Type="http://schemas.openxmlformats.org/officeDocument/2006/relationships/queryTable" Target="../queryTables/queryTable335.xml"/><Relationship Id="rId78" Type="http://schemas.openxmlformats.org/officeDocument/2006/relationships/queryTable" Target="../queryTables/queryTable74.xml"/><Relationship Id="rId99" Type="http://schemas.openxmlformats.org/officeDocument/2006/relationships/queryTable" Target="../queryTables/queryTable95.xml"/><Relationship Id="rId101" Type="http://schemas.openxmlformats.org/officeDocument/2006/relationships/queryTable" Target="../queryTables/queryTable97.xml"/><Relationship Id="rId122" Type="http://schemas.openxmlformats.org/officeDocument/2006/relationships/queryTable" Target="../queryTables/queryTable118.xml"/><Relationship Id="rId143" Type="http://schemas.openxmlformats.org/officeDocument/2006/relationships/queryTable" Target="../queryTables/queryTable139.xml"/><Relationship Id="rId164" Type="http://schemas.openxmlformats.org/officeDocument/2006/relationships/queryTable" Target="../queryTables/queryTable160.xml"/><Relationship Id="rId185" Type="http://schemas.openxmlformats.org/officeDocument/2006/relationships/queryTable" Target="../queryTables/queryTable181.xml"/><Relationship Id="rId9" Type="http://schemas.openxmlformats.org/officeDocument/2006/relationships/queryTable" Target="../queryTables/queryTable5.xml"/><Relationship Id="rId210" Type="http://schemas.openxmlformats.org/officeDocument/2006/relationships/queryTable" Target="../queryTables/queryTable206.xml"/><Relationship Id="rId26" Type="http://schemas.openxmlformats.org/officeDocument/2006/relationships/queryTable" Target="../queryTables/queryTable22.xml"/><Relationship Id="rId231" Type="http://schemas.openxmlformats.org/officeDocument/2006/relationships/queryTable" Target="../queryTables/queryTable227.xml"/><Relationship Id="rId252" Type="http://schemas.openxmlformats.org/officeDocument/2006/relationships/queryTable" Target="../queryTables/queryTable248.xml"/><Relationship Id="rId273" Type="http://schemas.openxmlformats.org/officeDocument/2006/relationships/queryTable" Target="../queryTables/queryTable269.xml"/><Relationship Id="rId294" Type="http://schemas.openxmlformats.org/officeDocument/2006/relationships/queryTable" Target="../queryTables/queryTable290.xml"/><Relationship Id="rId308" Type="http://schemas.openxmlformats.org/officeDocument/2006/relationships/queryTable" Target="../queryTables/queryTable304.xml"/><Relationship Id="rId329" Type="http://schemas.openxmlformats.org/officeDocument/2006/relationships/queryTable" Target="../queryTables/queryTable325.xml"/><Relationship Id="rId47" Type="http://schemas.openxmlformats.org/officeDocument/2006/relationships/queryTable" Target="../queryTables/queryTable43.xml"/><Relationship Id="rId68" Type="http://schemas.openxmlformats.org/officeDocument/2006/relationships/queryTable" Target="../queryTables/queryTable64.xml"/><Relationship Id="rId89" Type="http://schemas.openxmlformats.org/officeDocument/2006/relationships/queryTable" Target="../queryTables/queryTable85.xml"/><Relationship Id="rId112" Type="http://schemas.openxmlformats.org/officeDocument/2006/relationships/queryTable" Target="../queryTables/queryTable108.xml"/><Relationship Id="rId133" Type="http://schemas.openxmlformats.org/officeDocument/2006/relationships/queryTable" Target="../queryTables/queryTable129.xml"/><Relationship Id="rId154" Type="http://schemas.openxmlformats.org/officeDocument/2006/relationships/queryTable" Target="../queryTables/queryTable150.xml"/><Relationship Id="rId175" Type="http://schemas.openxmlformats.org/officeDocument/2006/relationships/queryTable" Target="../queryTables/queryTable171.xml"/><Relationship Id="rId340" Type="http://schemas.openxmlformats.org/officeDocument/2006/relationships/queryTable" Target="../queryTables/queryTable336.xml"/><Relationship Id="rId196" Type="http://schemas.openxmlformats.org/officeDocument/2006/relationships/queryTable" Target="../queryTables/queryTable192.xml"/><Relationship Id="rId200" Type="http://schemas.openxmlformats.org/officeDocument/2006/relationships/queryTable" Target="../queryTables/queryTable196.xml"/><Relationship Id="rId16" Type="http://schemas.openxmlformats.org/officeDocument/2006/relationships/queryTable" Target="../queryTables/queryTable12.xml"/><Relationship Id="rId221" Type="http://schemas.openxmlformats.org/officeDocument/2006/relationships/queryTable" Target="../queryTables/queryTable217.xml"/><Relationship Id="rId242" Type="http://schemas.openxmlformats.org/officeDocument/2006/relationships/queryTable" Target="../queryTables/queryTable238.xml"/><Relationship Id="rId263" Type="http://schemas.openxmlformats.org/officeDocument/2006/relationships/queryTable" Target="../queryTables/queryTable259.xml"/><Relationship Id="rId284" Type="http://schemas.openxmlformats.org/officeDocument/2006/relationships/queryTable" Target="../queryTables/queryTable280.xml"/><Relationship Id="rId319" Type="http://schemas.openxmlformats.org/officeDocument/2006/relationships/queryTable" Target="../queryTables/queryTable315.xml"/><Relationship Id="rId37" Type="http://schemas.openxmlformats.org/officeDocument/2006/relationships/queryTable" Target="../queryTables/queryTable33.xml"/><Relationship Id="rId58" Type="http://schemas.openxmlformats.org/officeDocument/2006/relationships/queryTable" Target="../queryTables/queryTable54.xml"/><Relationship Id="rId79" Type="http://schemas.openxmlformats.org/officeDocument/2006/relationships/queryTable" Target="../queryTables/queryTable75.xml"/><Relationship Id="rId102" Type="http://schemas.openxmlformats.org/officeDocument/2006/relationships/queryTable" Target="../queryTables/queryTable98.xml"/><Relationship Id="rId123" Type="http://schemas.openxmlformats.org/officeDocument/2006/relationships/queryTable" Target="../queryTables/queryTable119.xml"/><Relationship Id="rId144" Type="http://schemas.openxmlformats.org/officeDocument/2006/relationships/queryTable" Target="../queryTables/queryTable140.xml"/><Relationship Id="rId330" Type="http://schemas.openxmlformats.org/officeDocument/2006/relationships/queryTable" Target="../queryTables/queryTable326.xml"/><Relationship Id="rId90" Type="http://schemas.openxmlformats.org/officeDocument/2006/relationships/queryTable" Target="../queryTables/queryTable86.xml"/><Relationship Id="rId165" Type="http://schemas.openxmlformats.org/officeDocument/2006/relationships/queryTable" Target="../queryTables/queryTable161.xml"/><Relationship Id="rId186" Type="http://schemas.openxmlformats.org/officeDocument/2006/relationships/queryTable" Target="../queryTables/queryTable182.xml"/><Relationship Id="rId211" Type="http://schemas.openxmlformats.org/officeDocument/2006/relationships/queryTable" Target="../queryTables/queryTable207.xml"/><Relationship Id="rId232" Type="http://schemas.openxmlformats.org/officeDocument/2006/relationships/queryTable" Target="../queryTables/queryTable228.xml"/><Relationship Id="rId253" Type="http://schemas.openxmlformats.org/officeDocument/2006/relationships/queryTable" Target="../queryTables/queryTable249.xml"/><Relationship Id="rId274" Type="http://schemas.openxmlformats.org/officeDocument/2006/relationships/queryTable" Target="../queryTables/queryTable270.xml"/><Relationship Id="rId295" Type="http://schemas.openxmlformats.org/officeDocument/2006/relationships/queryTable" Target="../queryTables/queryTable291.xml"/><Relationship Id="rId309" Type="http://schemas.openxmlformats.org/officeDocument/2006/relationships/queryTable" Target="../queryTables/queryTable305.xml"/><Relationship Id="rId27" Type="http://schemas.openxmlformats.org/officeDocument/2006/relationships/queryTable" Target="../queryTables/queryTable23.xml"/><Relationship Id="rId48" Type="http://schemas.openxmlformats.org/officeDocument/2006/relationships/queryTable" Target="../queryTables/queryTable44.xml"/><Relationship Id="rId69" Type="http://schemas.openxmlformats.org/officeDocument/2006/relationships/queryTable" Target="../queryTables/queryTable65.xml"/><Relationship Id="rId113" Type="http://schemas.openxmlformats.org/officeDocument/2006/relationships/queryTable" Target="../queryTables/queryTable109.xml"/><Relationship Id="rId134" Type="http://schemas.openxmlformats.org/officeDocument/2006/relationships/queryTable" Target="../queryTables/queryTable130.xml"/><Relationship Id="rId320" Type="http://schemas.openxmlformats.org/officeDocument/2006/relationships/queryTable" Target="../queryTables/queryTable316.xml"/><Relationship Id="rId80" Type="http://schemas.openxmlformats.org/officeDocument/2006/relationships/queryTable" Target="../queryTables/queryTable76.xml"/><Relationship Id="rId155" Type="http://schemas.openxmlformats.org/officeDocument/2006/relationships/queryTable" Target="../queryTables/queryTable151.xml"/><Relationship Id="rId176" Type="http://schemas.openxmlformats.org/officeDocument/2006/relationships/queryTable" Target="../queryTables/queryTable172.xml"/><Relationship Id="rId197" Type="http://schemas.openxmlformats.org/officeDocument/2006/relationships/queryTable" Target="../queryTables/queryTable193.xml"/><Relationship Id="rId341" Type="http://schemas.openxmlformats.org/officeDocument/2006/relationships/queryTable" Target="../queryTables/queryTable337.xml"/><Relationship Id="rId201" Type="http://schemas.openxmlformats.org/officeDocument/2006/relationships/queryTable" Target="../queryTables/queryTable197.xml"/><Relationship Id="rId222" Type="http://schemas.openxmlformats.org/officeDocument/2006/relationships/queryTable" Target="../queryTables/queryTable218.xml"/><Relationship Id="rId243" Type="http://schemas.openxmlformats.org/officeDocument/2006/relationships/queryTable" Target="../queryTables/queryTable239.xml"/><Relationship Id="rId264" Type="http://schemas.openxmlformats.org/officeDocument/2006/relationships/queryTable" Target="../queryTables/queryTable260.xml"/><Relationship Id="rId285" Type="http://schemas.openxmlformats.org/officeDocument/2006/relationships/queryTable" Target="../queryTables/queryTable281.xml"/><Relationship Id="rId17" Type="http://schemas.openxmlformats.org/officeDocument/2006/relationships/queryTable" Target="../queryTables/queryTable13.xml"/><Relationship Id="rId38" Type="http://schemas.openxmlformats.org/officeDocument/2006/relationships/queryTable" Target="../queryTables/queryTable34.xml"/><Relationship Id="rId59" Type="http://schemas.openxmlformats.org/officeDocument/2006/relationships/queryTable" Target="../queryTables/queryTable55.xml"/><Relationship Id="rId103" Type="http://schemas.openxmlformats.org/officeDocument/2006/relationships/queryTable" Target="../queryTables/queryTable99.xml"/><Relationship Id="rId124" Type="http://schemas.openxmlformats.org/officeDocument/2006/relationships/queryTable" Target="../queryTables/queryTable120.xml"/><Relationship Id="rId310" Type="http://schemas.openxmlformats.org/officeDocument/2006/relationships/queryTable" Target="../queryTables/queryTable306.xml"/><Relationship Id="rId70" Type="http://schemas.openxmlformats.org/officeDocument/2006/relationships/queryTable" Target="../queryTables/queryTable66.xml"/><Relationship Id="rId91" Type="http://schemas.openxmlformats.org/officeDocument/2006/relationships/queryTable" Target="../queryTables/queryTable87.xml"/><Relationship Id="rId145" Type="http://schemas.openxmlformats.org/officeDocument/2006/relationships/queryTable" Target="../queryTables/queryTable141.xml"/><Relationship Id="rId166" Type="http://schemas.openxmlformats.org/officeDocument/2006/relationships/queryTable" Target="../queryTables/queryTable162.xml"/><Relationship Id="rId187" Type="http://schemas.openxmlformats.org/officeDocument/2006/relationships/queryTable" Target="../queryTables/queryTable183.xml"/><Relationship Id="rId331" Type="http://schemas.openxmlformats.org/officeDocument/2006/relationships/queryTable" Target="../queryTables/queryTable327.xml"/><Relationship Id="rId1" Type="http://schemas.openxmlformats.org/officeDocument/2006/relationships/printerSettings" Target="../printerSettings/printerSettings2.bin"/><Relationship Id="rId212" Type="http://schemas.openxmlformats.org/officeDocument/2006/relationships/queryTable" Target="../queryTables/queryTable208.xml"/><Relationship Id="rId233" Type="http://schemas.openxmlformats.org/officeDocument/2006/relationships/queryTable" Target="../queryTables/queryTable229.xml"/><Relationship Id="rId254" Type="http://schemas.openxmlformats.org/officeDocument/2006/relationships/queryTable" Target="../queryTables/queryTable250.xml"/><Relationship Id="rId28" Type="http://schemas.openxmlformats.org/officeDocument/2006/relationships/queryTable" Target="../queryTables/queryTable24.xml"/><Relationship Id="rId49" Type="http://schemas.openxmlformats.org/officeDocument/2006/relationships/queryTable" Target="../queryTables/queryTable45.xml"/><Relationship Id="rId114" Type="http://schemas.openxmlformats.org/officeDocument/2006/relationships/queryTable" Target="../queryTables/queryTable110.xml"/><Relationship Id="rId275" Type="http://schemas.openxmlformats.org/officeDocument/2006/relationships/queryTable" Target="../queryTables/queryTable271.xml"/><Relationship Id="rId296" Type="http://schemas.openxmlformats.org/officeDocument/2006/relationships/queryTable" Target="../queryTables/queryTable292.xml"/><Relationship Id="rId300" Type="http://schemas.openxmlformats.org/officeDocument/2006/relationships/queryTable" Target="../queryTables/queryTable296.xml"/><Relationship Id="rId60" Type="http://schemas.openxmlformats.org/officeDocument/2006/relationships/queryTable" Target="../queryTables/queryTable56.xml"/><Relationship Id="rId81" Type="http://schemas.openxmlformats.org/officeDocument/2006/relationships/queryTable" Target="../queryTables/queryTable77.xml"/><Relationship Id="rId135" Type="http://schemas.openxmlformats.org/officeDocument/2006/relationships/queryTable" Target="../queryTables/queryTable131.xml"/><Relationship Id="rId156" Type="http://schemas.openxmlformats.org/officeDocument/2006/relationships/queryTable" Target="../queryTables/queryTable152.xml"/><Relationship Id="rId177" Type="http://schemas.openxmlformats.org/officeDocument/2006/relationships/queryTable" Target="../queryTables/queryTable173.xml"/><Relationship Id="rId198" Type="http://schemas.openxmlformats.org/officeDocument/2006/relationships/queryTable" Target="../queryTables/queryTable194.xml"/><Relationship Id="rId321" Type="http://schemas.openxmlformats.org/officeDocument/2006/relationships/queryTable" Target="../queryTables/queryTable317.xml"/><Relationship Id="rId342" Type="http://schemas.openxmlformats.org/officeDocument/2006/relationships/queryTable" Target="../queryTables/queryTable338.xml"/><Relationship Id="rId202" Type="http://schemas.openxmlformats.org/officeDocument/2006/relationships/queryTable" Target="../queryTables/queryTable198.xml"/><Relationship Id="rId223" Type="http://schemas.openxmlformats.org/officeDocument/2006/relationships/queryTable" Target="../queryTables/queryTable219.xml"/><Relationship Id="rId244" Type="http://schemas.openxmlformats.org/officeDocument/2006/relationships/queryTable" Target="../queryTables/queryTable240.xml"/><Relationship Id="rId18" Type="http://schemas.openxmlformats.org/officeDocument/2006/relationships/queryTable" Target="../queryTables/queryTable14.xml"/><Relationship Id="rId39" Type="http://schemas.openxmlformats.org/officeDocument/2006/relationships/queryTable" Target="../queryTables/queryTable35.xml"/><Relationship Id="rId265" Type="http://schemas.openxmlformats.org/officeDocument/2006/relationships/queryTable" Target="../queryTables/queryTable261.xml"/><Relationship Id="rId286" Type="http://schemas.openxmlformats.org/officeDocument/2006/relationships/queryTable" Target="../queryTables/queryTable282.xml"/><Relationship Id="rId50" Type="http://schemas.openxmlformats.org/officeDocument/2006/relationships/queryTable" Target="../queryTables/queryTable46.xml"/><Relationship Id="rId104" Type="http://schemas.openxmlformats.org/officeDocument/2006/relationships/queryTable" Target="../queryTables/queryTable100.xml"/><Relationship Id="rId125" Type="http://schemas.openxmlformats.org/officeDocument/2006/relationships/queryTable" Target="../queryTables/queryTable121.xml"/><Relationship Id="rId146" Type="http://schemas.openxmlformats.org/officeDocument/2006/relationships/queryTable" Target="../queryTables/queryTable142.xml"/><Relationship Id="rId167" Type="http://schemas.openxmlformats.org/officeDocument/2006/relationships/queryTable" Target="../queryTables/queryTable163.xml"/><Relationship Id="rId188" Type="http://schemas.openxmlformats.org/officeDocument/2006/relationships/queryTable" Target="../queryTables/queryTable184.xml"/><Relationship Id="rId311" Type="http://schemas.openxmlformats.org/officeDocument/2006/relationships/queryTable" Target="../queryTables/queryTable307.xml"/><Relationship Id="rId332" Type="http://schemas.openxmlformats.org/officeDocument/2006/relationships/queryTable" Target="../queryTables/queryTable328.xml"/><Relationship Id="rId71" Type="http://schemas.openxmlformats.org/officeDocument/2006/relationships/queryTable" Target="../queryTables/queryTable67.xml"/><Relationship Id="rId92" Type="http://schemas.openxmlformats.org/officeDocument/2006/relationships/queryTable" Target="../queryTables/queryTable88.xml"/><Relationship Id="rId213" Type="http://schemas.openxmlformats.org/officeDocument/2006/relationships/queryTable" Target="../queryTables/queryTable209.xml"/><Relationship Id="rId234" Type="http://schemas.openxmlformats.org/officeDocument/2006/relationships/queryTable" Target="../queryTables/queryTable230.xml"/><Relationship Id="rId2" Type="http://schemas.openxmlformats.org/officeDocument/2006/relationships/drawing" Target="../drawings/drawing2.xml"/><Relationship Id="rId29" Type="http://schemas.openxmlformats.org/officeDocument/2006/relationships/queryTable" Target="../queryTables/queryTable25.xml"/><Relationship Id="rId255" Type="http://schemas.openxmlformats.org/officeDocument/2006/relationships/queryTable" Target="../queryTables/queryTable251.xml"/><Relationship Id="rId276" Type="http://schemas.openxmlformats.org/officeDocument/2006/relationships/queryTable" Target="../queryTables/queryTable272.xml"/><Relationship Id="rId297" Type="http://schemas.openxmlformats.org/officeDocument/2006/relationships/queryTable" Target="../queryTables/queryTable293.xml"/><Relationship Id="rId40" Type="http://schemas.openxmlformats.org/officeDocument/2006/relationships/queryTable" Target="../queryTables/queryTable36.xml"/><Relationship Id="rId115" Type="http://schemas.openxmlformats.org/officeDocument/2006/relationships/queryTable" Target="../queryTables/queryTable111.xml"/><Relationship Id="rId136" Type="http://schemas.openxmlformats.org/officeDocument/2006/relationships/queryTable" Target="../queryTables/queryTable132.xml"/><Relationship Id="rId157" Type="http://schemas.openxmlformats.org/officeDocument/2006/relationships/queryTable" Target="../queryTables/queryTable153.xml"/><Relationship Id="rId178" Type="http://schemas.openxmlformats.org/officeDocument/2006/relationships/queryTable" Target="../queryTables/queryTable174.xml"/><Relationship Id="rId301" Type="http://schemas.openxmlformats.org/officeDocument/2006/relationships/queryTable" Target="../queryTables/queryTable297.xml"/><Relationship Id="rId322" Type="http://schemas.openxmlformats.org/officeDocument/2006/relationships/queryTable" Target="../queryTables/queryTable318.xml"/><Relationship Id="rId343" Type="http://schemas.openxmlformats.org/officeDocument/2006/relationships/queryTable" Target="../queryTables/queryTable339.xml"/><Relationship Id="rId61" Type="http://schemas.openxmlformats.org/officeDocument/2006/relationships/queryTable" Target="../queryTables/queryTable57.xml"/><Relationship Id="rId82" Type="http://schemas.openxmlformats.org/officeDocument/2006/relationships/queryTable" Target="../queryTables/queryTable78.xml"/><Relationship Id="rId199" Type="http://schemas.openxmlformats.org/officeDocument/2006/relationships/queryTable" Target="../queryTables/queryTable195.xml"/><Relationship Id="rId203" Type="http://schemas.openxmlformats.org/officeDocument/2006/relationships/queryTable" Target="../queryTables/queryTable199.xml"/><Relationship Id="rId19" Type="http://schemas.openxmlformats.org/officeDocument/2006/relationships/queryTable" Target="../queryTables/queryTable15.xml"/><Relationship Id="rId224" Type="http://schemas.openxmlformats.org/officeDocument/2006/relationships/queryTable" Target="../queryTables/queryTable220.xml"/><Relationship Id="rId245" Type="http://schemas.openxmlformats.org/officeDocument/2006/relationships/queryTable" Target="../queryTables/queryTable241.xml"/><Relationship Id="rId266" Type="http://schemas.openxmlformats.org/officeDocument/2006/relationships/queryTable" Target="../queryTables/queryTable262.xml"/><Relationship Id="rId287" Type="http://schemas.openxmlformats.org/officeDocument/2006/relationships/queryTable" Target="../queryTables/queryTable283.xml"/><Relationship Id="rId30" Type="http://schemas.openxmlformats.org/officeDocument/2006/relationships/queryTable" Target="../queryTables/queryTable26.xml"/><Relationship Id="rId105" Type="http://schemas.openxmlformats.org/officeDocument/2006/relationships/queryTable" Target="../queryTables/queryTable101.xml"/><Relationship Id="rId126" Type="http://schemas.openxmlformats.org/officeDocument/2006/relationships/queryTable" Target="../queryTables/queryTable122.xml"/><Relationship Id="rId147" Type="http://schemas.openxmlformats.org/officeDocument/2006/relationships/queryTable" Target="../queryTables/queryTable143.xml"/><Relationship Id="rId168" Type="http://schemas.openxmlformats.org/officeDocument/2006/relationships/queryTable" Target="../queryTables/queryTable164.xml"/><Relationship Id="rId312" Type="http://schemas.openxmlformats.org/officeDocument/2006/relationships/queryTable" Target="../queryTables/queryTable308.xml"/><Relationship Id="rId333" Type="http://schemas.openxmlformats.org/officeDocument/2006/relationships/queryTable" Target="../queryTables/queryTable329.xml"/><Relationship Id="rId51" Type="http://schemas.openxmlformats.org/officeDocument/2006/relationships/queryTable" Target="../queryTables/queryTable47.xml"/><Relationship Id="rId72" Type="http://schemas.openxmlformats.org/officeDocument/2006/relationships/queryTable" Target="../queryTables/queryTable68.xml"/><Relationship Id="rId93" Type="http://schemas.openxmlformats.org/officeDocument/2006/relationships/queryTable" Target="../queryTables/queryTable89.xml"/><Relationship Id="rId189" Type="http://schemas.openxmlformats.org/officeDocument/2006/relationships/queryTable" Target="../queryTables/queryTable185.xml"/><Relationship Id="rId3" Type="http://schemas.openxmlformats.org/officeDocument/2006/relationships/vmlDrawing" Target="../drawings/vmlDrawing2.vml"/><Relationship Id="rId214" Type="http://schemas.openxmlformats.org/officeDocument/2006/relationships/queryTable" Target="../queryTables/queryTable210.xml"/><Relationship Id="rId235" Type="http://schemas.openxmlformats.org/officeDocument/2006/relationships/queryTable" Target="../queryTables/queryTable231.xml"/><Relationship Id="rId256" Type="http://schemas.openxmlformats.org/officeDocument/2006/relationships/queryTable" Target="../queryTables/queryTable252.xml"/><Relationship Id="rId277" Type="http://schemas.openxmlformats.org/officeDocument/2006/relationships/queryTable" Target="../queryTables/queryTable273.xml"/><Relationship Id="rId298" Type="http://schemas.openxmlformats.org/officeDocument/2006/relationships/queryTable" Target="../queryTables/queryTable294.xml"/><Relationship Id="rId116" Type="http://schemas.openxmlformats.org/officeDocument/2006/relationships/queryTable" Target="../queryTables/queryTable112.xml"/><Relationship Id="rId137" Type="http://schemas.openxmlformats.org/officeDocument/2006/relationships/queryTable" Target="../queryTables/queryTable133.xml"/><Relationship Id="rId158" Type="http://schemas.openxmlformats.org/officeDocument/2006/relationships/queryTable" Target="../queryTables/queryTable154.xml"/><Relationship Id="rId302" Type="http://schemas.openxmlformats.org/officeDocument/2006/relationships/queryTable" Target="../queryTables/queryTable298.xml"/><Relationship Id="rId323" Type="http://schemas.openxmlformats.org/officeDocument/2006/relationships/queryTable" Target="../queryTables/queryTable319.xml"/><Relationship Id="rId344" Type="http://schemas.openxmlformats.org/officeDocument/2006/relationships/queryTable" Target="../queryTables/queryTable340.xml"/><Relationship Id="rId20" Type="http://schemas.openxmlformats.org/officeDocument/2006/relationships/queryTable" Target="../queryTables/queryTable16.xml"/><Relationship Id="rId41" Type="http://schemas.openxmlformats.org/officeDocument/2006/relationships/queryTable" Target="../queryTables/queryTable37.xml"/><Relationship Id="rId62" Type="http://schemas.openxmlformats.org/officeDocument/2006/relationships/queryTable" Target="../queryTables/queryTable58.xml"/><Relationship Id="rId83" Type="http://schemas.openxmlformats.org/officeDocument/2006/relationships/queryTable" Target="../queryTables/queryTable79.xml"/><Relationship Id="rId179" Type="http://schemas.openxmlformats.org/officeDocument/2006/relationships/queryTable" Target="../queryTables/queryTable175.xml"/><Relationship Id="rId190" Type="http://schemas.openxmlformats.org/officeDocument/2006/relationships/queryTable" Target="../queryTables/queryTable186.xml"/><Relationship Id="rId204" Type="http://schemas.openxmlformats.org/officeDocument/2006/relationships/queryTable" Target="../queryTables/queryTable200.xml"/><Relationship Id="rId225" Type="http://schemas.openxmlformats.org/officeDocument/2006/relationships/queryTable" Target="../queryTables/queryTable221.xml"/><Relationship Id="rId246" Type="http://schemas.openxmlformats.org/officeDocument/2006/relationships/queryTable" Target="../queryTables/queryTable242.xml"/><Relationship Id="rId267" Type="http://schemas.openxmlformats.org/officeDocument/2006/relationships/queryTable" Target="../queryTables/queryTable263.xml"/><Relationship Id="rId288" Type="http://schemas.openxmlformats.org/officeDocument/2006/relationships/queryTable" Target="../queryTables/queryTable284.xml"/><Relationship Id="rId106" Type="http://schemas.openxmlformats.org/officeDocument/2006/relationships/queryTable" Target="../queryTables/queryTable102.xml"/><Relationship Id="rId127" Type="http://schemas.openxmlformats.org/officeDocument/2006/relationships/queryTable" Target="../queryTables/queryTable123.xml"/><Relationship Id="rId313" Type="http://schemas.openxmlformats.org/officeDocument/2006/relationships/queryTable" Target="../queryTables/queryTable309.xml"/><Relationship Id="rId10" Type="http://schemas.openxmlformats.org/officeDocument/2006/relationships/queryTable" Target="../queryTables/queryTable6.xml"/><Relationship Id="rId31" Type="http://schemas.openxmlformats.org/officeDocument/2006/relationships/queryTable" Target="../queryTables/queryTable27.xml"/><Relationship Id="rId52" Type="http://schemas.openxmlformats.org/officeDocument/2006/relationships/queryTable" Target="../queryTables/queryTable48.xml"/><Relationship Id="rId73" Type="http://schemas.openxmlformats.org/officeDocument/2006/relationships/queryTable" Target="../queryTables/queryTable69.xml"/><Relationship Id="rId94" Type="http://schemas.openxmlformats.org/officeDocument/2006/relationships/queryTable" Target="../queryTables/queryTable90.xml"/><Relationship Id="rId148" Type="http://schemas.openxmlformats.org/officeDocument/2006/relationships/queryTable" Target="../queryTables/queryTable144.xml"/><Relationship Id="rId169" Type="http://schemas.openxmlformats.org/officeDocument/2006/relationships/queryTable" Target="../queryTables/queryTable165.xml"/><Relationship Id="rId334" Type="http://schemas.openxmlformats.org/officeDocument/2006/relationships/queryTable" Target="../queryTables/queryTable330.xml"/><Relationship Id="rId4" Type="http://schemas.openxmlformats.org/officeDocument/2006/relationships/ctrlProp" Target="../ctrlProps/ctrlProp2.xml"/><Relationship Id="rId180" Type="http://schemas.openxmlformats.org/officeDocument/2006/relationships/queryTable" Target="../queryTables/queryTable176.xml"/><Relationship Id="rId215" Type="http://schemas.openxmlformats.org/officeDocument/2006/relationships/queryTable" Target="../queryTables/queryTable211.xml"/><Relationship Id="rId236" Type="http://schemas.openxmlformats.org/officeDocument/2006/relationships/queryTable" Target="../queryTables/queryTable232.xml"/><Relationship Id="rId257" Type="http://schemas.openxmlformats.org/officeDocument/2006/relationships/queryTable" Target="../queryTables/queryTable253.xml"/><Relationship Id="rId278" Type="http://schemas.openxmlformats.org/officeDocument/2006/relationships/queryTable" Target="../queryTables/queryTable274.xml"/><Relationship Id="rId303" Type="http://schemas.openxmlformats.org/officeDocument/2006/relationships/queryTable" Target="../queryTables/queryTable299.xml"/><Relationship Id="rId42" Type="http://schemas.openxmlformats.org/officeDocument/2006/relationships/queryTable" Target="../queryTables/queryTable38.xml"/><Relationship Id="rId84" Type="http://schemas.openxmlformats.org/officeDocument/2006/relationships/queryTable" Target="../queryTables/queryTable80.xml"/><Relationship Id="rId138" Type="http://schemas.openxmlformats.org/officeDocument/2006/relationships/queryTable" Target="../queryTables/queryTable134.xml"/><Relationship Id="rId345" Type="http://schemas.openxmlformats.org/officeDocument/2006/relationships/queryTable" Target="../queryTables/queryTable341.xml"/><Relationship Id="rId191" Type="http://schemas.openxmlformats.org/officeDocument/2006/relationships/queryTable" Target="../queryTables/queryTable187.xml"/><Relationship Id="rId205" Type="http://schemas.openxmlformats.org/officeDocument/2006/relationships/queryTable" Target="../queryTables/queryTable201.xml"/><Relationship Id="rId247" Type="http://schemas.openxmlformats.org/officeDocument/2006/relationships/queryTable" Target="../queryTables/queryTable243.xml"/><Relationship Id="rId107" Type="http://schemas.openxmlformats.org/officeDocument/2006/relationships/queryTable" Target="../queryTables/queryTable103.xml"/><Relationship Id="rId289" Type="http://schemas.openxmlformats.org/officeDocument/2006/relationships/queryTable" Target="../queryTables/queryTable285.xml"/><Relationship Id="rId11" Type="http://schemas.openxmlformats.org/officeDocument/2006/relationships/queryTable" Target="../queryTables/queryTable7.xml"/><Relationship Id="rId53" Type="http://schemas.openxmlformats.org/officeDocument/2006/relationships/queryTable" Target="../queryTables/queryTable49.xml"/><Relationship Id="rId149" Type="http://schemas.openxmlformats.org/officeDocument/2006/relationships/queryTable" Target="../queryTables/queryTable145.xml"/><Relationship Id="rId314" Type="http://schemas.openxmlformats.org/officeDocument/2006/relationships/queryTable" Target="../queryTables/queryTable310.xml"/><Relationship Id="rId95" Type="http://schemas.openxmlformats.org/officeDocument/2006/relationships/queryTable" Target="../queryTables/queryTable91.xml"/><Relationship Id="rId160" Type="http://schemas.openxmlformats.org/officeDocument/2006/relationships/queryTable" Target="../queryTables/queryTable156.xml"/><Relationship Id="rId216" Type="http://schemas.openxmlformats.org/officeDocument/2006/relationships/queryTable" Target="../queryTables/queryTable212.xml"/><Relationship Id="rId258" Type="http://schemas.openxmlformats.org/officeDocument/2006/relationships/queryTable" Target="../queryTables/queryTable254.xml"/><Relationship Id="rId22" Type="http://schemas.openxmlformats.org/officeDocument/2006/relationships/queryTable" Target="../queryTables/queryTable18.xml"/><Relationship Id="rId64" Type="http://schemas.openxmlformats.org/officeDocument/2006/relationships/queryTable" Target="../queryTables/queryTable60.xml"/><Relationship Id="rId118" Type="http://schemas.openxmlformats.org/officeDocument/2006/relationships/queryTable" Target="../queryTables/queryTable114.xml"/><Relationship Id="rId325" Type="http://schemas.openxmlformats.org/officeDocument/2006/relationships/queryTable" Target="../queryTables/queryTable321.xml"/><Relationship Id="rId171" Type="http://schemas.openxmlformats.org/officeDocument/2006/relationships/queryTable" Target="../queryTables/queryTable167.xml"/><Relationship Id="rId227" Type="http://schemas.openxmlformats.org/officeDocument/2006/relationships/queryTable" Target="../queryTables/queryTable223.xml"/><Relationship Id="rId269" Type="http://schemas.openxmlformats.org/officeDocument/2006/relationships/queryTable" Target="../queryTables/queryTable265.xml"/><Relationship Id="rId33" Type="http://schemas.openxmlformats.org/officeDocument/2006/relationships/queryTable" Target="../queryTables/queryTable29.xml"/><Relationship Id="rId129" Type="http://schemas.openxmlformats.org/officeDocument/2006/relationships/queryTable" Target="../queryTables/queryTable125.xml"/><Relationship Id="rId280" Type="http://schemas.openxmlformats.org/officeDocument/2006/relationships/queryTable" Target="../queryTables/queryTable276.xml"/><Relationship Id="rId336" Type="http://schemas.openxmlformats.org/officeDocument/2006/relationships/queryTable" Target="../queryTables/queryTable332.xml"/><Relationship Id="rId75" Type="http://schemas.openxmlformats.org/officeDocument/2006/relationships/queryTable" Target="../queryTables/queryTable71.xml"/><Relationship Id="rId140" Type="http://schemas.openxmlformats.org/officeDocument/2006/relationships/queryTable" Target="../queryTables/queryTable136.xml"/><Relationship Id="rId182" Type="http://schemas.openxmlformats.org/officeDocument/2006/relationships/queryTable" Target="../queryTables/queryTable178.xml"/><Relationship Id="rId6" Type="http://schemas.openxmlformats.org/officeDocument/2006/relationships/queryTable" Target="../queryTables/queryTable2.xml"/><Relationship Id="rId238" Type="http://schemas.openxmlformats.org/officeDocument/2006/relationships/queryTable" Target="../queryTables/queryTable234.xml"/><Relationship Id="rId291" Type="http://schemas.openxmlformats.org/officeDocument/2006/relationships/queryTable" Target="../queryTables/queryTable287.xml"/><Relationship Id="rId305" Type="http://schemas.openxmlformats.org/officeDocument/2006/relationships/queryTable" Target="../queryTables/queryTable301.xml"/><Relationship Id="rId44" Type="http://schemas.openxmlformats.org/officeDocument/2006/relationships/queryTable" Target="../queryTables/queryTable40.xml"/><Relationship Id="rId86" Type="http://schemas.openxmlformats.org/officeDocument/2006/relationships/queryTable" Target="../queryTables/queryTable82.xml"/><Relationship Id="rId151" Type="http://schemas.openxmlformats.org/officeDocument/2006/relationships/queryTable" Target="../queryTables/queryTable147.xml"/><Relationship Id="rId193" Type="http://schemas.openxmlformats.org/officeDocument/2006/relationships/queryTable" Target="../queryTables/queryTable189.xml"/><Relationship Id="rId207" Type="http://schemas.openxmlformats.org/officeDocument/2006/relationships/queryTable" Target="../queryTables/queryTable203.xml"/><Relationship Id="rId249" Type="http://schemas.openxmlformats.org/officeDocument/2006/relationships/queryTable" Target="../queryTables/queryTable245.xml"/><Relationship Id="rId13" Type="http://schemas.openxmlformats.org/officeDocument/2006/relationships/queryTable" Target="../queryTables/queryTable9.xml"/><Relationship Id="rId109" Type="http://schemas.openxmlformats.org/officeDocument/2006/relationships/queryTable" Target="../queryTables/queryTable105.xml"/><Relationship Id="rId260" Type="http://schemas.openxmlformats.org/officeDocument/2006/relationships/queryTable" Target="../queryTables/queryTable256.xml"/><Relationship Id="rId316" Type="http://schemas.openxmlformats.org/officeDocument/2006/relationships/queryTable" Target="../queryTables/queryTable312.xml"/><Relationship Id="rId55" Type="http://schemas.openxmlformats.org/officeDocument/2006/relationships/queryTable" Target="../queryTables/queryTable51.xml"/><Relationship Id="rId97" Type="http://schemas.openxmlformats.org/officeDocument/2006/relationships/queryTable" Target="../queryTables/queryTable93.xml"/><Relationship Id="rId120" Type="http://schemas.openxmlformats.org/officeDocument/2006/relationships/queryTable" Target="../queryTables/queryTable116.xml"/><Relationship Id="rId162" Type="http://schemas.openxmlformats.org/officeDocument/2006/relationships/queryTable" Target="../queryTables/queryTable158.xml"/><Relationship Id="rId218" Type="http://schemas.openxmlformats.org/officeDocument/2006/relationships/queryTable" Target="../queryTables/queryTable214.xml"/><Relationship Id="rId271" Type="http://schemas.openxmlformats.org/officeDocument/2006/relationships/queryTable" Target="../queryTables/queryTable267.xml"/><Relationship Id="rId24" Type="http://schemas.openxmlformats.org/officeDocument/2006/relationships/queryTable" Target="../queryTables/queryTable20.xml"/><Relationship Id="rId66" Type="http://schemas.openxmlformats.org/officeDocument/2006/relationships/queryTable" Target="../queryTables/queryTable62.xml"/><Relationship Id="rId131" Type="http://schemas.openxmlformats.org/officeDocument/2006/relationships/queryTable" Target="../queryTables/queryTable127.xml"/><Relationship Id="rId327" Type="http://schemas.openxmlformats.org/officeDocument/2006/relationships/queryTable" Target="../queryTables/queryTable323.xml"/><Relationship Id="rId173" Type="http://schemas.openxmlformats.org/officeDocument/2006/relationships/queryTable" Target="../queryTables/queryTable169.xml"/><Relationship Id="rId229" Type="http://schemas.openxmlformats.org/officeDocument/2006/relationships/queryTable" Target="../queryTables/queryTable225.xml"/><Relationship Id="rId240" Type="http://schemas.openxmlformats.org/officeDocument/2006/relationships/queryTable" Target="../queryTables/queryTable236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queryTable" Target="../queryTables/queryTable456.xml"/><Relationship Id="rId299" Type="http://schemas.openxmlformats.org/officeDocument/2006/relationships/queryTable" Target="../queryTables/queryTable638.xml"/><Relationship Id="rId21" Type="http://schemas.openxmlformats.org/officeDocument/2006/relationships/queryTable" Target="../queryTables/queryTable360.xml"/><Relationship Id="rId63" Type="http://schemas.openxmlformats.org/officeDocument/2006/relationships/queryTable" Target="../queryTables/queryTable402.xml"/><Relationship Id="rId159" Type="http://schemas.openxmlformats.org/officeDocument/2006/relationships/queryTable" Target="../queryTables/queryTable498.xml"/><Relationship Id="rId324" Type="http://schemas.openxmlformats.org/officeDocument/2006/relationships/queryTable" Target="../queryTables/queryTable663.xml"/><Relationship Id="rId170" Type="http://schemas.openxmlformats.org/officeDocument/2006/relationships/queryTable" Target="../queryTables/queryTable509.xml"/><Relationship Id="rId226" Type="http://schemas.openxmlformats.org/officeDocument/2006/relationships/queryTable" Target="../queryTables/queryTable565.xml"/><Relationship Id="rId268" Type="http://schemas.openxmlformats.org/officeDocument/2006/relationships/queryTable" Target="../queryTables/queryTable607.xml"/><Relationship Id="rId32" Type="http://schemas.openxmlformats.org/officeDocument/2006/relationships/queryTable" Target="../queryTables/queryTable371.xml"/><Relationship Id="rId74" Type="http://schemas.openxmlformats.org/officeDocument/2006/relationships/queryTable" Target="../queryTables/queryTable413.xml"/><Relationship Id="rId128" Type="http://schemas.openxmlformats.org/officeDocument/2006/relationships/queryTable" Target="../queryTables/queryTable467.xml"/><Relationship Id="rId335" Type="http://schemas.openxmlformats.org/officeDocument/2006/relationships/queryTable" Target="../queryTables/queryTable674.xml"/><Relationship Id="rId5" Type="http://schemas.openxmlformats.org/officeDocument/2006/relationships/queryTable" Target="../queryTables/queryTable344.xml"/><Relationship Id="rId181" Type="http://schemas.openxmlformats.org/officeDocument/2006/relationships/queryTable" Target="../queryTables/queryTable520.xml"/><Relationship Id="rId237" Type="http://schemas.openxmlformats.org/officeDocument/2006/relationships/queryTable" Target="../queryTables/queryTable576.xml"/><Relationship Id="rId279" Type="http://schemas.openxmlformats.org/officeDocument/2006/relationships/queryTable" Target="../queryTables/queryTable618.xml"/><Relationship Id="rId43" Type="http://schemas.openxmlformats.org/officeDocument/2006/relationships/queryTable" Target="../queryTables/queryTable382.xml"/><Relationship Id="rId139" Type="http://schemas.openxmlformats.org/officeDocument/2006/relationships/queryTable" Target="../queryTables/queryTable478.xml"/><Relationship Id="rId290" Type="http://schemas.openxmlformats.org/officeDocument/2006/relationships/queryTable" Target="../queryTables/queryTable629.xml"/><Relationship Id="rId304" Type="http://schemas.openxmlformats.org/officeDocument/2006/relationships/queryTable" Target="../queryTables/queryTable643.xml"/><Relationship Id="rId346" Type="http://schemas.openxmlformats.org/officeDocument/2006/relationships/queryTable" Target="../queryTables/queryTable685.xml"/><Relationship Id="rId85" Type="http://schemas.openxmlformats.org/officeDocument/2006/relationships/queryTable" Target="../queryTables/queryTable424.xml"/><Relationship Id="rId150" Type="http://schemas.openxmlformats.org/officeDocument/2006/relationships/queryTable" Target="../queryTables/queryTable489.xml"/><Relationship Id="rId192" Type="http://schemas.openxmlformats.org/officeDocument/2006/relationships/queryTable" Target="../queryTables/queryTable531.xml"/><Relationship Id="rId206" Type="http://schemas.openxmlformats.org/officeDocument/2006/relationships/queryTable" Target="../queryTables/queryTable545.xml"/><Relationship Id="rId248" Type="http://schemas.openxmlformats.org/officeDocument/2006/relationships/queryTable" Target="../queryTables/queryTable587.xml"/><Relationship Id="rId12" Type="http://schemas.openxmlformats.org/officeDocument/2006/relationships/queryTable" Target="../queryTables/queryTable351.xml"/><Relationship Id="rId108" Type="http://schemas.openxmlformats.org/officeDocument/2006/relationships/queryTable" Target="../queryTables/queryTable447.xml"/><Relationship Id="rId315" Type="http://schemas.openxmlformats.org/officeDocument/2006/relationships/queryTable" Target="../queryTables/queryTable654.xml"/><Relationship Id="rId357" Type="http://schemas.openxmlformats.org/officeDocument/2006/relationships/queryTable" Target="../queryTables/queryTable696.xml"/><Relationship Id="rId54" Type="http://schemas.openxmlformats.org/officeDocument/2006/relationships/queryTable" Target="../queryTables/queryTable393.xml"/><Relationship Id="rId96" Type="http://schemas.openxmlformats.org/officeDocument/2006/relationships/queryTable" Target="../queryTables/queryTable435.xml"/><Relationship Id="rId161" Type="http://schemas.openxmlformats.org/officeDocument/2006/relationships/queryTable" Target="../queryTables/queryTable500.xml"/><Relationship Id="rId217" Type="http://schemas.openxmlformats.org/officeDocument/2006/relationships/queryTable" Target="../queryTables/queryTable556.xml"/><Relationship Id="rId259" Type="http://schemas.openxmlformats.org/officeDocument/2006/relationships/queryTable" Target="../queryTables/queryTable598.xml"/><Relationship Id="rId23" Type="http://schemas.openxmlformats.org/officeDocument/2006/relationships/queryTable" Target="../queryTables/queryTable362.xml"/><Relationship Id="rId119" Type="http://schemas.openxmlformats.org/officeDocument/2006/relationships/queryTable" Target="../queryTables/queryTable458.xml"/><Relationship Id="rId270" Type="http://schemas.openxmlformats.org/officeDocument/2006/relationships/queryTable" Target="../queryTables/queryTable609.xml"/><Relationship Id="rId326" Type="http://schemas.openxmlformats.org/officeDocument/2006/relationships/queryTable" Target="../queryTables/queryTable665.xml"/><Relationship Id="rId65" Type="http://schemas.openxmlformats.org/officeDocument/2006/relationships/queryTable" Target="../queryTables/queryTable404.xml"/><Relationship Id="rId130" Type="http://schemas.openxmlformats.org/officeDocument/2006/relationships/queryTable" Target="../queryTables/queryTable469.xml"/><Relationship Id="rId172" Type="http://schemas.openxmlformats.org/officeDocument/2006/relationships/queryTable" Target="../queryTables/queryTable511.xml"/><Relationship Id="rId228" Type="http://schemas.openxmlformats.org/officeDocument/2006/relationships/queryTable" Target="../queryTables/queryTable567.xml"/><Relationship Id="rId281" Type="http://schemas.openxmlformats.org/officeDocument/2006/relationships/queryTable" Target="../queryTables/queryTable620.xml"/><Relationship Id="rId337" Type="http://schemas.openxmlformats.org/officeDocument/2006/relationships/queryTable" Target="../queryTables/queryTable676.xml"/><Relationship Id="rId34" Type="http://schemas.openxmlformats.org/officeDocument/2006/relationships/queryTable" Target="../queryTables/queryTable373.xml"/><Relationship Id="rId76" Type="http://schemas.openxmlformats.org/officeDocument/2006/relationships/queryTable" Target="../queryTables/queryTable415.xml"/><Relationship Id="rId141" Type="http://schemas.openxmlformats.org/officeDocument/2006/relationships/queryTable" Target="../queryTables/queryTable480.xml"/><Relationship Id="rId7" Type="http://schemas.openxmlformats.org/officeDocument/2006/relationships/queryTable" Target="../queryTables/queryTable346.xml"/><Relationship Id="rId183" Type="http://schemas.openxmlformats.org/officeDocument/2006/relationships/queryTable" Target="../queryTables/queryTable522.xml"/><Relationship Id="rId239" Type="http://schemas.openxmlformats.org/officeDocument/2006/relationships/queryTable" Target="../queryTables/queryTable578.xml"/><Relationship Id="rId250" Type="http://schemas.openxmlformats.org/officeDocument/2006/relationships/queryTable" Target="../queryTables/queryTable589.xml"/><Relationship Id="rId292" Type="http://schemas.openxmlformats.org/officeDocument/2006/relationships/queryTable" Target="../queryTables/queryTable631.xml"/><Relationship Id="rId306" Type="http://schemas.openxmlformats.org/officeDocument/2006/relationships/queryTable" Target="../queryTables/queryTable645.xml"/><Relationship Id="rId45" Type="http://schemas.openxmlformats.org/officeDocument/2006/relationships/queryTable" Target="../queryTables/queryTable384.xml"/><Relationship Id="rId87" Type="http://schemas.openxmlformats.org/officeDocument/2006/relationships/queryTable" Target="../queryTables/queryTable426.xml"/><Relationship Id="rId110" Type="http://schemas.openxmlformats.org/officeDocument/2006/relationships/queryTable" Target="../queryTables/queryTable449.xml"/><Relationship Id="rId348" Type="http://schemas.openxmlformats.org/officeDocument/2006/relationships/queryTable" Target="../queryTables/queryTable687.xml"/><Relationship Id="rId152" Type="http://schemas.openxmlformats.org/officeDocument/2006/relationships/queryTable" Target="../queryTables/queryTable491.xml"/><Relationship Id="rId194" Type="http://schemas.openxmlformats.org/officeDocument/2006/relationships/queryTable" Target="../queryTables/queryTable533.xml"/><Relationship Id="rId208" Type="http://schemas.openxmlformats.org/officeDocument/2006/relationships/queryTable" Target="../queryTables/queryTable547.xml"/><Relationship Id="rId261" Type="http://schemas.openxmlformats.org/officeDocument/2006/relationships/queryTable" Target="../queryTables/queryTable600.xml"/><Relationship Id="rId14" Type="http://schemas.openxmlformats.org/officeDocument/2006/relationships/queryTable" Target="../queryTables/queryTable353.xml"/><Relationship Id="rId56" Type="http://schemas.openxmlformats.org/officeDocument/2006/relationships/queryTable" Target="../queryTables/queryTable395.xml"/><Relationship Id="rId317" Type="http://schemas.openxmlformats.org/officeDocument/2006/relationships/queryTable" Target="../queryTables/queryTable656.xml"/><Relationship Id="rId359" Type="http://schemas.openxmlformats.org/officeDocument/2006/relationships/queryTable" Target="../queryTables/queryTable698.xml"/><Relationship Id="rId98" Type="http://schemas.openxmlformats.org/officeDocument/2006/relationships/queryTable" Target="../queryTables/queryTable437.xml"/><Relationship Id="rId121" Type="http://schemas.openxmlformats.org/officeDocument/2006/relationships/queryTable" Target="../queryTables/queryTable460.xml"/><Relationship Id="rId163" Type="http://schemas.openxmlformats.org/officeDocument/2006/relationships/queryTable" Target="../queryTables/queryTable502.xml"/><Relationship Id="rId219" Type="http://schemas.openxmlformats.org/officeDocument/2006/relationships/queryTable" Target="../queryTables/queryTable558.xml"/><Relationship Id="rId230" Type="http://schemas.openxmlformats.org/officeDocument/2006/relationships/queryTable" Target="../queryTables/queryTable569.xml"/><Relationship Id="rId25" Type="http://schemas.openxmlformats.org/officeDocument/2006/relationships/queryTable" Target="../queryTables/queryTable364.xml"/><Relationship Id="rId46" Type="http://schemas.openxmlformats.org/officeDocument/2006/relationships/queryTable" Target="../queryTables/queryTable385.xml"/><Relationship Id="rId67" Type="http://schemas.openxmlformats.org/officeDocument/2006/relationships/queryTable" Target="../queryTables/queryTable406.xml"/><Relationship Id="rId272" Type="http://schemas.openxmlformats.org/officeDocument/2006/relationships/queryTable" Target="../queryTables/queryTable611.xml"/><Relationship Id="rId293" Type="http://schemas.openxmlformats.org/officeDocument/2006/relationships/queryTable" Target="../queryTables/queryTable632.xml"/><Relationship Id="rId307" Type="http://schemas.openxmlformats.org/officeDocument/2006/relationships/queryTable" Target="../queryTables/queryTable646.xml"/><Relationship Id="rId328" Type="http://schemas.openxmlformats.org/officeDocument/2006/relationships/queryTable" Target="../queryTables/queryTable667.xml"/><Relationship Id="rId349" Type="http://schemas.openxmlformats.org/officeDocument/2006/relationships/queryTable" Target="../queryTables/queryTable688.xml"/><Relationship Id="rId88" Type="http://schemas.openxmlformats.org/officeDocument/2006/relationships/queryTable" Target="../queryTables/queryTable427.xml"/><Relationship Id="rId111" Type="http://schemas.openxmlformats.org/officeDocument/2006/relationships/queryTable" Target="../queryTables/queryTable450.xml"/><Relationship Id="rId132" Type="http://schemas.openxmlformats.org/officeDocument/2006/relationships/queryTable" Target="../queryTables/queryTable471.xml"/><Relationship Id="rId153" Type="http://schemas.openxmlformats.org/officeDocument/2006/relationships/queryTable" Target="../queryTables/queryTable492.xml"/><Relationship Id="rId174" Type="http://schemas.openxmlformats.org/officeDocument/2006/relationships/queryTable" Target="../queryTables/queryTable513.xml"/><Relationship Id="rId195" Type="http://schemas.openxmlformats.org/officeDocument/2006/relationships/queryTable" Target="../queryTables/queryTable534.xml"/><Relationship Id="rId209" Type="http://schemas.openxmlformats.org/officeDocument/2006/relationships/queryTable" Target="../queryTables/queryTable548.xml"/><Relationship Id="rId220" Type="http://schemas.openxmlformats.org/officeDocument/2006/relationships/queryTable" Target="../queryTables/queryTable559.xml"/><Relationship Id="rId241" Type="http://schemas.openxmlformats.org/officeDocument/2006/relationships/queryTable" Target="../queryTables/queryTable580.xml"/><Relationship Id="rId15" Type="http://schemas.openxmlformats.org/officeDocument/2006/relationships/queryTable" Target="../queryTables/queryTable354.xml"/><Relationship Id="rId36" Type="http://schemas.openxmlformats.org/officeDocument/2006/relationships/queryTable" Target="../queryTables/queryTable375.xml"/><Relationship Id="rId57" Type="http://schemas.openxmlformats.org/officeDocument/2006/relationships/queryTable" Target="../queryTables/queryTable396.xml"/><Relationship Id="rId262" Type="http://schemas.openxmlformats.org/officeDocument/2006/relationships/queryTable" Target="../queryTables/queryTable601.xml"/><Relationship Id="rId283" Type="http://schemas.openxmlformats.org/officeDocument/2006/relationships/queryTable" Target="../queryTables/queryTable622.xml"/><Relationship Id="rId318" Type="http://schemas.openxmlformats.org/officeDocument/2006/relationships/queryTable" Target="../queryTables/queryTable657.xml"/><Relationship Id="rId339" Type="http://schemas.openxmlformats.org/officeDocument/2006/relationships/queryTable" Target="../queryTables/queryTable678.xml"/><Relationship Id="rId78" Type="http://schemas.openxmlformats.org/officeDocument/2006/relationships/queryTable" Target="../queryTables/queryTable417.xml"/><Relationship Id="rId99" Type="http://schemas.openxmlformats.org/officeDocument/2006/relationships/queryTable" Target="../queryTables/queryTable438.xml"/><Relationship Id="rId101" Type="http://schemas.openxmlformats.org/officeDocument/2006/relationships/queryTable" Target="../queryTables/queryTable440.xml"/><Relationship Id="rId122" Type="http://schemas.openxmlformats.org/officeDocument/2006/relationships/queryTable" Target="../queryTables/queryTable461.xml"/><Relationship Id="rId143" Type="http://schemas.openxmlformats.org/officeDocument/2006/relationships/queryTable" Target="../queryTables/queryTable482.xml"/><Relationship Id="rId164" Type="http://schemas.openxmlformats.org/officeDocument/2006/relationships/queryTable" Target="../queryTables/queryTable503.xml"/><Relationship Id="rId185" Type="http://schemas.openxmlformats.org/officeDocument/2006/relationships/queryTable" Target="../queryTables/queryTable524.xml"/><Relationship Id="rId350" Type="http://schemas.openxmlformats.org/officeDocument/2006/relationships/queryTable" Target="../queryTables/queryTable689.xml"/><Relationship Id="rId9" Type="http://schemas.openxmlformats.org/officeDocument/2006/relationships/queryTable" Target="../queryTables/queryTable348.xml"/><Relationship Id="rId210" Type="http://schemas.openxmlformats.org/officeDocument/2006/relationships/queryTable" Target="../queryTables/queryTable549.xml"/><Relationship Id="rId26" Type="http://schemas.openxmlformats.org/officeDocument/2006/relationships/queryTable" Target="../queryTables/queryTable365.xml"/><Relationship Id="rId231" Type="http://schemas.openxmlformats.org/officeDocument/2006/relationships/queryTable" Target="../queryTables/queryTable570.xml"/><Relationship Id="rId252" Type="http://schemas.openxmlformats.org/officeDocument/2006/relationships/queryTable" Target="../queryTables/queryTable591.xml"/><Relationship Id="rId273" Type="http://schemas.openxmlformats.org/officeDocument/2006/relationships/queryTable" Target="../queryTables/queryTable612.xml"/><Relationship Id="rId294" Type="http://schemas.openxmlformats.org/officeDocument/2006/relationships/queryTable" Target="../queryTables/queryTable633.xml"/><Relationship Id="rId308" Type="http://schemas.openxmlformats.org/officeDocument/2006/relationships/queryTable" Target="../queryTables/queryTable647.xml"/><Relationship Id="rId329" Type="http://schemas.openxmlformats.org/officeDocument/2006/relationships/queryTable" Target="../queryTables/queryTable668.xml"/><Relationship Id="rId47" Type="http://schemas.openxmlformats.org/officeDocument/2006/relationships/queryTable" Target="../queryTables/queryTable386.xml"/><Relationship Id="rId68" Type="http://schemas.openxmlformats.org/officeDocument/2006/relationships/queryTable" Target="../queryTables/queryTable407.xml"/><Relationship Id="rId89" Type="http://schemas.openxmlformats.org/officeDocument/2006/relationships/queryTable" Target="../queryTables/queryTable428.xml"/><Relationship Id="rId112" Type="http://schemas.openxmlformats.org/officeDocument/2006/relationships/queryTable" Target="../queryTables/queryTable451.xml"/><Relationship Id="rId133" Type="http://schemas.openxmlformats.org/officeDocument/2006/relationships/queryTable" Target="../queryTables/queryTable472.xml"/><Relationship Id="rId154" Type="http://schemas.openxmlformats.org/officeDocument/2006/relationships/queryTable" Target="../queryTables/queryTable493.xml"/><Relationship Id="rId175" Type="http://schemas.openxmlformats.org/officeDocument/2006/relationships/queryTable" Target="../queryTables/queryTable514.xml"/><Relationship Id="rId340" Type="http://schemas.openxmlformats.org/officeDocument/2006/relationships/queryTable" Target="../queryTables/queryTable679.xml"/><Relationship Id="rId196" Type="http://schemas.openxmlformats.org/officeDocument/2006/relationships/queryTable" Target="../queryTables/queryTable535.xml"/><Relationship Id="rId200" Type="http://schemas.openxmlformats.org/officeDocument/2006/relationships/queryTable" Target="../queryTables/queryTable539.xml"/><Relationship Id="rId16" Type="http://schemas.openxmlformats.org/officeDocument/2006/relationships/queryTable" Target="../queryTables/queryTable355.xml"/><Relationship Id="rId221" Type="http://schemas.openxmlformats.org/officeDocument/2006/relationships/queryTable" Target="../queryTables/queryTable560.xml"/><Relationship Id="rId242" Type="http://schemas.openxmlformats.org/officeDocument/2006/relationships/queryTable" Target="../queryTables/queryTable581.xml"/><Relationship Id="rId263" Type="http://schemas.openxmlformats.org/officeDocument/2006/relationships/queryTable" Target="../queryTables/queryTable602.xml"/><Relationship Id="rId284" Type="http://schemas.openxmlformats.org/officeDocument/2006/relationships/queryTable" Target="../queryTables/queryTable623.xml"/><Relationship Id="rId319" Type="http://schemas.openxmlformats.org/officeDocument/2006/relationships/queryTable" Target="../queryTables/queryTable658.xml"/><Relationship Id="rId37" Type="http://schemas.openxmlformats.org/officeDocument/2006/relationships/queryTable" Target="../queryTables/queryTable376.xml"/><Relationship Id="rId58" Type="http://schemas.openxmlformats.org/officeDocument/2006/relationships/queryTable" Target="../queryTables/queryTable397.xml"/><Relationship Id="rId79" Type="http://schemas.openxmlformats.org/officeDocument/2006/relationships/queryTable" Target="../queryTables/queryTable418.xml"/><Relationship Id="rId102" Type="http://schemas.openxmlformats.org/officeDocument/2006/relationships/queryTable" Target="../queryTables/queryTable441.xml"/><Relationship Id="rId123" Type="http://schemas.openxmlformats.org/officeDocument/2006/relationships/queryTable" Target="../queryTables/queryTable462.xml"/><Relationship Id="rId144" Type="http://schemas.openxmlformats.org/officeDocument/2006/relationships/queryTable" Target="../queryTables/queryTable483.xml"/><Relationship Id="rId330" Type="http://schemas.openxmlformats.org/officeDocument/2006/relationships/queryTable" Target="../queryTables/queryTable669.xml"/><Relationship Id="rId90" Type="http://schemas.openxmlformats.org/officeDocument/2006/relationships/queryTable" Target="../queryTables/queryTable429.xml"/><Relationship Id="rId165" Type="http://schemas.openxmlformats.org/officeDocument/2006/relationships/queryTable" Target="../queryTables/queryTable504.xml"/><Relationship Id="rId186" Type="http://schemas.openxmlformats.org/officeDocument/2006/relationships/queryTable" Target="../queryTables/queryTable525.xml"/><Relationship Id="rId351" Type="http://schemas.openxmlformats.org/officeDocument/2006/relationships/queryTable" Target="../queryTables/queryTable690.xml"/><Relationship Id="rId211" Type="http://schemas.openxmlformats.org/officeDocument/2006/relationships/queryTable" Target="../queryTables/queryTable550.xml"/><Relationship Id="rId232" Type="http://schemas.openxmlformats.org/officeDocument/2006/relationships/queryTable" Target="../queryTables/queryTable571.xml"/><Relationship Id="rId253" Type="http://schemas.openxmlformats.org/officeDocument/2006/relationships/queryTable" Target="../queryTables/queryTable592.xml"/><Relationship Id="rId274" Type="http://schemas.openxmlformats.org/officeDocument/2006/relationships/queryTable" Target="../queryTables/queryTable613.xml"/><Relationship Id="rId295" Type="http://schemas.openxmlformats.org/officeDocument/2006/relationships/queryTable" Target="../queryTables/queryTable634.xml"/><Relationship Id="rId309" Type="http://schemas.openxmlformats.org/officeDocument/2006/relationships/queryTable" Target="../queryTables/queryTable648.xml"/><Relationship Id="rId27" Type="http://schemas.openxmlformats.org/officeDocument/2006/relationships/queryTable" Target="../queryTables/queryTable366.xml"/><Relationship Id="rId48" Type="http://schemas.openxmlformats.org/officeDocument/2006/relationships/queryTable" Target="../queryTables/queryTable387.xml"/><Relationship Id="rId69" Type="http://schemas.openxmlformats.org/officeDocument/2006/relationships/queryTable" Target="../queryTables/queryTable408.xml"/><Relationship Id="rId113" Type="http://schemas.openxmlformats.org/officeDocument/2006/relationships/queryTable" Target="../queryTables/queryTable452.xml"/><Relationship Id="rId134" Type="http://schemas.openxmlformats.org/officeDocument/2006/relationships/queryTable" Target="../queryTables/queryTable473.xml"/><Relationship Id="rId320" Type="http://schemas.openxmlformats.org/officeDocument/2006/relationships/queryTable" Target="../queryTables/queryTable659.xml"/><Relationship Id="rId80" Type="http://schemas.openxmlformats.org/officeDocument/2006/relationships/queryTable" Target="../queryTables/queryTable419.xml"/><Relationship Id="rId155" Type="http://schemas.openxmlformats.org/officeDocument/2006/relationships/queryTable" Target="../queryTables/queryTable494.xml"/><Relationship Id="rId176" Type="http://schemas.openxmlformats.org/officeDocument/2006/relationships/queryTable" Target="../queryTables/queryTable515.xml"/><Relationship Id="rId197" Type="http://schemas.openxmlformats.org/officeDocument/2006/relationships/queryTable" Target="../queryTables/queryTable536.xml"/><Relationship Id="rId341" Type="http://schemas.openxmlformats.org/officeDocument/2006/relationships/queryTable" Target="../queryTables/queryTable680.xml"/><Relationship Id="rId201" Type="http://schemas.openxmlformats.org/officeDocument/2006/relationships/queryTable" Target="../queryTables/queryTable540.xml"/><Relationship Id="rId222" Type="http://schemas.openxmlformats.org/officeDocument/2006/relationships/queryTable" Target="../queryTables/queryTable561.xml"/><Relationship Id="rId243" Type="http://schemas.openxmlformats.org/officeDocument/2006/relationships/queryTable" Target="../queryTables/queryTable582.xml"/><Relationship Id="rId264" Type="http://schemas.openxmlformats.org/officeDocument/2006/relationships/queryTable" Target="../queryTables/queryTable603.xml"/><Relationship Id="rId285" Type="http://schemas.openxmlformats.org/officeDocument/2006/relationships/queryTable" Target="../queryTables/queryTable624.xml"/><Relationship Id="rId17" Type="http://schemas.openxmlformats.org/officeDocument/2006/relationships/queryTable" Target="../queryTables/queryTable356.xml"/><Relationship Id="rId38" Type="http://schemas.openxmlformats.org/officeDocument/2006/relationships/queryTable" Target="../queryTables/queryTable377.xml"/><Relationship Id="rId59" Type="http://schemas.openxmlformats.org/officeDocument/2006/relationships/queryTable" Target="../queryTables/queryTable398.xml"/><Relationship Id="rId103" Type="http://schemas.openxmlformats.org/officeDocument/2006/relationships/queryTable" Target="../queryTables/queryTable442.xml"/><Relationship Id="rId124" Type="http://schemas.openxmlformats.org/officeDocument/2006/relationships/queryTable" Target="../queryTables/queryTable463.xml"/><Relationship Id="rId310" Type="http://schemas.openxmlformats.org/officeDocument/2006/relationships/queryTable" Target="../queryTables/queryTable649.xml"/><Relationship Id="rId70" Type="http://schemas.openxmlformats.org/officeDocument/2006/relationships/queryTable" Target="../queryTables/queryTable409.xml"/><Relationship Id="rId91" Type="http://schemas.openxmlformats.org/officeDocument/2006/relationships/queryTable" Target="../queryTables/queryTable430.xml"/><Relationship Id="rId145" Type="http://schemas.openxmlformats.org/officeDocument/2006/relationships/queryTable" Target="../queryTables/queryTable484.xml"/><Relationship Id="rId166" Type="http://schemas.openxmlformats.org/officeDocument/2006/relationships/queryTable" Target="../queryTables/queryTable505.xml"/><Relationship Id="rId187" Type="http://schemas.openxmlformats.org/officeDocument/2006/relationships/queryTable" Target="../queryTables/queryTable526.xml"/><Relationship Id="rId331" Type="http://schemas.openxmlformats.org/officeDocument/2006/relationships/queryTable" Target="../queryTables/queryTable670.xml"/><Relationship Id="rId352" Type="http://schemas.openxmlformats.org/officeDocument/2006/relationships/queryTable" Target="../queryTables/queryTable691.xml"/><Relationship Id="rId1" Type="http://schemas.openxmlformats.org/officeDocument/2006/relationships/drawing" Target="../drawings/drawing3.xml"/><Relationship Id="rId212" Type="http://schemas.openxmlformats.org/officeDocument/2006/relationships/queryTable" Target="../queryTables/queryTable551.xml"/><Relationship Id="rId233" Type="http://schemas.openxmlformats.org/officeDocument/2006/relationships/queryTable" Target="../queryTables/queryTable572.xml"/><Relationship Id="rId254" Type="http://schemas.openxmlformats.org/officeDocument/2006/relationships/queryTable" Target="../queryTables/queryTable593.xml"/><Relationship Id="rId28" Type="http://schemas.openxmlformats.org/officeDocument/2006/relationships/queryTable" Target="../queryTables/queryTable367.xml"/><Relationship Id="rId49" Type="http://schemas.openxmlformats.org/officeDocument/2006/relationships/queryTable" Target="../queryTables/queryTable388.xml"/><Relationship Id="rId114" Type="http://schemas.openxmlformats.org/officeDocument/2006/relationships/queryTable" Target="../queryTables/queryTable453.xml"/><Relationship Id="rId275" Type="http://schemas.openxmlformats.org/officeDocument/2006/relationships/queryTable" Target="../queryTables/queryTable614.xml"/><Relationship Id="rId296" Type="http://schemas.openxmlformats.org/officeDocument/2006/relationships/queryTable" Target="../queryTables/queryTable635.xml"/><Relationship Id="rId300" Type="http://schemas.openxmlformats.org/officeDocument/2006/relationships/queryTable" Target="../queryTables/queryTable639.xml"/><Relationship Id="rId60" Type="http://schemas.openxmlformats.org/officeDocument/2006/relationships/queryTable" Target="../queryTables/queryTable399.xml"/><Relationship Id="rId81" Type="http://schemas.openxmlformats.org/officeDocument/2006/relationships/queryTable" Target="../queryTables/queryTable420.xml"/><Relationship Id="rId135" Type="http://schemas.openxmlformats.org/officeDocument/2006/relationships/queryTable" Target="../queryTables/queryTable474.xml"/><Relationship Id="rId156" Type="http://schemas.openxmlformats.org/officeDocument/2006/relationships/queryTable" Target="../queryTables/queryTable495.xml"/><Relationship Id="rId177" Type="http://schemas.openxmlformats.org/officeDocument/2006/relationships/queryTable" Target="../queryTables/queryTable516.xml"/><Relationship Id="rId198" Type="http://schemas.openxmlformats.org/officeDocument/2006/relationships/queryTable" Target="../queryTables/queryTable537.xml"/><Relationship Id="rId321" Type="http://schemas.openxmlformats.org/officeDocument/2006/relationships/queryTable" Target="../queryTables/queryTable660.xml"/><Relationship Id="rId342" Type="http://schemas.openxmlformats.org/officeDocument/2006/relationships/queryTable" Target="../queryTables/queryTable681.xml"/><Relationship Id="rId202" Type="http://schemas.openxmlformats.org/officeDocument/2006/relationships/queryTable" Target="../queryTables/queryTable541.xml"/><Relationship Id="rId223" Type="http://schemas.openxmlformats.org/officeDocument/2006/relationships/queryTable" Target="../queryTables/queryTable562.xml"/><Relationship Id="rId244" Type="http://schemas.openxmlformats.org/officeDocument/2006/relationships/queryTable" Target="../queryTables/queryTable583.xml"/><Relationship Id="rId18" Type="http://schemas.openxmlformats.org/officeDocument/2006/relationships/queryTable" Target="../queryTables/queryTable357.xml"/><Relationship Id="rId39" Type="http://schemas.openxmlformats.org/officeDocument/2006/relationships/queryTable" Target="../queryTables/queryTable378.xml"/><Relationship Id="rId265" Type="http://schemas.openxmlformats.org/officeDocument/2006/relationships/queryTable" Target="../queryTables/queryTable604.xml"/><Relationship Id="rId286" Type="http://schemas.openxmlformats.org/officeDocument/2006/relationships/queryTable" Target="../queryTables/queryTable625.xml"/><Relationship Id="rId50" Type="http://schemas.openxmlformats.org/officeDocument/2006/relationships/queryTable" Target="../queryTables/queryTable389.xml"/><Relationship Id="rId104" Type="http://schemas.openxmlformats.org/officeDocument/2006/relationships/queryTable" Target="../queryTables/queryTable443.xml"/><Relationship Id="rId125" Type="http://schemas.openxmlformats.org/officeDocument/2006/relationships/queryTable" Target="../queryTables/queryTable464.xml"/><Relationship Id="rId146" Type="http://schemas.openxmlformats.org/officeDocument/2006/relationships/queryTable" Target="../queryTables/queryTable485.xml"/><Relationship Id="rId167" Type="http://schemas.openxmlformats.org/officeDocument/2006/relationships/queryTable" Target="../queryTables/queryTable506.xml"/><Relationship Id="rId188" Type="http://schemas.openxmlformats.org/officeDocument/2006/relationships/queryTable" Target="../queryTables/queryTable527.xml"/><Relationship Id="rId311" Type="http://schemas.openxmlformats.org/officeDocument/2006/relationships/queryTable" Target="../queryTables/queryTable650.xml"/><Relationship Id="rId332" Type="http://schemas.openxmlformats.org/officeDocument/2006/relationships/queryTable" Target="../queryTables/queryTable671.xml"/><Relationship Id="rId353" Type="http://schemas.openxmlformats.org/officeDocument/2006/relationships/queryTable" Target="../queryTables/queryTable692.xml"/><Relationship Id="rId71" Type="http://schemas.openxmlformats.org/officeDocument/2006/relationships/queryTable" Target="../queryTables/queryTable410.xml"/><Relationship Id="rId92" Type="http://schemas.openxmlformats.org/officeDocument/2006/relationships/queryTable" Target="../queryTables/queryTable431.xml"/><Relationship Id="rId213" Type="http://schemas.openxmlformats.org/officeDocument/2006/relationships/queryTable" Target="../queryTables/queryTable552.xml"/><Relationship Id="rId234" Type="http://schemas.openxmlformats.org/officeDocument/2006/relationships/queryTable" Target="../queryTables/queryTable573.xml"/><Relationship Id="rId2" Type="http://schemas.openxmlformats.org/officeDocument/2006/relationships/vmlDrawing" Target="../drawings/vmlDrawing3.vml"/><Relationship Id="rId29" Type="http://schemas.openxmlformats.org/officeDocument/2006/relationships/queryTable" Target="../queryTables/queryTable368.xml"/><Relationship Id="rId255" Type="http://schemas.openxmlformats.org/officeDocument/2006/relationships/queryTable" Target="../queryTables/queryTable594.xml"/><Relationship Id="rId276" Type="http://schemas.openxmlformats.org/officeDocument/2006/relationships/queryTable" Target="../queryTables/queryTable615.xml"/><Relationship Id="rId297" Type="http://schemas.openxmlformats.org/officeDocument/2006/relationships/queryTable" Target="../queryTables/queryTable636.xml"/><Relationship Id="rId40" Type="http://schemas.openxmlformats.org/officeDocument/2006/relationships/queryTable" Target="../queryTables/queryTable379.xml"/><Relationship Id="rId115" Type="http://schemas.openxmlformats.org/officeDocument/2006/relationships/queryTable" Target="../queryTables/queryTable454.xml"/><Relationship Id="rId136" Type="http://schemas.openxmlformats.org/officeDocument/2006/relationships/queryTable" Target="../queryTables/queryTable475.xml"/><Relationship Id="rId157" Type="http://schemas.openxmlformats.org/officeDocument/2006/relationships/queryTable" Target="../queryTables/queryTable496.xml"/><Relationship Id="rId178" Type="http://schemas.openxmlformats.org/officeDocument/2006/relationships/queryTable" Target="../queryTables/queryTable517.xml"/><Relationship Id="rId301" Type="http://schemas.openxmlformats.org/officeDocument/2006/relationships/queryTable" Target="../queryTables/queryTable640.xml"/><Relationship Id="rId322" Type="http://schemas.openxmlformats.org/officeDocument/2006/relationships/queryTable" Target="../queryTables/queryTable661.xml"/><Relationship Id="rId343" Type="http://schemas.openxmlformats.org/officeDocument/2006/relationships/queryTable" Target="../queryTables/queryTable682.xml"/><Relationship Id="rId61" Type="http://schemas.openxmlformats.org/officeDocument/2006/relationships/queryTable" Target="../queryTables/queryTable400.xml"/><Relationship Id="rId82" Type="http://schemas.openxmlformats.org/officeDocument/2006/relationships/queryTable" Target="../queryTables/queryTable421.xml"/><Relationship Id="rId199" Type="http://schemas.openxmlformats.org/officeDocument/2006/relationships/queryTable" Target="../queryTables/queryTable538.xml"/><Relationship Id="rId203" Type="http://schemas.openxmlformats.org/officeDocument/2006/relationships/queryTable" Target="../queryTables/queryTable542.xml"/><Relationship Id="rId19" Type="http://schemas.openxmlformats.org/officeDocument/2006/relationships/queryTable" Target="../queryTables/queryTable358.xml"/><Relationship Id="rId224" Type="http://schemas.openxmlformats.org/officeDocument/2006/relationships/queryTable" Target="../queryTables/queryTable563.xml"/><Relationship Id="rId245" Type="http://schemas.openxmlformats.org/officeDocument/2006/relationships/queryTable" Target="../queryTables/queryTable584.xml"/><Relationship Id="rId266" Type="http://schemas.openxmlformats.org/officeDocument/2006/relationships/queryTable" Target="../queryTables/queryTable605.xml"/><Relationship Id="rId287" Type="http://schemas.openxmlformats.org/officeDocument/2006/relationships/queryTable" Target="../queryTables/queryTable626.xml"/><Relationship Id="rId30" Type="http://schemas.openxmlformats.org/officeDocument/2006/relationships/queryTable" Target="../queryTables/queryTable369.xml"/><Relationship Id="rId105" Type="http://schemas.openxmlformats.org/officeDocument/2006/relationships/queryTable" Target="../queryTables/queryTable444.xml"/><Relationship Id="rId126" Type="http://schemas.openxmlformats.org/officeDocument/2006/relationships/queryTable" Target="../queryTables/queryTable465.xml"/><Relationship Id="rId147" Type="http://schemas.openxmlformats.org/officeDocument/2006/relationships/queryTable" Target="../queryTables/queryTable486.xml"/><Relationship Id="rId168" Type="http://schemas.openxmlformats.org/officeDocument/2006/relationships/queryTable" Target="../queryTables/queryTable507.xml"/><Relationship Id="rId312" Type="http://schemas.openxmlformats.org/officeDocument/2006/relationships/queryTable" Target="../queryTables/queryTable651.xml"/><Relationship Id="rId333" Type="http://schemas.openxmlformats.org/officeDocument/2006/relationships/queryTable" Target="../queryTables/queryTable672.xml"/><Relationship Id="rId354" Type="http://schemas.openxmlformats.org/officeDocument/2006/relationships/queryTable" Target="../queryTables/queryTable693.xml"/><Relationship Id="rId51" Type="http://schemas.openxmlformats.org/officeDocument/2006/relationships/queryTable" Target="../queryTables/queryTable390.xml"/><Relationship Id="rId72" Type="http://schemas.openxmlformats.org/officeDocument/2006/relationships/queryTable" Target="../queryTables/queryTable411.xml"/><Relationship Id="rId93" Type="http://schemas.openxmlformats.org/officeDocument/2006/relationships/queryTable" Target="../queryTables/queryTable432.xml"/><Relationship Id="rId189" Type="http://schemas.openxmlformats.org/officeDocument/2006/relationships/queryTable" Target="../queryTables/queryTable528.xml"/><Relationship Id="rId3" Type="http://schemas.openxmlformats.org/officeDocument/2006/relationships/ctrlProp" Target="../ctrlProps/ctrlProp3.xml"/><Relationship Id="rId214" Type="http://schemas.openxmlformats.org/officeDocument/2006/relationships/queryTable" Target="../queryTables/queryTable553.xml"/><Relationship Id="rId235" Type="http://schemas.openxmlformats.org/officeDocument/2006/relationships/queryTable" Target="../queryTables/queryTable574.xml"/><Relationship Id="rId256" Type="http://schemas.openxmlformats.org/officeDocument/2006/relationships/queryTable" Target="../queryTables/queryTable595.xml"/><Relationship Id="rId277" Type="http://schemas.openxmlformats.org/officeDocument/2006/relationships/queryTable" Target="../queryTables/queryTable616.xml"/><Relationship Id="rId298" Type="http://schemas.openxmlformats.org/officeDocument/2006/relationships/queryTable" Target="../queryTables/queryTable637.xml"/><Relationship Id="rId116" Type="http://schemas.openxmlformats.org/officeDocument/2006/relationships/queryTable" Target="../queryTables/queryTable455.xml"/><Relationship Id="rId137" Type="http://schemas.openxmlformats.org/officeDocument/2006/relationships/queryTable" Target="../queryTables/queryTable476.xml"/><Relationship Id="rId158" Type="http://schemas.openxmlformats.org/officeDocument/2006/relationships/queryTable" Target="../queryTables/queryTable497.xml"/><Relationship Id="rId302" Type="http://schemas.openxmlformats.org/officeDocument/2006/relationships/queryTable" Target="../queryTables/queryTable641.xml"/><Relationship Id="rId323" Type="http://schemas.openxmlformats.org/officeDocument/2006/relationships/queryTable" Target="../queryTables/queryTable662.xml"/><Relationship Id="rId344" Type="http://schemas.openxmlformats.org/officeDocument/2006/relationships/queryTable" Target="../queryTables/queryTable683.xml"/><Relationship Id="rId20" Type="http://schemas.openxmlformats.org/officeDocument/2006/relationships/queryTable" Target="../queryTables/queryTable359.xml"/><Relationship Id="rId41" Type="http://schemas.openxmlformats.org/officeDocument/2006/relationships/queryTable" Target="../queryTables/queryTable380.xml"/><Relationship Id="rId62" Type="http://schemas.openxmlformats.org/officeDocument/2006/relationships/queryTable" Target="../queryTables/queryTable401.xml"/><Relationship Id="rId83" Type="http://schemas.openxmlformats.org/officeDocument/2006/relationships/queryTable" Target="../queryTables/queryTable422.xml"/><Relationship Id="rId179" Type="http://schemas.openxmlformats.org/officeDocument/2006/relationships/queryTable" Target="../queryTables/queryTable518.xml"/><Relationship Id="rId190" Type="http://schemas.openxmlformats.org/officeDocument/2006/relationships/queryTable" Target="../queryTables/queryTable529.xml"/><Relationship Id="rId204" Type="http://schemas.openxmlformats.org/officeDocument/2006/relationships/queryTable" Target="../queryTables/queryTable543.xml"/><Relationship Id="rId225" Type="http://schemas.openxmlformats.org/officeDocument/2006/relationships/queryTable" Target="../queryTables/queryTable564.xml"/><Relationship Id="rId246" Type="http://schemas.openxmlformats.org/officeDocument/2006/relationships/queryTable" Target="../queryTables/queryTable585.xml"/><Relationship Id="rId267" Type="http://schemas.openxmlformats.org/officeDocument/2006/relationships/queryTable" Target="../queryTables/queryTable606.xml"/><Relationship Id="rId288" Type="http://schemas.openxmlformats.org/officeDocument/2006/relationships/queryTable" Target="../queryTables/queryTable627.xml"/><Relationship Id="rId106" Type="http://schemas.openxmlformats.org/officeDocument/2006/relationships/queryTable" Target="../queryTables/queryTable445.xml"/><Relationship Id="rId127" Type="http://schemas.openxmlformats.org/officeDocument/2006/relationships/queryTable" Target="../queryTables/queryTable466.xml"/><Relationship Id="rId313" Type="http://schemas.openxmlformats.org/officeDocument/2006/relationships/queryTable" Target="../queryTables/queryTable652.xml"/><Relationship Id="rId10" Type="http://schemas.openxmlformats.org/officeDocument/2006/relationships/queryTable" Target="../queryTables/queryTable349.xml"/><Relationship Id="rId31" Type="http://schemas.openxmlformats.org/officeDocument/2006/relationships/queryTable" Target="../queryTables/queryTable370.xml"/><Relationship Id="rId52" Type="http://schemas.openxmlformats.org/officeDocument/2006/relationships/queryTable" Target="../queryTables/queryTable391.xml"/><Relationship Id="rId73" Type="http://schemas.openxmlformats.org/officeDocument/2006/relationships/queryTable" Target="../queryTables/queryTable412.xml"/><Relationship Id="rId94" Type="http://schemas.openxmlformats.org/officeDocument/2006/relationships/queryTable" Target="../queryTables/queryTable433.xml"/><Relationship Id="rId148" Type="http://schemas.openxmlformats.org/officeDocument/2006/relationships/queryTable" Target="../queryTables/queryTable487.xml"/><Relationship Id="rId169" Type="http://schemas.openxmlformats.org/officeDocument/2006/relationships/queryTable" Target="../queryTables/queryTable508.xml"/><Relationship Id="rId334" Type="http://schemas.openxmlformats.org/officeDocument/2006/relationships/queryTable" Target="../queryTables/queryTable673.xml"/><Relationship Id="rId355" Type="http://schemas.openxmlformats.org/officeDocument/2006/relationships/queryTable" Target="../queryTables/queryTable694.xml"/><Relationship Id="rId4" Type="http://schemas.openxmlformats.org/officeDocument/2006/relationships/queryTable" Target="../queryTables/queryTable343.xml"/><Relationship Id="rId180" Type="http://schemas.openxmlformats.org/officeDocument/2006/relationships/queryTable" Target="../queryTables/queryTable519.xml"/><Relationship Id="rId215" Type="http://schemas.openxmlformats.org/officeDocument/2006/relationships/queryTable" Target="../queryTables/queryTable554.xml"/><Relationship Id="rId236" Type="http://schemas.openxmlformats.org/officeDocument/2006/relationships/queryTable" Target="../queryTables/queryTable575.xml"/><Relationship Id="rId257" Type="http://schemas.openxmlformats.org/officeDocument/2006/relationships/queryTable" Target="../queryTables/queryTable596.xml"/><Relationship Id="rId278" Type="http://schemas.openxmlformats.org/officeDocument/2006/relationships/queryTable" Target="../queryTables/queryTable617.xml"/><Relationship Id="rId303" Type="http://schemas.openxmlformats.org/officeDocument/2006/relationships/queryTable" Target="../queryTables/queryTable642.xml"/><Relationship Id="rId42" Type="http://schemas.openxmlformats.org/officeDocument/2006/relationships/queryTable" Target="../queryTables/queryTable381.xml"/><Relationship Id="rId84" Type="http://schemas.openxmlformats.org/officeDocument/2006/relationships/queryTable" Target="../queryTables/queryTable423.xml"/><Relationship Id="rId138" Type="http://schemas.openxmlformats.org/officeDocument/2006/relationships/queryTable" Target="../queryTables/queryTable477.xml"/><Relationship Id="rId345" Type="http://schemas.openxmlformats.org/officeDocument/2006/relationships/queryTable" Target="../queryTables/queryTable684.xml"/><Relationship Id="rId191" Type="http://schemas.openxmlformats.org/officeDocument/2006/relationships/queryTable" Target="../queryTables/queryTable530.xml"/><Relationship Id="rId205" Type="http://schemas.openxmlformats.org/officeDocument/2006/relationships/queryTable" Target="../queryTables/queryTable544.xml"/><Relationship Id="rId247" Type="http://schemas.openxmlformats.org/officeDocument/2006/relationships/queryTable" Target="../queryTables/queryTable586.xml"/><Relationship Id="rId107" Type="http://schemas.openxmlformats.org/officeDocument/2006/relationships/queryTable" Target="../queryTables/queryTable446.xml"/><Relationship Id="rId289" Type="http://schemas.openxmlformats.org/officeDocument/2006/relationships/queryTable" Target="../queryTables/queryTable628.xml"/><Relationship Id="rId11" Type="http://schemas.openxmlformats.org/officeDocument/2006/relationships/queryTable" Target="../queryTables/queryTable350.xml"/><Relationship Id="rId53" Type="http://schemas.openxmlformats.org/officeDocument/2006/relationships/queryTable" Target="../queryTables/queryTable392.xml"/><Relationship Id="rId149" Type="http://schemas.openxmlformats.org/officeDocument/2006/relationships/queryTable" Target="../queryTables/queryTable488.xml"/><Relationship Id="rId314" Type="http://schemas.openxmlformats.org/officeDocument/2006/relationships/queryTable" Target="../queryTables/queryTable653.xml"/><Relationship Id="rId356" Type="http://schemas.openxmlformats.org/officeDocument/2006/relationships/queryTable" Target="../queryTables/queryTable695.xml"/><Relationship Id="rId95" Type="http://schemas.openxmlformats.org/officeDocument/2006/relationships/queryTable" Target="../queryTables/queryTable434.xml"/><Relationship Id="rId160" Type="http://schemas.openxmlformats.org/officeDocument/2006/relationships/queryTable" Target="../queryTables/queryTable499.xml"/><Relationship Id="rId216" Type="http://schemas.openxmlformats.org/officeDocument/2006/relationships/queryTable" Target="../queryTables/queryTable555.xml"/><Relationship Id="rId258" Type="http://schemas.openxmlformats.org/officeDocument/2006/relationships/queryTable" Target="../queryTables/queryTable597.xml"/><Relationship Id="rId22" Type="http://schemas.openxmlformats.org/officeDocument/2006/relationships/queryTable" Target="../queryTables/queryTable361.xml"/><Relationship Id="rId64" Type="http://schemas.openxmlformats.org/officeDocument/2006/relationships/queryTable" Target="../queryTables/queryTable403.xml"/><Relationship Id="rId118" Type="http://schemas.openxmlformats.org/officeDocument/2006/relationships/queryTable" Target="../queryTables/queryTable457.xml"/><Relationship Id="rId325" Type="http://schemas.openxmlformats.org/officeDocument/2006/relationships/queryTable" Target="../queryTables/queryTable664.xml"/><Relationship Id="rId171" Type="http://schemas.openxmlformats.org/officeDocument/2006/relationships/queryTable" Target="../queryTables/queryTable510.xml"/><Relationship Id="rId227" Type="http://schemas.openxmlformats.org/officeDocument/2006/relationships/queryTable" Target="../queryTables/queryTable566.xml"/><Relationship Id="rId269" Type="http://schemas.openxmlformats.org/officeDocument/2006/relationships/queryTable" Target="../queryTables/queryTable608.xml"/><Relationship Id="rId33" Type="http://schemas.openxmlformats.org/officeDocument/2006/relationships/queryTable" Target="../queryTables/queryTable372.xml"/><Relationship Id="rId129" Type="http://schemas.openxmlformats.org/officeDocument/2006/relationships/queryTable" Target="../queryTables/queryTable468.xml"/><Relationship Id="rId280" Type="http://schemas.openxmlformats.org/officeDocument/2006/relationships/queryTable" Target="../queryTables/queryTable619.xml"/><Relationship Id="rId336" Type="http://schemas.openxmlformats.org/officeDocument/2006/relationships/queryTable" Target="../queryTables/queryTable675.xml"/><Relationship Id="rId75" Type="http://schemas.openxmlformats.org/officeDocument/2006/relationships/queryTable" Target="../queryTables/queryTable414.xml"/><Relationship Id="rId140" Type="http://schemas.openxmlformats.org/officeDocument/2006/relationships/queryTable" Target="../queryTables/queryTable479.xml"/><Relationship Id="rId182" Type="http://schemas.openxmlformats.org/officeDocument/2006/relationships/queryTable" Target="../queryTables/queryTable521.xml"/><Relationship Id="rId6" Type="http://schemas.openxmlformats.org/officeDocument/2006/relationships/queryTable" Target="../queryTables/queryTable345.xml"/><Relationship Id="rId238" Type="http://schemas.openxmlformats.org/officeDocument/2006/relationships/queryTable" Target="../queryTables/queryTable577.xml"/><Relationship Id="rId291" Type="http://schemas.openxmlformats.org/officeDocument/2006/relationships/queryTable" Target="../queryTables/queryTable630.xml"/><Relationship Id="rId305" Type="http://schemas.openxmlformats.org/officeDocument/2006/relationships/queryTable" Target="../queryTables/queryTable644.xml"/><Relationship Id="rId347" Type="http://schemas.openxmlformats.org/officeDocument/2006/relationships/queryTable" Target="../queryTables/queryTable686.xml"/><Relationship Id="rId44" Type="http://schemas.openxmlformats.org/officeDocument/2006/relationships/queryTable" Target="../queryTables/queryTable383.xml"/><Relationship Id="rId86" Type="http://schemas.openxmlformats.org/officeDocument/2006/relationships/queryTable" Target="../queryTables/queryTable425.xml"/><Relationship Id="rId151" Type="http://schemas.openxmlformats.org/officeDocument/2006/relationships/queryTable" Target="../queryTables/queryTable490.xml"/><Relationship Id="rId193" Type="http://schemas.openxmlformats.org/officeDocument/2006/relationships/queryTable" Target="../queryTables/queryTable532.xml"/><Relationship Id="rId207" Type="http://schemas.openxmlformats.org/officeDocument/2006/relationships/queryTable" Target="../queryTables/queryTable546.xml"/><Relationship Id="rId249" Type="http://schemas.openxmlformats.org/officeDocument/2006/relationships/queryTable" Target="../queryTables/queryTable588.xml"/><Relationship Id="rId13" Type="http://schemas.openxmlformats.org/officeDocument/2006/relationships/queryTable" Target="../queryTables/queryTable352.xml"/><Relationship Id="rId109" Type="http://schemas.openxmlformats.org/officeDocument/2006/relationships/queryTable" Target="../queryTables/queryTable448.xml"/><Relationship Id="rId260" Type="http://schemas.openxmlformats.org/officeDocument/2006/relationships/queryTable" Target="../queryTables/queryTable599.xml"/><Relationship Id="rId316" Type="http://schemas.openxmlformats.org/officeDocument/2006/relationships/queryTable" Target="../queryTables/queryTable655.xml"/><Relationship Id="rId55" Type="http://schemas.openxmlformats.org/officeDocument/2006/relationships/queryTable" Target="../queryTables/queryTable394.xml"/><Relationship Id="rId97" Type="http://schemas.openxmlformats.org/officeDocument/2006/relationships/queryTable" Target="../queryTables/queryTable436.xml"/><Relationship Id="rId120" Type="http://schemas.openxmlformats.org/officeDocument/2006/relationships/queryTable" Target="../queryTables/queryTable459.xml"/><Relationship Id="rId358" Type="http://schemas.openxmlformats.org/officeDocument/2006/relationships/queryTable" Target="../queryTables/queryTable697.xml"/><Relationship Id="rId162" Type="http://schemas.openxmlformats.org/officeDocument/2006/relationships/queryTable" Target="../queryTables/queryTable501.xml"/><Relationship Id="rId218" Type="http://schemas.openxmlformats.org/officeDocument/2006/relationships/queryTable" Target="../queryTables/queryTable557.xml"/><Relationship Id="rId271" Type="http://schemas.openxmlformats.org/officeDocument/2006/relationships/queryTable" Target="../queryTables/queryTable610.xml"/><Relationship Id="rId24" Type="http://schemas.openxmlformats.org/officeDocument/2006/relationships/queryTable" Target="../queryTables/queryTable363.xml"/><Relationship Id="rId66" Type="http://schemas.openxmlformats.org/officeDocument/2006/relationships/queryTable" Target="../queryTables/queryTable405.xml"/><Relationship Id="rId131" Type="http://schemas.openxmlformats.org/officeDocument/2006/relationships/queryTable" Target="../queryTables/queryTable470.xml"/><Relationship Id="rId327" Type="http://schemas.openxmlformats.org/officeDocument/2006/relationships/queryTable" Target="../queryTables/queryTable666.xml"/><Relationship Id="rId173" Type="http://schemas.openxmlformats.org/officeDocument/2006/relationships/queryTable" Target="../queryTables/queryTable512.xml"/><Relationship Id="rId229" Type="http://schemas.openxmlformats.org/officeDocument/2006/relationships/queryTable" Target="../queryTables/queryTable568.xml"/><Relationship Id="rId240" Type="http://schemas.openxmlformats.org/officeDocument/2006/relationships/queryTable" Target="../queryTables/queryTable579.xml"/><Relationship Id="rId35" Type="http://schemas.openxmlformats.org/officeDocument/2006/relationships/queryTable" Target="../queryTables/queryTable374.xml"/><Relationship Id="rId77" Type="http://schemas.openxmlformats.org/officeDocument/2006/relationships/queryTable" Target="../queryTables/queryTable416.xml"/><Relationship Id="rId100" Type="http://schemas.openxmlformats.org/officeDocument/2006/relationships/queryTable" Target="../queryTables/queryTable439.xml"/><Relationship Id="rId282" Type="http://schemas.openxmlformats.org/officeDocument/2006/relationships/queryTable" Target="../queryTables/queryTable621.xml"/><Relationship Id="rId338" Type="http://schemas.openxmlformats.org/officeDocument/2006/relationships/queryTable" Target="../queryTables/queryTable677.xml"/><Relationship Id="rId8" Type="http://schemas.openxmlformats.org/officeDocument/2006/relationships/queryTable" Target="../queryTables/queryTable347.xml"/><Relationship Id="rId142" Type="http://schemas.openxmlformats.org/officeDocument/2006/relationships/queryTable" Target="../queryTables/queryTable481.xml"/><Relationship Id="rId184" Type="http://schemas.openxmlformats.org/officeDocument/2006/relationships/queryTable" Target="../queryTables/queryTable523.xml"/><Relationship Id="rId251" Type="http://schemas.openxmlformats.org/officeDocument/2006/relationships/queryTable" Target="../queryTables/queryTable59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00B0F0"/>
  </sheetPr>
  <dimension ref="A1:BK403"/>
  <sheetViews>
    <sheetView tabSelected="1" zoomScaleNormal="100" workbookViewId="0">
      <selection activeCell="B2" sqref="B2"/>
    </sheetView>
  </sheetViews>
  <sheetFormatPr defaultColWidth="17.28515625" defaultRowHeight="15.75" customHeight="1" x14ac:dyDescent="0.2"/>
  <cols>
    <col min="1" max="1" width="39.7109375" style="14" bestFit="1" customWidth="1"/>
    <col min="2" max="2" width="10.140625" style="56" bestFit="1" customWidth="1"/>
    <col min="3" max="5" width="6" style="56" bestFit="1" customWidth="1"/>
    <col min="6" max="6" width="5" style="14" bestFit="1" customWidth="1"/>
    <col min="7" max="8" width="3.42578125" style="56" bestFit="1" customWidth="1"/>
    <col min="9" max="9" width="5.5703125" style="56" bestFit="1" customWidth="1"/>
    <col min="10" max="10" width="8.7109375" style="14" bestFit="1" customWidth="1"/>
    <col min="11" max="11" width="6.7109375" style="14" bestFit="1" customWidth="1"/>
    <col min="12" max="12" width="13.5703125" style="14" bestFit="1" customWidth="1"/>
    <col min="13" max="17" width="17.28515625" style="69"/>
    <col min="18" max="18" width="10.7109375" style="69" bestFit="1" customWidth="1"/>
    <col min="19" max="19" width="6.7109375" style="14" bestFit="1" customWidth="1"/>
    <col min="20" max="20" width="2.28515625" style="14" bestFit="1" customWidth="1"/>
    <col min="21" max="21" width="7.85546875" style="68" bestFit="1" customWidth="1"/>
    <col min="22" max="22" width="8.140625" style="14" bestFit="1" customWidth="1"/>
    <col min="23" max="23" width="2.28515625" style="14" bestFit="1" customWidth="1"/>
    <col min="24" max="24" width="8.140625" style="68" bestFit="1" customWidth="1"/>
    <col min="25" max="25" width="8.140625" style="14" bestFit="1" customWidth="1"/>
    <col min="26" max="26" width="2.28515625" style="14" bestFit="1" customWidth="1"/>
    <col min="27" max="27" width="8.140625" style="68" bestFit="1" customWidth="1"/>
    <col min="28" max="28" width="8.140625" style="14" bestFit="1" customWidth="1"/>
    <col min="29" max="30" width="17.28515625" style="14"/>
    <col min="31" max="52" width="4.42578125" style="14" bestFit="1" customWidth="1"/>
    <col min="53" max="62" width="8.85546875" style="14" bestFit="1" customWidth="1"/>
    <col min="63" max="63" width="8.85546875" style="14" customWidth="1"/>
    <col min="64" max="64" width="3.42578125" style="14" bestFit="1" customWidth="1"/>
    <col min="65" max="16384" width="17.28515625" style="14"/>
  </cols>
  <sheetData>
    <row r="1" spans="1:63" ht="15.75" customHeight="1" x14ac:dyDescent="0.2">
      <c r="A1" s="75" t="s">
        <v>23</v>
      </c>
      <c r="B1" s="15">
        <f ca="1">TODAY()-3</f>
        <v>42949</v>
      </c>
      <c r="C1" s="66" t="s">
        <v>13</v>
      </c>
      <c r="D1" s="66" t="s">
        <v>13</v>
      </c>
      <c r="E1" s="66" t="s">
        <v>13</v>
      </c>
    </row>
    <row r="2" spans="1:63" ht="15.75" customHeight="1" x14ac:dyDescent="0.2">
      <c r="A2" s="74" t="s">
        <v>21</v>
      </c>
      <c r="B2" s="76">
        <v>42887</v>
      </c>
      <c r="C2" s="79" t="str">
        <f>TEXT(MONTH(B2),"dd")</f>
        <v>06</v>
      </c>
      <c r="D2" s="79" t="str">
        <f>TEXT(DAY(B2),"dd")</f>
        <v>01</v>
      </c>
      <c r="E2" s="77">
        <f>YEAR(B2)</f>
        <v>2017</v>
      </c>
      <c r="F2" s="67"/>
      <c r="G2" s="79"/>
      <c r="H2" s="79"/>
      <c r="I2" s="78"/>
      <c r="J2" s="69"/>
      <c r="K2" s="66"/>
      <c r="L2" s="66"/>
      <c r="M2" s="80"/>
      <c r="N2" s="80"/>
      <c r="O2" s="80"/>
      <c r="P2" s="80"/>
      <c r="Q2" s="80"/>
      <c r="R2" s="80"/>
    </row>
    <row r="3" spans="1:63" ht="15.75" customHeight="1" x14ac:dyDescent="0.2">
      <c r="A3" s="74" t="s">
        <v>24</v>
      </c>
      <c r="B3" s="82">
        <v>395</v>
      </c>
      <c r="C3" s="66">
        <f>IF(B3&gt;=395,395,B3)</f>
        <v>395</v>
      </c>
      <c r="D3" s="110" t="s">
        <v>335</v>
      </c>
      <c r="E3" s="77"/>
      <c r="F3" s="67"/>
      <c r="G3" s="79"/>
      <c r="H3" s="79"/>
      <c r="I3" s="78"/>
      <c r="J3" s="69"/>
      <c r="K3" s="66"/>
      <c r="L3" s="66"/>
      <c r="M3" s="80"/>
      <c r="N3" s="80"/>
      <c r="O3" s="80"/>
      <c r="P3" s="80"/>
      <c r="Q3" s="80"/>
      <c r="R3" s="80"/>
    </row>
    <row r="4" spans="1:63" ht="15.75" customHeight="1" x14ac:dyDescent="0.2">
      <c r="A4" s="74" t="s">
        <v>22</v>
      </c>
      <c r="B4" s="15">
        <f ca="1">IF((B2+C3)&gt;B1,B1,B2+C3)</f>
        <v>42949</v>
      </c>
      <c r="C4" s="79" t="str">
        <f ca="1">TEXT(MONTH(B4),"dd")</f>
        <v>08</v>
      </c>
      <c r="D4" s="79" t="str">
        <f ca="1">TEXT(DAY(B4),"dd")</f>
        <v>02</v>
      </c>
      <c r="E4" s="77">
        <f ca="1">YEAR(B4)</f>
        <v>2017</v>
      </c>
      <c r="F4" s="67"/>
      <c r="G4" s="79"/>
      <c r="H4" s="79"/>
      <c r="I4" s="78"/>
      <c r="J4" s="69"/>
      <c r="K4" s="66"/>
      <c r="L4" s="66"/>
      <c r="P4" s="15"/>
    </row>
    <row r="5" spans="1:63" ht="15.75" customHeight="1" x14ac:dyDescent="0.2">
      <c r="A5" s="81" t="s">
        <v>338</v>
      </c>
      <c r="B5" s="83">
        <v>45</v>
      </c>
      <c r="C5" s="109" t="s">
        <v>334</v>
      </c>
      <c r="D5" s="66"/>
      <c r="E5" s="66"/>
      <c r="F5" s="67"/>
      <c r="G5" s="66"/>
      <c r="H5" s="66"/>
      <c r="I5" s="66"/>
      <c r="J5" s="69"/>
      <c r="K5" s="66"/>
      <c r="L5" s="66"/>
    </row>
    <row r="6" spans="1:63" ht="15" customHeight="1" x14ac:dyDescent="0.2">
      <c r="A6" s="81" t="s">
        <v>339</v>
      </c>
      <c r="B6" s="83">
        <v>-90</v>
      </c>
      <c r="C6" s="109" t="s">
        <v>334</v>
      </c>
      <c r="D6" s="66"/>
      <c r="E6" s="66"/>
      <c r="F6" s="67"/>
      <c r="G6" s="66"/>
      <c r="H6" s="66"/>
      <c r="I6" s="66"/>
      <c r="J6" s="69"/>
      <c r="K6" s="66"/>
      <c r="L6" s="66"/>
    </row>
    <row r="7" spans="1:63" ht="15" customHeight="1" x14ac:dyDescent="0.2">
      <c r="A7" s="81" t="s">
        <v>450</v>
      </c>
      <c r="B7" s="83">
        <v>60</v>
      </c>
      <c r="C7" s="109" t="s">
        <v>334</v>
      </c>
      <c r="D7" s="66"/>
      <c r="E7" s="66"/>
      <c r="F7" s="67"/>
      <c r="G7" s="66"/>
      <c r="H7" s="66"/>
      <c r="I7" s="66"/>
      <c r="J7" s="69"/>
      <c r="K7" s="66"/>
      <c r="L7" s="66"/>
    </row>
    <row r="8" spans="1:63" ht="15" customHeight="1" x14ac:dyDescent="0.2">
      <c r="A8" s="81" t="s">
        <v>451</v>
      </c>
      <c r="B8" s="82">
        <v>-180</v>
      </c>
      <c r="C8" s="109" t="s">
        <v>334</v>
      </c>
      <c r="D8" s="66"/>
      <c r="E8" s="66"/>
      <c r="F8" s="67"/>
      <c r="G8" s="66"/>
      <c r="H8" s="66"/>
      <c r="I8" s="66"/>
      <c r="J8" s="69"/>
      <c r="K8" s="66"/>
      <c r="L8" s="6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56"/>
      <c r="BK8" s="56"/>
    </row>
    <row r="9" spans="1:63" ht="15" customHeight="1" x14ac:dyDescent="0.2">
      <c r="A9" s="15"/>
      <c r="B9" s="66"/>
      <c r="C9" s="66"/>
      <c r="D9" s="66"/>
      <c r="E9" s="66"/>
      <c r="F9" s="67"/>
      <c r="G9" s="66"/>
      <c r="H9" s="66"/>
      <c r="I9" s="66"/>
      <c r="J9" s="69"/>
      <c r="K9" s="66"/>
      <c r="L9" s="66"/>
    </row>
    <row r="10" spans="1:63" ht="15" customHeight="1" x14ac:dyDescent="0.2">
      <c r="A10" s="15"/>
      <c r="B10" s="66"/>
      <c r="C10" s="66"/>
      <c r="D10" s="66"/>
      <c r="E10" s="66"/>
      <c r="F10" s="67"/>
      <c r="G10" s="66"/>
      <c r="H10" s="66"/>
      <c r="I10" s="66"/>
      <c r="J10" s="69"/>
      <c r="K10" s="66"/>
      <c r="L10" s="66"/>
      <c r="S10" s="70"/>
      <c r="V10" s="70"/>
      <c r="Y10" s="70"/>
      <c r="AB10" s="68"/>
    </row>
    <row r="11" spans="1:63" ht="15" customHeight="1" x14ac:dyDescent="0.2">
      <c r="A11" s="15"/>
      <c r="B11" s="66"/>
      <c r="C11" s="66"/>
      <c r="D11" s="66"/>
      <c r="E11" s="66"/>
      <c r="F11" s="67"/>
      <c r="G11" s="66"/>
      <c r="H11" s="66"/>
      <c r="I11" s="66"/>
      <c r="J11" s="69"/>
      <c r="K11" s="66"/>
      <c r="L11" s="66"/>
      <c r="S11" s="70"/>
      <c r="V11" s="70"/>
      <c r="Y11" s="70"/>
      <c r="AB11" s="68"/>
    </row>
    <row r="12" spans="1:63" ht="15" customHeight="1" x14ac:dyDescent="0.2">
      <c r="A12" s="15"/>
      <c r="B12" s="66"/>
      <c r="C12" s="66"/>
      <c r="D12" s="66"/>
      <c r="E12" s="66"/>
      <c r="F12" s="67"/>
      <c r="G12" s="66"/>
      <c r="H12" s="66"/>
      <c r="I12" s="66"/>
      <c r="J12" s="69"/>
      <c r="K12" s="66"/>
      <c r="L12" s="66"/>
      <c r="S12" s="70"/>
      <c r="V12" s="70"/>
      <c r="Y12" s="70"/>
      <c r="AB12" s="68"/>
    </row>
    <row r="13" spans="1:63" ht="15" customHeight="1" x14ac:dyDescent="0.2">
      <c r="A13" s="15"/>
      <c r="B13" s="66"/>
      <c r="C13" s="109"/>
      <c r="D13" s="66"/>
      <c r="E13" s="66"/>
      <c r="F13" s="67"/>
      <c r="G13" s="66"/>
      <c r="H13" s="66"/>
      <c r="I13" s="66"/>
      <c r="J13" s="69"/>
      <c r="K13" s="66"/>
      <c r="L13" s="66"/>
      <c r="S13" s="70"/>
      <c r="V13" s="70"/>
      <c r="Y13" s="70"/>
      <c r="AB13" s="68"/>
    </row>
    <row r="14" spans="1:63" ht="15" customHeight="1" x14ac:dyDescent="0.2">
      <c r="A14" s="15"/>
      <c r="B14" s="66"/>
      <c r="C14" s="109"/>
      <c r="D14" s="66"/>
      <c r="E14" s="66"/>
      <c r="F14" s="67"/>
      <c r="G14" s="66"/>
      <c r="H14" s="66"/>
      <c r="I14" s="66"/>
      <c r="J14" s="69"/>
      <c r="K14" s="66"/>
      <c r="L14" s="66"/>
      <c r="S14" s="70"/>
      <c r="V14" s="70"/>
      <c r="Y14" s="70"/>
      <c r="AB14" s="68"/>
    </row>
    <row r="15" spans="1:63" ht="15" customHeight="1" x14ac:dyDescent="0.2">
      <c r="A15" s="15"/>
      <c r="B15" s="66"/>
      <c r="C15" s="66"/>
      <c r="D15" s="66"/>
      <c r="E15" s="66"/>
      <c r="F15" s="67"/>
      <c r="G15" s="66"/>
      <c r="H15" s="66"/>
      <c r="I15" s="66"/>
      <c r="J15" s="69"/>
      <c r="K15" s="66"/>
      <c r="L15" s="66"/>
      <c r="S15" s="70"/>
      <c r="V15" s="70"/>
      <c r="Y15" s="70"/>
      <c r="AB15" s="68"/>
    </row>
    <row r="16" spans="1:63" ht="15" customHeight="1" x14ac:dyDescent="0.2">
      <c r="A16" s="15"/>
      <c r="B16" s="66"/>
      <c r="C16" s="66"/>
      <c r="D16" s="66"/>
      <c r="E16" s="66"/>
      <c r="F16" s="67"/>
      <c r="G16" s="66"/>
      <c r="H16" s="66"/>
      <c r="I16" s="66"/>
      <c r="J16" s="69"/>
      <c r="K16" s="66"/>
      <c r="L16" s="66"/>
      <c r="S16" s="70"/>
      <c r="V16" s="70"/>
      <c r="Y16" s="70"/>
      <c r="AB16" s="68"/>
    </row>
    <row r="17" spans="1:28" ht="15" customHeight="1" x14ac:dyDescent="0.2">
      <c r="A17" s="15"/>
      <c r="B17" s="66"/>
      <c r="C17" s="66"/>
      <c r="D17" s="66"/>
      <c r="E17" s="66"/>
      <c r="F17" s="67"/>
      <c r="G17" s="66"/>
      <c r="H17" s="66"/>
      <c r="I17" s="66"/>
      <c r="J17" s="69"/>
      <c r="K17" s="66"/>
      <c r="L17" s="66"/>
      <c r="S17" s="70"/>
      <c r="V17" s="70"/>
      <c r="Y17" s="70"/>
      <c r="AB17" s="68"/>
    </row>
    <row r="18" spans="1:28" ht="15" customHeight="1" x14ac:dyDescent="0.2">
      <c r="A18" s="15"/>
      <c r="B18" s="66"/>
      <c r="C18" s="66"/>
      <c r="D18" s="66"/>
      <c r="E18" s="66"/>
      <c r="F18" s="67"/>
      <c r="G18" s="66"/>
      <c r="H18" s="66"/>
      <c r="I18" s="66"/>
      <c r="J18" s="69"/>
      <c r="K18" s="66"/>
      <c r="L18" s="66"/>
      <c r="S18" s="70"/>
      <c r="V18" s="70"/>
      <c r="Y18" s="70"/>
      <c r="AB18" s="68"/>
    </row>
    <row r="19" spans="1:28" ht="15" customHeight="1" x14ac:dyDescent="0.2">
      <c r="A19" s="15"/>
      <c r="B19" s="66"/>
      <c r="C19" s="66"/>
      <c r="D19" s="66"/>
      <c r="E19" s="66"/>
      <c r="F19" s="67"/>
      <c r="G19" s="66"/>
      <c r="H19" s="66"/>
      <c r="I19" s="66"/>
      <c r="J19" s="69"/>
      <c r="K19" s="66"/>
      <c r="L19" s="66"/>
      <c r="S19" s="70"/>
      <c r="V19" s="70"/>
      <c r="Y19" s="70"/>
      <c r="AB19" s="68"/>
    </row>
    <row r="20" spans="1:28" ht="15" customHeight="1" x14ac:dyDescent="0.2">
      <c r="A20" s="15"/>
      <c r="B20" s="66"/>
      <c r="C20" s="66"/>
      <c r="D20" s="66"/>
      <c r="E20" s="66"/>
      <c r="F20" s="67"/>
      <c r="G20" s="66"/>
      <c r="H20" s="66"/>
      <c r="I20" s="66"/>
      <c r="J20" s="69"/>
      <c r="K20" s="66"/>
      <c r="L20" s="66"/>
      <c r="S20" s="70"/>
      <c r="V20" s="70"/>
      <c r="Y20" s="70"/>
      <c r="AB20" s="68"/>
    </row>
    <row r="21" spans="1:28" ht="15" customHeight="1" x14ac:dyDescent="0.2">
      <c r="A21" s="15"/>
      <c r="B21" s="66"/>
      <c r="C21" s="66"/>
      <c r="D21" s="66"/>
      <c r="E21" s="66"/>
      <c r="F21" s="67"/>
      <c r="G21" s="66"/>
      <c r="H21" s="66"/>
      <c r="I21" s="66"/>
      <c r="J21" s="69"/>
      <c r="K21" s="66"/>
      <c r="L21" s="66"/>
      <c r="S21" s="70"/>
      <c r="V21" s="70"/>
      <c r="Y21" s="70"/>
      <c r="AB21" s="68"/>
    </row>
    <row r="22" spans="1:28" ht="15" customHeight="1" x14ac:dyDescent="0.2">
      <c r="A22" s="15"/>
      <c r="B22" s="66"/>
      <c r="C22" s="66"/>
      <c r="D22" s="66"/>
      <c r="E22" s="66"/>
      <c r="F22" s="67"/>
      <c r="G22" s="66"/>
      <c r="H22" s="66"/>
      <c r="I22" s="66"/>
      <c r="J22" s="69"/>
      <c r="K22" s="66"/>
      <c r="L22" s="66"/>
      <c r="S22" s="70"/>
      <c r="V22" s="70"/>
      <c r="Y22" s="70"/>
      <c r="AB22" s="68"/>
    </row>
    <row r="23" spans="1:28" ht="15" customHeight="1" x14ac:dyDescent="0.2">
      <c r="A23" s="15"/>
      <c r="B23" s="66"/>
      <c r="C23" s="66"/>
      <c r="D23" s="66"/>
      <c r="E23" s="66"/>
      <c r="F23" s="67"/>
      <c r="G23" s="66"/>
      <c r="H23" s="66"/>
      <c r="I23" s="66"/>
      <c r="J23" s="69"/>
      <c r="K23" s="66"/>
      <c r="L23" s="66"/>
      <c r="S23" s="70"/>
      <c r="V23" s="70"/>
      <c r="Y23" s="70"/>
      <c r="AB23" s="68"/>
    </row>
    <row r="24" spans="1:28" ht="15" customHeight="1" x14ac:dyDescent="0.2">
      <c r="A24" s="15"/>
      <c r="B24" s="66"/>
      <c r="C24" s="66"/>
      <c r="D24" s="66"/>
      <c r="E24" s="66"/>
      <c r="F24" s="67"/>
      <c r="G24" s="66"/>
      <c r="H24" s="66"/>
      <c r="I24" s="66"/>
      <c r="J24" s="69"/>
      <c r="K24" s="66"/>
      <c r="L24" s="66"/>
      <c r="S24" s="70"/>
      <c r="V24" s="70"/>
      <c r="Y24" s="70"/>
      <c r="AB24" s="68"/>
    </row>
    <row r="25" spans="1:28" ht="15" customHeight="1" x14ac:dyDescent="0.2">
      <c r="A25" s="15"/>
      <c r="B25" s="66"/>
      <c r="C25" s="66"/>
      <c r="D25" s="66"/>
      <c r="E25" s="66"/>
      <c r="F25" s="67"/>
      <c r="G25" s="66"/>
      <c r="H25" s="66"/>
      <c r="I25" s="66"/>
      <c r="J25" s="69"/>
      <c r="K25" s="66"/>
      <c r="L25" s="66"/>
      <c r="S25" s="70"/>
      <c r="V25" s="70"/>
      <c r="Y25" s="70"/>
      <c r="AB25" s="68"/>
    </row>
    <row r="26" spans="1:28" ht="15" customHeight="1" x14ac:dyDescent="0.2">
      <c r="A26" s="15"/>
      <c r="B26" s="66"/>
      <c r="C26" s="66"/>
      <c r="D26" s="66"/>
      <c r="E26" s="66"/>
      <c r="F26" s="67"/>
      <c r="G26" s="66"/>
      <c r="H26" s="66"/>
      <c r="I26" s="66"/>
      <c r="J26" s="69"/>
      <c r="K26" s="66"/>
      <c r="L26" s="66"/>
      <c r="S26" s="70"/>
      <c r="V26" s="70"/>
      <c r="Y26" s="70"/>
      <c r="AB26" s="68"/>
    </row>
    <row r="27" spans="1:28" ht="15" customHeight="1" x14ac:dyDescent="0.2">
      <c r="A27" s="15"/>
      <c r="B27" s="66"/>
      <c r="C27" s="66"/>
      <c r="D27" s="66"/>
      <c r="E27" s="66"/>
      <c r="F27" s="67"/>
      <c r="G27" s="66"/>
      <c r="H27" s="66"/>
      <c r="I27" s="66"/>
      <c r="J27" s="69"/>
      <c r="K27" s="66"/>
      <c r="L27" s="66"/>
      <c r="S27" s="70"/>
      <c r="V27" s="70"/>
      <c r="Y27" s="70"/>
      <c r="AB27" s="68"/>
    </row>
    <row r="28" spans="1:28" ht="15" customHeight="1" x14ac:dyDescent="0.2">
      <c r="A28" s="15"/>
      <c r="B28" s="66"/>
      <c r="C28" s="66"/>
      <c r="D28" s="66"/>
      <c r="E28" s="66"/>
      <c r="F28" s="67"/>
      <c r="G28" s="66"/>
      <c r="H28" s="66"/>
      <c r="I28" s="66"/>
      <c r="J28" s="69"/>
      <c r="K28" s="66"/>
      <c r="L28" s="66"/>
      <c r="S28" s="70"/>
      <c r="V28" s="70"/>
      <c r="Y28" s="70"/>
      <c r="AB28" s="68"/>
    </row>
    <row r="29" spans="1:28" ht="15" customHeight="1" x14ac:dyDescent="0.2">
      <c r="A29" s="15"/>
      <c r="B29" s="66"/>
      <c r="C29" s="66"/>
      <c r="D29" s="66"/>
      <c r="E29" s="66"/>
      <c r="F29" s="67"/>
      <c r="G29" s="66"/>
      <c r="H29" s="66"/>
      <c r="I29" s="66"/>
      <c r="J29" s="69"/>
      <c r="K29" s="66"/>
      <c r="L29" s="66"/>
      <c r="S29" s="70"/>
      <c r="V29" s="70"/>
      <c r="Y29" s="70"/>
      <c r="AB29" s="68"/>
    </row>
    <row r="30" spans="1:28" ht="15" customHeight="1" x14ac:dyDescent="0.2">
      <c r="A30" s="15"/>
      <c r="B30" s="66"/>
      <c r="C30" s="66"/>
      <c r="D30" s="66"/>
      <c r="E30" s="66"/>
      <c r="F30" s="67"/>
      <c r="G30" s="66"/>
      <c r="H30" s="66"/>
      <c r="I30" s="66"/>
      <c r="J30" s="69"/>
      <c r="K30" s="66"/>
      <c r="L30" s="66"/>
      <c r="S30" s="70"/>
      <c r="V30" s="70"/>
      <c r="Y30" s="70"/>
      <c r="AB30" s="68"/>
    </row>
    <row r="31" spans="1:28" ht="15" customHeight="1" x14ac:dyDescent="0.2">
      <c r="A31" s="15"/>
      <c r="B31" s="66"/>
      <c r="C31" s="66"/>
      <c r="D31" s="66"/>
      <c r="E31" s="66"/>
      <c r="F31" s="67"/>
      <c r="G31" s="66"/>
      <c r="H31" s="66"/>
      <c r="I31" s="66"/>
      <c r="J31" s="69"/>
      <c r="K31" s="66"/>
      <c r="L31" s="66"/>
      <c r="S31" s="70"/>
      <c r="V31" s="70"/>
      <c r="Y31" s="70"/>
      <c r="AB31" s="68"/>
    </row>
    <row r="32" spans="1:28" ht="15" customHeight="1" x14ac:dyDescent="0.2">
      <c r="A32" s="15"/>
      <c r="B32" s="66"/>
      <c r="C32" s="66"/>
      <c r="D32" s="66"/>
      <c r="E32" s="66"/>
      <c r="F32" s="67"/>
      <c r="G32" s="66"/>
      <c r="H32" s="66"/>
      <c r="I32" s="66"/>
      <c r="J32" s="69"/>
      <c r="K32" s="66"/>
      <c r="L32" s="66"/>
      <c r="S32" s="70"/>
      <c r="V32" s="70"/>
      <c r="Y32" s="70"/>
      <c r="AB32" s="68"/>
    </row>
    <row r="33" spans="1:63" ht="15" customHeight="1" x14ac:dyDescent="0.2">
      <c r="A33" s="15"/>
      <c r="B33" s="66"/>
      <c r="C33" s="66"/>
      <c r="D33" s="66"/>
      <c r="E33" s="66"/>
      <c r="F33" s="67"/>
      <c r="G33" s="66"/>
      <c r="H33" s="66"/>
      <c r="I33" s="66"/>
      <c r="J33" s="69"/>
      <c r="K33" s="66"/>
      <c r="L33" s="66"/>
      <c r="S33" s="70"/>
      <c r="V33" s="70"/>
      <c r="Y33" s="70"/>
      <c r="AB33" s="68"/>
    </row>
    <row r="34" spans="1:63" ht="15" customHeight="1" x14ac:dyDescent="0.2">
      <c r="A34" s="15"/>
      <c r="B34" s="66"/>
      <c r="C34" s="66"/>
      <c r="D34" s="66"/>
      <c r="E34" s="66"/>
      <c r="F34" s="67"/>
      <c r="G34" s="66"/>
      <c r="H34" s="66"/>
      <c r="I34" s="66"/>
      <c r="J34" s="69"/>
      <c r="K34" s="66"/>
      <c r="L34" s="66"/>
      <c r="S34" s="70"/>
      <c r="V34" s="70"/>
      <c r="Y34" s="70"/>
      <c r="AB34" s="68"/>
    </row>
    <row r="35" spans="1:63" ht="15" customHeight="1" x14ac:dyDescent="0.2">
      <c r="A35" s="15"/>
      <c r="B35" s="66"/>
      <c r="C35" s="66"/>
      <c r="D35" s="66"/>
      <c r="E35" s="66"/>
      <c r="F35" s="67"/>
      <c r="G35" s="66"/>
      <c r="H35" s="66"/>
      <c r="I35" s="66"/>
      <c r="J35" s="69"/>
      <c r="K35" s="66"/>
      <c r="L35" s="66"/>
      <c r="S35" s="70"/>
      <c r="V35" s="70"/>
      <c r="Y35" s="70"/>
      <c r="AB35" s="68"/>
    </row>
    <row r="36" spans="1:63" ht="15" customHeight="1" x14ac:dyDescent="0.2">
      <c r="A36" s="15"/>
      <c r="B36" s="66"/>
      <c r="C36" s="66"/>
      <c r="D36" s="66"/>
      <c r="E36" s="66"/>
      <c r="F36" s="67"/>
      <c r="G36" s="66"/>
      <c r="H36" s="66"/>
      <c r="I36" s="66"/>
      <c r="J36" s="69"/>
      <c r="K36" s="66"/>
      <c r="L36" s="66"/>
      <c r="S36" s="70"/>
      <c r="V36" s="70"/>
      <c r="Y36" s="70"/>
      <c r="AB36" s="68"/>
    </row>
    <row r="37" spans="1:63" ht="15" customHeight="1" x14ac:dyDescent="0.2">
      <c r="A37" s="15"/>
      <c r="B37" s="66"/>
      <c r="C37" s="66"/>
      <c r="D37" s="66"/>
      <c r="E37" s="66"/>
      <c r="F37" s="67"/>
      <c r="G37" s="66"/>
      <c r="H37" s="66"/>
      <c r="I37" s="66"/>
      <c r="J37" s="69"/>
      <c r="K37" s="66"/>
      <c r="L37" s="66"/>
      <c r="S37" s="70"/>
      <c r="V37" s="70"/>
      <c r="Y37" s="70"/>
      <c r="AB37" s="68"/>
    </row>
    <row r="38" spans="1:63" ht="15" customHeight="1" x14ac:dyDescent="0.2">
      <c r="A38" s="15"/>
      <c r="B38" s="66"/>
      <c r="C38" s="66"/>
      <c r="D38" s="66"/>
      <c r="E38" s="66"/>
      <c r="F38" s="67"/>
      <c r="G38" s="66"/>
      <c r="H38" s="66"/>
      <c r="I38" s="66"/>
      <c r="J38" s="69"/>
      <c r="K38" s="66"/>
      <c r="L38" s="66"/>
      <c r="S38" s="70"/>
      <c r="V38" s="70"/>
      <c r="Y38" s="70"/>
      <c r="AB38" s="68"/>
    </row>
    <row r="39" spans="1:63" ht="15" customHeight="1" x14ac:dyDescent="0.2">
      <c r="A39" s="15"/>
      <c r="B39" s="66"/>
      <c r="C39" s="66"/>
      <c r="D39" s="66"/>
      <c r="E39" s="66"/>
      <c r="F39" s="67"/>
      <c r="G39" s="66"/>
      <c r="H39" s="66"/>
      <c r="I39" s="66"/>
      <c r="J39" s="69"/>
      <c r="K39" s="66"/>
      <c r="L39" s="66"/>
      <c r="P39" s="66"/>
      <c r="Q39" s="66"/>
      <c r="S39" s="70"/>
      <c r="V39" s="70"/>
      <c r="Y39" s="70"/>
      <c r="AB39" s="68"/>
    </row>
    <row r="40" spans="1:63" ht="15" customHeight="1" x14ac:dyDescent="0.2">
      <c r="A40" s="15"/>
      <c r="B40" s="66"/>
      <c r="C40" s="66"/>
      <c r="D40" s="66"/>
      <c r="E40" s="66"/>
      <c r="F40" s="67"/>
      <c r="G40" s="66"/>
      <c r="H40" s="66"/>
      <c r="I40" s="66"/>
      <c r="J40" s="69"/>
      <c r="K40" s="66"/>
      <c r="L40" s="66"/>
      <c r="M40" s="71"/>
      <c r="P40" s="66"/>
      <c r="Q40" s="66"/>
      <c r="S40" s="70"/>
      <c r="V40" s="70"/>
      <c r="Y40" s="70"/>
      <c r="AB40" s="68"/>
      <c r="BA40" s="72"/>
      <c r="BB40" s="72"/>
      <c r="BC40" s="72"/>
      <c r="BD40" s="72"/>
      <c r="BE40" s="72"/>
      <c r="BF40" s="72"/>
      <c r="BG40" s="72"/>
      <c r="BH40" s="72"/>
      <c r="BI40" s="72"/>
      <c r="BJ40" s="72"/>
      <c r="BK40" s="72"/>
    </row>
    <row r="41" spans="1:63" ht="15" customHeight="1" x14ac:dyDescent="0.2">
      <c r="A41" s="15"/>
      <c r="B41" s="66"/>
      <c r="C41" s="66"/>
      <c r="D41" s="66"/>
      <c r="E41" s="66"/>
      <c r="F41" s="67"/>
      <c r="G41" s="66"/>
      <c r="H41" s="66"/>
      <c r="I41" s="66"/>
      <c r="J41" s="69"/>
      <c r="K41" s="66"/>
      <c r="L41" s="66"/>
      <c r="M41" s="71"/>
      <c r="P41" s="66"/>
      <c r="Q41" s="66"/>
      <c r="S41" s="70"/>
      <c r="V41" s="70"/>
      <c r="Y41" s="70"/>
      <c r="AB41" s="68"/>
      <c r="BA41" s="72"/>
      <c r="BB41" s="72"/>
      <c r="BC41" s="72"/>
      <c r="BD41" s="72"/>
      <c r="BE41" s="72"/>
      <c r="BF41" s="72"/>
      <c r="BG41" s="72"/>
      <c r="BH41" s="72"/>
      <c r="BI41" s="72"/>
      <c r="BJ41" s="72"/>
      <c r="BK41" s="72"/>
    </row>
    <row r="42" spans="1:63" ht="15" customHeight="1" x14ac:dyDescent="0.2">
      <c r="A42" s="15"/>
      <c r="B42" s="66"/>
      <c r="C42" s="66"/>
      <c r="D42" s="66"/>
      <c r="E42" s="66"/>
      <c r="F42" s="67"/>
      <c r="G42" s="66"/>
      <c r="H42" s="66"/>
      <c r="I42" s="66"/>
      <c r="J42" s="69"/>
      <c r="K42" s="66"/>
      <c r="L42" s="66"/>
      <c r="M42" s="71"/>
      <c r="P42" s="66"/>
      <c r="Q42" s="66"/>
      <c r="S42" s="70"/>
      <c r="V42" s="70"/>
      <c r="Y42" s="70"/>
      <c r="AB42" s="68"/>
      <c r="BA42" s="72"/>
      <c r="BB42" s="72"/>
      <c r="BC42" s="72"/>
      <c r="BD42" s="72"/>
      <c r="BE42" s="72"/>
      <c r="BF42" s="72"/>
      <c r="BG42" s="72"/>
      <c r="BH42" s="72"/>
      <c r="BI42" s="72"/>
      <c r="BJ42" s="72"/>
      <c r="BK42" s="72"/>
    </row>
    <row r="43" spans="1:63" ht="15" customHeight="1" x14ac:dyDescent="0.2">
      <c r="A43" s="15"/>
      <c r="B43" s="66"/>
      <c r="C43" s="66"/>
      <c r="D43" s="66"/>
      <c r="E43" s="66"/>
      <c r="F43" s="67"/>
      <c r="G43" s="66"/>
      <c r="H43" s="66"/>
      <c r="I43" s="66"/>
      <c r="J43" s="69"/>
      <c r="K43" s="66"/>
      <c r="L43" s="66"/>
      <c r="M43" s="71"/>
      <c r="P43" s="66"/>
      <c r="Q43" s="66"/>
      <c r="S43" s="70"/>
      <c r="V43" s="70"/>
      <c r="Y43" s="70"/>
      <c r="AB43" s="68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72"/>
    </row>
    <row r="44" spans="1:63" ht="15" customHeight="1" x14ac:dyDescent="0.2">
      <c r="A44" s="15"/>
      <c r="B44" s="66"/>
      <c r="C44" s="66"/>
      <c r="D44" s="66"/>
      <c r="E44" s="66"/>
      <c r="F44" s="67"/>
      <c r="G44" s="66"/>
      <c r="H44" s="66"/>
      <c r="I44" s="66"/>
      <c r="J44" s="69"/>
      <c r="K44" s="66"/>
      <c r="L44" s="66"/>
      <c r="M44" s="71"/>
      <c r="P44" s="66"/>
      <c r="Q44" s="66"/>
      <c r="S44" s="70"/>
      <c r="V44" s="70"/>
      <c r="Y44" s="70"/>
      <c r="AB44" s="68"/>
      <c r="BA44" s="72"/>
      <c r="BB44" s="72"/>
      <c r="BC44" s="72"/>
      <c r="BD44" s="72"/>
      <c r="BE44" s="72"/>
      <c r="BF44" s="72"/>
      <c r="BG44" s="72"/>
      <c r="BH44" s="72"/>
      <c r="BI44" s="72"/>
      <c r="BJ44" s="72"/>
      <c r="BK44" s="72"/>
    </row>
    <row r="45" spans="1:63" ht="15" customHeight="1" x14ac:dyDescent="0.2">
      <c r="A45" s="15"/>
      <c r="B45" s="66"/>
      <c r="C45" s="66"/>
      <c r="D45" s="66"/>
      <c r="E45" s="66"/>
      <c r="F45" s="67"/>
      <c r="G45" s="66"/>
      <c r="H45" s="66"/>
      <c r="I45" s="66"/>
      <c r="J45" s="69"/>
      <c r="K45" s="66"/>
      <c r="L45" s="66"/>
      <c r="M45" s="71"/>
      <c r="P45" s="66"/>
      <c r="Q45" s="66"/>
      <c r="S45" s="70"/>
      <c r="V45" s="70"/>
      <c r="Y45" s="70"/>
      <c r="AB45" s="68"/>
      <c r="BA45" s="72"/>
      <c r="BB45" s="72"/>
      <c r="BC45" s="72"/>
      <c r="BD45" s="72"/>
      <c r="BE45" s="72"/>
      <c r="BF45" s="72"/>
      <c r="BG45" s="72"/>
      <c r="BH45" s="72"/>
      <c r="BI45" s="72"/>
      <c r="BJ45" s="72"/>
      <c r="BK45" s="72"/>
    </row>
    <row r="46" spans="1:63" ht="15" customHeight="1" x14ac:dyDescent="0.2">
      <c r="A46" s="15"/>
      <c r="B46" s="66"/>
      <c r="C46" s="66"/>
      <c r="D46" s="66"/>
      <c r="E46" s="66"/>
      <c r="F46" s="67"/>
      <c r="G46" s="66"/>
      <c r="H46" s="66"/>
      <c r="I46" s="66"/>
      <c r="J46" s="69"/>
      <c r="K46" s="66"/>
      <c r="L46" s="66"/>
      <c r="M46" s="71"/>
      <c r="P46" s="66"/>
      <c r="Q46" s="66"/>
      <c r="S46" s="70"/>
      <c r="V46" s="70"/>
      <c r="Y46" s="70"/>
      <c r="AB46" s="68"/>
      <c r="BA46" s="72"/>
      <c r="BB46" s="72"/>
      <c r="BC46" s="72"/>
      <c r="BD46" s="72"/>
      <c r="BE46" s="72"/>
      <c r="BF46" s="72"/>
      <c r="BG46" s="72"/>
      <c r="BH46" s="72"/>
      <c r="BI46" s="72"/>
      <c r="BJ46" s="72"/>
      <c r="BK46" s="72"/>
    </row>
    <row r="47" spans="1:63" ht="15" customHeight="1" x14ac:dyDescent="0.2">
      <c r="A47" s="15"/>
      <c r="B47" s="66"/>
      <c r="C47" s="66"/>
      <c r="D47" s="66"/>
      <c r="E47" s="66"/>
      <c r="F47" s="67"/>
      <c r="G47" s="66"/>
      <c r="H47" s="66"/>
      <c r="I47" s="66"/>
      <c r="J47" s="69"/>
      <c r="K47" s="66"/>
      <c r="L47" s="66"/>
      <c r="M47" s="71"/>
      <c r="P47" s="66"/>
      <c r="Q47" s="66"/>
      <c r="S47" s="70"/>
      <c r="V47" s="70"/>
      <c r="Y47" s="70"/>
      <c r="AB47" s="68"/>
      <c r="BA47" s="72"/>
      <c r="BB47" s="72"/>
      <c r="BC47" s="72"/>
      <c r="BD47" s="72"/>
      <c r="BE47" s="72"/>
      <c r="BF47" s="72"/>
      <c r="BG47" s="72"/>
      <c r="BH47" s="72"/>
      <c r="BI47" s="72"/>
      <c r="BJ47" s="72"/>
      <c r="BK47" s="72"/>
    </row>
    <row r="48" spans="1:63" ht="15" customHeight="1" x14ac:dyDescent="0.2">
      <c r="A48" s="15"/>
      <c r="B48" s="66"/>
      <c r="C48" s="66"/>
      <c r="D48" s="66"/>
      <c r="E48" s="66"/>
      <c r="F48" s="67"/>
      <c r="G48" s="66"/>
      <c r="H48" s="66"/>
      <c r="I48" s="66"/>
      <c r="J48" s="69"/>
      <c r="K48" s="66"/>
      <c r="L48" s="66"/>
      <c r="M48" s="71"/>
      <c r="P48" s="66"/>
      <c r="Q48" s="66"/>
      <c r="S48" s="70"/>
      <c r="V48" s="70"/>
      <c r="Y48" s="70"/>
      <c r="AB48" s="68"/>
      <c r="BA48" s="72"/>
      <c r="BB48" s="72"/>
      <c r="BC48" s="72"/>
      <c r="BD48" s="72"/>
      <c r="BE48" s="72"/>
      <c r="BF48" s="72"/>
      <c r="BG48" s="72"/>
      <c r="BH48" s="72"/>
      <c r="BI48" s="72"/>
      <c r="BJ48" s="72"/>
      <c r="BK48" s="72"/>
    </row>
    <row r="49" spans="1:63" ht="15" customHeight="1" x14ac:dyDescent="0.2">
      <c r="A49" s="15"/>
      <c r="B49" s="66"/>
      <c r="C49" s="66"/>
      <c r="D49" s="66"/>
      <c r="E49" s="66"/>
      <c r="F49" s="67"/>
      <c r="G49" s="66"/>
      <c r="H49" s="66"/>
      <c r="I49" s="66"/>
      <c r="J49" s="69"/>
      <c r="K49" s="66"/>
      <c r="L49" s="66"/>
      <c r="M49" s="71"/>
      <c r="P49" s="66"/>
      <c r="Q49" s="66"/>
      <c r="S49" s="70"/>
      <c r="V49" s="70"/>
      <c r="Y49" s="70"/>
      <c r="AB49" s="68"/>
      <c r="BA49" s="72"/>
      <c r="BB49" s="72"/>
      <c r="BC49" s="72"/>
      <c r="BD49" s="72"/>
      <c r="BE49" s="72"/>
      <c r="BF49" s="72"/>
      <c r="BG49" s="72"/>
      <c r="BH49" s="72"/>
      <c r="BI49" s="72"/>
      <c r="BJ49" s="72"/>
      <c r="BK49" s="72"/>
    </row>
    <row r="50" spans="1:63" ht="15" customHeight="1" x14ac:dyDescent="0.2">
      <c r="A50" s="15"/>
      <c r="B50" s="66"/>
      <c r="C50" s="66"/>
      <c r="D50" s="66"/>
      <c r="E50" s="66"/>
      <c r="F50" s="67"/>
      <c r="G50" s="66"/>
      <c r="H50" s="66"/>
      <c r="I50" s="66"/>
      <c r="J50" s="69"/>
      <c r="K50" s="66"/>
      <c r="L50" s="66"/>
      <c r="M50" s="71"/>
      <c r="P50" s="66"/>
      <c r="Q50" s="66"/>
      <c r="S50" s="70"/>
      <c r="V50" s="70"/>
      <c r="Y50" s="70"/>
      <c r="AB50" s="68"/>
      <c r="BA50" s="72"/>
      <c r="BB50" s="72"/>
      <c r="BC50" s="72"/>
      <c r="BD50" s="72"/>
      <c r="BE50" s="72"/>
      <c r="BF50" s="72"/>
      <c r="BG50" s="72"/>
      <c r="BH50" s="72"/>
      <c r="BI50" s="72"/>
      <c r="BJ50" s="72"/>
      <c r="BK50" s="72"/>
    </row>
    <row r="51" spans="1:63" ht="15" customHeight="1" x14ac:dyDescent="0.2">
      <c r="A51" s="15"/>
      <c r="B51" s="66"/>
      <c r="C51" s="66"/>
      <c r="D51" s="66"/>
      <c r="E51" s="66"/>
      <c r="F51" s="67"/>
      <c r="G51" s="66"/>
      <c r="H51" s="66"/>
      <c r="I51" s="66"/>
      <c r="J51" s="69"/>
      <c r="K51" s="66"/>
      <c r="L51" s="66"/>
      <c r="M51" s="71"/>
      <c r="P51" s="66"/>
      <c r="Q51" s="66"/>
      <c r="S51" s="70"/>
      <c r="V51" s="70"/>
      <c r="Y51" s="70"/>
      <c r="AB51" s="68"/>
      <c r="BA51" s="72"/>
      <c r="BB51" s="72"/>
      <c r="BC51" s="72"/>
      <c r="BD51" s="72"/>
      <c r="BE51" s="72"/>
      <c r="BF51" s="72"/>
      <c r="BG51" s="72"/>
      <c r="BH51" s="72"/>
      <c r="BI51" s="72"/>
      <c r="BJ51" s="72"/>
      <c r="BK51" s="72"/>
    </row>
    <row r="52" spans="1:63" ht="15" customHeight="1" x14ac:dyDescent="0.2">
      <c r="A52" s="15"/>
      <c r="B52" s="66"/>
      <c r="C52" s="66"/>
      <c r="D52" s="66"/>
      <c r="E52" s="66"/>
      <c r="F52" s="67"/>
      <c r="G52" s="66"/>
      <c r="H52" s="66"/>
      <c r="I52" s="66"/>
      <c r="J52" s="69"/>
      <c r="K52" s="66"/>
      <c r="L52" s="66"/>
      <c r="M52" s="71"/>
      <c r="P52" s="66"/>
      <c r="Q52" s="66"/>
      <c r="S52" s="70"/>
      <c r="V52" s="70"/>
      <c r="Y52" s="70"/>
      <c r="AB52" s="68"/>
      <c r="BA52" s="72"/>
      <c r="BB52" s="72"/>
      <c r="BC52" s="72"/>
      <c r="BD52" s="72"/>
      <c r="BE52" s="72"/>
      <c r="BF52" s="72"/>
      <c r="BG52" s="72"/>
      <c r="BH52" s="72"/>
      <c r="BI52" s="72"/>
      <c r="BJ52" s="72"/>
      <c r="BK52" s="72"/>
    </row>
    <row r="53" spans="1:63" ht="15" customHeight="1" x14ac:dyDescent="0.2">
      <c r="A53" s="15"/>
      <c r="B53" s="66"/>
      <c r="C53" s="66"/>
      <c r="D53" s="66"/>
      <c r="E53" s="66"/>
      <c r="F53" s="67"/>
      <c r="G53" s="66"/>
      <c r="H53" s="66"/>
      <c r="I53" s="66"/>
      <c r="J53" s="69"/>
      <c r="K53" s="66"/>
      <c r="L53" s="66"/>
      <c r="M53" s="71"/>
      <c r="P53" s="66"/>
      <c r="Q53" s="66"/>
      <c r="S53" s="70"/>
      <c r="V53" s="70"/>
      <c r="Y53" s="70"/>
      <c r="AB53" s="68"/>
      <c r="BA53" s="72"/>
      <c r="BB53" s="72"/>
      <c r="BC53" s="72"/>
      <c r="BD53" s="72"/>
      <c r="BE53" s="72"/>
      <c r="BF53" s="72"/>
      <c r="BG53" s="72"/>
      <c r="BH53" s="72"/>
      <c r="BI53" s="72"/>
      <c r="BJ53" s="72"/>
      <c r="BK53" s="72"/>
    </row>
    <row r="54" spans="1:63" ht="15" customHeight="1" x14ac:dyDescent="0.2">
      <c r="A54" s="15"/>
      <c r="B54" s="66"/>
      <c r="C54" s="66"/>
      <c r="D54" s="66"/>
      <c r="E54" s="66"/>
      <c r="F54" s="67"/>
      <c r="G54" s="66"/>
      <c r="H54" s="66"/>
      <c r="I54" s="66"/>
      <c r="J54" s="69"/>
      <c r="K54" s="66"/>
      <c r="L54" s="66"/>
      <c r="M54" s="71"/>
      <c r="P54" s="66"/>
      <c r="Q54" s="66"/>
      <c r="S54" s="70"/>
      <c r="V54" s="70"/>
      <c r="Y54" s="70"/>
      <c r="AB54" s="68"/>
      <c r="BA54" s="72"/>
      <c r="BB54" s="72"/>
      <c r="BC54" s="72"/>
      <c r="BD54" s="72"/>
      <c r="BE54" s="72"/>
      <c r="BF54" s="72"/>
      <c r="BG54" s="72"/>
      <c r="BH54" s="72"/>
      <c r="BI54" s="72"/>
      <c r="BJ54" s="72"/>
      <c r="BK54" s="72"/>
    </row>
    <row r="55" spans="1:63" ht="15" customHeight="1" x14ac:dyDescent="0.2">
      <c r="A55" s="15"/>
      <c r="B55" s="66"/>
      <c r="C55" s="66"/>
      <c r="D55" s="66"/>
      <c r="E55" s="66"/>
      <c r="F55" s="67"/>
      <c r="G55" s="66"/>
      <c r="H55" s="66"/>
      <c r="I55" s="66"/>
      <c r="J55" s="69"/>
      <c r="K55" s="66"/>
      <c r="L55" s="66"/>
      <c r="M55" s="71"/>
      <c r="P55" s="66"/>
      <c r="Q55" s="66"/>
      <c r="S55" s="70"/>
      <c r="V55" s="70"/>
      <c r="Y55" s="70"/>
      <c r="AB55" s="68"/>
      <c r="BA55" s="72"/>
      <c r="BB55" s="72"/>
      <c r="BC55" s="72"/>
      <c r="BD55" s="72"/>
      <c r="BE55" s="72"/>
      <c r="BF55" s="72"/>
      <c r="BG55" s="72"/>
      <c r="BH55" s="72"/>
      <c r="BI55" s="72"/>
      <c r="BJ55" s="72"/>
      <c r="BK55" s="72"/>
    </row>
    <row r="56" spans="1:63" ht="15" customHeight="1" x14ac:dyDescent="0.2">
      <c r="A56" s="15"/>
      <c r="B56" s="66"/>
      <c r="C56" s="66"/>
      <c r="D56" s="66"/>
      <c r="E56" s="66"/>
      <c r="F56" s="67"/>
      <c r="G56" s="66"/>
      <c r="H56" s="66"/>
      <c r="I56" s="66"/>
      <c r="J56" s="69"/>
      <c r="K56" s="66"/>
      <c r="L56" s="66"/>
      <c r="M56" s="71"/>
      <c r="P56" s="66"/>
      <c r="Q56" s="66"/>
      <c r="S56" s="70"/>
      <c r="V56" s="70"/>
      <c r="Y56" s="70"/>
      <c r="AB56" s="68"/>
      <c r="BA56" s="72"/>
      <c r="BB56" s="72"/>
      <c r="BC56" s="72"/>
      <c r="BD56" s="72"/>
      <c r="BE56" s="72"/>
      <c r="BF56" s="72"/>
      <c r="BG56" s="72"/>
      <c r="BH56" s="72"/>
      <c r="BI56" s="72"/>
      <c r="BJ56" s="72"/>
      <c r="BK56" s="72"/>
    </row>
    <row r="57" spans="1:63" ht="15" customHeight="1" x14ac:dyDescent="0.2">
      <c r="A57" s="15"/>
      <c r="B57" s="66"/>
      <c r="C57" s="66"/>
      <c r="D57" s="66"/>
      <c r="E57" s="66"/>
      <c r="F57" s="67"/>
      <c r="G57" s="66"/>
      <c r="H57" s="66"/>
      <c r="I57" s="66"/>
      <c r="J57" s="69"/>
      <c r="K57" s="66"/>
      <c r="L57" s="66"/>
      <c r="M57" s="71"/>
      <c r="P57" s="66"/>
      <c r="Q57" s="66"/>
      <c r="S57" s="70"/>
      <c r="V57" s="70"/>
      <c r="Y57" s="70"/>
      <c r="AB57" s="68"/>
      <c r="BA57" s="72"/>
      <c r="BB57" s="72"/>
      <c r="BC57" s="72"/>
      <c r="BD57" s="72"/>
      <c r="BE57" s="72"/>
      <c r="BF57" s="72"/>
      <c r="BG57" s="72"/>
      <c r="BH57" s="72"/>
      <c r="BI57" s="72"/>
      <c r="BJ57" s="72"/>
      <c r="BK57" s="72"/>
    </row>
    <row r="58" spans="1:63" ht="15" customHeight="1" x14ac:dyDescent="0.2">
      <c r="A58" s="15"/>
      <c r="B58" s="66"/>
      <c r="C58" s="66"/>
      <c r="D58" s="66"/>
      <c r="E58" s="66"/>
      <c r="F58" s="67"/>
      <c r="G58" s="66"/>
      <c r="H58" s="66"/>
      <c r="I58" s="66"/>
      <c r="J58" s="69"/>
      <c r="K58" s="66"/>
      <c r="L58" s="66"/>
      <c r="M58" s="71"/>
      <c r="P58" s="66"/>
      <c r="Q58" s="66"/>
      <c r="S58" s="70"/>
      <c r="V58" s="70"/>
      <c r="Y58" s="70"/>
      <c r="AB58" s="68"/>
      <c r="BA58" s="72"/>
      <c r="BB58" s="72"/>
      <c r="BC58" s="72"/>
      <c r="BD58" s="72"/>
      <c r="BE58" s="72"/>
      <c r="BF58" s="72"/>
      <c r="BG58" s="72"/>
      <c r="BH58" s="72"/>
      <c r="BI58" s="72"/>
      <c r="BJ58" s="72"/>
      <c r="BK58" s="72"/>
    </row>
    <row r="59" spans="1:63" ht="15" customHeight="1" x14ac:dyDescent="0.2">
      <c r="A59" s="15"/>
      <c r="B59" s="66"/>
      <c r="C59" s="66"/>
      <c r="D59" s="66"/>
      <c r="E59" s="66"/>
      <c r="F59" s="67"/>
      <c r="G59" s="66"/>
      <c r="H59" s="66"/>
      <c r="I59" s="66"/>
      <c r="J59" s="69"/>
      <c r="K59" s="66"/>
      <c r="L59" s="66"/>
      <c r="M59" s="71"/>
      <c r="P59" s="66"/>
      <c r="Q59" s="66"/>
      <c r="S59" s="70"/>
      <c r="V59" s="70"/>
      <c r="Y59" s="70"/>
      <c r="AB59" s="68"/>
      <c r="BA59" s="72"/>
      <c r="BB59" s="72"/>
      <c r="BC59" s="72"/>
      <c r="BD59" s="72"/>
      <c r="BE59" s="72"/>
      <c r="BF59" s="72"/>
      <c r="BG59" s="72"/>
      <c r="BH59" s="72"/>
      <c r="BI59" s="72"/>
      <c r="BJ59" s="72"/>
      <c r="BK59" s="72"/>
    </row>
    <row r="60" spans="1:63" ht="15" customHeight="1" x14ac:dyDescent="0.2">
      <c r="A60" s="15"/>
      <c r="B60" s="66"/>
      <c r="C60" s="66"/>
      <c r="D60" s="66"/>
      <c r="E60" s="66"/>
      <c r="F60" s="67"/>
      <c r="G60" s="66"/>
      <c r="H60" s="66"/>
      <c r="I60" s="66"/>
      <c r="J60" s="69"/>
      <c r="K60" s="66"/>
      <c r="L60" s="66"/>
      <c r="M60" s="71"/>
      <c r="P60" s="66"/>
      <c r="Q60" s="66"/>
      <c r="S60" s="70"/>
      <c r="V60" s="70"/>
      <c r="Y60" s="70"/>
      <c r="AB60" s="68"/>
      <c r="BA60" s="72"/>
      <c r="BB60" s="72"/>
      <c r="BC60" s="72"/>
      <c r="BD60" s="72"/>
      <c r="BE60" s="72"/>
      <c r="BF60" s="72"/>
      <c r="BG60" s="72"/>
      <c r="BH60" s="72"/>
      <c r="BI60" s="72"/>
      <c r="BJ60" s="72"/>
      <c r="BK60" s="72"/>
    </row>
    <row r="61" spans="1:63" ht="15" customHeight="1" x14ac:dyDescent="0.2">
      <c r="A61" s="15"/>
      <c r="B61" s="66"/>
      <c r="C61" s="66"/>
      <c r="D61" s="66"/>
      <c r="E61" s="66"/>
      <c r="F61" s="67"/>
      <c r="G61" s="66"/>
      <c r="H61" s="66"/>
      <c r="I61" s="66"/>
      <c r="J61" s="69"/>
      <c r="K61" s="66"/>
      <c r="L61" s="66"/>
      <c r="M61" s="71"/>
      <c r="P61" s="66"/>
      <c r="Q61" s="66"/>
      <c r="S61" s="70"/>
      <c r="V61" s="70"/>
      <c r="Y61" s="70"/>
      <c r="AB61" s="68"/>
      <c r="BA61" s="72"/>
      <c r="BB61" s="72"/>
      <c r="BC61" s="72"/>
      <c r="BD61" s="72"/>
      <c r="BE61" s="72"/>
      <c r="BF61" s="72"/>
      <c r="BG61" s="72"/>
      <c r="BH61" s="72"/>
      <c r="BI61" s="72"/>
      <c r="BJ61" s="72"/>
      <c r="BK61" s="72"/>
    </row>
    <row r="62" spans="1:63" ht="15" customHeight="1" x14ac:dyDescent="0.2">
      <c r="A62" s="15"/>
      <c r="B62" s="66"/>
      <c r="C62" s="66"/>
      <c r="D62" s="66"/>
      <c r="E62" s="66"/>
      <c r="F62" s="67"/>
      <c r="G62" s="66"/>
      <c r="H62" s="66"/>
      <c r="I62" s="66"/>
      <c r="J62" s="69"/>
      <c r="K62" s="66"/>
      <c r="L62" s="66"/>
      <c r="M62" s="71"/>
      <c r="P62" s="66"/>
      <c r="Q62" s="66"/>
      <c r="S62" s="70"/>
      <c r="V62" s="70"/>
      <c r="Y62" s="70"/>
      <c r="AB62" s="68"/>
      <c r="BA62" s="72"/>
      <c r="BB62" s="72"/>
      <c r="BC62" s="72"/>
      <c r="BD62" s="72"/>
      <c r="BE62" s="72"/>
      <c r="BF62" s="72"/>
      <c r="BG62" s="72"/>
      <c r="BH62" s="72"/>
      <c r="BI62" s="72"/>
      <c r="BJ62" s="72"/>
      <c r="BK62" s="72"/>
    </row>
    <row r="63" spans="1:63" ht="15" customHeight="1" x14ac:dyDescent="0.2">
      <c r="A63" s="15"/>
      <c r="B63" s="66"/>
      <c r="C63" s="66"/>
      <c r="D63" s="66"/>
      <c r="E63" s="66"/>
      <c r="F63" s="67"/>
      <c r="G63" s="66"/>
      <c r="H63" s="66"/>
      <c r="I63" s="66"/>
      <c r="J63" s="69"/>
      <c r="K63" s="66"/>
      <c r="L63" s="66"/>
      <c r="M63" s="71"/>
      <c r="P63" s="66"/>
      <c r="Q63" s="66"/>
      <c r="S63" s="70"/>
      <c r="V63" s="70"/>
      <c r="Y63" s="70"/>
      <c r="AB63" s="68"/>
      <c r="BA63" s="72"/>
      <c r="BB63" s="72"/>
      <c r="BC63" s="72"/>
      <c r="BD63" s="72"/>
      <c r="BE63" s="72"/>
      <c r="BF63" s="72"/>
      <c r="BG63" s="72"/>
      <c r="BH63" s="72"/>
      <c r="BI63" s="72"/>
      <c r="BJ63" s="72"/>
      <c r="BK63" s="72"/>
    </row>
    <row r="64" spans="1:63" ht="15" customHeight="1" x14ac:dyDescent="0.2">
      <c r="A64" s="15"/>
      <c r="B64" s="66"/>
      <c r="C64" s="66"/>
      <c r="D64" s="66"/>
      <c r="E64" s="66"/>
      <c r="F64" s="67"/>
      <c r="G64" s="66"/>
      <c r="H64" s="66"/>
      <c r="I64" s="66"/>
      <c r="J64" s="69"/>
      <c r="K64" s="66"/>
      <c r="L64" s="66"/>
      <c r="M64" s="71"/>
      <c r="P64" s="66"/>
      <c r="Q64" s="66"/>
      <c r="S64" s="70"/>
      <c r="V64" s="70"/>
      <c r="Y64" s="70"/>
      <c r="AB64" s="68"/>
      <c r="BA64" s="72"/>
      <c r="BB64" s="72"/>
      <c r="BC64" s="72"/>
      <c r="BD64" s="72"/>
      <c r="BE64" s="72"/>
      <c r="BF64" s="72"/>
      <c r="BG64" s="72"/>
      <c r="BH64" s="72"/>
      <c r="BI64" s="72"/>
      <c r="BJ64" s="72"/>
      <c r="BK64" s="72"/>
    </row>
    <row r="65" spans="1:63" ht="15" customHeight="1" x14ac:dyDescent="0.2">
      <c r="A65" s="15"/>
      <c r="B65" s="66"/>
      <c r="C65" s="66"/>
      <c r="D65" s="66"/>
      <c r="E65" s="66"/>
      <c r="F65" s="67"/>
      <c r="G65" s="66"/>
      <c r="H65" s="66"/>
      <c r="I65" s="66"/>
      <c r="J65" s="69"/>
      <c r="K65" s="66"/>
      <c r="L65" s="66"/>
      <c r="M65" s="71"/>
      <c r="P65" s="66"/>
      <c r="Q65" s="66"/>
      <c r="S65" s="70"/>
      <c r="V65" s="70"/>
      <c r="Y65" s="70"/>
      <c r="AB65" s="68"/>
      <c r="BA65" s="72"/>
      <c r="BB65" s="72"/>
      <c r="BC65" s="72"/>
      <c r="BD65" s="72"/>
      <c r="BE65" s="72"/>
      <c r="BF65" s="72"/>
      <c r="BG65" s="72"/>
      <c r="BH65" s="72"/>
      <c r="BI65" s="72"/>
      <c r="BJ65" s="72"/>
      <c r="BK65" s="72"/>
    </row>
    <row r="66" spans="1:63" ht="15" customHeight="1" x14ac:dyDescent="0.2">
      <c r="A66" s="15"/>
      <c r="B66" s="66"/>
      <c r="C66" s="66"/>
      <c r="D66" s="66"/>
      <c r="E66" s="66"/>
      <c r="F66" s="67"/>
      <c r="G66" s="66"/>
      <c r="H66" s="66"/>
      <c r="I66" s="66"/>
      <c r="J66" s="69"/>
      <c r="K66" s="66"/>
      <c r="L66" s="66"/>
      <c r="M66" s="71"/>
      <c r="P66" s="66"/>
      <c r="Q66" s="66"/>
      <c r="S66" s="70"/>
      <c r="V66" s="70"/>
      <c r="Y66" s="70"/>
      <c r="AB66" s="68"/>
      <c r="BA66" s="72"/>
      <c r="BB66" s="72"/>
      <c r="BC66" s="72"/>
      <c r="BD66" s="72"/>
      <c r="BE66" s="72"/>
      <c r="BF66" s="72"/>
      <c r="BG66" s="72"/>
      <c r="BH66" s="72"/>
      <c r="BI66" s="72"/>
      <c r="BJ66" s="72"/>
      <c r="BK66" s="72"/>
    </row>
    <row r="67" spans="1:63" ht="15" customHeight="1" x14ac:dyDescent="0.2">
      <c r="A67" s="15"/>
      <c r="B67" s="66"/>
      <c r="C67" s="66"/>
      <c r="D67" s="66"/>
      <c r="E67" s="66"/>
      <c r="F67" s="67"/>
      <c r="G67" s="66"/>
      <c r="H67" s="66"/>
      <c r="I67" s="66"/>
      <c r="J67" s="69"/>
      <c r="K67" s="66"/>
      <c r="L67" s="66"/>
      <c r="M67" s="71"/>
      <c r="P67" s="66"/>
      <c r="Q67" s="66"/>
      <c r="S67" s="70"/>
      <c r="V67" s="70"/>
      <c r="Y67" s="70"/>
      <c r="AB67" s="68"/>
      <c r="BA67" s="72"/>
      <c r="BB67" s="72"/>
      <c r="BC67" s="72"/>
      <c r="BD67" s="72"/>
      <c r="BE67" s="72"/>
      <c r="BF67" s="72"/>
      <c r="BG67" s="72"/>
      <c r="BH67" s="72"/>
      <c r="BI67" s="72"/>
      <c r="BJ67" s="72"/>
      <c r="BK67" s="72"/>
    </row>
    <row r="68" spans="1:63" ht="15" customHeight="1" x14ac:dyDescent="0.2">
      <c r="A68" s="15"/>
      <c r="B68" s="66"/>
      <c r="C68" s="66"/>
      <c r="D68" s="66"/>
      <c r="E68" s="66"/>
      <c r="F68" s="67"/>
      <c r="G68" s="66"/>
      <c r="H68" s="66"/>
      <c r="I68" s="66"/>
      <c r="J68" s="69"/>
      <c r="K68" s="66"/>
      <c r="L68" s="66"/>
      <c r="M68" s="71"/>
      <c r="P68" s="66"/>
      <c r="Q68" s="66"/>
      <c r="S68" s="70"/>
      <c r="V68" s="70"/>
      <c r="Y68" s="70"/>
      <c r="AB68" s="68"/>
      <c r="BA68" s="72"/>
      <c r="BB68" s="72"/>
      <c r="BC68" s="72"/>
      <c r="BD68" s="72"/>
      <c r="BE68" s="72"/>
      <c r="BF68" s="72"/>
      <c r="BG68" s="72"/>
      <c r="BH68" s="72"/>
      <c r="BI68" s="72"/>
      <c r="BJ68" s="72"/>
      <c r="BK68" s="72"/>
    </row>
    <row r="69" spans="1:63" ht="15" customHeight="1" x14ac:dyDescent="0.2">
      <c r="A69" s="15"/>
      <c r="B69" s="66"/>
      <c r="C69" s="66"/>
      <c r="D69" s="66"/>
      <c r="E69" s="66"/>
      <c r="F69" s="67"/>
      <c r="G69" s="66"/>
      <c r="H69" s="66"/>
      <c r="I69" s="66"/>
      <c r="J69" s="69"/>
      <c r="K69" s="66"/>
      <c r="L69" s="66"/>
      <c r="M69" s="71"/>
      <c r="P69" s="66"/>
      <c r="Q69" s="66"/>
      <c r="S69" s="70"/>
      <c r="V69" s="70"/>
      <c r="Y69" s="70"/>
      <c r="AB69" s="68"/>
      <c r="BA69" s="72"/>
      <c r="BB69" s="72"/>
      <c r="BC69" s="72"/>
      <c r="BD69" s="72"/>
      <c r="BE69" s="72"/>
      <c r="BF69" s="72"/>
      <c r="BG69" s="72"/>
      <c r="BH69" s="72"/>
      <c r="BI69" s="72"/>
      <c r="BJ69" s="72"/>
      <c r="BK69" s="72"/>
    </row>
    <row r="70" spans="1:63" ht="15" customHeight="1" x14ac:dyDescent="0.2">
      <c r="A70" s="15"/>
      <c r="B70" s="66"/>
      <c r="C70" s="66"/>
      <c r="D70" s="66"/>
      <c r="E70" s="66"/>
      <c r="F70" s="67"/>
      <c r="G70" s="66"/>
      <c r="H70" s="66"/>
      <c r="I70" s="66"/>
      <c r="J70" s="69"/>
      <c r="K70" s="66"/>
      <c r="L70" s="66"/>
      <c r="M70" s="71"/>
      <c r="P70" s="66"/>
      <c r="Q70" s="66"/>
      <c r="S70" s="70"/>
      <c r="V70" s="70"/>
      <c r="Y70" s="70"/>
      <c r="AB70" s="68"/>
      <c r="BA70" s="72"/>
      <c r="BB70" s="72"/>
      <c r="BC70" s="72"/>
      <c r="BD70" s="72"/>
      <c r="BE70" s="72"/>
      <c r="BF70" s="72"/>
      <c r="BG70" s="72"/>
      <c r="BH70" s="72"/>
      <c r="BI70" s="72"/>
      <c r="BJ70" s="72"/>
      <c r="BK70" s="72"/>
    </row>
    <row r="71" spans="1:63" ht="15" customHeight="1" x14ac:dyDescent="0.2">
      <c r="A71" s="15"/>
      <c r="B71" s="66"/>
      <c r="C71" s="66"/>
      <c r="D71" s="66"/>
      <c r="E71" s="66"/>
      <c r="F71" s="67"/>
      <c r="G71" s="66"/>
      <c r="H71" s="66"/>
      <c r="I71" s="66"/>
      <c r="J71" s="69"/>
      <c r="K71" s="66"/>
      <c r="L71" s="66"/>
      <c r="M71" s="71"/>
      <c r="P71" s="66"/>
      <c r="Q71" s="66"/>
      <c r="S71" s="70"/>
      <c r="V71" s="70"/>
      <c r="Y71" s="70"/>
      <c r="AB71" s="68"/>
      <c r="BA71" s="72"/>
      <c r="BB71" s="72"/>
      <c r="BC71" s="72"/>
      <c r="BD71" s="72"/>
      <c r="BE71" s="72"/>
      <c r="BF71" s="72"/>
      <c r="BG71" s="72"/>
      <c r="BH71" s="72"/>
      <c r="BI71" s="72"/>
      <c r="BJ71" s="72"/>
      <c r="BK71" s="72"/>
    </row>
    <row r="72" spans="1:63" ht="15" customHeight="1" x14ac:dyDescent="0.2">
      <c r="A72" s="15"/>
      <c r="B72" s="66"/>
      <c r="C72" s="66"/>
      <c r="D72" s="66"/>
      <c r="E72" s="66"/>
      <c r="F72" s="67"/>
      <c r="G72" s="66"/>
      <c r="H72" s="66"/>
      <c r="I72" s="66"/>
      <c r="J72" s="69"/>
      <c r="K72" s="66"/>
      <c r="L72" s="66"/>
      <c r="M72" s="71"/>
      <c r="P72" s="66"/>
      <c r="Q72" s="66"/>
      <c r="S72" s="70"/>
      <c r="V72" s="70"/>
      <c r="Y72" s="70"/>
      <c r="AB72" s="68"/>
      <c r="BA72" s="72"/>
      <c r="BB72" s="72"/>
      <c r="BC72" s="72"/>
      <c r="BD72" s="72"/>
      <c r="BE72" s="72"/>
      <c r="BF72" s="72"/>
      <c r="BG72" s="72"/>
      <c r="BH72" s="72"/>
      <c r="BI72" s="72"/>
      <c r="BJ72" s="72"/>
      <c r="BK72" s="72"/>
    </row>
    <row r="73" spans="1:63" ht="15" customHeight="1" x14ac:dyDescent="0.2">
      <c r="A73" s="15"/>
      <c r="B73" s="66"/>
      <c r="C73" s="66"/>
      <c r="D73" s="66"/>
      <c r="E73" s="66"/>
      <c r="F73" s="67"/>
      <c r="G73" s="66"/>
      <c r="H73" s="66"/>
      <c r="I73" s="66"/>
      <c r="J73" s="69"/>
      <c r="K73" s="66"/>
      <c r="L73" s="66"/>
      <c r="M73" s="71"/>
      <c r="P73" s="66"/>
      <c r="Q73" s="66"/>
      <c r="S73" s="70"/>
      <c r="V73" s="70"/>
      <c r="Y73" s="70"/>
      <c r="AB73" s="68"/>
      <c r="BA73" s="72"/>
      <c r="BB73" s="72"/>
      <c r="BC73" s="72"/>
      <c r="BD73" s="72"/>
      <c r="BE73" s="72"/>
      <c r="BF73" s="72"/>
      <c r="BG73" s="72"/>
      <c r="BH73" s="72"/>
      <c r="BI73" s="72"/>
      <c r="BJ73" s="72"/>
      <c r="BK73" s="72"/>
    </row>
    <row r="74" spans="1:63" ht="15" customHeight="1" x14ac:dyDescent="0.2">
      <c r="A74" s="15"/>
      <c r="B74" s="66"/>
      <c r="C74" s="66"/>
      <c r="D74" s="66"/>
      <c r="E74" s="66"/>
      <c r="F74" s="67"/>
      <c r="G74" s="66"/>
      <c r="H74" s="66"/>
      <c r="I74" s="66"/>
      <c r="J74" s="69"/>
      <c r="K74" s="66"/>
      <c r="L74" s="66"/>
      <c r="M74" s="71"/>
      <c r="P74" s="66"/>
      <c r="Q74" s="66"/>
      <c r="S74" s="70"/>
      <c r="V74" s="70"/>
      <c r="Y74" s="70"/>
      <c r="AB74" s="68"/>
      <c r="BA74" s="72"/>
      <c r="BB74" s="72"/>
      <c r="BC74" s="72"/>
      <c r="BD74" s="72"/>
      <c r="BE74" s="72"/>
      <c r="BF74" s="72"/>
      <c r="BG74" s="72"/>
      <c r="BH74" s="72"/>
      <c r="BI74" s="72"/>
      <c r="BJ74" s="72"/>
      <c r="BK74" s="72"/>
    </row>
    <row r="75" spans="1:63" ht="15" customHeight="1" x14ac:dyDescent="0.2">
      <c r="A75" s="15"/>
      <c r="B75" s="66"/>
      <c r="C75" s="66"/>
      <c r="D75" s="66"/>
      <c r="E75" s="66"/>
      <c r="F75" s="67"/>
      <c r="G75" s="66"/>
      <c r="H75" s="66"/>
      <c r="I75" s="66"/>
      <c r="J75" s="69"/>
      <c r="K75" s="66"/>
      <c r="L75" s="66"/>
      <c r="M75" s="71"/>
      <c r="P75" s="66"/>
      <c r="Q75" s="66"/>
      <c r="S75" s="70"/>
      <c r="V75" s="70"/>
      <c r="Y75" s="70"/>
      <c r="AB75" s="68"/>
      <c r="BA75" s="72"/>
      <c r="BB75" s="72"/>
      <c r="BC75" s="72"/>
      <c r="BD75" s="72"/>
      <c r="BE75" s="72"/>
      <c r="BF75" s="72"/>
      <c r="BG75" s="72"/>
      <c r="BH75" s="72"/>
      <c r="BI75" s="72"/>
      <c r="BJ75" s="72"/>
      <c r="BK75" s="72"/>
    </row>
    <row r="76" spans="1:63" ht="15" customHeight="1" x14ac:dyDescent="0.2">
      <c r="A76" s="15"/>
      <c r="B76" s="66"/>
      <c r="C76" s="66"/>
      <c r="D76" s="66"/>
      <c r="E76" s="66"/>
      <c r="F76" s="67"/>
      <c r="G76" s="66"/>
      <c r="H76" s="66"/>
      <c r="I76" s="66"/>
      <c r="J76" s="69"/>
      <c r="K76" s="66"/>
      <c r="L76" s="66"/>
      <c r="M76" s="71"/>
      <c r="P76" s="66"/>
      <c r="Q76" s="66"/>
      <c r="S76" s="70"/>
      <c r="V76" s="70"/>
      <c r="Y76" s="70"/>
      <c r="AB76" s="68"/>
      <c r="BA76" s="72"/>
      <c r="BB76" s="72"/>
      <c r="BC76" s="72"/>
      <c r="BD76" s="72"/>
      <c r="BE76" s="72"/>
      <c r="BF76" s="72"/>
      <c r="BG76" s="72"/>
      <c r="BH76" s="72"/>
      <c r="BI76" s="72"/>
      <c r="BJ76" s="72"/>
      <c r="BK76" s="72"/>
    </row>
    <row r="77" spans="1:63" ht="15" customHeight="1" x14ac:dyDescent="0.2">
      <c r="A77" s="15"/>
      <c r="B77" s="66"/>
      <c r="C77" s="66"/>
      <c r="D77" s="66"/>
      <c r="E77" s="66"/>
      <c r="F77" s="67"/>
      <c r="G77" s="66"/>
      <c r="H77" s="66"/>
      <c r="I77" s="66"/>
      <c r="J77" s="69"/>
      <c r="K77" s="66"/>
      <c r="L77" s="66"/>
      <c r="M77" s="71"/>
      <c r="P77" s="66"/>
      <c r="Q77" s="66"/>
      <c r="S77" s="70"/>
      <c r="V77" s="70"/>
      <c r="Y77" s="70"/>
      <c r="AB77" s="68"/>
      <c r="BA77" s="72"/>
      <c r="BB77" s="72"/>
      <c r="BC77" s="72"/>
      <c r="BD77" s="72"/>
      <c r="BE77" s="72"/>
      <c r="BF77" s="72"/>
      <c r="BG77" s="72"/>
      <c r="BH77" s="72"/>
      <c r="BI77" s="72"/>
      <c r="BJ77" s="72"/>
      <c r="BK77" s="72"/>
    </row>
    <row r="78" spans="1:63" ht="15" customHeight="1" x14ac:dyDescent="0.2">
      <c r="A78" s="15"/>
      <c r="B78" s="66"/>
      <c r="C78" s="66"/>
      <c r="D78" s="66"/>
      <c r="E78" s="66"/>
      <c r="F78" s="67"/>
      <c r="G78" s="66"/>
      <c r="H78" s="66"/>
      <c r="I78" s="66"/>
      <c r="J78" s="69"/>
      <c r="K78" s="66"/>
      <c r="L78" s="66"/>
      <c r="M78" s="71"/>
      <c r="P78" s="66"/>
      <c r="Q78" s="66"/>
      <c r="S78" s="70"/>
      <c r="V78" s="70"/>
      <c r="Y78" s="70"/>
      <c r="AB78" s="68"/>
      <c r="BA78" s="72"/>
      <c r="BB78" s="72"/>
      <c r="BC78" s="72"/>
      <c r="BD78" s="72"/>
      <c r="BE78" s="72"/>
      <c r="BF78" s="72"/>
      <c r="BG78" s="72"/>
      <c r="BH78" s="72"/>
      <c r="BI78" s="72"/>
      <c r="BJ78" s="72"/>
      <c r="BK78" s="72"/>
    </row>
    <row r="79" spans="1:63" ht="15" customHeight="1" x14ac:dyDescent="0.2">
      <c r="A79" s="15"/>
      <c r="B79" s="66"/>
      <c r="C79" s="66"/>
      <c r="D79" s="66"/>
      <c r="E79" s="66"/>
      <c r="F79" s="67"/>
      <c r="G79" s="66"/>
      <c r="H79" s="66"/>
      <c r="I79" s="66"/>
      <c r="J79" s="69"/>
      <c r="K79" s="66"/>
      <c r="L79" s="66"/>
      <c r="M79" s="71"/>
      <c r="P79" s="66"/>
      <c r="Q79" s="66"/>
      <c r="S79" s="70"/>
      <c r="V79" s="70"/>
      <c r="Y79" s="70"/>
      <c r="AB79" s="68"/>
      <c r="BA79" s="72"/>
      <c r="BB79" s="72"/>
      <c r="BC79" s="72"/>
      <c r="BD79" s="72"/>
      <c r="BE79" s="72"/>
      <c r="BF79" s="72"/>
      <c r="BG79" s="72"/>
      <c r="BH79" s="72"/>
      <c r="BI79" s="72"/>
      <c r="BJ79" s="72"/>
      <c r="BK79" s="72"/>
    </row>
    <row r="80" spans="1:63" ht="15" customHeight="1" x14ac:dyDescent="0.2">
      <c r="A80" s="15"/>
      <c r="B80" s="66"/>
      <c r="C80" s="66"/>
      <c r="D80" s="66"/>
      <c r="E80" s="66"/>
      <c r="F80" s="67"/>
      <c r="G80" s="66"/>
      <c r="H80" s="66"/>
      <c r="I80" s="66"/>
      <c r="J80" s="69"/>
      <c r="K80" s="66"/>
      <c r="L80" s="66"/>
      <c r="M80" s="71"/>
      <c r="P80" s="66"/>
      <c r="Q80" s="66"/>
      <c r="S80" s="70"/>
      <c r="V80" s="70"/>
      <c r="Y80" s="70"/>
      <c r="AB80" s="68"/>
      <c r="BA80" s="72"/>
      <c r="BB80" s="72"/>
      <c r="BC80" s="72"/>
      <c r="BD80" s="72"/>
      <c r="BE80" s="72"/>
      <c r="BF80" s="72"/>
      <c r="BG80" s="72"/>
      <c r="BH80" s="72"/>
      <c r="BI80" s="72"/>
      <c r="BJ80" s="72"/>
      <c r="BK80" s="72"/>
    </row>
    <row r="81" spans="1:63" ht="15" customHeight="1" x14ac:dyDescent="0.2">
      <c r="A81" s="15"/>
      <c r="B81" s="66"/>
      <c r="C81" s="66"/>
      <c r="D81" s="66"/>
      <c r="E81" s="66"/>
      <c r="F81" s="67"/>
      <c r="G81" s="66"/>
      <c r="H81" s="66"/>
      <c r="I81" s="66"/>
      <c r="J81" s="69"/>
      <c r="K81" s="66"/>
      <c r="L81" s="66"/>
      <c r="M81" s="71"/>
      <c r="P81" s="66"/>
      <c r="Q81" s="66"/>
      <c r="S81" s="70"/>
      <c r="V81" s="70"/>
      <c r="Y81" s="70"/>
      <c r="AB81" s="68"/>
      <c r="BA81" s="72"/>
      <c r="BB81" s="72"/>
      <c r="BC81" s="72"/>
      <c r="BD81" s="72"/>
      <c r="BE81" s="72"/>
      <c r="BF81" s="72"/>
      <c r="BG81" s="72"/>
      <c r="BH81" s="72"/>
      <c r="BI81" s="72"/>
      <c r="BJ81" s="72"/>
      <c r="BK81" s="72"/>
    </row>
    <row r="82" spans="1:63" ht="15" customHeight="1" x14ac:dyDescent="0.2">
      <c r="A82" s="15"/>
      <c r="B82" s="66"/>
      <c r="C82" s="66"/>
      <c r="D82" s="66"/>
      <c r="E82" s="66"/>
      <c r="F82" s="67"/>
      <c r="G82" s="66"/>
      <c r="H82" s="66"/>
      <c r="I82" s="66"/>
      <c r="J82" s="69"/>
      <c r="K82" s="66"/>
      <c r="L82" s="66"/>
      <c r="M82" s="71"/>
      <c r="P82" s="66"/>
      <c r="Q82" s="66"/>
      <c r="S82" s="70"/>
      <c r="V82" s="70"/>
      <c r="Y82" s="70"/>
      <c r="AB82" s="68"/>
      <c r="BA82" s="72"/>
      <c r="BB82" s="72"/>
      <c r="BC82" s="72"/>
      <c r="BD82" s="72"/>
      <c r="BE82" s="72"/>
      <c r="BF82" s="72"/>
      <c r="BG82" s="72"/>
      <c r="BH82" s="72"/>
      <c r="BI82" s="72"/>
      <c r="BJ82" s="72"/>
      <c r="BK82" s="72"/>
    </row>
    <row r="83" spans="1:63" ht="15" customHeight="1" x14ac:dyDescent="0.2">
      <c r="A83" s="15"/>
      <c r="B83" s="66"/>
      <c r="C83" s="66"/>
      <c r="D83" s="66"/>
      <c r="E83" s="66"/>
      <c r="F83" s="67"/>
      <c r="G83" s="66"/>
      <c r="H83" s="66"/>
      <c r="I83" s="66"/>
      <c r="J83" s="69"/>
      <c r="K83" s="66"/>
      <c r="L83" s="66"/>
      <c r="M83" s="71"/>
      <c r="P83" s="66"/>
      <c r="Q83" s="66"/>
      <c r="S83" s="70"/>
      <c r="V83" s="70"/>
      <c r="Y83" s="70"/>
      <c r="AB83" s="68"/>
      <c r="BA83" s="72"/>
      <c r="BB83" s="72"/>
      <c r="BC83" s="72"/>
      <c r="BD83" s="72"/>
      <c r="BE83" s="72"/>
      <c r="BF83" s="72"/>
      <c r="BG83" s="72"/>
      <c r="BH83" s="72"/>
      <c r="BI83" s="72"/>
      <c r="BJ83" s="72"/>
      <c r="BK83" s="72"/>
    </row>
    <row r="84" spans="1:63" ht="15" customHeight="1" x14ac:dyDescent="0.2">
      <c r="A84" s="15"/>
      <c r="B84" s="66"/>
      <c r="C84" s="66"/>
      <c r="D84" s="66"/>
      <c r="E84" s="66"/>
      <c r="F84" s="67"/>
      <c r="G84" s="66"/>
      <c r="H84" s="66"/>
      <c r="I84" s="66"/>
      <c r="J84" s="69"/>
      <c r="K84" s="66"/>
      <c r="L84" s="66"/>
      <c r="M84" s="71"/>
      <c r="P84" s="66"/>
      <c r="Q84" s="66"/>
      <c r="S84" s="70"/>
      <c r="V84" s="70"/>
      <c r="Y84" s="70"/>
      <c r="AB84" s="68"/>
      <c r="BA84" s="72"/>
      <c r="BB84" s="72"/>
      <c r="BC84" s="72"/>
      <c r="BD84" s="72"/>
      <c r="BE84" s="72"/>
      <c r="BF84" s="72"/>
      <c r="BG84" s="72"/>
      <c r="BH84" s="72"/>
      <c r="BI84" s="72"/>
      <c r="BJ84" s="72"/>
      <c r="BK84" s="72"/>
    </row>
    <row r="85" spans="1:63" ht="15" customHeight="1" x14ac:dyDescent="0.2">
      <c r="A85" s="15"/>
      <c r="B85" s="66"/>
      <c r="C85" s="66"/>
      <c r="D85" s="66"/>
      <c r="E85" s="66"/>
      <c r="F85" s="67"/>
      <c r="G85" s="66"/>
      <c r="H85" s="66"/>
      <c r="I85" s="66"/>
      <c r="J85" s="69"/>
      <c r="K85" s="66"/>
      <c r="L85" s="66"/>
      <c r="M85" s="71"/>
      <c r="P85" s="66"/>
      <c r="Q85" s="66"/>
      <c r="S85" s="70"/>
      <c r="V85" s="70"/>
      <c r="Y85" s="70"/>
      <c r="AB85" s="68"/>
      <c r="BA85" s="72"/>
      <c r="BB85" s="72"/>
      <c r="BC85" s="72"/>
      <c r="BD85" s="72"/>
      <c r="BE85" s="72"/>
      <c r="BF85" s="72"/>
      <c r="BG85" s="72"/>
      <c r="BH85" s="72"/>
      <c r="BI85" s="72"/>
      <c r="BJ85" s="72"/>
      <c r="BK85" s="72"/>
    </row>
    <row r="86" spans="1:63" ht="15" customHeight="1" x14ac:dyDescent="0.2">
      <c r="A86" s="15"/>
      <c r="B86" s="66"/>
      <c r="C86" s="66"/>
      <c r="D86" s="66"/>
      <c r="E86" s="66"/>
      <c r="F86" s="67"/>
      <c r="G86" s="66"/>
      <c r="H86" s="66"/>
      <c r="I86" s="66"/>
      <c r="J86" s="69"/>
      <c r="K86" s="66"/>
      <c r="L86" s="66"/>
      <c r="M86" s="71"/>
      <c r="P86" s="66"/>
      <c r="Q86" s="66"/>
      <c r="S86" s="70"/>
      <c r="V86" s="70"/>
      <c r="Y86" s="70"/>
      <c r="AB86" s="68"/>
      <c r="BA86" s="72"/>
      <c r="BB86" s="72"/>
      <c r="BC86" s="72"/>
      <c r="BD86" s="72"/>
      <c r="BE86" s="72"/>
      <c r="BF86" s="72"/>
      <c r="BG86" s="72"/>
      <c r="BH86" s="72"/>
      <c r="BI86" s="72"/>
      <c r="BJ86" s="72"/>
      <c r="BK86" s="72"/>
    </row>
    <row r="87" spans="1:63" ht="15" customHeight="1" x14ac:dyDescent="0.2">
      <c r="A87" s="15"/>
      <c r="B87" s="66"/>
      <c r="C87" s="66"/>
      <c r="D87" s="66"/>
      <c r="E87" s="66"/>
      <c r="F87" s="67"/>
      <c r="G87" s="66"/>
      <c r="H87" s="66"/>
      <c r="I87" s="66"/>
      <c r="J87" s="69"/>
      <c r="K87" s="66"/>
      <c r="L87" s="66"/>
      <c r="M87" s="71"/>
      <c r="P87" s="66"/>
      <c r="Q87" s="66"/>
      <c r="S87" s="70"/>
      <c r="V87" s="70"/>
      <c r="Y87" s="70"/>
      <c r="AB87" s="68"/>
      <c r="BA87" s="72"/>
      <c r="BB87" s="72"/>
      <c r="BC87" s="72"/>
      <c r="BD87" s="72"/>
      <c r="BE87" s="72"/>
      <c r="BF87" s="72"/>
      <c r="BG87" s="72"/>
      <c r="BH87" s="72"/>
      <c r="BI87" s="72"/>
      <c r="BJ87" s="72"/>
      <c r="BK87" s="72"/>
    </row>
    <row r="88" spans="1:63" ht="15" customHeight="1" x14ac:dyDescent="0.2">
      <c r="A88" s="15"/>
      <c r="B88" s="66"/>
      <c r="C88" s="66"/>
      <c r="D88" s="66"/>
      <c r="E88" s="66"/>
      <c r="F88" s="67"/>
      <c r="G88" s="66"/>
      <c r="H88" s="66"/>
      <c r="I88" s="66"/>
      <c r="J88" s="69"/>
      <c r="K88" s="66"/>
      <c r="L88" s="66"/>
      <c r="M88" s="71"/>
      <c r="P88" s="66"/>
      <c r="Q88" s="66"/>
      <c r="S88" s="70"/>
      <c r="V88" s="70"/>
      <c r="Y88" s="70"/>
      <c r="AB88" s="68"/>
      <c r="BA88" s="72"/>
      <c r="BB88" s="72"/>
      <c r="BC88" s="72"/>
      <c r="BD88" s="72"/>
      <c r="BE88" s="72"/>
      <c r="BF88" s="72"/>
      <c r="BG88" s="72"/>
      <c r="BH88" s="72"/>
      <c r="BI88" s="72"/>
      <c r="BJ88" s="72"/>
      <c r="BK88" s="72"/>
    </row>
    <row r="89" spans="1:63" ht="15" customHeight="1" x14ac:dyDescent="0.2">
      <c r="A89" s="15"/>
      <c r="B89" s="66"/>
      <c r="C89" s="66"/>
      <c r="D89" s="66"/>
      <c r="E89" s="66"/>
      <c r="F89" s="67"/>
      <c r="G89" s="66"/>
      <c r="H89" s="66"/>
      <c r="I89" s="66"/>
      <c r="J89" s="69"/>
      <c r="K89" s="66"/>
      <c r="L89" s="66"/>
      <c r="M89" s="71"/>
      <c r="P89" s="66"/>
      <c r="Q89" s="66"/>
      <c r="S89" s="70"/>
      <c r="V89" s="70"/>
      <c r="Y89" s="70"/>
      <c r="AB89" s="68"/>
      <c r="BA89" s="72"/>
      <c r="BB89" s="72"/>
      <c r="BC89" s="72"/>
      <c r="BD89" s="72"/>
      <c r="BE89" s="72"/>
      <c r="BF89" s="72"/>
      <c r="BG89" s="72"/>
      <c r="BH89" s="72"/>
      <c r="BI89" s="72"/>
      <c r="BJ89" s="72"/>
      <c r="BK89" s="72"/>
    </row>
    <row r="90" spans="1:63" ht="15" customHeight="1" x14ac:dyDescent="0.2">
      <c r="A90" s="15"/>
      <c r="B90" s="66"/>
      <c r="C90" s="66"/>
      <c r="D90" s="66"/>
      <c r="E90" s="66"/>
      <c r="F90" s="67"/>
      <c r="G90" s="66"/>
      <c r="H90" s="66"/>
      <c r="I90" s="66"/>
      <c r="J90" s="69"/>
      <c r="K90" s="66"/>
      <c r="L90" s="66"/>
      <c r="M90" s="71"/>
      <c r="P90" s="66"/>
      <c r="Q90" s="66"/>
      <c r="S90" s="70"/>
      <c r="V90" s="70"/>
      <c r="Y90" s="70"/>
      <c r="AB90" s="68"/>
      <c r="BA90" s="72"/>
      <c r="BB90" s="72"/>
      <c r="BC90" s="72"/>
      <c r="BD90" s="72"/>
      <c r="BE90" s="72"/>
      <c r="BF90" s="72"/>
      <c r="BG90" s="72"/>
      <c r="BH90" s="72"/>
      <c r="BI90" s="72"/>
      <c r="BJ90" s="72"/>
      <c r="BK90" s="72"/>
    </row>
    <row r="91" spans="1:63" ht="15" customHeight="1" x14ac:dyDescent="0.2">
      <c r="A91" s="15"/>
      <c r="B91" s="66"/>
      <c r="C91" s="66"/>
      <c r="D91" s="66"/>
      <c r="E91" s="66"/>
      <c r="F91" s="67"/>
      <c r="G91" s="66"/>
      <c r="H91" s="66"/>
      <c r="I91" s="66"/>
      <c r="J91" s="69"/>
      <c r="K91" s="66"/>
      <c r="L91" s="66"/>
      <c r="M91" s="71"/>
      <c r="P91" s="66"/>
      <c r="Q91" s="66"/>
      <c r="S91" s="70"/>
      <c r="V91" s="70"/>
      <c r="Y91" s="70"/>
      <c r="AB91" s="68"/>
      <c r="BA91" s="72"/>
      <c r="BB91" s="72"/>
      <c r="BC91" s="72"/>
      <c r="BD91" s="72"/>
      <c r="BE91" s="72"/>
      <c r="BF91" s="72"/>
      <c r="BG91" s="72"/>
      <c r="BH91" s="72"/>
      <c r="BI91" s="72"/>
      <c r="BJ91" s="72"/>
      <c r="BK91" s="72"/>
    </row>
    <row r="92" spans="1:63" ht="15" customHeight="1" x14ac:dyDescent="0.2">
      <c r="A92" s="15"/>
      <c r="B92" s="66"/>
      <c r="C92" s="66"/>
      <c r="D92" s="66"/>
      <c r="E92" s="66"/>
      <c r="F92" s="67"/>
      <c r="G92" s="66"/>
      <c r="H92" s="66"/>
      <c r="I92" s="66"/>
      <c r="J92" s="69"/>
      <c r="K92" s="66"/>
      <c r="L92" s="66"/>
      <c r="M92" s="71"/>
      <c r="P92" s="66"/>
      <c r="Q92" s="66"/>
      <c r="S92" s="70"/>
      <c r="V92" s="70"/>
      <c r="Y92" s="70"/>
      <c r="AB92" s="68"/>
      <c r="BA92" s="72"/>
      <c r="BB92" s="72"/>
      <c r="BC92" s="72"/>
      <c r="BD92" s="72"/>
      <c r="BE92" s="72"/>
      <c r="BF92" s="72"/>
      <c r="BG92" s="72"/>
      <c r="BH92" s="72"/>
      <c r="BI92" s="72"/>
      <c r="BJ92" s="72"/>
      <c r="BK92" s="72"/>
    </row>
    <row r="93" spans="1:63" ht="15" customHeight="1" x14ac:dyDescent="0.2">
      <c r="A93" s="15"/>
      <c r="B93" s="66"/>
      <c r="C93" s="66"/>
      <c r="D93" s="66"/>
      <c r="E93" s="66"/>
      <c r="F93" s="67"/>
      <c r="G93" s="66"/>
      <c r="H93" s="66"/>
      <c r="I93" s="66"/>
      <c r="J93" s="69"/>
      <c r="K93" s="66"/>
      <c r="L93" s="66"/>
      <c r="M93" s="71"/>
      <c r="P93" s="66"/>
      <c r="Q93" s="66"/>
      <c r="S93" s="70"/>
      <c r="V93" s="70"/>
      <c r="Y93" s="70"/>
      <c r="AB93" s="68"/>
      <c r="BA93" s="72"/>
      <c r="BB93" s="72"/>
      <c r="BC93" s="72"/>
      <c r="BD93" s="72"/>
      <c r="BE93" s="72"/>
      <c r="BF93" s="72"/>
      <c r="BG93" s="72"/>
      <c r="BH93" s="72"/>
      <c r="BI93" s="72"/>
      <c r="BJ93" s="72"/>
      <c r="BK93" s="72"/>
    </row>
    <row r="94" spans="1:63" ht="15" customHeight="1" x14ac:dyDescent="0.2">
      <c r="A94" s="15"/>
      <c r="B94" s="66"/>
      <c r="C94" s="66"/>
      <c r="D94" s="66"/>
      <c r="E94" s="66"/>
      <c r="F94" s="67"/>
      <c r="G94" s="66"/>
      <c r="H94" s="66"/>
      <c r="I94" s="66"/>
      <c r="J94" s="69"/>
      <c r="K94" s="66"/>
      <c r="L94" s="66"/>
      <c r="M94" s="71"/>
      <c r="P94" s="66"/>
      <c r="Q94" s="66"/>
      <c r="S94" s="70"/>
      <c r="V94" s="70"/>
      <c r="Y94" s="70"/>
      <c r="AB94" s="68"/>
      <c r="BA94" s="72"/>
      <c r="BB94" s="72"/>
      <c r="BC94" s="72"/>
      <c r="BD94" s="72"/>
      <c r="BE94" s="72"/>
      <c r="BF94" s="72"/>
      <c r="BG94" s="72"/>
      <c r="BH94" s="72"/>
      <c r="BI94" s="72"/>
      <c r="BJ94" s="72"/>
      <c r="BK94" s="72"/>
    </row>
    <row r="95" spans="1:63" ht="15" customHeight="1" x14ac:dyDescent="0.2">
      <c r="A95" s="15"/>
      <c r="B95" s="66"/>
      <c r="C95" s="66"/>
      <c r="D95" s="66"/>
      <c r="E95" s="66"/>
      <c r="F95" s="67"/>
      <c r="G95" s="66"/>
      <c r="H95" s="66"/>
      <c r="I95" s="66"/>
      <c r="J95" s="69"/>
      <c r="K95" s="66"/>
      <c r="L95" s="66"/>
      <c r="M95" s="71"/>
      <c r="P95" s="66"/>
      <c r="Q95" s="66"/>
      <c r="S95" s="70"/>
      <c r="V95" s="70"/>
      <c r="Y95" s="70"/>
      <c r="AB95" s="68"/>
      <c r="BA95" s="72"/>
      <c r="BB95" s="72"/>
      <c r="BC95" s="72"/>
      <c r="BD95" s="72"/>
      <c r="BE95" s="72"/>
      <c r="BF95" s="72"/>
      <c r="BG95" s="72"/>
      <c r="BH95" s="72"/>
      <c r="BI95" s="72"/>
      <c r="BJ95" s="72"/>
      <c r="BK95" s="72"/>
    </row>
    <row r="96" spans="1:63" ht="15" customHeight="1" x14ac:dyDescent="0.2">
      <c r="A96" s="15"/>
      <c r="B96" s="66"/>
      <c r="C96" s="66"/>
      <c r="D96" s="66"/>
      <c r="E96" s="66"/>
      <c r="F96" s="67"/>
      <c r="G96" s="66"/>
      <c r="H96" s="66"/>
      <c r="I96" s="66"/>
      <c r="J96" s="69"/>
      <c r="K96" s="66"/>
      <c r="L96" s="66"/>
      <c r="M96" s="71"/>
      <c r="P96" s="66"/>
      <c r="Q96" s="66"/>
      <c r="S96" s="70"/>
      <c r="V96" s="70"/>
      <c r="Y96" s="70"/>
      <c r="AB96" s="68"/>
      <c r="BA96" s="72"/>
      <c r="BB96" s="72"/>
      <c r="BC96" s="72"/>
      <c r="BD96" s="72"/>
      <c r="BE96" s="72"/>
      <c r="BF96" s="72"/>
      <c r="BG96" s="72"/>
      <c r="BH96" s="72"/>
      <c r="BI96" s="72"/>
      <c r="BJ96" s="72"/>
      <c r="BK96" s="72"/>
    </row>
    <row r="97" spans="1:63" ht="15" customHeight="1" x14ac:dyDescent="0.2">
      <c r="A97" s="15"/>
      <c r="B97" s="66"/>
      <c r="C97" s="66"/>
      <c r="D97" s="66"/>
      <c r="E97" s="66"/>
      <c r="F97" s="67"/>
      <c r="G97" s="66"/>
      <c r="H97" s="66"/>
      <c r="I97" s="66"/>
      <c r="J97" s="69"/>
      <c r="K97" s="66"/>
      <c r="L97" s="66"/>
      <c r="M97" s="71"/>
      <c r="P97" s="66"/>
      <c r="Q97" s="66"/>
      <c r="S97" s="70"/>
      <c r="V97" s="70"/>
      <c r="Y97" s="70"/>
      <c r="AB97" s="68"/>
      <c r="BA97" s="72"/>
      <c r="BB97" s="72"/>
      <c r="BC97" s="72"/>
      <c r="BD97" s="72"/>
      <c r="BE97" s="72"/>
      <c r="BF97" s="72"/>
      <c r="BG97" s="72"/>
      <c r="BH97" s="72"/>
      <c r="BI97" s="72"/>
      <c r="BJ97" s="72"/>
      <c r="BK97" s="72"/>
    </row>
    <row r="98" spans="1:63" ht="15" customHeight="1" x14ac:dyDescent="0.2">
      <c r="A98" s="15"/>
      <c r="B98" s="66"/>
      <c r="C98" s="66"/>
      <c r="D98" s="66"/>
      <c r="E98" s="66"/>
      <c r="F98" s="67"/>
      <c r="G98" s="66"/>
      <c r="H98" s="66"/>
      <c r="I98" s="66"/>
      <c r="J98" s="69"/>
      <c r="K98" s="66"/>
      <c r="L98" s="66"/>
      <c r="M98" s="71"/>
      <c r="P98" s="66"/>
      <c r="Q98" s="66"/>
      <c r="S98" s="70"/>
      <c r="V98" s="70"/>
      <c r="Y98" s="70"/>
      <c r="AB98" s="68"/>
      <c r="BA98" s="72"/>
      <c r="BB98" s="72"/>
      <c r="BC98" s="72"/>
      <c r="BD98" s="72"/>
      <c r="BE98" s="72"/>
      <c r="BF98" s="72"/>
      <c r="BG98" s="72"/>
      <c r="BH98" s="72"/>
      <c r="BI98" s="72"/>
      <c r="BJ98" s="72"/>
      <c r="BK98" s="72"/>
    </row>
    <row r="99" spans="1:63" ht="15" customHeight="1" x14ac:dyDescent="0.2">
      <c r="A99" s="15"/>
      <c r="B99" s="66"/>
      <c r="C99" s="66"/>
      <c r="D99" s="66"/>
      <c r="E99" s="66"/>
      <c r="F99" s="67"/>
      <c r="G99" s="66"/>
      <c r="H99" s="66"/>
      <c r="I99" s="66"/>
      <c r="J99" s="69"/>
      <c r="K99" s="66"/>
      <c r="L99" s="66"/>
      <c r="M99" s="71"/>
      <c r="P99" s="66"/>
      <c r="Q99" s="66"/>
      <c r="S99" s="70"/>
      <c r="V99" s="70"/>
      <c r="Y99" s="70"/>
      <c r="AB99" s="68"/>
      <c r="BA99" s="72"/>
      <c r="BB99" s="72"/>
      <c r="BC99" s="72"/>
      <c r="BD99" s="72"/>
      <c r="BE99" s="72"/>
      <c r="BF99" s="72"/>
      <c r="BG99" s="72"/>
      <c r="BH99" s="72"/>
      <c r="BI99" s="72"/>
      <c r="BJ99" s="72"/>
      <c r="BK99" s="72"/>
    </row>
    <row r="100" spans="1:63" ht="15" customHeight="1" x14ac:dyDescent="0.2">
      <c r="A100" s="15"/>
      <c r="B100" s="66"/>
      <c r="C100" s="66"/>
      <c r="D100" s="66"/>
      <c r="E100" s="66"/>
      <c r="F100" s="67"/>
      <c r="G100" s="66"/>
      <c r="H100" s="66"/>
      <c r="I100" s="66"/>
      <c r="J100" s="69"/>
      <c r="K100" s="66"/>
      <c r="L100" s="66"/>
      <c r="M100" s="71"/>
      <c r="P100" s="66"/>
      <c r="Q100" s="66"/>
      <c r="S100" s="70"/>
      <c r="V100" s="70"/>
      <c r="Y100" s="70"/>
      <c r="AB100" s="68"/>
      <c r="BA100" s="72"/>
      <c r="BB100" s="72"/>
      <c r="BC100" s="72"/>
      <c r="BD100" s="72"/>
      <c r="BE100" s="72"/>
      <c r="BF100" s="72"/>
      <c r="BG100" s="72"/>
      <c r="BH100" s="72"/>
      <c r="BI100" s="72"/>
      <c r="BJ100" s="72"/>
      <c r="BK100" s="72"/>
    </row>
    <row r="101" spans="1:63" ht="15" customHeight="1" x14ac:dyDescent="0.2">
      <c r="A101" s="15"/>
      <c r="B101" s="66"/>
      <c r="C101" s="66"/>
      <c r="D101" s="66"/>
      <c r="E101" s="66"/>
      <c r="F101" s="67"/>
      <c r="G101" s="66"/>
      <c r="H101" s="66"/>
      <c r="I101" s="66"/>
      <c r="J101" s="69"/>
      <c r="K101" s="66"/>
      <c r="L101" s="66"/>
      <c r="M101" s="71"/>
      <c r="P101" s="66"/>
      <c r="Q101" s="66"/>
      <c r="S101" s="70"/>
      <c r="V101" s="70"/>
      <c r="Y101" s="70"/>
      <c r="AB101" s="68"/>
      <c r="BA101" s="72"/>
      <c r="BB101" s="72"/>
      <c r="BC101" s="72"/>
      <c r="BD101" s="72"/>
      <c r="BE101" s="72"/>
      <c r="BF101" s="72"/>
      <c r="BG101" s="72"/>
      <c r="BH101" s="72"/>
      <c r="BI101" s="72"/>
      <c r="BJ101" s="72"/>
      <c r="BK101" s="72"/>
    </row>
    <row r="102" spans="1:63" ht="15" customHeight="1" x14ac:dyDescent="0.2">
      <c r="A102" s="15"/>
      <c r="B102" s="66"/>
      <c r="C102" s="66"/>
      <c r="D102" s="66"/>
      <c r="E102" s="66"/>
      <c r="F102" s="67"/>
      <c r="G102" s="66"/>
      <c r="H102" s="66"/>
      <c r="I102" s="66"/>
      <c r="J102" s="69"/>
      <c r="K102" s="66"/>
      <c r="L102" s="66"/>
      <c r="M102" s="71"/>
      <c r="P102" s="66"/>
      <c r="Q102" s="66"/>
      <c r="S102" s="70"/>
      <c r="V102" s="70"/>
      <c r="Y102" s="70"/>
      <c r="AB102" s="68"/>
      <c r="BA102" s="72"/>
      <c r="BB102" s="72"/>
      <c r="BC102" s="72"/>
      <c r="BD102" s="72"/>
      <c r="BE102" s="72"/>
      <c r="BF102" s="72"/>
      <c r="BG102" s="72"/>
      <c r="BH102" s="72"/>
      <c r="BI102" s="72"/>
      <c r="BJ102" s="72"/>
      <c r="BK102" s="72"/>
    </row>
    <row r="103" spans="1:63" ht="15" customHeight="1" x14ac:dyDescent="0.2">
      <c r="A103" s="15"/>
      <c r="B103" s="66"/>
      <c r="C103" s="66"/>
      <c r="D103" s="66"/>
      <c r="E103" s="66"/>
      <c r="F103" s="67"/>
      <c r="G103" s="66"/>
      <c r="H103" s="66"/>
      <c r="I103" s="66"/>
      <c r="J103" s="69"/>
      <c r="K103" s="66"/>
      <c r="L103" s="66"/>
      <c r="M103" s="71"/>
      <c r="P103" s="66"/>
      <c r="Q103" s="66"/>
      <c r="S103" s="70"/>
      <c r="V103" s="70"/>
      <c r="Y103" s="70"/>
      <c r="AB103" s="68"/>
      <c r="BA103" s="72"/>
      <c r="BB103" s="72"/>
      <c r="BC103" s="72"/>
      <c r="BD103" s="72"/>
      <c r="BE103" s="72"/>
      <c r="BF103" s="72"/>
      <c r="BG103" s="72"/>
      <c r="BH103" s="72"/>
      <c r="BI103" s="72"/>
      <c r="BJ103" s="72"/>
      <c r="BK103" s="72"/>
    </row>
    <row r="104" spans="1:63" ht="15" customHeight="1" x14ac:dyDescent="0.2">
      <c r="A104" s="15"/>
      <c r="B104" s="66"/>
      <c r="C104" s="66"/>
      <c r="D104" s="66"/>
      <c r="E104" s="66"/>
      <c r="F104" s="67"/>
      <c r="G104" s="66"/>
      <c r="H104" s="66"/>
      <c r="I104" s="66"/>
      <c r="J104" s="69"/>
      <c r="K104" s="66"/>
      <c r="L104" s="66"/>
      <c r="M104" s="71"/>
      <c r="P104" s="66"/>
      <c r="Q104" s="66"/>
      <c r="S104" s="70"/>
      <c r="V104" s="70"/>
      <c r="Y104" s="70"/>
      <c r="AB104" s="68"/>
      <c r="BA104" s="72"/>
      <c r="BB104" s="72"/>
      <c r="BC104" s="72"/>
      <c r="BD104" s="72"/>
      <c r="BE104" s="72"/>
      <c r="BF104" s="72"/>
      <c r="BG104" s="72"/>
      <c r="BH104" s="72"/>
      <c r="BI104" s="72"/>
      <c r="BJ104" s="72"/>
      <c r="BK104" s="72"/>
    </row>
    <row r="105" spans="1:63" ht="15" customHeight="1" x14ac:dyDescent="0.2">
      <c r="A105" s="15"/>
      <c r="B105" s="66"/>
      <c r="C105" s="66"/>
      <c r="D105" s="66"/>
      <c r="E105" s="66"/>
      <c r="F105" s="67"/>
      <c r="G105" s="66"/>
      <c r="H105" s="66"/>
      <c r="I105" s="66"/>
      <c r="J105" s="69"/>
      <c r="K105" s="66"/>
      <c r="L105" s="66"/>
      <c r="M105" s="71"/>
      <c r="P105" s="66"/>
      <c r="Q105" s="66"/>
      <c r="S105" s="70"/>
      <c r="V105" s="70"/>
      <c r="Y105" s="70"/>
      <c r="AB105" s="68"/>
      <c r="BA105" s="72"/>
      <c r="BB105" s="72"/>
      <c r="BC105" s="72"/>
      <c r="BD105" s="72"/>
      <c r="BE105" s="72"/>
      <c r="BF105" s="72"/>
      <c r="BG105" s="72"/>
      <c r="BH105" s="72"/>
      <c r="BI105" s="72"/>
      <c r="BJ105" s="72"/>
      <c r="BK105" s="72"/>
    </row>
    <row r="106" spans="1:63" ht="15" customHeight="1" x14ac:dyDescent="0.2">
      <c r="A106" s="15"/>
      <c r="B106" s="66"/>
      <c r="C106" s="66"/>
      <c r="D106" s="66"/>
      <c r="E106" s="66"/>
      <c r="F106" s="67"/>
      <c r="G106" s="66"/>
      <c r="H106" s="66"/>
      <c r="I106" s="66"/>
      <c r="J106" s="69"/>
      <c r="K106" s="66"/>
      <c r="L106" s="66"/>
      <c r="M106" s="71"/>
      <c r="P106" s="66"/>
      <c r="Q106" s="66"/>
      <c r="S106" s="70"/>
      <c r="V106" s="70"/>
      <c r="Y106" s="70"/>
      <c r="AB106" s="68"/>
      <c r="BA106" s="72"/>
      <c r="BB106" s="72"/>
      <c r="BC106" s="72"/>
      <c r="BD106" s="72"/>
      <c r="BE106" s="72"/>
      <c r="BF106" s="72"/>
      <c r="BG106" s="72"/>
      <c r="BH106" s="72"/>
      <c r="BI106" s="72"/>
      <c r="BJ106" s="72"/>
      <c r="BK106" s="72"/>
    </row>
    <row r="107" spans="1:63" ht="15" customHeight="1" x14ac:dyDescent="0.2">
      <c r="A107" s="15"/>
      <c r="B107" s="66"/>
      <c r="C107" s="66"/>
      <c r="D107" s="66"/>
      <c r="E107" s="66"/>
      <c r="F107" s="67"/>
      <c r="G107" s="66"/>
      <c r="H107" s="66"/>
      <c r="I107" s="66"/>
      <c r="J107" s="69"/>
      <c r="K107" s="66"/>
      <c r="L107" s="66"/>
      <c r="M107" s="71"/>
      <c r="P107" s="66"/>
      <c r="Q107" s="66"/>
      <c r="S107" s="70"/>
      <c r="V107" s="70"/>
      <c r="Y107" s="70"/>
      <c r="AB107" s="68"/>
      <c r="BA107" s="72"/>
      <c r="BB107" s="72"/>
      <c r="BC107" s="72"/>
      <c r="BD107" s="72"/>
      <c r="BE107" s="72"/>
      <c r="BF107" s="72"/>
      <c r="BG107" s="72"/>
      <c r="BH107" s="72"/>
      <c r="BI107" s="72"/>
      <c r="BJ107" s="72"/>
      <c r="BK107" s="72"/>
    </row>
    <row r="108" spans="1:63" ht="15" customHeight="1" x14ac:dyDescent="0.2">
      <c r="A108" s="15"/>
      <c r="B108" s="66"/>
      <c r="C108" s="66"/>
      <c r="D108" s="66"/>
      <c r="E108" s="66"/>
      <c r="F108" s="67"/>
      <c r="G108" s="66"/>
      <c r="H108" s="66"/>
      <c r="I108" s="66"/>
      <c r="J108" s="69"/>
      <c r="K108" s="66"/>
      <c r="L108" s="66"/>
      <c r="M108" s="71"/>
      <c r="P108" s="66"/>
      <c r="Q108" s="66"/>
      <c r="S108" s="70"/>
      <c r="V108" s="70"/>
      <c r="Y108" s="70"/>
      <c r="AB108" s="68"/>
      <c r="BA108" s="72"/>
      <c r="BB108" s="72"/>
      <c r="BC108" s="72"/>
      <c r="BD108" s="72"/>
      <c r="BE108" s="72"/>
      <c r="BF108" s="72"/>
      <c r="BG108" s="72"/>
      <c r="BH108" s="72"/>
      <c r="BI108" s="72"/>
      <c r="BJ108" s="72"/>
      <c r="BK108" s="72"/>
    </row>
    <row r="109" spans="1:63" ht="15" customHeight="1" x14ac:dyDescent="0.2">
      <c r="A109" s="15"/>
      <c r="B109" s="66"/>
      <c r="C109" s="66"/>
      <c r="D109" s="66"/>
      <c r="E109" s="66"/>
      <c r="F109" s="67"/>
      <c r="G109" s="66"/>
      <c r="H109" s="66"/>
      <c r="I109" s="66"/>
      <c r="J109" s="69"/>
      <c r="K109" s="66"/>
      <c r="L109" s="66"/>
      <c r="M109" s="71"/>
      <c r="P109" s="66"/>
      <c r="Q109" s="66"/>
      <c r="S109" s="70"/>
      <c r="V109" s="70"/>
      <c r="Y109" s="70"/>
      <c r="AB109" s="68"/>
      <c r="BA109" s="72"/>
      <c r="BB109" s="72"/>
      <c r="BC109" s="72"/>
      <c r="BD109" s="72"/>
      <c r="BE109" s="72"/>
      <c r="BF109" s="72"/>
      <c r="BG109" s="72"/>
      <c r="BH109" s="72"/>
      <c r="BI109" s="72"/>
      <c r="BJ109" s="72"/>
      <c r="BK109" s="72"/>
    </row>
    <row r="110" spans="1:63" ht="15" customHeight="1" x14ac:dyDescent="0.2">
      <c r="A110" s="15"/>
      <c r="B110" s="66"/>
      <c r="C110" s="66"/>
      <c r="D110" s="66"/>
      <c r="E110" s="66"/>
      <c r="F110" s="67"/>
      <c r="G110" s="66"/>
      <c r="H110" s="66"/>
      <c r="I110" s="66"/>
      <c r="J110" s="69"/>
      <c r="K110" s="66"/>
      <c r="L110" s="66"/>
      <c r="M110" s="71"/>
      <c r="P110" s="66"/>
      <c r="Q110" s="66"/>
      <c r="S110" s="70"/>
      <c r="V110" s="70"/>
      <c r="Y110" s="70"/>
      <c r="AB110" s="68"/>
      <c r="BA110" s="72"/>
      <c r="BB110" s="72"/>
      <c r="BC110" s="72"/>
      <c r="BD110" s="72"/>
      <c r="BE110" s="72"/>
      <c r="BF110" s="72"/>
      <c r="BG110" s="72"/>
      <c r="BH110" s="72"/>
      <c r="BI110" s="72"/>
      <c r="BJ110" s="72"/>
      <c r="BK110" s="72"/>
    </row>
    <row r="111" spans="1:63" ht="15" customHeight="1" x14ac:dyDescent="0.2">
      <c r="A111" s="15"/>
      <c r="B111" s="66"/>
      <c r="C111" s="66"/>
      <c r="D111" s="66"/>
      <c r="E111" s="66"/>
      <c r="F111" s="67"/>
      <c r="G111" s="66"/>
      <c r="H111" s="66"/>
      <c r="I111" s="66"/>
      <c r="J111" s="69"/>
      <c r="K111" s="66"/>
      <c r="L111" s="66"/>
      <c r="M111" s="71"/>
      <c r="P111" s="66"/>
      <c r="Q111" s="66"/>
      <c r="S111" s="70"/>
      <c r="V111" s="70"/>
      <c r="Y111" s="70"/>
      <c r="AB111" s="68"/>
      <c r="BA111" s="72"/>
      <c r="BB111" s="72"/>
      <c r="BC111" s="72"/>
      <c r="BD111" s="72"/>
      <c r="BE111" s="72"/>
      <c r="BF111" s="72"/>
      <c r="BG111" s="72"/>
      <c r="BH111" s="72"/>
      <c r="BI111" s="72"/>
      <c r="BJ111" s="72"/>
      <c r="BK111" s="72"/>
    </row>
    <row r="112" spans="1:63" ht="15" customHeight="1" x14ac:dyDescent="0.2">
      <c r="A112" s="15"/>
      <c r="B112" s="66"/>
      <c r="C112" s="66"/>
      <c r="D112" s="66"/>
      <c r="E112" s="66"/>
      <c r="F112" s="67"/>
      <c r="G112" s="66"/>
      <c r="H112" s="66"/>
      <c r="I112" s="66"/>
      <c r="J112" s="69"/>
      <c r="K112" s="66"/>
      <c r="L112" s="66"/>
      <c r="M112" s="71"/>
      <c r="P112" s="66"/>
      <c r="Q112" s="66"/>
      <c r="S112" s="70"/>
      <c r="V112" s="70"/>
      <c r="Y112" s="70"/>
      <c r="AB112" s="68"/>
      <c r="BA112" s="72"/>
      <c r="BB112" s="72"/>
      <c r="BC112" s="72"/>
      <c r="BD112" s="72"/>
      <c r="BE112" s="72"/>
      <c r="BF112" s="72"/>
      <c r="BG112" s="72"/>
      <c r="BH112" s="72"/>
      <c r="BI112" s="72"/>
      <c r="BJ112" s="72"/>
      <c r="BK112" s="72"/>
    </row>
    <row r="113" spans="1:63" ht="15" customHeight="1" x14ac:dyDescent="0.2">
      <c r="A113" s="15"/>
      <c r="B113" s="66"/>
      <c r="C113" s="66"/>
      <c r="D113" s="66"/>
      <c r="E113" s="66"/>
      <c r="F113" s="67"/>
      <c r="G113" s="66"/>
      <c r="H113" s="66"/>
      <c r="I113" s="66"/>
      <c r="J113" s="69"/>
      <c r="K113" s="66"/>
      <c r="L113" s="66"/>
      <c r="M113" s="71"/>
      <c r="P113" s="66"/>
      <c r="Q113" s="66"/>
      <c r="S113" s="70"/>
      <c r="V113" s="70"/>
      <c r="Y113" s="70"/>
      <c r="AB113" s="68"/>
      <c r="BA113" s="72"/>
      <c r="BB113" s="72"/>
      <c r="BC113" s="72"/>
      <c r="BD113" s="72"/>
      <c r="BE113" s="72"/>
      <c r="BF113" s="72"/>
      <c r="BG113" s="72"/>
      <c r="BH113" s="72"/>
      <c r="BI113" s="72"/>
      <c r="BJ113" s="72"/>
      <c r="BK113" s="72"/>
    </row>
    <row r="114" spans="1:63" ht="15" customHeight="1" x14ac:dyDescent="0.2">
      <c r="A114" s="15"/>
      <c r="B114" s="66"/>
      <c r="C114" s="66"/>
      <c r="D114" s="66"/>
      <c r="E114" s="66"/>
      <c r="F114" s="67"/>
      <c r="G114" s="66"/>
      <c r="H114" s="66"/>
      <c r="I114" s="66"/>
      <c r="J114" s="69"/>
      <c r="K114" s="66"/>
      <c r="L114" s="66"/>
      <c r="M114" s="71"/>
      <c r="P114" s="66"/>
      <c r="Q114" s="66"/>
      <c r="S114" s="70"/>
      <c r="V114" s="70"/>
      <c r="Y114" s="70"/>
      <c r="AB114" s="68"/>
      <c r="BA114" s="72"/>
      <c r="BB114" s="72"/>
      <c r="BC114" s="72"/>
      <c r="BD114" s="72"/>
      <c r="BE114" s="72"/>
      <c r="BF114" s="72"/>
      <c r="BG114" s="72"/>
      <c r="BH114" s="72"/>
      <c r="BI114" s="72"/>
      <c r="BJ114" s="72"/>
      <c r="BK114" s="72"/>
    </row>
    <row r="115" spans="1:63" ht="15" customHeight="1" x14ac:dyDescent="0.2">
      <c r="A115" s="15"/>
      <c r="B115" s="66"/>
      <c r="C115" s="66"/>
      <c r="D115" s="66"/>
      <c r="E115" s="66"/>
      <c r="F115" s="67"/>
      <c r="G115" s="66"/>
      <c r="H115" s="66"/>
      <c r="I115" s="66"/>
      <c r="J115" s="69"/>
      <c r="K115" s="66"/>
      <c r="L115" s="66"/>
      <c r="M115" s="71"/>
      <c r="P115" s="66"/>
      <c r="Q115" s="66"/>
      <c r="S115" s="70"/>
      <c r="V115" s="70"/>
      <c r="Y115" s="70"/>
      <c r="AB115" s="68"/>
      <c r="BA115" s="72"/>
      <c r="BB115" s="72"/>
      <c r="BC115" s="72"/>
      <c r="BD115" s="72"/>
      <c r="BE115" s="72"/>
      <c r="BF115" s="72"/>
      <c r="BG115" s="72"/>
      <c r="BH115" s="72"/>
      <c r="BI115" s="72"/>
      <c r="BJ115" s="72"/>
      <c r="BK115" s="72"/>
    </row>
    <row r="116" spans="1:63" ht="15" customHeight="1" x14ac:dyDescent="0.2">
      <c r="A116" s="15"/>
      <c r="B116" s="66"/>
      <c r="C116" s="66"/>
      <c r="D116" s="66"/>
      <c r="E116" s="66"/>
      <c r="F116" s="67"/>
      <c r="G116" s="66"/>
      <c r="H116" s="66"/>
      <c r="I116" s="66"/>
      <c r="J116" s="69"/>
      <c r="K116" s="66"/>
      <c r="L116" s="66"/>
      <c r="M116" s="71"/>
      <c r="P116" s="66"/>
      <c r="Q116" s="66"/>
      <c r="S116" s="70"/>
      <c r="V116" s="70"/>
      <c r="Y116" s="70"/>
      <c r="AB116" s="68"/>
      <c r="BA116" s="72"/>
      <c r="BB116" s="72"/>
      <c r="BC116" s="72"/>
      <c r="BD116" s="72"/>
      <c r="BE116" s="72"/>
      <c r="BF116" s="72"/>
      <c r="BG116" s="72"/>
      <c r="BH116" s="72"/>
      <c r="BI116" s="72"/>
      <c r="BJ116" s="72"/>
      <c r="BK116" s="72"/>
    </row>
    <row r="117" spans="1:63" ht="15" customHeight="1" x14ac:dyDescent="0.2">
      <c r="A117" s="15"/>
      <c r="B117" s="66"/>
      <c r="C117" s="66"/>
      <c r="D117" s="66"/>
      <c r="E117" s="66"/>
      <c r="F117" s="67"/>
      <c r="G117" s="66"/>
      <c r="H117" s="66"/>
      <c r="I117" s="66"/>
      <c r="J117" s="69"/>
      <c r="K117" s="66"/>
      <c r="L117" s="66"/>
      <c r="M117" s="71"/>
      <c r="P117" s="66"/>
      <c r="Q117" s="66"/>
      <c r="S117" s="70"/>
      <c r="V117" s="70"/>
      <c r="Y117" s="70"/>
      <c r="AB117" s="68"/>
      <c r="BA117" s="72"/>
      <c r="BB117" s="72"/>
      <c r="BC117" s="72"/>
      <c r="BD117" s="72"/>
      <c r="BE117" s="72"/>
      <c r="BF117" s="72"/>
      <c r="BG117" s="72"/>
      <c r="BH117" s="72"/>
      <c r="BI117" s="72"/>
      <c r="BJ117" s="72"/>
      <c r="BK117" s="72"/>
    </row>
    <row r="118" spans="1:63" ht="15" customHeight="1" x14ac:dyDescent="0.2">
      <c r="A118" s="15"/>
      <c r="B118" s="66"/>
      <c r="C118" s="66"/>
      <c r="D118" s="66"/>
      <c r="E118" s="66"/>
      <c r="F118" s="67"/>
      <c r="G118" s="66"/>
      <c r="H118" s="66"/>
      <c r="I118" s="66"/>
      <c r="J118" s="69"/>
      <c r="K118" s="66"/>
      <c r="L118" s="66"/>
      <c r="M118" s="71"/>
      <c r="P118" s="66"/>
      <c r="Q118" s="66"/>
      <c r="S118" s="70"/>
      <c r="V118" s="70"/>
      <c r="Y118" s="70"/>
      <c r="AB118" s="68"/>
      <c r="BA118" s="72"/>
      <c r="BB118" s="72"/>
      <c r="BC118" s="72"/>
      <c r="BD118" s="72"/>
      <c r="BE118" s="72"/>
      <c r="BF118" s="72"/>
      <c r="BG118" s="72"/>
      <c r="BH118" s="72"/>
      <c r="BI118" s="72"/>
      <c r="BJ118" s="72"/>
      <c r="BK118" s="72"/>
    </row>
    <row r="119" spans="1:63" ht="15" customHeight="1" x14ac:dyDescent="0.2">
      <c r="A119" s="15"/>
      <c r="B119" s="66"/>
      <c r="C119" s="66"/>
      <c r="D119" s="66"/>
      <c r="E119" s="66"/>
      <c r="F119" s="67"/>
      <c r="G119" s="66"/>
      <c r="H119" s="66"/>
      <c r="I119" s="66"/>
      <c r="J119" s="69"/>
      <c r="K119" s="66"/>
      <c r="L119" s="66"/>
      <c r="M119" s="71"/>
      <c r="P119" s="66"/>
      <c r="Q119" s="66"/>
      <c r="S119" s="70"/>
      <c r="V119" s="70"/>
      <c r="Y119" s="70"/>
      <c r="AB119" s="68"/>
      <c r="BA119" s="72"/>
      <c r="BB119" s="72"/>
      <c r="BC119" s="72"/>
      <c r="BD119" s="72"/>
      <c r="BE119" s="72"/>
      <c r="BF119" s="72"/>
      <c r="BG119" s="72"/>
      <c r="BH119" s="72"/>
      <c r="BI119" s="72"/>
      <c r="BJ119" s="72"/>
      <c r="BK119" s="72"/>
    </row>
    <row r="120" spans="1:63" ht="15" customHeight="1" x14ac:dyDescent="0.2">
      <c r="A120" s="15"/>
      <c r="B120" s="66"/>
      <c r="C120" s="66"/>
      <c r="D120" s="66"/>
      <c r="E120" s="66"/>
      <c r="F120" s="67"/>
      <c r="G120" s="66"/>
      <c r="H120" s="66"/>
      <c r="I120" s="66"/>
      <c r="J120" s="69"/>
      <c r="K120" s="66"/>
      <c r="L120" s="66"/>
      <c r="M120" s="71"/>
      <c r="P120" s="66"/>
      <c r="Q120" s="66"/>
      <c r="S120" s="70"/>
      <c r="V120" s="70"/>
      <c r="Y120" s="70"/>
      <c r="AB120" s="68"/>
      <c r="BA120" s="72"/>
      <c r="BB120" s="72"/>
      <c r="BC120" s="72"/>
      <c r="BD120" s="72"/>
      <c r="BE120" s="72"/>
      <c r="BF120" s="72"/>
      <c r="BG120" s="72"/>
      <c r="BH120" s="72"/>
      <c r="BI120" s="72"/>
      <c r="BJ120" s="72"/>
      <c r="BK120" s="72"/>
    </row>
    <row r="121" spans="1:63" ht="15" customHeight="1" x14ac:dyDescent="0.2">
      <c r="A121" s="15"/>
      <c r="B121" s="66"/>
      <c r="C121" s="66"/>
      <c r="D121" s="66"/>
      <c r="E121" s="66"/>
      <c r="F121" s="67"/>
      <c r="G121" s="66"/>
      <c r="H121" s="66"/>
      <c r="I121" s="66"/>
      <c r="J121" s="69"/>
      <c r="K121" s="66"/>
      <c r="L121" s="66"/>
      <c r="M121" s="71"/>
      <c r="P121" s="66"/>
      <c r="Q121" s="66"/>
      <c r="S121" s="70"/>
      <c r="V121" s="70"/>
      <c r="Y121" s="70"/>
      <c r="AB121" s="68"/>
      <c r="BA121" s="72"/>
      <c r="BB121" s="72"/>
      <c r="BC121" s="72"/>
      <c r="BD121" s="72"/>
      <c r="BE121" s="72"/>
      <c r="BF121" s="72"/>
      <c r="BG121" s="72"/>
      <c r="BH121" s="72"/>
      <c r="BI121" s="72"/>
      <c r="BJ121" s="72"/>
      <c r="BK121" s="72"/>
    </row>
    <row r="122" spans="1:63" ht="15" customHeight="1" x14ac:dyDescent="0.2">
      <c r="A122" s="15"/>
      <c r="B122" s="66"/>
      <c r="C122" s="66"/>
      <c r="D122" s="66"/>
      <c r="E122" s="66"/>
      <c r="F122" s="67"/>
      <c r="G122" s="66"/>
      <c r="H122" s="66"/>
      <c r="I122" s="66"/>
      <c r="J122" s="69"/>
      <c r="K122" s="66"/>
      <c r="L122" s="66"/>
      <c r="M122" s="71"/>
      <c r="P122" s="66"/>
      <c r="Q122" s="66"/>
      <c r="S122" s="70"/>
      <c r="V122" s="70"/>
      <c r="Y122" s="70"/>
      <c r="AB122" s="68"/>
      <c r="BA122" s="72"/>
      <c r="BB122" s="72"/>
      <c r="BC122" s="72"/>
      <c r="BD122" s="72"/>
      <c r="BE122" s="72"/>
      <c r="BF122" s="72"/>
      <c r="BG122" s="72"/>
      <c r="BH122" s="72"/>
      <c r="BI122" s="72"/>
      <c r="BJ122" s="72"/>
      <c r="BK122" s="72"/>
    </row>
    <row r="123" spans="1:63" ht="15" customHeight="1" x14ac:dyDescent="0.2">
      <c r="A123" s="15"/>
      <c r="B123" s="66"/>
      <c r="C123" s="66"/>
      <c r="D123" s="66"/>
      <c r="E123" s="66"/>
      <c r="F123" s="67"/>
      <c r="G123" s="66"/>
      <c r="H123" s="66"/>
      <c r="I123" s="66"/>
      <c r="J123" s="69"/>
      <c r="K123" s="66"/>
      <c r="L123" s="66"/>
      <c r="M123" s="71"/>
      <c r="P123" s="66"/>
      <c r="Q123" s="66"/>
      <c r="S123" s="70"/>
      <c r="V123" s="70"/>
      <c r="Y123" s="70"/>
      <c r="AB123" s="68"/>
      <c r="BA123" s="72"/>
      <c r="BB123" s="72"/>
      <c r="BC123" s="72"/>
      <c r="BD123" s="72"/>
      <c r="BE123" s="72"/>
      <c r="BF123" s="72"/>
      <c r="BG123" s="72"/>
      <c r="BH123" s="72"/>
      <c r="BI123" s="72"/>
      <c r="BJ123" s="72"/>
      <c r="BK123" s="72"/>
    </row>
    <row r="124" spans="1:63" ht="15" customHeight="1" x14ac:dyDescent="0.2">
      <c r="A124" s="15"/>
      <c r="B124" s="66"/>
      <c r="C124" s="66"/>
      <c r="D124" s="66"/>
      <c r="E124" s="66"/>
      <c r="F124" s="67"/>
      <c r="G124" s="66"/>
      <c r="H124" s="66"/>
      <c r="I124" s="66"/>
      <c r="J124" s="69"/>
      <c r="K124" s="66"/>
      <c r="L124" s="66"/>
      <c r="M124" s="71"/>
      <c r="P124" s="66"/>
      <c r="Q124" s="66"/>
      <c r="S124" s="70"/>
      <c r="V124" s="70"/>
      <c r="Y124" s="70"/>
      <c r="AB124" s="68"/>
      <c r="BA124" s="72"/>
      <c r="BB124" s="72"/>
      <c r="BC124" s="72"/>
      <c r="BD124" s="72"/>
      <c r="BE124" s="72"/>
      <c r="BF124" s="72"/>
      <c r="BG124" s="72"/>
      <c r="BH124" s="72"/>
      <c r="BI124" s="72"/>
      <c r="BJ124" s="72"/>
      <c r="BK124" s="72"/>
    </row>
    <row r="125" spans="1:63" ht="15" customHeight="1" x14ac:dyDescent="0.2">
      <c r="A125" s="15"/>
      <c r="B125" s="66"/>
      <c r="C125" s="66"/>
      <c r="D125" s="66"/>
      <c r="E125" s="66"/>
      <c r="F125" s="67"/>
      <c r="G125" s="66"/>
      <c r="H125" s="66"/>
      <c r="I125" s="66"/>
      <c r="J125" s="69"/>
      <c r="K125" s="66"/>
      <c r="L125" s="66"/>
      <c r="M125" s="71"/>
      <c r="P125" s="66"/>
      <c r="Q125" s="66"/>
      <c r="S125" s="70"/>
      <c r="V125" s="70"/>
      <c r="Y125" s="70"/>
      <c r="AB125" s="68"/>
      <c r="BA125" s="72"/>
      <c r="BB125" s="72"/>
      <c r="BC125" s="72"/>
      <c r="BD125" s="72"/>
      <c r="BE125" s="72"/>
      <c r="BF125" s="72"/>
      <c r="BG125" s="72"/>
      <c r="BH125" s="72"/>
      <c r="BI125" s="72"/>
      <c r="BJ125" s="72"/>
      <c r="BK125" s="72"/>
    </row>
    <row r="126" spans="1:63" ht="15" customHeight="1" x14ac:dyDescent="0.2">
      <c r="A126" s="15"/>
      <c r="B126" s="66"/>
      <c r="C126" s="66"/>
      <c r="D126" s="66"/>
      <c r="E126" s="66"/>
      <c r="F126" s="67"/>
      <c r="G126" s="66"/>
      <c r="H126" s="66"/>
      <c r="I126" s="66"/>
      <c r="J126" s="69"/>
      <c r="K126" s="66"/>
      <c r="L126" s="66"/>
      <c r="M126" s="71"/>
      <c r="P126" s="66"/>
      <c r="Q126" s="66"/>
      <c r="S126" s="70"/>
      <c r="V126" s="70"/>
      <c r="Y126" s="70"/>
      <c r="AB126" s="68"/>
      <c r="BA126" s="72"/>
      <c r="BB126" s="72"/>
      <c r="BC126" s="72"/>
      <c r="BD126" s="72"/>
      <c r="BE126" s="72"/>
      <c r="BF126" s="72"/>
      <c r="BG126" s="72"/>
      <c r="BH126" s="72"/>
      <c r="BI126" s="72"/>
      <c r="BJ126" s="72"/>
      <c r="BK126" s="72"/>
    </row>
    <row r="127" spans="1:63" ht="15" customHeight="1" x14ac:dyDescent="0.2">
      <c r="A127" s="15"/>
      <c r="B127" s="66"/>
      <c r="C127" s="66"/>
      <c r="D127" s="66"/>
      <c r="E127" s="66"/>
      <c r="F127" s="67"/>
      <c r="G127" s="66"/>
      <c r="H127" s="66"/>
      <c r="I127" s="66"/>
      <c r="J127" s="69"/>
      <c r="K127" s="66"/>
      <c r="L127" s="66"/>
      <c r="M127" s="71"/>
      <c r="P127" s="66"/>
      <c r="Q127" s="66"/>
      <c r="S127" s="70"/>
      <c r="V127" s="70"/>
      <c r="Y127" s="70"/>
      <c r="AB127" s="68"/>
      <c r="BA127" s="72"/>
      <c r="BB127" s="72"/>
      <c r="BC127" s="72"/>
      <c r="BD127" s="72"/>
      <c r="BE127" s="72"/>
      <c r="BF127" s="72"/>
      <c r="BG127" s="72"/>
      <c r="BH127" s="72"/>
      <c r="BI127" s="72"/>
      <c r="BJ127" s="72"/>
      <c r="BK127" s="72"/>
    </row>
    <row r="128" spans="1:63" ht="15" customHeight="1" x14ac:dyDescent="0.2">
      <c r="A128" s="15"/>
      <c r="B128" s="66"/>
      <c r="C128" s="66"/>
      <c r="D128" s="66"/>
      <c r="E128" s="66"/>
      <c r="F128" s="67"/>
      <c r="G128" s="66"/>
      <c r="H128" s="66"/>
      <c r="I128" s="66"/>
      <c r="J128" s="69"/>
      <c r="K128" s="66"/>
      <c r="L128" s="66"/>
      <c r="M128" s="71"/>
      <c r="P128" s="66"/>
      <c r="Q128" s="66"/>
      <c r="S128" s="70"/>
      <c r="V128" s="70"/>
      <c r="Y128" s="70"/>
      <c r="AB128" s="68"/>
      <c r="BA128" s="72"/>
      <c r="BB128" s="72"/>
      <c r="BC128" s="72"/>
      <c r="BD128" s="72"/>
      <c r="BE128" s="72"/>
      <c r="BF128" s="72"/>
      <c r="BG128" s="72"/>
      <c r="BH128" s="72"/>
      <c r="BI128" s="72"/>
      <c r="BJ128" s="72"/>
      <c r="BK128" s="72"/>
    </row>
    <row r="129" spans="1:63" ht="15" customHeight="1" x14ac:dyDescent="0.2">
      <c r="A129" s="15"/>
      <c r="B129" s="66"/>
      <c r="C129" s="66"/>
      <c r="D129" s="66"/>
      <c r="E129" s="66"/>
      <c r="F129" s="67"/>
      <c r="G129" s="66"/>
      <c r="H129" s="66"/>
      <c r="I129" s="66"/>
      <c r="J129" s="69"/>
      <c r="K129" s="66"/>
      <c r="L129" s="66"/>
      <c r="M129" s="71"/>
      <c r="P129" s="66"/>
      <c r="Q129" s="66"/>
      <c r="S129" s="70"/>
      <c r="V129" s="70"/>
      <c r="Y129" s="70"/>
      <c r="AB129" s="68"/>
      <c r="BA129" s="72"/>
      <c r="BB129" s="72"/>
      <c r="BC129" s="72"/>
      <c r="BD129" s="72"/>
      <c r="BE129" s="72"/>
      <c r="BF129" s="72"/>
      <c r="BG129" s="72"/>
      <c r="BH129" s="72"/>
      <c r="BI129" s="72"/>
      <c r="BJ129" s="72"/>
      <c r="BK129" s="72"/>
    </row>
    <row r="130" spans="1:63" ht="15" customHeight="1" x14ac:dyDescent="0.2">
      <c r="A130" s="15"/>
      <c r="B130" s="66"/>
      <c r="C130" s="66"/>
      <c r="D130" s="66"/>
      <c r="E130" s="66"/>
      <c r="F130" s="67"/>
      <c r="G130" s="66"/>
      <c r="H130" s="66"/>
      <c r="I130" s="66"/>
      <c r="J130" s="69"/>
      <c r="K130" s="66"/>
      <c r="L130" s="66"/>
      <c r="M130" s="71"/>
      <c r="P130" s="66"/>
      <c r="Q130" s="66"/>
      <c r="S130" s="70"/>
      <c r="V130" s="70"/>
      <c r="Y130" s="70"/>
      <c r="AB130" s="68"/>
      <c r="BA130" s="72"/>
      <c r="BB130" s="72"/>
      <c r="BC130" s="72"/>
      <c r="BD130" s="72"/>
      <c r="BE130" s="72"/>
      <c r="BF130" s="72"/>
      <c r="BG130" s="72"/>
      <c r="BH130" s="72"/>
      <c r="BI130" s="72"/>
      <c r="BJ130" s="72"/>
      <c r="BK130" s="72"/>
    </row>
    <row r="131" spans="1:63" ht="15" customHeight="1" x14ac:dyDescent="0.2">
      <c r="A131" s="15"/>
      <c r="B131" s="66"/>
      <c r="C131" s="66"/>
      <c r="D131" s="66"/>
      <c r="E131" s="66"/>
      <c r="F131" s="67"/>
      <c r="G131" s="66"/>
      <c r="H131" s="66"/>
      <c r="I131" s="66"/>
      <c r="J131" s="69"/>
      <c r="K131" s="66"/>
      <c r="L131" s="66"/>
      <c r="M131" s="71"/>
      <c r="P131" s="66"/>
      <c r="Q131" s="66"/>
      <c r="S131" s="70"/>
      <c r="V131" s="70"/>
      <c r="Y131" s="70"/>
      <c r="AB131" s="68"/>
      <c r="BA131" s="72"/>
      <c r="BB131" s="72"/>
      <c r="BC131" s="72"/>
      <c r="BD131" s="72"/>
      <c r="BE131" s="72"/>
      <c r="BF131" s="72"/>
      <c r="BG131" s="72"/>
      <c r="BH131" s="72"/>
      <c r="BI131" s="72"/>
      <c r="BJ131" s="72"/>
      <c r="BK131" s="72"/>
    </row>
    <row r="132" spans="1:63" ht="15" customHeight="1" x14ac:dyDescent="0.2">
      <c r="A132" s="15"/>
      <c r="B132" s="66"/>
      <c r="C132" s="66"/>
      <c r="D132" s="66"/>
      <c r="E132" s="66"/>
      <c r="F132" s="67"/>
      <c r="G132" s="66"/>
      <c r="H132" s="66"/>
      <c r="I132" s="66"/>
      <c r="J132" s="69"/>
      <c r="K132" s="66"/>
      <c r="L132" s="66"/>
      <c r="M132" s="71"/>
      <c r="P132" s="66"/>
      <c r="Q132" s="66"/>
      <c r="S132" s="70"/>
      <c r="V132" s="70"/>
      <c r="Y132" s="70"/>
      <c r="AB132" s="68"/>
      <c r="BA132" s="72"/>
      <c r="BB132" s="72"/>
      <c r="BC132" s="72"/>
      <c r="BD132" s="72"/>
      <c r="BE132" s="72"/>
      <c r="BF132" s="72"/>
      <c r="BG132" s="72"/>
      <c r="BH132" s="72"/>
      <c r="BI132" s="72"/>
      <c r="BJ132" s="72"/>
      <c r="BK132" s="72"/>
    </row>
    <row r="133" spans="1:63" ht="15" customHeight="1" x14ac:dyDescent="0.2">
      <c r="A133" s="15"/>
      <c r="B133" s="66"/>
      <c r="C133" s="66"/>
      <c r="D133" s="66"/>
      <c r="E133" s="66"/>
      <c r="F133" s="67"/>
      <c r="G133" s="66"/>
      <c r="H133" s="66"/>
      <c r="I133" s="66"/>
      <c r="J133" s="69"/>
      <c r="K133" s="66"/>
      <c r="L133" s="66"/>
      <c r="M133" s="71"/>
      <c r="P133" s="66"/>
      <c r="Q133" s="66"/>
      <c r="S133" s="70"/>
      <c r="V133" s="70"/>
      <c r="Y133" s="70"/>
      <c r="AB133" s="68"/>
      <c r="BA133" s="72"/>
      <c r="BB133" s="72"/>
      <c r="BC133" s="72"/>
      <c r="BD133" s="72"/>
      <c r="BE133" s="72"/>
      <c r="BF133" s="72"/>
      <c r="BG133" s="72"/>
      <c r="BH133" s="72"/>
      <c r="BI133" s="72"/>
      <c r="BJ133" s="72"/>
      <c r="BK133" s="72"/>
    </row>
    <row r="134" spans="1:63" ht="15" customHeight="1" x14ac:dyDescent="0.2">
      <c r="A134" s="15"/>
      <c r="B134" s="66"/>
      <c r="C134" s="66"/>
      <c r="D134" s="66"/>
      <c r="E134" s="66"/>
      <c r="F134" s="67"/>
      <c r="G134" s="66"/>
      <c r="H134" s="66"/>
      <c r="I134" s="66"/>
      <c r="J134" s="69"/>
      <c r="K134" s="66"/>
      <c r="L134" s="66"/>
      <c r="M134" s="71"/>
      <c r="P134" s="66"/>
      <c r="Q134" s="66"/>
      <c r="S134" s="70"/>
      <c r="V134" s="70"/>
      <c r="Y134" s="70"/>
      <c r="AB134" s="68"/>
      <c r="BA134" s="72"/>
      <c r="BB134" s="72"/>
      <c r="BC134" s="72"/>
      <c r="BD134" s="72"/>
      <c r="BE134" s="72"/>
      <c r="BF134" s="72"/>
      <c r="BG134" s="72"/>
      <c r="BH134" s="72"/>
      <c r="BI134" s="72"/>
      <c r="BJ134" s="72"/>
      <c r="BK134" s="72"/>
    </row>
    <row r="135" spans="1:63" ht="15" customHeight="1" x14ac:dyDescent="0.2">
      <c r="A135" s="15"/>
      <c r="B135" s="66"/>
      <c r="C135" s="66"/>
      <c r="D135" s="66"/>
      <c r="E135" s="66"/>
      <c r="F135" s="67"/>
      <c r="G135" s="66"/>
      <c r="H135" s="66"/>
      <c r="I135" s="66"/>
      <c r="J135" s="69"/>
      <c r="K135" s="66"/>
      <c r="L135" s="66"/>
      <c r="M135" s="71"/>
      <c r="P135" s="66"/>
      <c r="Q135" s="66"/>
      <c r="S135" s="70"/>
      <c r="V135" s="70"/>
      <c r="Y135" s="70"/>
      <c r="AB135" s="68"/>
      <c r="BA135" s="72"/>
      <c r="BB135" s="72"/>
      <c r="BC135" s="72"/>
      <c r="BD135" s="72"/>
      <c r="BE135" s="72"/>
      <c r="BF135" s="72"/>
      <c r="BG135" s="72"/>
      <c r="BH135" s="72"/>
      <c r="BI135" s="72"/>
      <c r="BJ135" s="72"/>
      <c r="BK135" s="72"/>
    </row>
    <row r="136" spans="1:63" ht="15" customHeight="1" x14ac:dyDescent="0.2">
      <c r="A136" s="15"/>
      <c r="B136" s="66"/>
      <c r="C136" s="66"/>
      <c r="D136" s="66"/>
      <c r="E136" s="66"/>
      <c r="F136" s="67"/>
      <c r="G136" s="66"/>
      <c r="H136" s="66"/>
      <c r="I136" s="66"/>
      <c r="J136" s="69"/>
      <c r="K136" s="66"/>
      <c r="L136" s="66"/>
      <c r="M136" s="71"/>
      <c r="P136" s="66"/>
      <c r="Q136" s="66"/>
      <c r="S136" s="70"/>
      <c r="V136" s="70"/>
      <c r="Y136" s="70"/>
      <c r="AB136" s="68"/>
      <c r="BA136" s="72"/>
      <c r="BB136" s="72"/>
      <c r="BC136" s="72"/>
      <c r="BD136" s="72"/>
      <c r="BE136" s="72"/>
      <c r="BF136" s="72"/>
      <c r="BG136" s="72"/>
      <c r="BH136" s="72"/>
      <c r="BI136" s="72"/>
      <c r="BJ136" s="72"/>
      <c r="BK136" s="72"/>
    </row>
    <row r="137" spans="1:63" ht="15" customHeight="1" x14ac:dyDescent="0.2">
      <c r="A137" s="15"/>
      <c r="B137" s="66"/>
      <c r="C137" s="66"/>
      <c r="D137" s="66"/>
      <c r="E137" s="66"/>
      <c r="F137" s="67"/>
      <c r="G137" s="66"/>
      <c r="H137" s="66"/>
      <c r="I137" s="66"/>
      <c r="J137" s="69"/>
      <c r="K137" s="66"/>
      <c r="L137" s="66"/>
      <c r="M137" s="71"/>
      <c r="P137" s="66"/>
      <c r="Q137" s="66"/>
      <c r="S137" s="70"/>
      <c r="V137" s="70"/>
      <c r="Y137" s="70"/>
      <c r="AB137" s="68"/>
      <c r="BA137" s="72"/>
      <c r="BB137" s="72"/>
      <c r="BC137" s="72"/>
      <c r="BD137" s="72"/>
      <c r="BE137" s="72"/>
      <c r="BF137" s="72"/>
      <c r="BG137" s="72"/>
      <c r="BH137" s="72"/>
      <c r="BI137" s="72"/>
      <c r="BJ137" s="72"/>
      <c r="BK137" s="72"/>
    </row>
    <row r="138" spans="1:63" ht="15" customHeight="1" x14ac:dyDescent="0.2">
      <c r="A138" s="15"/>
      <c r="B138" s="66"/>
      <c r="C138" s="66"/>
      <c r="D138" s="66"/>
      <c r="E138" s="66"/>
      <c r="F138" s="67"/>
      <c r="G138" s="66"/>
      <c r="H138" s="66"/>
      <c r="I138" s="66"/>
      <c r="J138" s="69"/>
      <c r="K138" s="66"/>
      <c r="L138" s="66"/>
      <c r="M138" s="71"/>
      <c r="P138" s="66"/>
      <c r="Q138" s="66"/>
      <c r="S138" s="70"/>
      <c r="V138" s="70"/>
      <c r="Y138" s="70"/>
      <c r="AB138" s="68"/>
      <c r="BA138" s="72"/>
      <c r="BB138" s="72"/>
      <c r="BC138" s="72"/>
      <c r="BD138" s="72"/>
      <c r="BE138" s="72"/>
      <c r="BF138" s="72"/>
      <c r="BG138" s="72"/>
      <c r="BH138" s="72"/>
      <c r="BI138" s="72"/>
      <c r="BJ138" s="72"/>
      <c r="BK138" s="72"/>
    </row>
    <row r="139" spans="1:63" ht="15" customHeight="1" x14ac:dyDescent="0.2">
      <c r="A139" s="15"/>
      <c r="B139" s="66"/>
      <c r="C139" s="66"/>
      <c r="D139" s="66"/>
      <c r="E139" s="66"/>
      <c r="F139" s="67"/>
      <c r="G139" s="66"/>
      <c r="H139" s="66"/>
      <c r="I139" s="66"/>
      <c r="J139" s="69"/>
      <c r="K139" s="66"/>
      <c r="L139" s="66"/>
      <c r="M139" s="71"/>
      <c r="P139" s="66"/>
      <c r="Q139" s="66"/>
      <c r="S139" s="70"/>
      <c r="V139" s="70"/>
      <c r="Y139" s="70"/>
      <c r="AB139" s="68"/>
      <c r="BA139" s="72"/>
      <c r="BB139" s="72"/>
      <c r="BC139" s="72"/>
      <c r="BD139" s="72"/>
      <c r="BE139" s="72"/>
      <c r="BF139" s="72"/>
      <c r="BG139" s="72"/>
      <c r="BH139" s="72"/>
      <c r="BI139" s="72"/>
      <c r="BJ139" s="72"/>
      <c r="BK139" s="72"/>
    </row>
    <row r="140" spans="1:63" ht="15" customHeight="1" x14ac:dyDescent="0.2">
      <c r="A140" s="15"/>
      <c r="B140" s="66"/>
      <c r="C140" s="66"/>
      <c r="D140" s="66"/>
      <c r="E140" s="66"/>
      <c r="F140" s="67"/>
      <c r="G140" s="66"/>
      <c r="H140" s="66"/>
      <c r="I140" s="66"/>
      <c r="J140" s="69"/>
      <c r="K140" s="66"/>
      <c r="L140" s="66"/>
      <c r="M140" s="71"/>
      <c r="P140" s="66"/>
      <c r="Q140" s="66"/>
      <c r="S140" s="70"/>
      <c r="V140" s="70"/>
      <c r="Y140" s="70"/>
      <c r="AB140" s="68"/>
      <c r="BA140" s="72"/>
      <c r="BB140" s="72"/>
      <c r="BC140" s="72"/>
      <c r="BD140" s="72"/>
      <c r="BE140" s="72"/>
      <c r="BF140" s="72"/>
      <c r="BG140" s="72"/>
      <c r="BH140" s="72"/>
      <c r="BI140" s="72"/>
      <c r="BJ140" s="72"/>
      <c r="BK140" s="72"/>
    </row>
    <row r="141" spans="1:63" ht="15" customHeight="1" x14ac:dyDescent="0.2">
      <c r="A141" s="15"/>
      <c r="B141" s="66"/>
      <c r="C141" s="66"/>
      <c r="D141" s="66"/>
      <c r="E141" s="66"/>
      <c r="F141" s="67"/>
      <c r="G141" s="66"/>
      <c r="H141" s="66"/>
      <c r="I141" s="66"/>
      <c r="J141" s="69"/>
      <c r="K141" s="66"/>
      <c r="L141" s="66"/>
      <c r="M141" s="71"/>
      <c r="P141" s="66"/>
      <c r="Q141" s="66"/>
      <c r="S141" s="70"/>
      <c r="V141" s="70"/>
      <c r="Y141" s="70"/>
      <c r="AB141" s="68"/>
      <c r="BA141" s="72"/>
      <c r="BB141" s="72"/>
      <c r="BC141" s="72"/>
      <c r="BD141" s="72"/>
      <c r="BE141" s="72"/>
      <c r="BF141" s="72"/>
      <c r="BG141" s="72"/>
      <c r="BH141" s="72"/>
      <c r="BI141" s="72"/>
      <c r="BJ141" s="72"/>
      <c r="BK141" s="72"/>
    </row>
    <row r="142" spans="1:63" ht="15" customHeight="1" x14ac:dyDescent="0.2">
      <c r="A142" s="15"/>
      <c r="B142" s="66"/>
      <c r="C142" s="66"/>
      <c r="D142" s="66"/>
      <c r="E142" s="66"/>
      <c r="F142" s="67"/>
      <c r="G142" s="66"/>
      <c r="H142" s="66"/>
      <c r="I142" s="66"/>
      <c r="J142" s="69"/>
      <c r="K142" s="66"/>
      <c r="L142" s="66"/>
      <c r="M142" s="71"/>
      <c r="P142" s="66"/>
      <c r="Q142" s="66"/>
      <c r="S142" s="70"/>
      <c r="V142" s="70"/>
      <c r="Y142" s="70"/>
      <c r="AB142" s="68"/>
      <c r="BA142" s="72"/>
      <c r="BB142" s="72"/>
      <c r="BC142" s="72"/>
      <c r="BD142" s="72"/>
      <c r="BE142" s="72"/>
      <c r="BF142" s="72"/>
      <c r="BG142" s="72"/>
      <c r="BH142" s="72"/>
      <c r="BI142" s="72"/>
      <c r="BJ142" s="72"/>
      <c r="BK142" s="72"/>
    </row>
    <row r="143" spans="1:63" ht="15" customHeight="1" x14ac:dyDescent="0.2">
      <c r="A143" s="15"/>
      <c r="B143" s="66"/>
      <c r="C143" s="66"/>
      <c r="D143" s="66"/>
      <c r="E143" s="66"/>
      <c r="F143" s="67"/>
      <c r="G143" s="66"/>
      <c r="H143" s="66"/>
      <c r="I143" s="66"/>
      <c r="J143" s="69"/>
      <c r="K143" s="66"/>
      <c r="L143" s="66"/>
      <c r="M143" s="71"/>
      <c r="P143" s="66"/>
      <c r="Q143" s="66"/>
      <c r="S143" s="70"/>
      <c r="V143" s="70"/>
      <c r="Y143" s="70"/>
      <c r="AB143" s="68"/>
      <c r="BA143" s="72"/>
      <c r="BB143" s="72"/>
      <c r="BC143" s="72"/>
      <c r="BD143" s="72"/>
      <c r="BE143" s="72"/>
      <c r="BF143" s="72"/>
      <c r="BG143" s="72"/>
      <c r="BH143" s="72"/>
      <c r="BI143" s="72"/>
      <c r="BJ143" s="72"/>
      <c r="BK143" s="72"/>
    </row>
    <row r="144" spans="1:63" ht="15" customHeight="1" x14ac:dyDescent="0.2">
      <c r="A144" s="15"/>
      <c r="B144" s="66"/>
      <c r="C144" s="66"/>
      <c r="D144" s="66"/>
      <c r="E144" s="66"/>
      <c r="F144" s="67"/>
      <c r="G144" s="66"/>
      <c r="H144" s="66"/>
      <c r="I144" s="66"/>
      <c r="J144" s="69"/>
      <c r="K144" s="66"/>
      <c r="L144" s="66"/>
      <c r="M144" s="71"/>
      <c r="P144" s="66"/>
      <c r="Q144" s="66"/>
      <c r="S144" s="70"/>
      <c r="V144" s="70"/>
      <c r="Y144" s="70"/>
      <c r="AB144" s="68"/>
      <c r="BA144" s="72"/>
      <c r="BB144" s="72"/>
      <c r="BC144" s="72"/>
      <c r="BD144" s="72"/>
      <c r="BE144" s="72"/>
      <c r="BF144" s="72"/>
      <c r="BG144" s="72"/>
      <c r="BH144" s="72"/>
      <c r="BI144" s="72"/>
      <c r="BJ144" s="72"/>
      <c r="BK144" s="72"/>
    </row>
    <row r="145" spans="1:63" ht="15" customHeight="1" x14ac:dyDescent="0.2">
      <c r="A145" s="15"/>
      <c r="B145" s="66"/>
      <c r="C145" s="66"/>
      <c r="D145" s="66"/>
      <c r="E145" s="66"/>
      <c r="F145" s="67"/>
      <c r="G145" s="66"/>
      <c r="H145" s="66"/>
      <c r="I145" s="66"/>
      <c r="J145" s="69"/>
      <c r="K145" s="66"/>
      <c r="L145" s="66"/>
      <c r="M145" s="71"/>
      <c r="P145" s="66"/>
      <c r="Q145" s="66"/>
      <c r="S145" s="70"/>
      <c r="V145" s="70"/>
      <c r="Y145" s="70"/>
      <c r="AB145" s="68"/>
      <c r="BA145" s="72"/>
      <c r="BB145" s="72"/>
      <c r="BC145" s="72"/>
      <c r="BD145" s="72"/>
      <c r="BE145" s="72"/>
      <c r="BF145" s="72"/>
      <c r="BG145" s="72"/>
      <c r="BH145" s="72"/>
      <c r="BI145" s="72"/>
      <c r="BJ145" s="72"/>
      <c r="BK145" s="72"/>
    </row>
    <row r="146" spans="1:63" ht="15" customHeight="1" x14ac:dyDescent="0.2">
      <c r="A146" s="15"/>
      <c r="B146" s="66"/>
      <c r="C146" s="66"/>
      <c r="D146" s="66"/>
      <c r="E146" s="66"/>
      <c r="F146" s="67"/>
      <c r="G146" s="66"/>
      <c r="H146" s="66"/>
      <c r="I146" s="66"/>
      <c r="J146" s="69"/>
      <c r="K146" s="66"/>
      <c r="L146" s="66"/>
      <c r="M146" s="71"/>
      <c r="P146" s="66"/>
      <c r="Q146" s="66"/>
      <c r="S146" s="70"/>
      <c r="V146" s="70"/>
      <c r="Y146" s="70"/>
      <c r="AB146" s="68"/>
      <c r="BA146" s="72"/>
      <c r="BB146" s="72"/>
      <c r="BC146" s="72"/>
      <c r="BD146" s="72"/>
      <c r="BE146" s="72"/>
      <c r="BF146" s="72"/>
      <c r="BG146" s="72"/>
      <c r="BH146" s="72"/>
      <c r="BI146" s="72"/>
      <c r="BJ146" s="72"/>
      <c r="BK146" s="72"/>
    </row>
    <row r="147" spans="1:63" ht="15" customHeight="1" x14ac:dyDescent="0.2">
      <c r="A147" s="15"/>
      <c r="B147" s="66"/>
      <c r="C147" s="66"/>
      <c r="D147" s="66"/>
      <c r="E147" s="66"/>
      <c r="F147" s="67"/>
      <c r="G147" s="66"/>
      <c r="H147" s="66"/>
      <c r="I147" s="66"/>
      <c r="J147" s="69"/>
      <c r="K147" s="66"/>
      <c r="L147" s="66"/>
      <c r="M147" s="71"/>
      <c r="P147" s="66"/>
      <c r="Q147" s="66"/>
      <c r="S147" s="70"/>
      <c r="V147" s="70"/>
      <c r="Y147" s="70"/>
      <c r="AB147" s="68"/>
      <c r="BA147" s="72"/>
      <c r="BB147" s="72"/>
      <c r="BC147" s="72"/>
      <c r="BD147" s="72"/>
      <c r="BE147" s="72"/>
      <c r="BF147" s="72"/>
      <c r="BG147" s="72"/>
      <c r="BH147" s="72"/>
      <c r="BI147" s="72"/>
      <c r="BJ147" s="72"/>
      <c r="BK147" s="72"/>
    </row>
    <row r="148" spans="1:63" ht="15" customHeight="1" x14ac:dyDescent="0.2">
      <c r="A148" s="15"/>
      <c r="B148" s="66"/>
      <c r="C148" s="66"/>
      <c r="D148" s="66"/>
      <c r="E148" s="66"/>
      <c r="F148" s="67"/>
      <c r="G148" s="66"/>
      <c r="H148" s="66"/>
      <c r="I148" s="66"/>
      <c r="J148" s="69"/>
      <c r="K148" s="66"/>
      <c r="L148" s="66"/>
      <c r="M148" s="71"/>
      <c r="P148" s="66"/>
      <c r="Q148" s="66"/>
      <c r="S148" s="70"/>
      <c r="V148" s="70"/>
      <c r="Y148" s="70"/>
      <c r="AB148" s="68"/>
      <c r="BA148" s="72"/>
      <c r="BB148" s="72"/>
      <c r="BC148" s="72"/>
      <c r="BD148" s="72"/>
      <c r="BE148" s="72"/>
      <c r="BF148" s="72"/>
      <c r="BG148" s="72"/>
      <c r="BH148" s="72"/>
      <c r="BI148" s="72"/>
      <c r="BJ148" s="72"/>
      <c r="BK148" s="72"/>
    </row>
    <row r="149" spans="1:63" ht="15" customHeight="1" x14ac:dyDescent="0.2">
      <c r="A149" s="15"/>
      <c r="B149" s="66"/>
      <c r="C149" s="66"/>
      <c r="D149" s="66"/>
      <c r="E149" s="66"/>
      <c r="F149" s="67"/>
      <c r="G149" s="66"/>
      <c r="H149" s="66"/>
      <c r="I149" s="66"/>
      <c r="J149" s="69"/>
      <c r="K149" s="66"/>
      <c r="L149" s="66"/>
      <c r="M149" s="71"/>
      <c r="P149" s="66"/>
      <c r="Q149" s="66"/>
      <c r="S149" s="70"/>
      <c r="V149" s="70"/>
      <c r="Y149" s="70"/>
      <c r="AB149" s="68"/>
      <c r="BA149" s="72"/>
      <c r="BB149" s="72"/>
      <c r="BC149" s="72"/>
      <c r="BD149" s="72"/>
      <c r="BE149" s="72"/>
      <c r="BF149" s="72"/>
      <c r="BG149" s="72"/>
      <c r="BH149" s="72"/>
      <c r="BI149" s="72"/>
      <c r="BJ149" s="72"/>
      <c r="BK149" s="72"/>
    </row>
    <row r="150" spans="1:63" ht="15" customHeight="1" x14ac:dyDescent="0.2">
      <c r="A150" s="15"/>
      <c r="B150" s="66"/>
      <c r="C150" s="66"/>
      <c r="D150" s="66"/>
      <c r="E150" s="66"/>
      <c r="F150" s="67"/>
      <c r="G150" s="66"/>
      <c r="H150" s="66"/>
      <c r="I150" s="66"/>
      <c r="J150" s="69"/>
      <c r="K150" s="66"/>
      <c r="L150" s="66"/>
      <c r="M150" s="71"/>
      <c r="P150" s="66"/>
      <c r="Q150" s="66"/>
      <c r="S150" s="70"/>
      <c r="V150" s="70"/>
      <c r="Y150" s="70"/>
      <c r="AB150" s="68"/>
      <c r="BA150" s="72"/>
      <c r="BB150" s="72"/>
      <c r="BC150" s="72"/>
      <c r="BD150" s="72"/>
      <c r="BE150" s="72"/>
      <c r="BF150" s="72"/>
      <c r="BG150" s="72"/>
      <c r="BH150" s="72"/>
      <c r="BI150" s="72"/>
      <c r="BJ150" s="72"/>
      <c r="BK150" s="72"/>
    </row>
    <row r="151" spans="1:63" ht="15" customHeight="1" x14ac:dyDescent="0.2">
      <c r="A151" s="15"/>
      <c r="B151" s="66"/>
      <c r="C151" s="66"/>
      <c r="D151" s="66"/>
      <c r="E151" s="66"/>
      <c r="F151" s="67"/>
      <c r="G151" s="66"/>
      <c r="H151" s="66"/>
      <c r="I151" s="66"/>
      <c r="J151" s="69"/>
      <c r="K151" s="66"/>
      <c r="L151" s="66"/>
      <c r="M151" s="71"/>
      <c r="P151" s="66"/>
      <c r="Q151" s="66"/>
      <c r="S151" s="70"/>
      <c r="V151" s="70"/>
      <c r="Y151" s="70"/>
      <c r="AB151" s="68"/>
      <c r="BA151" s="72"/>
      <c r="BB151" s="72"/>
      <c r="BC151" s="72"/>
      <c r="BD151" s="72"/>
      <c r="BE151" s="72"/>
      <c r="BF151" s="72"/>
      <c r="BG151" s="72"/>
      <c r="BH151" s="72"/>
      <c r="BI151" s="72"/>
      <c r="BJ151" s="72"/>
      <c r="BK151" s="72"/>
    </row>
    <row r="152" spans="1:63" ht="15" customHeight="1" x14ac:dyDescent="0.2">
      <c r="A152" s="15"/>
      <c r="B152" s="66"/>
      <c r="C152" s="66"/>
      <c r="D152" s="66"/>
      <c r="E152" s="66"/>
      <c r="F152" s="67"/>
      <c r="G152" s="66"/>
      <c r="H152" s="66"/>
      <c r="I152" s="66"/>
      <c r="J152" s="69"/>
      <c r="K152" s="66"/>
      <c r="L152" s="66"/>
      <c r="M152" s="71"/>
      <c r="P152" s="66"/>
      <c r="Q152" s="66"/>
      <c r="S152" s="70"/>
      <c r="V152" s="70"/>
      <c r="Y152" s="70"/>
      <c r="AB152" s="68"/>
      <c r="BA152" s="72"/>
      <c r="BB152" s="72"/>
      <c r="BC152" s="72"/>
      <c r="BD152" s="72"/>
      <c r="BE152" s="72"/>
      <c r="BF152" s="72"/>
      <c r="BG152" s="72"/>
      <c r="BH152" s="72"/>
      <c r="BI152" s="72"/>
      <c r="BJ152" s="72"/>
      <c r="BK152" s="72"/>
    </row>
    <row r="153" spans="1:63" ht="15" customHeight="1" x14ac:dyDescent="0.2">
      <c r="A153" s="15"/>
      <c r="B153" s="66"/>
      <c r="C153" s="66"/>
      <c r="D153" s="66"/>
      <c r="E153" s="66"/>
      <c r="F153" s="67"/>
      <c r="G153" s="66"/>
      <c r="H153" s="66"/>
      <c r="I153" s="66"/>
      <c r="J153" s="69"/>
      <c r="K153" s="66"/>
      <c r="L153" s="66"/>
      <c r="M153" s="71"/>
      <c r="P153" s="66"/>
      <c r="Q153" s="66"/>
      <c r="S153" s="70"/>
      <c r="V153" s="70"/>
      <c r="Y153" s="70"/>
      <c r="AB153" s="68"/>
      <c r="BA153" s="72"/>
      <c r="BB153" s="72"/>
      <c r="BC153" s="72"/>
      <c r="BD153" s="72"/>
      <c r="BE153" s="72"/>
      <c r="BF153" s="72"/>
      <c r="BG153" s="72"/>
      <c r="BH153" s="72"/>
      <c r="BI153" s="72"/>
      <c r="BJ153" s="72"/>
      <c r="BK153" s="72"/>
    </row>
    <row r="154" spans="1:63" ht="15" customHeight="1" x14ac:dyDescent="0.2">
      <c r="A154" s="15"/>
      <c r="B154" s="66"/>
      <c r="C154" s="66"/>
      <c r="D154" s="66"/>
      <c r="E154" s="66"/>
      <c r="F154" s="67"/>
      <c r="G154" s="66"/>
      <c r="H154" s="66"/>
      <c r="I154" s="66"/>
      <c r="J154" s="69"/>
      <c r="K154" s="66"/>
      <c r="L154" s="66"/>
      <c r="M154" s="71"/>
      <c r="P154" s="66"/>
      <c r="Q154" s="66"/>
      <c r="S154" s="70"/>
      <c r="V154" s="70"/>
      <c r="Y154" s="70"/>
      <c r="AB154" s="68"/>
      <c r="BA154" s="72"/>
      <c r="BB154" s="72"/>
      <c r="BC154" s="72"/>
      <c r="BD154" s="72"/>
      <c r="BE154" s="72"/>
      <c r="BF154" s="72"/>
      <c r="BG154" s="72"/>
      <c r="BH154" s="72"/>
      <c r="BI154" s="72"/>
      <c r="BJ154" s="72"/>
      <c r="BK154" s="72"/>
    </row>
    <row r="155" spans="1:63" ht="15" customHeight="1" x14ac:dyDescent="0.2">
      <c r="A155" s="15"/>
      <c r="B155" s="66"/>
      <c r="C155" s="66"/>
      <c r="D155" s="66"/>
      <c r="E155" s="66"/>
      <c r="F155" s="67"/>
      <c r="G155" s="66"/>
      <c r="H155" s="66"/>
      <c r="I155" s="66"/>
      <c r="J155" s="69"/>
      <c r="K155" s="66"/>
      <c r="L155" s="66"/>
      <c r="M155" s="71"/>
      <c r="P155" s="66"/>
      <c r="Q155" s="66"/>
      <c r="S155" s="70"/>
      <c r="V155" s="70"/>
      <c r="Y155" s="70"/>
      <c r="AB155" s="68"/>
      <c r="BA155" s="72"/>
      <c r="BB155" s="72"/>
      <c r="BC155" s="72"/>
      <c r="BD155" s="72"/>
      <c r="BE155" s="72"/>
      <c r="BF155" s="72"/>
      <c r="BG155" s="72"/>
      <c r="BH155" s="72"/>
      <c r="BI155" s="72"/>
      <c r="BJ155" s="72"/>
      <c r="BK155" s="72"/>
    </row>
    <row r="156" spans="1:63" ht="15" customHeight="1" x14ac:dyDescent="0.2">
      <c r="A156" s="15"/>
      <c r="B156" s="66"/>
      <c r="C156" s="66"/>
      <c r="D156" s="66"/>
      <c r="E156" s="66"/>
      <c r="F156" s="67"/>
      <c r="G156" s="66"/>
      <c r="H156" s="66"/>
      <c r="I156" s="66"/>
      <c r="J156" s="69"/>
      <c r="K156" s="66"/>
      <c r="L156" s="66"/>
      <c r="M156" s="71"/>
      <c r="P156" s="66"/>
      <c r="Q156" s="66"/>
      <c r="S156" s="70"/>
      <c r="V156" s="70"/>
      <c r="Y156" s="70"/>
      <c r="AB156" s="68"/>
      <c r="BA156" s="72"/>
      <c r="BB156" s="72"/>
      <c r="BC156" s="72"/>
      <c r="BD156" s="72"/>
      <c r="BE156" s="72"/>
      <c r="BF156" s="72"/>
      <c r="BG156" s="72"/>
      <c r="BH156" s="72"/>
      <c r="BI156" s="72"/>
      <c r="BJ156" s="72"/>
      <c r="BK156" s="72"/>
    </row>
    <row r="157" spans="1:63" ht="15" customHeight="1" x14ac:dyDescent="0.2">
      <c r="A157" s="15"/>
      <c r="B157" s="66"/>
      <c r="C157" s="66"/>
      <c r="D157" s="66"/>
      <c r="E157" s="66"/>
      <c r="F157" s="67"/>
      <c r="G157" s="66"/>
      <c r="H157" s="66"/>
      <c r="I157" s="66"/>
      <c r="J157" s="69"/>
      <c r="K157" s="66"/>
      <c r="L157" s="66"/>
      <c r="M157" s="71"/>
      <c r="P157" s="66"/>
      <c r="Q157" s="66"/>
      <c r="S157" s="70"/>
      <c r="V157" s="70"/>
      <c r="Y157" s="70"/>
      <c r="AB157" s="68"/>
      <c r="BA157" s="72"/>
      <c r="BB157" s="72"/>
      <c r="BC157" s="72"/>
      <c r="BD157" s="72"/>
      <c r="BE157" s="72"/>
      <c r="BF157" s="72"/>
      <c r="BG157" s="72"/>
      <c r="BH157" s="72"/>
      <c r="BI157" s="72"/>
      <c r="BJ157" s="72"/>
      <c r="BK157" s="72"/>
    </row>
    <row r="158" spans="1:63" ht="15" customHeight="1" x14ac:dyDescent="0.2">
      <c r="A158" s="15"/>
      <c r="B158" s="66"/>
      <c r="C158" s="66"/>
      <c r="D158" s="66"/>
      <c r="E158" s="66"/>
      <c r="F158" s="67"/>
      <c r="G158" s="66"/>
      <c r="H158" s="66"/>
      <c r="I158" s="66"/>
      <c r="J158" s="69"/>
      <c r="K158" s="66"/>
      <c r="L158" s="66"/>
      <c r="M158" s="71"/>
      <c r="P158" s="66"/>
      <c r="Q158" s="66"/>
      <c r="S158" s="70"/>
      <c r="V158" s="70"/>
      <c r="Y158" s="70"/>
      <c r="AB158" s="68"/>
      <c r="BA158" s="72"/>
      <c r="BB158" s="72"/>
      <c r="BC158" s="72"/>
      <c r="BD158" s="72"/>
      <c r="BE158" s="72"/>
      <c r="BF158" s="72"/>
      <c r="BG158" s="72"/>
      <c r="BH158" s="72"/>
      <c r="BI158" s="72"/>
      <c r="BJ158" s="72"/>
      <c r="BK158" s="72"/>
    </row>
    <row r="159" spans="1:63" ht="15" customHeight="1" x14ac:dyDescent="0.2">
      <c r="A159" s="15"/>
      <c r="B159" s="66"/>
      <c r="C159" s="66"/>
      <c r="D159" s="66"/>
      <c r="E159" s="66"/>
      <c r="F159" s="67"/>
      <c r="G159" s="66"/>
      <c r="H159" s="66"/>
      <c r="I159" s="66"/>
      <c r="J159" s="69"/>
      <c r="K159" s="66"/>
      <c r="L159" s="66"/>
      <c r="M159" s="71"/>
      <c r="P159" s="66"/>
      <c r="Q159" s="66"/>
      <c r="S159" s="70"/>
      <c r="V159" s="70"/>
      <c r="Y159" s="70"/>
      <c r="AB159" s="68"/>
      <c r="BA159" s="72"/>
      <c r="BB159" s="72"/>
      <c r="BC159" s="72"/>
      <c r="BD159" s="72"/>
      <c r="BE159" s="72"/>
      <c r="BF159" s="72"/>
      <c r="BG159" s="72"/>
      <c r="BH159" s="72"/>
      <c r="BI159" s="72"/>
      <c r="BJ159" s="72"/>
      <c r="BK159" s="72"/>
    </row>
    <row r="160" spans="1:63" ht="15" customHeight="1" x14ac:dyDescent="0.2">
      <c r="A160" s="15"/>
      <c r="B160" s="66"/>
      <c r="C160" s="66"/>
      <c r="D160" s="66"/>
      <c r="E160" s="66"/>
      <c r="F160" s="67"/>
      <c r="G160" s="66"/>
      <c r="H160" s="66"/>
      <c r="I160" s="66"/>
      <c r="J160" s="69"/>
      <c r="K160" s="66"/>
      <c r="L160" s="66"/>
      <c r="M160" s="71"/>
      <c r="P160" s="66"/>
      <c r="Q160" s="66"/>
      <c r="S160" s="70"/>
      <c r="V160" s="70"/>
      <c r="Y160" s="70"/>
      <c r="AB160" s="68"/>
      <c r="BA160" s="72"/>
      <c r="BB160" s="72"/>
      <c r="BC160" s="72"/>
      <c r="BD160" s="72"/>
      <c r="BE160" s="72"/>
      <c r="BF160" s="72"/>
      <c r="BG160" s="72"/>
      <c r="BH160" s="72"/>
      <c r="BI160" s="72"/>
      <c r="BJ160" s="72"/>
      <c r="BK160" s="72"/>
    </row>
    <row r="161" spans="1:63" ht="15" customHeight="1" x14ac:dyDescent="0.2">
      <c r="A161" s="15"/>
      <c r="B161" s="66"/>
      <c r="C161" s="66"/>
      <c r="D161" s="66"/>
      <c r="E161" s="66"/>
      <c r="F161" s="67"/>
      <c r="G161" s="66"/>
      <c r="H161" s="66"/>
      <c r="I161" s="66"/>
      <c r="J161" s="69"/>
      <c r="K161" s="66"/>
      <c r="L161" s="66"/>
      <c r="M161" s="71"/>
      <c r="P161" s="66"/>
      <c r="Q161" s="66"/>
      <c r="S161" s="70"/>
      <c r="V161" s="70"/>
      <c r="Y161" s="70"/>
      <c r="AB161" s="68"/>
      <c r="BA161" s="72"/>
      <c r="BB161" s="72"/>
      <c r="BC161" s="72"/>
      <c r="BD161" s="72"/>
      <c r="BE161" s="72"/>
      <c r="BF161" s="72"/>
      <c r="BG161" s="72"/>
      <c r="BH161" s="72"/>
      <c r="BI161" s="72"/>
      <c r="BJ161" s="72"/>
      <c r="BK161" s="72"/>
    </row>
    <row r="162" spans="1:63" ht="15" customHeight="1" x14ac:dyDescent="0.2">
      <c r="A162" s="15"/>
      <c r="B162" s="66"/>
      <c r="C162" s="66"/>
      <c r="D162" s="66"/>
      <c r="E162" s="66"/>
      <c r="F162" s="67"/>
      <c r="G162" s="66"/>
      <c r="H162" s="66"/>
      <c r="I162" s="66"/>
      <c r="J162" s="69"/>
      <c r="K162" s="66"/>
      <c r="L162" s="66"/>
      <c r="M162" s="71"/>
      <c r="P162" s="66"/>
      <c r="Q162" s="66"/>
      <c r="S162" s="70"/>
      <c r="V162" s="70"/>
      <c r="Y162" s="70"/>
      <c r="AB162" s="68"/>
      <c r="BA162" s="72"/>
      <c r="BB162" s="72"/>
      <c r="BC162" s="72"/>
      <c r="BD162" s="72"/>
      <c r="BE162" s="72"/>
      <c r="BF162" s="72"/>
      <c r="BG162" s="72"/>
      <c r="BH162" s="72"/>
      <c r="BI162" s="72"/>
      <c r="BJ162" s="72"/>
      <c r="BK162" s="72"/>
    </row>
    <row r="163" spans="1:63" ht="15" customHeight="1" x14ac:dyDescent="0.2">
      <c r="A163" s="15"/>
      <c r="B163" s="66"/>
      <c r="C163" s="66"/>
      <c r="D163" s="66"/>
      <c r="E163" s="66"/>
      <c r="F163" s="67"/>
      <c r="G163" s="66"/>
      <c r="H163" s="66"/>
      <c r="I163" s="66"/>
      <c r="J163" s="69"/>
      <c r="K163" s="66"/>
      <c r="L163" s="66"/>
      <c r="M163" s="71"/>
      <c r="P163" s="66"/>
      <c r="Q163" s="66"/>
      <c r="S163" s="70"/>
      <c r="V163" s="70"/>
      <c r="Y163" s="70"/>
      <c r="AB163" s="68"/>
      <c r="BA163" s="72"/>
      <c r="BB163" s="72"/>
      <c r="BC163" s="72"/>
      <c r="BD163" s="72"/>
      <c r="BE163" s="72"/>
      <c r="BF163" s="72"/>
      <c r="BG163" s="72"/>
      <c r="BH163" s="72"/>
      <c r="BI163" s="72"/>
      <c r="BJ163" s="72"/>
      <c r="BK163" s="72"/>
    </row>
    <row r="164" spans="1:63" ht="15" customHeight="1" x14ac:dyDescent="0.2">
      <c r="A164" s="15"/>
      <c r="B164" s="66"/>
      <c r="C164" s="66"/>
      <c r="D164" s="66"/>
      <c r="E164" s="66"/>
      <c r="F164" s="67"/>
      <c r="G164" s="66"/>
      <c r="H164" s="66"/>
      <c r="I164" s="66"/>
      <c r="J164" s="69"/>
      <c r="K164" s="66"/>
      <c r="L164" s="66"/>
      <c r="M164" s="71"/>
      <c r="P164" s="66"/>
      <c r="Q164" s="66"/>
      <c r="S164" s="70"/>
      <c r="V164" s="70"/>
      <c r="Y164" s="70"/>
      <c r="AB164" s="68"/>
      <c r="BA164" s="72"/>
      <c r="BB164" s="72"/>
      <c r="BC164" s="72"/>
      <c r="BD164" s="72"/>
      <c r="BE164" s="72"/>
      <c r="BF164" s="72"/>
      <c r="BG164" s="72"/>
      <c r="BH164" s="72"/>
      <c r="BI164" s="72"/>
      <c r="BJ164" s="72"/>
      <c r="BK164" s="72"/>
    </row>
    <row r="165" spans="1:63" ht="15" customHeight="1" x14ac:dyDescent="0.2">
      <c r="A165" s="15"/>
      <c r="B165" s="66"/>
      <c r="C165" s="66"/>
      <c r="D165" s="66"/>
      <c r="E165" s="66"/>
      <c r="F165" s="67"/>
      <c r="G165" s="66"/>
      <c r="H165" s="66"/>
      <c r="I165" s="66"/>
      <c r="J165" s="69"/>
      <c r="K165" s="66"/>
      <c r="L165" s="66"/>
      <c r="M165" s="71"/>
      <c r="P165" s="66"/>
      <c r="Q165" s="66"/>
      <c r="S165" s="70"/>
      <c r="V165" s="70"/>
      <c r="Y165" s="70"/>
      <c r="AB165" s="68"/>
      <c r="BA165" s="72"/>
      <c r="BB165" s="72"/>
      <c r="BC165" s="72"/>
      <c r="BD165" s="72"/>
      <c r="BE165" s="72"/>
      <c r="BF165" s="72"/>
      <c r="BG165" s="72"/>
      <c r="BH165" s="72"/>
      <c r="BI165" s="72"/>
      <c r="BJ165" s="72"/>
      <c r="BK165" s="72"/>
    </row>
    <row r="166" spans="1:63" ht="15" customHeight="1" x14ac:dyDescent="0.2">
      <c r="A166" s="15"/>
      <c r="B166" s="66"/>
      <c r="C166" s="66"/>
      <c r="D166" s="66"/>
      <c r="E166" s="66"/>
      <c r="F166" s="67"/>
      <c r="G166" s="66"/>
      <c r="H166" s="66"/>
      <c r="I166" s="66"/>
      <c r="J166" s="69"/>
      <c r="K166" s="66"/>
      <c r="L166" s="66"/>
      <c r="M166" s="71"/>
      <c r="P166" s="66"/>
      <c r="Q166" s="66"/>
      <c r="S166" s="70"/>
      <c r="V166" s="70"/>
      <c r="Y166" s="70"/>
      <c r="AB166" s="68"/>
      <c r="BA166" s="72"/>
      <c r="BB166" s="72"/>
      <c r="BC166" s="72"/>
      <c r="BD166" s="72"/>
      <c r="BE166" s="72"/>
      <c r="BF166" s="72"/>
      <c r="BG166" s="72"/>
      <c r="BH166" s="72"/>
      <c r="BI166" s="72"/>
      <c r="BJ166" s="72"/>
      <c r="BK166" s="72"/>
    </row>
    <row r="167" spans="1:63" ht="15" customHeight="1" x14ac:dyDescent="0.2">
      <c r="A167" s="15"/>
      <c r="B167" s="66"/>
      <c r="C167" s="66"/>
      <c r="D167" s="66"/>
      <c r="E167" s="66"/>
      <c r="F167" s="67"/>
      <c r="G167" s="66"/>
      <c r="H167" s="66"/>
      <c r="I167" s="66"/>
      <c r="J167" s="69"/>
      <c r="K167" s="66"/>
      <c r="L167" s="66"/>
      <c r="M167" s="71"/>
      <c r="P167" s="66"/>
      <c r="Q167" s="66"/>
      <c r="S167" s="70"/>
      <c r="V167" s="70"/>
      <c r="Y167" s="70"/>
      <c r="AB167" s="68"/>
      <c r="BA167" s="72"/>
      <c r="BB167" s="72"/>
      <c r="BC167" s="72"/>
      <c r="BD167" s="72"/>
      <c r="BE167" s="72"/>
      <c r="BF167" s="72"/>
      <c r="BG167" s="72"/>
      <c r="BH167" s="72"/>
      <c r="BI167" s="72"/>
      <c r="BJ167" s="72"/>
      <c r="BK167" s="72"/>
    </row>
    <row r="168" spans="1:63" ht="15" customHeight="1" x14ac:dyDescent="0.2">
      <c r="A168" s="15"/>
      <c r="B168" s="66"/>
      <c r="C168" s="66"/>
      <c r="D168" s="66"/>
      <c r="E168" s="66"/>
      <c r="F168" s="67"/>
      <c r="G168" s="66"/>
      <c r="H168" s="66"/>
      <c r="I168" s="66"/>
      <c r="J168" s="69"/>
      <c r="K168" s="66"/>
      <c r="L168" s="66"/>
      <c r="M168" s="71"/>
      <c r="P168" s="66"/>
      <c r="Q168" s="66"/>
      <c r="S168" s="70"/>
      <c r="V168" s="70"/>
      <c r="Y168" s="70"/>
      <c r="AB168" s="68"/>
      <c r="BA168" s="72"/>
      <c r="BB168" s="72"/>
      <c r="BC168" s="72"/>
      <c r="BD168" s="72"/>
      <c r="BE168" s="72"/>
      <c r="BF168" s="72"/>
      <c r="BG168" s="72"/>
      <c r="BH168" s="72"/>
      <c r="BI168" s="72"/>
      <c r="BJ168" s="72"/>
      <c r="BK168" s="72"/>
    </row>
    <row r="169" spans="1:63" ht="15" customHeight="1" x14ac:dyDescent="0.2">
      <c r="A169" s="15"/>
      <c r="B169" s="66"/>
      <c r="C169" s="66"/>
      <c r="D169" s="66"/>
      <c r="E169" s="66"/>
      <c r="F169" s="67"/>
      <c r="G169" s="66"/>
      <c r="H169" s="66"/>
      <c r="I169" s="66"/>
      <c r="J169" s="69"/>
      <c r="K169" s="66"/>
      <c r="L169" s="66"/>
      <c r="M169" s="71"/>
      <c r="P169" s="66"/>
      <c r="Q169" s="66"/>
      <c r="S169" s="70"/>
      <c r="V169" s="70"/>
      <c r="Y169" s="70"/>
      <c r="AB169" s="68"/>
      <c r="BA169" s="72"/>
      <c r="BB169" s="72"/>
      <c r="BC169" s="72"/>
      <c r="BD169" s="72"/>
      <c r="BE169" s="72"/>
      <c r="BF169" s="72"/>
      <c r="BG169" s="72"/>
      <c r="BH169" s="72"/>
      <c r="BI169" s="72"/>
      <c r="BJ169" s="72"/>
      <c r="BK169" s="72"/>
    </row>
    <row r="170" spans="1:63" ht="15" customHeight="1" x14ac:dyDescent="0.2">
      <c r="A170" s="15"/>
      <c r="B170" s="66"/>
      <c r="C170" s="66"/>
      <c r="D170" s="66"/>
      <c r="E170" s="66"/>
      <c r="F170" s="67"/>
      <c r="G170" s="66"/>
      <c r="H170" s="66"/>
      <c r="I170" s="66"/>
      <c r="J170" s="69"/>
      <c r="K170" s="66"/>
      <c r="L170" s="66"/>
      <c r="M170" s="71"/>
      <c r="P170" s="66"/>
      <c r="Q170" s="66"/>
      <c r="S170" s="70"/>
      <c r="V170" s="70"/>
      <c r="Y170" s="70"/>
      <c r="AB170" s="68"/>
      <c r="BA170" s="72"/>
      <c r="BB170" s="72"/>
      <c r="BC170" s="72"/>
      <c r="BD170" s="72"/>
      <c r="BE170" s="72"/>
      <c r="BF170" s="72"/>
      <c r="BG170" s="72"/>
      <c r="BH170" s="72"/>
      <c r="BI170" s="72"/>
      <c r="BJ170" s="72"/>
      <c r="BK170" s="72"/>
    </row>
    <row r="171" spans="1:63" ht="15" customHeight="1" x14ac:dyDescent="0.2">
      <c r="A171" s="15"/>
      <c r="B171" s="66"/>
      <c r="C171" s="66"/>
      <c r="D171" s="66"/>
      <c r="E171" s="66"/>
      <c r="F171" s="67"/>
      <c r="G171" s="66"/>
      <c r="H171" s="66"/>
      <c r="I171" s="66"/>
      <c r="J171" s="69"/>
      <c r="K171" s="66"/>
      <c r="L171" s="66"/>
      <c r="M171" s="71"/>
      <c r="P171" s="66"/>
      <c r="Q171" s="66"/>
      <c r="S171" s="70"/>
      <c r="V171" s="70"/>
      <c r="Y171" s="70"/>
      <c r="AB171" s="68"/>
      <c r="BA171" s="72"/>
      <c r="BB171" s="72"/>
      <c r="BC171" s="72"/>
      <c r="BD171" s="72"/>
      <c r="BE171" s="72"/>
      <c r="BF171" s="72"/>
      <c r="BG171" s="72"/>
      <c r="BH171" s="72"/>
      <c r="BI171" s="72"/>
      <c r="BJ171" s="72"/>
      <c r="BK171" s="72"/>
    </row>
    <row r="172" spans="1:63" ht="15" customHeight="1" x14ac:dyDescent="0.2">
      <c r="A172" s="15"/>
      <c r="B172" s="66"/>
      <c r="C172" s="66"/>
      <c r="D172" s="66"/>
      <c r="E172" s="66"/>
      <c r="F172" s="67"/>
      <c r="G172" s="66"/>
      <c r="H172" s="66"/>
      <c r="I172" s="66"/>
      <c r="J172" s="69"/>
      <c r="K172" s="66"/>
      <c r="L172" s="66"/>
      <c r="M172" s="71"/>
      <c r="P172" s="66"/>
      <c r="Q172" s="66"/>
      <c r="S172" s="70"/>
      <c r="V172" s="70"/>
      <c r="Y172" s="70"/>
      <c r="AB172" s="68"/>
      <c r="BA172" s="72"/>
      <c r="BB172" s="72"/>
      <c r="BC172" s="72"/>
      <c r="BD172" s="72"/>
      <c r="BE172" s="72"/>
      <c r="BF172" s="72"/>
      <c r="BG172" s="72"/>
      <c r="BH172" s="72"/>
      <c r="BI172" s="72"/>
      <c r="BJ172" s="72"/>
      <c r="BK172" s="72"/>
    </row>
    <row r="173" spans="1:63" ht="15" customHeight="1" x14ac:dyDescent="0.2">
      <c r="A173" s="15"/>
      <c r="B173" s="66"/>
      <c r="C173" s="66"/>
      <c r="D173" s="66"/>
      <c r="E173" s="66"/>
      <c r="F173" s="67"/>
      <c r="G173" s="66"/>
      <c r="H173" s="66"/>
      <c r="I173" s="66"/>
      <c r="J173" s="69"/>
      <c r="K173" s="66"/>
      <c r="L173" s="66"/>
      <c r="M173" s="71"/>
      <c r="P173" s="66"/>
      <c r="Q173" s="66"/>
      <c r="S173" s="70"/>
      <c r="V173" s="70"/>
      <c r="Y173" s="70"/>
      <c r="AB173" s="68"/>
      <c r="BA173" s="72"/>
      <c r="BB173" s="72"/>
      <c r="BC173" s="72"/>
      <c r="BD173" s="72"/>
      <c r="BE173" s="72"/>
      <c r="BF173" s="72"/>
      <c r="BG173" s="72"/>
      <c r="BH173" s="72"/>
      <c r="BI173" s="72"/>
      <c r="BJ173" s="72"/>
      <c r="BK173" s="72"/>
    </row>
    <row r="174" spans="1:63" ht="15" customHeight="1" x14ac:dyDescent="0.2">
      <c r="A174" s="15"/>
      <c r="B174" s="66"/>
      <c r="C174" s="66"/>
      <c r="D174" s="66"/>
      <c r="E174" s="66"/>
      <c r="F174" s="67"/>
      <c r="G174" s="66"/>
      <c r="H174" s="66"/>
      <c r="I174" s="66"/>
      <c r="J174" s="69"/>
      <c r="K174" s="66"/>
      <c r="L174" s="66"/>
      <c r="M174" s="71"/>
      <c r="P174" s="66"/>
      <c r="Q174" s="66"/>
      <c r="S174" s="70"/>
      <c r="V174" s="70"/>
      <c r="Y174" s="70"/>
      <c r="AB174" s="68"/>
      <c r="BA174" s="72"/>
      <c r="BB174" s="72"/>
      <c r="BC174" s="72"/>
      <c r="BD174" s="72"/>
      <c r="BE174" s="72"/>
      <c r="BF174" s="72"/>
      <c r="BG174" s="72"/>
      <c r="BH174" s="72"/>
      <c r="BI174" s="72"/>
      <c r="BJ174" s="72"/>
      <c r="BK174" s="72"/>
    </row>
    <row r="175" spans="1:63" ht="15" customHeight="1" x14ac:dyDescent="0.2">
      <c r="A175" s="15"/>
      <c r="B175" s="66"/>
      <c r="C175" s="66"/>
      <c r="D175" s="66"/>
      <c r="E175" s="66"/>
      <c r="F175" s="67"/>
      <c r="G175" s="66"/>
      <c r="H175" s="66"/>
      <c r="I175" s="66"/>
      <c r="J175" s="69"/>
      <c r="K175" s="66"/>
      <c r="L175" s="66"/>
      <c r="M175" s="71"/>
      <c r="P175" s="66"/>
      <c r="Q175" s="66"/>
      <c r="S175" s="70"/>
      <c r="V175" s="70"/>
      <c r="Y175" s="70"/>
      <c r="AB175" s="68"/>
      <c r="BA175" s="72"/>
      <c r="BB175" s="72"/>
      <c r="BC175" s="72"/>
      <c r="BD175" s="72"/>
      <c r="BE175" s="72"/>
      <c r="BF175" s="72"/>
      <c r="BG175" s="72"/>
      <c r="BH175" s="72"/>
      <c r="BI175" s="72"/>
      <c r="BJ175" s="72"/>
      <c r="BK175" s="72"/>
    </row>
    <row r="176" spans="1:63" ht="15" customHeight="1" x14ac:dyDescent="0.2">
      <c r="A176" s="15"/>
      <c r="B176" s="66"/>
      <c r="C176" s="66"/>
      <c r="D176" s="66"/>
      <c r="E176" s="66"/>
      <c r="F176" s="67"/>
      <c r="G176" s="66"/>
      <c r="H176" s="66"/>
      <c r="I176" s="66"/>
      <c r="J176" s="69"/>
      <c r="K176" s="66"/>
      <c r="L176" s="66"/>
      <c r="M176" s="71"/>
      <c r="P176" s="66"/>
      <c r="Q176" s="66"/>
      <c r="S176" s="70"/>
      <c r="V176" s="70"/>
      <c r="Y176" s="70"/>
      <c r="AB176" s="68"/>
      <c r="BA176" s="72"/>
      <c r="BB176" s="72"/>
      <c r="BC176" s="72"/>
      <c r="BD176" s="72"/>
      <c r="BE176" s="72"/>
      <c r="BF176" s="72"/>
      <c r="BG176" s="72"/>
      <c r="BH176" s="72"/>
      <c r="BI176" s="72"/>
      <c r="BJ176" s="72"/>
      <c r="BK176" s="72"/>
    </row>
    <row r="177" spans="1:63" ht="15" customHeight="1" x14ac:dyDescent="0.2">
      <c r="A177" s="15"/>
      <c r="B177" s="66"/>
      <c r="C177" s="66"/>
      <c r="D177" s="66"/>
      <c r="E177" s="66"/>
      <c r="F177" s="67"/>
      <c r="G177" s="66"/>
      <c r="H177" s="66"/>
      <c r="I177" s="66"/>
      <c r="J177" s="69"/>
      <c r="K177" s="66"/>
      <c r="L177" s="66"/>
      <c r="M177" s="71"/>
      <c r="P177" s="66"/>
      <c r="Q177" s="66"/>
      <c r="S177" s="70"/>
      <c r="V177" s="70"/>
      <c r="Y177" s="70"/>
      <c r="AB177" s="68"/>
      <c r="BA177" s="72"/>
      <c r="BB177" s="72"/>
      <c r="BC177" s="72"/>
      <c r="BD177" s="72"/>
      <c r="BE177" s="72"/>
      <c r="BF177" s="72"/>
      <c r="BG177" s="72"/>
      <c r="BH177" s="72"/>
      <c r="BI177" s="72"/>
      <c r="BJ177" s="72"/>
      <c r="BK177" s="72"/>
    </row>
    <row r="178" spans="1:63" ht="15" customHeight="1" x14ac:dyDescent="0.2">
      <c r="A178" s="15"/>
      <c r="B178" s="66"/>
      <c r="C178" s="66"/>
      <c r="D178" s="66"/>
      <c r="E178" s="66"/>
      <c r="F178" s="67"/>
      <c r="G178" s="66"/>
      <c r="H178" s="66"/>
      <c r="I178" s="66"/>
      <c r="J178" s="69"/>
      <c r="K178" s="66"/>
      <c r="L178" s="66"/>
      <c r="M178" s="71"/>
      <c r="P178" s="66"/>
      <c r="Q178" s="66"/>
      <c r="S178" s="70"/>
      <c r="V178" s="70"/>
      <c r="Y178" s="70"/>
      <c r="AB178" s="68"/>
      <c r="BA178" s="72"/>
      <c r="BB178" s="72"/>
      <c r="BC178" s="72"/>
      <c r="BD178" s="72"/>
      <c r="BE178" s="72"/>
      <c r="BF178" s="72"/>
      <c r="BG178" s="72"/>
      <c r="BH178" s="72"/>
      <c r="BI178" s="72"/>
      <c r="BJ178" s="72"/>
      <c r="BK178" s="72"/>
    </row>
    <row r="179" spans="1:63" ht="15" customHeight="1" x14ac:dyDescent="0.2">
      <c r="A179" s="15"/>
      <c r="B179" s="66"/>
      <c r="C179" s="66"/>
      <c r="D179" s="66"/>
      <c r="E179" s="66"/>
      <c r="F179" s="67"/>
      <c r="G179" s="66"/>
      <c r="H179" s="66"/>
      <c r="I179" s="66"/>
      <c r="J179" s="69"/>
      <c r="K179" s="66"/>
      <c r="L179" s="66"/>
      <c r="M179" s="71"/>
      <c r="P179" s="66"/>
      <c r="Q179" s="66"/>
      <c r="S179" s="70"/>
      <c r="V179" s="70"/>
      <c r="Y179" s="70"/>
      <c r="AB179" s="68"/>
      <c r="BA179" s="72"/>
      <c r="BB179" s="72"/>
      <c r="BC179" s="72"/>
      <c r="BD179" s="72"/>
      <c r="BE179" s="72"/>
      <c r="BF179" s="72"/>
      <c r="BG179" s="72"/>
      <c r="BH179" s="72"/>
      <c r="BI179" s="72"/>
      <c r="BJ179" s="72"/>
      <c r="BK179" s="72"/>
    </row>
    <row r="180" spans="1:63" ht="15" customHeight="1" x14ac:dyDescent="0.2">
      <c r="A180" s="15"/>
      <c r="B180" s="66"/>
      <c r="C180" s="66"/>
      <c r="D180" s="66"/>
      <c r="E180" s="66"/>
      <c r="F180" s="67"/>
      <c r="G180" s="66"/>
      <c r="H180" s="66"/>
      <c r="I180" s="66"/>
      <c r="J180" s="69"/>
      <c r="K180" s="66"/>
      <c r="L180" s="66"/>
      <c r="M180" s="71"/>
      <c r="P180" s="66"/>
      <c r="Q180" s="66"/>
      <c r="S180" s="70"/>
      <c r="V180" s="70"/>
      <c r="Y180" s="70"/>
      <c r="AB180" s="68"/>
      <c r="BA180" s="72"/>
      <c r="BB180" s="72"/>
      <c r="BC180" s="72"/>
      <c r="BD180" s="72"/>
      <c r="BE180" s="72"/>
      <c r="BF180" s="72"/>
      <c r="BG180" s="72"/>
      <c r="BH180" s="72"/>
      <c r="BI180" s="72"/>
      <c r="BJ180" s="72"/>
      <c r="BK180" s="72"/>
    </row>
    <row r="181" spans="1:63" ht="15" customHeight="1" x14ac:dyDescent="0.2">
      <c r="A181" s="15"/>
      <c r="B181" s="66"/>
      <c r="C181" s="66"/>
      <c r="D181" s="66"/>
      <c r="E181" s="66"/>
      <c r="F181" s="67"/>
      <c r="G181" s="66"/>
      <c r="H181" s="66"/>
      <c r="I181" s="66"/>
      <c r="J181" s="69"/>
      <c r="K181" s="66"/>
      <c r="L181" s="66"/>
      <c r="M181" s="71"/>
      <c r="P181" s="66"/>
      <c r="Q181" s="66"/>
      <c r="S181" s="70"/>
      <c r="V181" s="70"/>
      <c r="Y181" s="70"/>
      <c r="AB181" s="68"/>
      <c r="BA181" s="72"/>
      <c r="BB181" s="72"/>
      <c r="BC181" s="72"/>
      <c r="BD181" s="72"/>
      <c r="BE181" s="72"/>
      <c r="BF181" s="72"/>
      <c r="BG181" s="72"/>
      <c r="BH181" s="72"/>
      <c r="BI181" s="72"/>
      <c r="BJ181" s="72"/>
      <c r="BK181" s="72"/>
    </row>
    <row r="182" spans="1:63" ht="15" customHeight="1" x14ac:dyDescent="0.2">
      <c r="A182" s="15"/>
      <c r="B182" s="66"/>
      <c r="C182" s="66"/>
      <c r="D182" s="66"/>
      <c r="E182" s="66"/>
      <c r="F182" s="67"/>
      <c r="G182" s="66"/>
      <c r="H182" s="66"/>
      <c r="I182" s="66"/>
      <c r="J182" s="69"/>
      <c r="K182" s="66"/>
      <c r="L182" s="66"/>
      <c r="M182" s="71"/>
      <c r="P182" s="66"/>
      <c r="Q182" s="66"/>
      <c r="S182" s="70"/>
      <c r="V182" s="70"/>
      <c r="Y182" s="70"/>
      <c r="AB182" s="68"/>
      <c r="BA182" s="72"/>
      <c r="BB182" s="72"/>
      <c r="BC182" s="72"/>
      <c r="BD182" s="72"/>
      <c r="BE182" s="72"/>
      <c r="BF182" s="72"/>
      <c r="BG182" s="72"/>
      <c r="BH182" s="72"/>
      <c r="BI182" s="72"/>
      <c r="BJ182" s="72"/>
      <c r="BK182" s="72"/>
    </row>
    <row r="183" spans="1:63" ht="15" customHeight="1" x14ac:dyDescent="0.2">
      <c r="A183" s="15"/>
      <c r="B183" s="66"/>
      <c r="C183" s="66"/>
      <c r="D183" s="66"/>
      <c r="E183" s="66"/>
      <c r="F183" s="67"/>
      <c r="G183" s="66"/>
      <c r="H183" s="66"/>
      <c r="I183" s="66"/>
      <c r="J183" s="69"/>
      <c r="K183" s="66"/>
      <c r="L183" s="66"/>
      <c r="M183" s="71"/>
      <c r="P183" s="66"/>
      <c r="Q183" s="66"/>
      <c r="S183" s="70"/>
      <c r="V183" s="70"/>
      <c r="Y183" s="70"/>
      <c r="AB183" s="68"/>
      <c r="BA183" s="72"/>
      <c r="BB183" s="72"/>
      <c r="BC183" s="72"/>
      <c r="BD183" s="72"/>
      <c r="BE183" s="72"/>
      <c r="BF183" s="72"/>
      <c r="BG183" s="72"/>
      <c r="BH183" s="72"/>
      <c r="BI183" s="72"/>
      <c r="BJ183" s="72"/>
      <c r="BK183" s="72"/>
    </row>
    <row r="184" spans="1:63" ht="15" customHeight="1" x14ac:dyDescent="0.2">
      <c r="A184" s="15"/>
      <c r="B184" s="66"/>
      <c r="C184" s="66"/>
      <c r="D184" s="66"/>
      <c r="E184" s="66"/>
      <c r="F184" s="67"/>
      <c r="G184" s="66"/>
      <c r="H184" s="66"/>
      <c r="I184" s="66"/>
      <c r="J184" s="69"/>
      <c r="K184" s="66"/>
      <c r="L184" s="66"/>
      <c r="M184" s="71"/>
      <c r="P184" s="66"/>
      <c r="Q184" s="66"/>
      <c r="S184" s="70"/>
      <c r="V184" s="70"/>
      <c r="Y184" s="70"/>
      <c r="AB184" s="68"/>
      <c r="BA184" s="72"/>
      <c r="BB184" s="72"/>
      <c r="BC184" s="72"/>
      <c r="BD184" s="72"/>
      <c r="BE184" s="72"/>
      <c r="BF184" s="72"/>
      <c r="BG184" s="72"/>
      <c r="BH184" s="72"/>
      <c r="BI184" s="72"/>
      <c r="BJ184" s="72"/>
      <c r="BK184" s="72"/>
    </row>
    <row r="185" spans="1:63" ht="15" customHeight="1" x14ac:dyDescent="0.2">
      <c r="A185" s="15"/>
      <c r="B185" s="66"/>
      <c r="C185" s="66"/>
      <c r="D185" s="66"/>
      <c r="E185" s="66"/>
      <c r="F185" s="67"/>
      <c r="G185" s="66"/>
      <c r="H185" s="66"/>
      <c r="I185" s="66"/>
      <c r="J185" s="69"/>
      <c r="K185" s="66"/>
      <c r="L185" s="66"/>
      <c r="M185" s="71"/>
      <c r="P185" s="66"/>
      <c r="Q185" s="66"/>
      <c r="S185" s="70"/>
      <c r="V185" s="70"/>
      <c r="Y185" s="70"/>
      <c r="AB185" s="68"/>
      <c r="BA185" s="72"/>
      <c r="BB185" s="72"/>
      <c r="BC185" s="72"/>
      <c r="BD185" s="72"/>
      <c r="BE185" s="72"/>
      <c r="BF185" s="72"/>
      <c r="BG185" s="72"/>
      <c r="BH185" s="72"/>
      <c r="BI185" s="72"/>
      <c r="BJ185" s="72"/>
      <c r="BK185" s="72"/>
    </row>
    <row r="186" spans="1:63" ht="15" customHeight="1" x14ac:dyDescent="0.2">
      <c r="A186" s="15"/>
      <c r="B186" s="66"/>
      <c r="C186" s="66"/>
      <c r="D186" s="66"/>
      <c r="E186" s="66"/>
      <c r="F186" s="67"/>
      <c r="G186" s="66"/>
      <c r="H186" s="66"/>
      <c r="I186" s="66"/>
      <c r="J186" s="69"/>
      <c r="K186" s="66"/>
      <c r="L186" s="66"/>
      <c r="M186" s="71"/>
      <c r="P186" s="66"/>
      <c r="Q186" s="66"/>
      <c r="S186" s="70"/>
      <c r="V186" s="70"/>
      <c r="Y186" s="70"/>
      <c r="AB186" s="68"/>
      <c r="BA186" s="72"/>
      <c r="BB186" s="72"/>
      <c r="BC186" s="72"/>
      <c r="BD186" s="72"/>
      <c r="BE186" s="72"/>
      <c r="BF186" s="72"/>
      <c r="BG186" s="72"/>
      <c r="BH186" s="72"/>
      <c r="BI186" s="72"/>
      <c r="BJ186" s="72"/>
      <c r="BK186" s="72"/>
    </row>
    <row r="187" spans="1:63" ht="15" customHeight="1" x14ac:dyDescent="0.2">
      <c r="A187" s="15"/>
      <c r="B187" s="66"/>
      <c r="C187" s="66"/>
      <c r="D187" s="66"/>
      <c r="E187" s="66"/>
      <c r="F187" s="67"/>
      <c r="G187" s="66"/>
      <c r="H187" s="66"/>
      <c r="I187" s="66"/>
      <c r="J187" s="69"/>
      <c r="K187" s="66"/>
      <c r="L187" s="66"/>
      <c r="M187" s="71"/>
      <c r="P187" s="66"/>
      <c r="Q187" s="66"/>
      <c r="S187" s="70"/>
      <c r="V187" s="70"/>
      <c r="Y187" s="70"/>
      <c r="AB187" s="68"/>
      <c r="BA187" s="72"/>
      <c r="BB187" s="72"/>
      <c r="BC187" s="72"/>
      <c r="BD187" s="72"/>
      <c r="BE187" s="72"/>
      <c r="BF187" s="72"/>
      <c r="BG187" s="72"/>
      <c r="BH187" s="72"/>
      <c r="BI187" s="72"/>
      <c r="BJ187" s="72"/>
      <c r="BK187" s="72"/>
    </row>
    <row r="188" spans="1:63" ht="15" customHeight="1" x14ac:dyDescent="0.2">
      <c r="A188" s="15"/>
      <c r="B188" s="66"/>
      <c r="C188" s="66"/>
      <c r="D188" s="66"/>
      <c r="E188" s="66"/>
      <c r="F188" s="67"/>
      <c r="G188" s="66"/>
      <c r="H188" s="66"/>
      <c r="I188" s="66"/>
      <c r="J188" s="69"/>
      <c r="K188" s="66"/>
      <c r="L188" s="66"/>
      <c r="M188" s="71"/>
      <c r="P188" s="66"/>
      <c r="Q188" s="66"/>
      <c r="S188" s="70"/>
      <c r="V188" s="70"/>
      <c r="Y188" s="70"/>
      <c r="AB188" s="68"/>
      <c r="BA188" s="72"/>
      <c r="BB188" s="72"/>
      <c r="BC188" s="72"/>
      <c r="BD188" s="72"/>
      <c r="BE188" s="72"/>
      <c r="BF188" s="72"/>
      <c r="BG188" s="72"/>
      <c r="BH188" s="72"/>
      <c r="BI188" s="72"/>
      <c r="BJ188" s="72"/>
      <c r="BK188" s="72"/>
    </row>
    <row r="189" spans="1:63" ht="15" customHeight="1" x14ac:dyDescent="0.2">
      <c r="A189" s="15"/>
      <c r="B189" s="66"/>
      <c r="C189" s="66"/>
      <c r="D189" s="66"/>
      <c r="E189" s="66"/>
      <c r="F189" s="67"/>
      <c r="G189" s="66"/>
      <c r="H189" s="66"/>
      <c r="I189" s="66"/>
      <c r="J189" s="69"/>
      <c r="K189" s="66"/>
      <c r="L189" s="66"/>
      <c r="M189" s="71"/>
      <c r="P189" s="66"/>
      <c r="Q189" s="66"/>
      <c r="S189" s="70"/>
      <c r="V189" s="70"/>
      <c r="Y189" s="70"/>
      <c r="AB189" s="68"/>
      <c r="BA189" s="72"/>
      <c r="BB189" s="72"/>
      <c r="BC189" s="72"/>
      <c r="BD189" s="72"/>
      <c r="BE189" s="72"/>
      <c r="BF189" s="72"/>
      <c r="BG189" s="72"/>
      <c r="BH189" s="72"/>
      <c r="BI189" s="72"/>
      <c r="BJ189" s="72"/>
      <c r="BK189" s="72"/>
    </row>
    <row r="190" spans="1:63" ht="15" customHeight="1" x14ac:dyDescent="0.2">
      <c r="A190" s="15"/>
      <c r="B190" s="66"/>
      <c r="C190" s="66"/>
      <c r="D190" s="66"/>
      <c r="E190" s="66"/>
      <c r="F190" s="67"/>
      <c r="G190" s="66"/>
      <c r="H190" s="66"/>
      <c r="I190" s="66"/>
      <c r="J190" s="69"/>
      <c r="K190" s="66"/>
      <c r="L190" s="66"/>
      <c r="M190" s="71"/>
      <c r="P190" s="66"/>
      <c r="Q190" s="66"/>
      <c r="S190" s="70"/>
      <c r="V190" s="70"/>
      <c r="Y190" s="70"/>
      <c r="AB190" s="68"/>
      <c r="BA190" s="72"/>
      <c r="BB190" s="72"/>
      <c r="BC190" s="72"/>
      <c r="BD190" s="72"/>
      <c r="BE190" s="72"/>
      <c r="BF190" s="72"/>
      <c r="BG190" s="72"/>
      <c r="BH190" s="72"/>
      <c r="BI190" s="72"/>
      <c r="BJ190" s="72"/>
      <c r="BK190" s="72"/>
    </row>
    <row r="191" spans="1:63" ht="15" customHeight="1" x14ac:dyDescent="0.2">
      <c r="A191" s="15"/>
      <c r="B191" s="66"/>
      <c r="C191" s="66"/>
      <c r="D191" s="66"/>
      <c r="E191" s="66"/>
      <c r="F191" s="67"/>
      <c r="G191" s="66"/>
      <c r="H191" s="66"/>
      <c r="I191" s="66"/>
      <c r="J191" s="69"/>
      <c r="K191" s="66"/>
      <c r="L191" s="66"/>
      <c r="M191" s="71"/>
      <c r="P191" s="66"/>
      <c r="Q191" s="66"/>
      <c r="S191" s="70"/>
      <c r="V191" s="70"/>
      <c r="Y191" s="70"/>
      <c r="AB191" s="68"/>
      <c r="BA191" s="72"/>
      <c r="BB191" s="72"/>
      <c r="BC191" s="72"/>
      <c r="BD191" s="72"/>
      <c r="BE191" s="72"/>
      <c r="BF191" s="72"/>
      <c r="BG191" s="72"/>
      <c r="BH191" s="72"/>
      <c r="BI191" s="72"/>
      <c r="BJ191" s="72"/>
      <c r="BK191" s="72"/>
    </row>
    <row r="192" spans="1:63" ht="15" customHeight="1" x14ac:dyDescent="0.2">
      <c r="A192" s="15"/>
      <c r="B192" s="66"/>
      <c r="C192" s="66"/>
      <c r="D192" s="66"/>
      <c r="E192" s="66"/>
      <c r="F192" s="67"/>
      <c r="G192" s="66"/>
      <c r="H192" s="66"/>
      <c r="I192" s="66"/>
      <c r="J192" s="69"/>
      <c r="K192" s="66"/>
      <c r="L192" s="66"/>
      <c r="M192" s="71"/>
      <c r="P192" s="66"/>
      <c r="Q192" s="66"/>
      <c r="S192" s="70"/>
      <c r="V192" s="70"/>
      <c r="Y192" s="70"/>
      <c r="AB192" s="68"/>
      <c r="BA192" s="72"/>
      <c r="BB192" s="72"/>
      <c r="BC192" s="72"/>
      <c r="BD192" s="72"/>
      <c r="BE192" s="72"/>
      <c r="BF192" s="72"/>
      <c r="BG192" s="72"/>
      <c r="BH192" s="72"/>
      <c r="BI192" s="72"/>
      <c r="BJ192" s="72"/>
      <c r="BK192" s="72"/>
    </row>
    <row r="193" spans="1:63" ht="15" customHeight="1" x14ac:dyDescent="0.2">
      <c r="A193" s="15"/>
      <c r="B193" s="66"/>
      <c r="C193" s="66"/>
      <c r="D193" s="66"/>
      <c r="E193" s="66"/>
      <c r="F193" s="67"/>
      <c r="G193" s="66"/>
      <c r="H193" s="66"/>
      <c r="I193" s="66"/>
      <c r="J193" s="69"/>
      <c r="K193" s="66"/>
      <c r="L193" s="66"/>
      <c r="M193" s="71"/>
      <c r="P193" s="66"/>
      <c r="Q193" s="66"/>
      <c r="S193" s="70"/>
      <c r="V193" s="70"/>
      <c r="Y193" s="70"/>
      <c r="AB193" s="68"/>
      <c r="BA193" s="72"/>
      <c r="BB193" s="72"/>
      <c r="BC193" s="72"/>
      <c r="BD193" s="72"/>
      <c r="BE193" s="72"/>
      <c r="BF193" s="72"/>
      <c r="BG193" s="72"/>
      <c r="BH193" s="72"/>
      <c r="BI193" s="72"/>
      <c r="BJ193" s="72"/>
      <c r="BK193" s="72"/>
    </row>
    <row r="194" spans="1:63" ht="15" customHeight="1" x14ac:dyDescent="0.2">
      <c r="A194" s="15"/>
      <c r="B194" s="66"/>
      <c r="C194" s="66"/>
      <c r="D194" s="66"/>
      <c r="E194" s="66"/>
      <c r="F194" s="67"/>
      <c r="G194" s="66"/>
      <c r="H194" s="66"/>
      <c r="I194" s="66"/>
      <c r="J194" s="69"/>
      <c r="K194" s="66"/>
      <c r="L194" s="66"/>
      <c r="M194" s="71"/>
      <c r="P194" s="66"/>
      <c r="Q194" s="66"/>
      <c r="S194" s="70"/>
      <c r="V194" s="70"/>
      <c r="Y194" s="70"/>
      <c r="AB194" s="68"/>
      <c r="BA194" s="72"/>
      <c r="BB194" s="72"/>
      <c r="BC194" s="72"/>
      <c r="BD194" s="72"/>
      <c r="BE194" s="72"/>
      <c r="BF194" s="72"/>
      <c r="BG194" s="72"/>
      <c r="BH194" s="72"/>
      <c r="BI194" s="72"/>
      <c r="BJ194" s="72"/>
      <c r="BK194" s="72"/>
    </row>
    <row r="195" spans="1:63" ht="15" customHeight="1" x14ac:dyDescent="0.2">
      <c r="A195" s="15"/>
      <c r="B195" s="66"/>
      <c r="C195" s="66"/>
      <c r="D195" s="66"/>
      <c r="E195" s="66"/>
      <c r="F195" s="67"/>
      <c r="G195" s="66"/>
      <c r="H195" s="66"/>
      <c r="I195" s="66"/>
      <c r="J195" s="69"/>
      <c r="K195" s="66"/>
      <c r="L195" s="66"/>
      <c r="M195" s="71"/>
      <c r="P195" s="66"/>
      <c r="Q195" s="66"/>
      <c r="S195" s="70"/>
      <c r="V195" s="70"/>
      <c r="Y195" s="70"/>
      <c r="AB195" s="68"/>
      <c r="BA195" s="72"/>
      <c r="BB195" s="72"/>
      <c r="BC195" s="72"/>
      <c r="BD195" s="72"/>
      <c r="BE195" s="72"/>
      <c r="BF195" s="72"/>
      <c r="BG195" s="72"/>
      <c r="BH195" s="72"/>
      <c r="BI195" s="72"/>
      <c r="BJ195" s="72"/>
      <c r="BK195" s="72"/>
    </row>
    <row r="196" spans="1:63" ht="15" customHeight="1" x14ac:dyDescent="0.2">
      <c r="A196" s="15"/>
      <c r="B196" s="66"/>
      <c r="C196" s="66"/>
      <c r="D196" s="66"/>
      <c r="E196" s="66"/>
      <c r="F196" s="67"/>
      <c r="G196" s="66"/>
      <c r="H196" s="66"/>
      <c r="I196" s="66"/>
      <c r="J196" s="69"/>
      <c r="K196" s="66"/>
      <c r="L196" s="66"/>
      <c r="M196" s="71"/>
      <c r="P196" s="66"/>
      <c r="Q196" s="66"/>
      <c r="S196" s="70"/>
      <c r="V196" s="70"/>
      <c r="Y196" s="70"/>
      <c r="AB196" s="68"/>
      <c r="BA196" s="72"/>
      <c r="BB196" s="72"/>
      <c r="BC196" s="72"/>
      <c r="BD196" s="72"/>
      <c r="BE196" s="72"/>
      <c r="BF196" s="72"/>
      <c r="BG196" s="72"/>
      <c r="BH196" s="72"/>
      <c r="BI196" s="72"/>
      <c r="BJ196" s="72"/>
      <c r="BK196" s="72"/>
    </row>
    <row r="197" spans="1:63" ht="15" customHeight="1" x14ac:dyDescent="0.2">
      <c r="A197" s="15"/>
      <c r="B197" s="66"/>
      <c r="C197" s="66"/>
      <c r="D197" s="66"/>
      <c r="E197" s="66"/>
      <c r="F197" s="67"/>
      <c r="G197" s="66"/>
      <c r="H197" s="66"/>
      <c r="I197" s="66"/>
      <c r="J197" s="69"/>
      <c r="K197" s="66"/>
      <c r="L197" s="66"/>
      <c r="M197" s="71"/>
      <c r="P197" s="66"/>
      <c r="Q197" s="66"/>
      <c r="S197" s="70"/>
      <c r="V197" s="70"/>
      <c r="Y197" s="70"/>
      <c r="AB197" s="68"/>
      <c r="BA197" s="72"/>
      <c r="BB197" s="72"/>
      <c r="BC197" s="72"/>
      <c r="BD197" s="72"/>
      <c r="BE197" s="72"/>
      <c r="BF197" s="72"/>
      <c r="BG197" s="72"/>
      <c r="BH197" s="72"/>
      <c r="BI197" s="72"/>
      <c r="BJ197" s="72"/>
      <c r="BK197" s="72"/>
    </row>
    <row r="198" spans="1:63" ht="15" customHeight="1" x14ac:dyDescent="0.2">
      <c r="A198" s="15"/>
      <c r="B198" s="66"/>
      <c r="C198" s="66"/>
      <c r="D198" s="66"/>
      <c r="E198" s="66"/>
      <c r="F198" s="67"/>
      <c r="G198" s="66"/>
      <c r="H198" s="66"/>
      <c r="I198" s="66"/>
      <c r="J198" s="69"/>
      <c r="K198" s="66"/>
      <c r="L198" s="66"/>
      <c r="M198" s="71"/>
      <c r="P198" s="66"/>
      <c r="Q198" s="66"/>
      <c r="S198" s="70"/>
      <c r="V198" s="70"/>
      <c r="Y198" s="70"/>
      <c r="AB198" s="68"/>
      <c r="BA198" s="72"/>
      <c r="BB198" s="72"/>
      <c r="BC198" s="72"/>
      <c r="BD198" s="72"/>
      <c r="BE198" s="72"/>
      <c r="BF198" s="72"/>
      <c r="BG198" s="72"/>
      <c r="BH198" s="72"/>
      <c r="BI198" s="72"/>
      <c r="BJ198" s="72"/>
      <c r="BK198" s="72"/>
    </row>
    <row r="199" spans="1:63" ht="15" customHeight="1" x14ac:dyDescent="0.2">
      <c r="A199" s="15"/>
      <c r="B199" s="66"/>
      <c r="C199" s="66"/>
      <c r="D199" s="66"/>
      <c r="E199" s="66"/>
      <c r="F199" s="67"/>
      <c r="G199" s="66"/>
      <c r="H199" s="66"/>
      <c r="I199" s="66"/>
      <c r="J199" s="69"/>
      <c r="K199" s="66"/>
      <c r="L199" s="66"/>
      <c r="M199" s="71"/>
      <c r="P199" s="66"/>
      <c r="Q199" s="66"/>
      <c r="S199" s="70"/>
      <c r="V199" s="70"/>
      <c r="Y199" s="70"/>
      <c r="AB199" s="68"/>
      <c r="BA199" s="72"/>
      <c r="BB199" s="72"/>
      <c r="BC199" s="72"/>
      <c r="BD199" s="72"/>
      <c r="BE199" s="72"/>
      <c r="BF199" s="72"/>
      <c r="BG199" s="72"/>
      <c r="BH199" s="72"/>
      <c r="BI199" s="72"/>
      <c r="BJ199" s="72"/>
      <c r="BK199" s="72"/>
    </row>
    <row r="200" spans="1:63" ht="15" customHeight="1" x14ac:dyDescent="0.2">
      <c r="A200" s="15"/>
      <c r="B200" s="66"/>
      <c r="C200" s="66"/>
      <c r="D200" s="66"/>
      <c r="E200" s="66"/>
      <c r="F200" s="67"/>
      <c r="G200" s="66"/>
      <c r="H200" s="66"/>
      <c r="I200" s="66"/>
      <c r="J200" s="69"/>
      <c r="K200" s="66"/>
      <c r="L200" s="66"/>
      <c r="M200" s="71"/>
      <c r="P200" s="66"/>
      <c r="Q200" s="66"/>
      <c r="S200" s="70"/>
      <c r="V200" s="70"/>
      <c r="Y200" s="70"/>
      <c r="AB200" s="68"/>
      <c r="BA200" s="72"/>
      <c r="BB200" s="72"/>
      <c r="BC200" s="72"/>
      <c r="BD200" s="72"/>
      <c r="BE200" s="72"/>
      <c r="BF200" s="72"/>
      <c r="BG200" s="72"/>
      <c r="BH200" s="72"/>
      <c r="BI200" s="72"/>
      <c r="BJ200" s="72"/>
      <c r="BK200" s="72"/>
    </row>
    <row r="201" spans="1:63" ht="15" customHeight="1" x14ac:dyDescent="0.2">
      <c r="A201" s="15"/>
      <c r="B201" s="66"/>
      <c r="C201" s="66"/>
      <c r="D201" s="66"/>
      <c r="E201" s="66"/>
      <c r="F201" s="67"/>
      <c r="G201" s="66"/>
      <c r="H201" s="66"/>
      <c r="I201" s="66"/>
      <c r="J201" s="69"/>
      <c r="K201" s="66"/>
      <c r="L201" s="66"/>
      <c r="M201" s="71"/>
      <c r="P201" s="66"/>
      <c r="Q201" s="66"/>
      <c r="S201" s="70"/>
      <c r="V201" s="70"/>
      <c r="Y201" s="70"/>
      <c r="AB201" s="68"/>
      <c r="BA201" s="72"/>
      <c r="BB201" s="72"/>
      <c r="BC201" s="72"/>
      <c r="BD201" s="72"/>
      <c r="BE201" s="72"/>
      <c r="BF201" s="72"/>
      <c r="BG201" s="72"/>
      <c r="BH201" s="72"/>
      <c r="BI201" s="72"/>
      <c r="BJ201" s="72"/>
      <c r="BK201" s="72"/>
    </row>
    <row r="202" spans="1:63" ht="15" customHeight="1" x14ac:dyDescent="0.2">
      <c r="A202" s="15"/>
      <c r="B202" s="66"/>
      <c r="C202" s="66"/>
      <c r="D202" s="66"/>
      <c r="E202" s="66"/>
      <c r="F202" s="67"/>
      <c r="G202" s="66"/>
      <c r="H202" s="66"/>
      <c r="I202" s="66"/>
      <c r="J202" s="69"/>
      <c r="K202" s="66"/>
      <c r="L202" s="66"/>
      <c r="M202" s="71"/>
      <c r="P202" s="66"/>
      <c r="Q202" s="66"/>
      <c r="S202" s="70"/>
      <c r="V202" s="70"/>
      <c r="Y202" s="70"/>
      <c r="AB202" s="68"/>
      <c r="BA202" s="72"/>
      <c r="BB202" s="72"/>
      <c r="BC202" s="72"/>
      <c r="BD202" s="72"/>
      <c r="BE202" s="72"/>
      <c r="BF202" s="72"/>
      <c r="BG202" s="72"/>
      <c r="BH202" s="72"/>
      <c r="BI202" s="72"/>
      <c r="BJ202" s="72"/>
      <c r="BK202" s="72"/>
    </row>
    <row r="203" spans="1:63" ht="15" customHeight="1" x14ac:dyDescent="0.2">
      <c r="A203" s="15"/>
      <c r="B203" s="66"/>
      <c r="C203" s="66"/>
      <c r="D203" s="66"/>
      <c r="E203" s="66"/>
      <c r="F203" s="67"/>
      <c r="G203" s="66"/>
      <c r="H203" s="66"/>
      <c r="I203" s="66"/>
      <c r="J203" s="69"/>
      <c r="K203" s="66"/>
      <c r="L203" s="66"/>
      <c r="M203" s="71"/>
      <c r="P203" s="66"/>
      <c r="Q203" s="66"/>
      <c r="S203" s="70"/>
      <c r="V203" s="70"/>
      <c r="Y203" s="70"/>
      <c r="AB203" s="68"/>
      <c r="BA203" s="72"/>
      <c r="BB203" s="72"/>
      <c r="BC203" s="72"/>
      <c r="BD203" s="72"/>
      <c r="BE203" s="72"/>
      <c r="BF203" s="72"/>
      <c r="BG203" s="72"/>
      <c r="BH203" s="72"/>
      <c r="BI203" s="72"/>
      <c r="BJ203" s="72"/>
      <c r="BK203" s="72"/>
    </row>
    <row r="204" spans="1:63" ht="15" customHeight="1" x14ac:dyDescent="0.2">
      <c r="A204" s="15"/>
      <c r="B204" s="66"/>
      <c r="C204" s="66"/>
      <c r="D204" s="66"/>
      <c r="E204" s="66"/>
      <c r="F204" s="67"/>
      <c r="G204" s="66"/>
      <c r="H204" s="66"/>
      <c r="I204" s="66"/>
      <c r="J204" s="69"/>
      <c r="K204" s="66"/>
      <c r="L204" s="66"/>
      <c r="M204" s="71"/>
      <c r="P204" s="66"/>
      <c r="Q204" s="66"/>
      <c r="S204" s="70"/>
      <c r="V204" s="70"/>
      <c r="Y204" s="70"/>
      <c r="AB204" s="68"/>
      <c r="BA204" s="72"/>
      <c r="BB204" s="72"/>
      <c r="BC204" s="72"/>
      <c r="BD204" s="72"/>
      <c r="BE204" s="72"/>
      <c r="BF204" s="72"/>
      <c r="BG204" s="72"/>
      <c r="BH204" s="72"/>
      <c r="BI204" s="72"/>
      <c r="BJ204" s="72"/>
      <c r="BK204" s="72"/>
    </row>
    <row r="205" spans="1:63" ht="15" customHeight="1" x14ac:dyDescent="0.2">
      <c r="A205" s="15"/>
      <c r="B205" s="66"/>
      <c r="C205" s="66"/>
      <c r="D205" s="66"/>
      <c r="E205" s="66"/>
      <c r="F205" s="67"/>
      <c r="G205" s="66"/>
      <c r="H205" s="66"/>
      <c r="I205" s="66"/>
      <c r="J205" s="69"/>
      <c r="K205" s="66"/>
      <c r="L205" s="66"/>
      <c r="M205" s="71"/>
      <c r="P205" s="66"/>
      <c r="Q205" s="66"/>
      <c r="S205" s="70"/>
      <c r="V205" s="70"/>
      <c r="Y205" s="70"/>
      <c r="AB205" s="68"/>
      <c r="BA205" s="72"/>
      <c r="BB205" s="72"/>
      <c r="BC205" s="72"/>
      <c r="BD205" s="72"/>
      <c r="BE205" s="72"/>
      <c r="BF205" s="72"/>
      <c r="BG205" s="72"/>
      <c r="BH205" s="72"/>
      <c r="BI205" s="72"/>
      <c r="BJ205" s="72"/>
      <c r="BK205" s="72"/>
    </row>
    <row r="206" spans="1:63" ht="15" customHeight="1" x14ac:dyDescent="0.2">
      <c r="A206" s="15"/>
      <c r="B206" s="66"/>
      <c r="C206" s="66"/>
      <c r="D206" s="66"/>
      <c r="E206" s="66"/>
      <c r="F206" s="67"/>
      <c r="G206" s="66"/>
      <c r="H206" s="66"/>
      <c r="I206" s="66"/>
      <c r="J206" s="69"/>
      <c r="K206" s="66"/>
      <c r="L206" s="66"/>
      <c r="M206" s="71"/>
      <c r="P206" s="66"/>
      <c r="Q206" s="66"/>
      <c r="S206" s="70"/>
      <c r="V206" s="70"/>
      <c r="Y206" s="70"/>
      <c r="AB206" s="68"/>
      <c r="BA206" s="72"/>
      <c r="BB206" s="72"/>
      <c r="BC206" s="72"/>
      <c r="BD206" s="72"/>
      <c r="BE206" s="72"/>
      <c r="BF206" s="72"/>
      <c r="BG206" s="72"/>
      <c r="BH206" s="72"/>
      <c r="BI206" s="72"/>
      <c r="BJ206" s="72"/>
      <c r="BK206" s="72"/>
    </row>
    <row r="207" spans="1:63" ht="15" customHeight="1" x14ac:dyDescent="0.2">
      <c r="A207" s="15"/>
      <c r="B207" s="66"/>
      <c r="C207" s="66"/>
      <c r="D207" s="66"/>
      <c r="E207" s="66"/>
      <c r="F207" s="67"/>
      <c r="G207" s="66"/>
      <c r="H207" s="66"/>
      <c r="I207" s="66"/>
      <c r="J207" s="69"/>
      <c r="K207" s="66"/>
      <c r="L207" s="66"/>
      <c r="M207" s="71"/>
      <c r="P207" s="66"/>
      <c r="Q207" s="66"/>
      <c r="S207" s="70"/>
      <c r="V207" s="70"/>
      <c r="Y207" s="70"/>
      <c r="AB207" s="68"/>
      <c r="BA207" s="72"/>
      <c r="BB207" s="72"/>
      <c r="BC207" s="72"/>
      <c r="BD207" s="72"/>
      <c r="BE207" s="72"/>
      <c r="BF207" s="72"/>
      <c r="BG207" s="72"/>
      <c r="BH207" s="72"/>
      <c r="BI207" s="72"/>
      <c r="BJ207" s="72"/>
      <c r="BK207" s="72"/>
    </row>
    <row r="208" spans="1:63" ht="15" customHeight="1" x14ac:dyDescent="0.2">
      <c r="A208" s="15"/>
      <c r="B208" s="66"/>
      <c r="C208" s="66"/>
      <c r="D208" s="66"/>
      <c r="E208" s="66"/>
      <c r="F208" s="67"/>
      <c r="G208" s="66"/>
      <c r="H208" s="66"/>
      <c r="I208" s="66"/>
      <c r="J208" s="69"/>
      <c r="K208" s="66"/>
      <c r="L208" s="66"/>
      <c r="M208" s="71"/>
      <c r="P208" s="66"/>
      <c r="Q208" s="66"/>
      <c r="S208" s="70"/>
      <c r="V208" s="70"/>
      <c r="Y208" s="70"/>
      <c r="AB208" s="68"/>
      <c r="BA208" s="72"/>
      <c r="BB208" s="72"/>
      <c r="BC208" s="72"/>
      <c r="BD208" s="72"/>
      <c r="BE208" s="72"/>
      <c r="BF208" s="72"/>
      <c r="BG208" s="72"/>
      <c r="BH208" s="72"/>
      <c r="BI208" s="72"/>
      <c r="BJ208" s="72"/>
      <c r="BK208" s="72"/>
    </row>
    <row r="209" spans="1:63" ht="15" customHeight="1" x14ac:dyDescent="0.2">
      <c r="A209" s="15"/>
      <c r="B209" s="66"/>
      <c r="C209" s="66"/>
      <c r="D209" s="66"/>
      <c r="E209" s="66"/>
      <c r="F209" s="67"/>
      <c r="G209" s="66"/>
      <c r="H209" s="66"/>
      <c r="I209" s="66"/>
      <c r="J209" s="69"/>
      <c r="K209" s="66"/>
      <c r="L209" s="66"/>
      <c r="M209" s="71"/>
      <c r="P209" s="66"/>
      <c r="Q209" s="66"/>
      <c r="S209" s="70"/>
      <c r="V209" s="70"/>
      <c r="Y209" s="70"/>
      <c r="AB209" s="68"/>
      <c r="BA209" s="72"/>
      <c r="BB209" s="72"/>
      <c r="BC209" s="72"/>
      <c r="BD209" s="72"/>
      <c r="BE209" s="72"/>
      <c r="BF209" s="72"/>
      <c r="BG209" s="72"/>
      <c r="BH209" s="72"/>
      <c r="BI209" s="72"/>
      <c r="BJ209" s="72"/>
      <c r="BK209" s="72"/>
    </row>
    <row r="210" spans="1:63" ht="15" customHeight="1" x14ac:dyDescent="0.2">
      <c r="A210" s="15"/>
      <c r="B210" s="66"/>
      <c r="C210" s="66"/>
      <c r="D210" s="66"/>
      <c r="E210" s="66"/>
      <c r="F210" s="67"/>
      <c r="G210" s="66"/>
      <c r="H210" s="66"/>
      <c r="I210" s="66"/>
      <c r="J210" s="69"/>
      <c r="K210" s="66"/>
      <c r="L210" s="66"/>
      <c r="M210" s="71"/>
      <c r="P210" s="66"/>
      <c r="Q210" s="66"/>
      <c r="S210" s="70"/>
      <c r="V210" s="70"/>
      <c r="Y210" s="70"/>
      <c r="AB210" s="68"/>
      <c r="BA210" s="72"/>
      <c r="BB210" s="72"/>
      <c r="BC210" s="72"/>
      <c r="BD210" s="72"/>
      <c r="BE210" s="72"/>
      <c r="BF210" s="72"/>
      <c r="BG210" s="72"/>
      <c r="BH210" s="72"/>
      <c r="BI210" s="72"/>
      <c r="BJ210" s="72"/>
      <c r="BK210" s="72"/>
    </row>
    <row r="211" spans="1:63" ht="15" customHeight="1" x14ac:dyDescent="0.2">
      <c r="A211" s="15"/>
      <c r="B211" s="66"/>
      <c r="C211" s="66"/>
      <c r="D211" s="66"/>
      <c r="E211" s="66"/>
      <c r="F211" s="67"/>
      <c r="G211" s="66"/>
      <c r="H211" s="66"/>
      <c r="I211" s="66"/>
      <c r="J211" s="69"/>
      <c r="K211" s="66"/>
      <c r="L211" s="66"/>
      <c r="M211" s="71"/>
      <c r="P211" s="66"/>
      <c r="Q211" s="66"/>
      <c r="S211" s="70"/>
      <c r="V211" s="70"/>
      <c r="Y211" s="70"/>
      <c r="AB211" s="68"/>
      <c r="BA211" s="72"/>
      <c r="BB211" s="72"/>
      <c r="BC211" s="72"/>
      <c r="BD211" s="72"/>
      <c r="BE211" s="72"/>
      <c r="BF211" s="72"/>
      <c r="BG211" s="72"/>
      <c r="BH211" s="72"/>
      <c r="BI211" s="72"/>
      <c r="BJ211" s="72"/>
      <c r="BK211" s="72"/>
    </row>
    <row r="212" spans="1:63" ht="15" customHeight="1" x14ac:dyDescent="0.2">
      <c r="A212" s="15"/>
      <c r="B212" s="66"/>
      <c r="C212" s="66"/>
      <c r="D212" s="66"/>
      <c r="E212" s="66"/>
      <c r="F212" s="67"/>
      <c r="G212" s="66"/>
      <c r="H212" s="66"/>
      <c r="I212" s="66"/>
      <c r="J212" s="69"/>
      <c r="K212" s="66"/>
      <c r="L212" s="66"/>
      <c r="M212" s="71"/>
      <c r="P212" s="66"/>
      <c r="Q212" s="66"/>
      <c r="S212" s="70"/>
      <c r="V212" s="70"/>
      <c r="Y212" s="70"/>
      <c r="AB212" s="68"/>
      <c r="BA212" s="72"/>
      <c r="BB212" s="72"/>
      <c r="BC212" s="72"/>
      <c r="BD212" s="72"/>
      <c r="BE212" s="72"/>
      <c r="BF212" s="72"/>
      <c r="BG212" s="72"/>
      <c r="BH212" s="72"/>
      <c r="BI212" s="72"/>
      <c r="BJ212" s="72"/>
      <c r="BK212" s="72"/>
    </row>
    <row r="213" spans="1:63" ht="15" customHeight="1" x14ac:dyDescent="0.2">
      <c r="A213" s="15"/>
      <c r="B213" s="66"/>
      <c r="C213" s="66"/>
      <c r="D213" s="66"/>
      <c r="E213" s="66"/>
      <c r="F213" s="67"/>
      <c r="G213" s="66"/>
      <c r="H213" s="66"/>
      <c r="I213" s="66"/>
      <c r="J213" s="69"/>
      <c r="K213" s="66"/>
      <c r="L213" s="66"/>
      <c r="M213" s="71"/>
      <c r="P213" s="66"/>
      <c r="Q213" s="66"/>
      <c r="S213" s="70"/>
      <c r="V213" s="70"/>
      <c r="Y213" s="70"/>
      <c r="AB213" s="68"/>
      <c r="BA213" s="72"/>
      <c r="BB213" s="72"/>
      <c r="BC213" s="72"/>
      <c r="BD213" s="72"/>
      <c r="BE213" s="72"/>
      <c r="BF213" s="72"/>
      <c r="BG213" s="72"/>
      <c r="BH213" s="72"/>
      <c r="BI213" s="72"/>
      <c r="BJ213" s="72"/>
      <c r="BK213" s="72"/>
    </row>
    <row r="214" spans="1:63" ht="15" customHeight="1" x14ac:dyDescent="0.2">
      <c r="A214" s="15"/>
      <c r="B214" s="66"/>
      <c r="C214" s="66"/>
      <c r="D214" s="66"/>
      <c r="E214" s="66"/>
      <c r="F214" s="67"/>
      <c r="G214" s="66"/>
      <c r="H214" s="66"/>
      <c r="I214" s="66"/>
      <c r="J214" s="69"/>
      <c r="K214" s="66"/>
      <c r="L214" s="66"/>
      <c r="M214" s="71"/>
      <c r="P214" s="66"/>
      <c r="Q214" s="66"/>
      <c r="S214" s="70"/>
      <c r="V214" s="70"/>
      <c r="Y214" s="70"/>
      <c r="AB214" s="68"/>
      <c r="BA214" s="72"/>
      <c r="BB214" s="72"/>
      <c r="BC214" s="72"/>
      <c r="BD214" s="72"/>
      <c r="BE214" s="72"/>
      <c r="BF214" s="72"/>
      <c r="BG214" s="72"/>
      <c r="BH214" s="72"/>
      <c r="BI214" s="72"/>
      <c r="BJ214" s="72"/>
      <c r="BK214" s="72"/>
    </row>
    <row r="215" spans="1:63" ht="15" customHeight="1" x14ac:dyDescent="0.2">
      <c r="A215" s="15"/>
      <c r="B215" s="66"/>
      <c r="C215" s="66"/>
      <c r="D215" s="66"/>
      <c r="E215" s="66"/>
      <c r="F215" s="67"/>
      <c r="G215" s="66"/>
      <c r="H215" s="66"/>
      <c r="I215" s="66"/>
      <c r="J215" s="69"/>
      <c r="K215" s="66"/>
      <c r="L215" s="66"/>
      <c r="M215" s="71"/>
      <c r="P215" s="66"/>
      <c r="Q215" s="66"/>
      <c r="S215" s="70"/>
      <c r="V215" s="70"/>
      <c r="Y215" s="70"/>
      <c r="AB215" s="68"/>
      <c r="BA215" s="72"/>
      <c r="BB215" s="72"/>
      <c r="BC215" s="72"/>
      <c r="BD215" s="72"/>
      <c r="BE215" s="72"/>
      <c r="BF215" s="72"/>
      <c r="BG215" s="72"/>
      <c r="BH215" s="72"/>
      <c r="BI215" s="72"/>
      <c r="BJ215" s="72"/>
      <c r="BK215" s="72"/>
    </row>
    <row r="216" spans="1:63" ht="15" customHeight="1" x14ac:dyDescent="0.2">
      <c r="A216" s="15"/>
      <c r="B216" s="66"/>
      <c r="C216" s="66"/>
      <c r="D216" s="66"/>
      <c r="E216" s="66"/>
      <c r="F216" s="67"/>
      <c r="G216" s="66"/>
      <c r="H216" s="66"/>
      <c r="I216" s="66"/>
      <c r="J216" s="69"/>
      <c r="K216" s="66"/>
      <c r="L216" s="66"/>
      <c r="M216" s="71"/>
      <c r="P216" s="66"/>
      <c r="Q216" s="66"/>
      <c r="S216" s="70"/>
      <c r="V216" s="70"/>
      <c r="Y216" s="70"/>
      <c r="AB216" s="68"/>
      <c r="BA216" s="72"/>
      <c r="BB216" s="72"/>
      <c r="BC216" s="72"/>
      <c r="BD216" s="72"/>
      <c r="BE216" s="72"/>
      <c r="BF216" s="72"/>
      <c r="BG216" s="72"/>
      <c r="BH216" s="72"/>
      <c r="BI216" s="72"/>
      <c r="BJ216" s="72"/>
      <c r="BK216" s="72"/>
    </row>
    <row r="217" spans="1:63" ht="15" customHeight="1" x14ac:dyDescent="0.2">
      <c r="A217" s="15"/>
      <c r="B217" s="66"/>
      <c r="C217" s="66"/>
      <c r="D217" s="66"/>
      <c r="E217" s="66"/>
      <c r="F217" s="67"/>
      <c r="G217" s="66"/>
      <c r="H217" s="66"/>
      <c r="I217" s="66"/>
      <c r="J217" s="69"/>
      <c r="K217" s="66"/>
      <c r="L217" s="66"/>
      <c r="M217" s="71"/>
      <c r="P217" s="66"/>
      <c r="Q217" s="66"/>
      <c r="S217" s="70"/>
      <c r="V217" s="70"/>
      <c r="Y217" s="70"/>
      <c r="AB217" s="68"/>
      <c r="BA217" s="72"/>
      <c r="BB217" s="72"/>
      <c r="BC217" s="72"/>
      <c r="BD217" s="72"/>
      <c r="BE217" s="72"/>
      <c r="BF217" s="72"/>
      <c r="BG217" s="72"/>
      <c r="BH217" s="72"/>
      <c r="BI217" s="72"/>
      <c r="BJ217" s="72"/>
      <c r="BK217" s="72"/>
    </row>
    <row r="218" spans="1:63" ht="15" customHeight="1" x14ac:dyDescent="0.2">
      <c r="A218" s="15"/>
      <c r="B218" s="66"/>
      <c r="C218" s="66"/>
      <c r="D218" s="66"/>
      <c r="E218" s="66"/>
      <c r="F218" s="67"/>
      <c r="G218" s="66"/>
      <c r="H218" s="66"/>
      <c r="I218" s="66"/>
      <c r="J218" s="69"/>
      <c r="K218" s="66"/>
      <c r="L218" s="66"/>
      <c r="M218" s="71"/>
      <c r="P218" s="66"/>
      <c r="Q218" s="66"/>
      <c r="S218" s="70"/>
      <c r="V218" s="70"/>
      <c r="Y218" s="70"/>
      <c r="AB218" s="68"/>
      <c r="BA218" s="72"/>
      <c r="BB218" s="72"/>
      <c r="BC218" s="72"/>
      <c r="BD218" s="72"/>
      <c r="BE218" s="72"/>
      <c r="BF218" s="72"/>
      <c r="BG218" s="72"/>
      <c r="BH218" s="72"/>
      <c r="BI218" s="72"/>
      <c r="BJ218" s="72"/>
      <c r="BK218" s="72"/>
    </row>
    <row r="219" spans="1:63" ht="15" customHeight="1" x14ac:dyDescent="0.2">
      <c r="A219" s="15"/>
      <c r="B219" s="66"/>
      <c r="C219" s="66"/>
      <c r="D219" s="66"/>
      <c r="E219" s="66"/>
      <c r="F219" s="67"/>
      <c r="G219" s="66"/>
      <c r="H219" s="66"/>
      <c r="I219" s="66"/>
      <c r="J219" s="69"/>
      <c r="K219" s="66"/>
      <c r="L219" s="66"/>
      <c r="M219" s="71"/>
      <c r="P219" s="66"/>
      <c r="Q219" s="66"/>
      <c r="S219" s="70"/>
      <c r="V219" s="70"/>
      <c r="Y219" s="70"/>
      <c r="AB219" s="68"/>
      <c r="BA219" s="72"/>
      <c r="BB219" s="72"/>
      <c r="BC219" s="72"/>
      <c r="BD219" s="72"/>
      <c r="BE219" s="72"/>
      <c r="BF219" s="72"/>
      <c r="BG219" s="72"/>
      <c r="BH219" s="72"/>
      <c r="BI219" s="72"/>
      <c r="BJ219" s="72"/>
      <c r="BK219" s="72"/>
    </row>
    <row r="220" spans="1:63" ht="15" customHeight="1" x14ac:dyDescent="0.2">
      <c r="A220" s="15"/>
      <c r="B220" s="66"/>
      <c r="C220" s="66"/>
      <c r="D220" s="66"/>
      <c r="E220" s="66"/>
      <c r="F220" s="67"/>
      <c r="G220" s="66"/>
      <c r="H220" s="66"/>
      <c r="I220" s="66"/>
      <c r="J220" s="69"/>
      <c r="K220" s="66"/>
      <c r="L220" s="66"/>
      <c r="M220" s="71"/>
      <c r="P220" s="66"/>
      <c r="Q220" s="66"/>
      <c r="S220" s="70"/>
      <c r="V220" s="70"/>
      <c r="Y220" s="70"/>
      <c r="AB220" s="68"/>
      <c r="BA220" s="72"/>
      <c r="BB220" s="72"/>
      <c r="BC220" s="72"/>
      <c r="BD220" s="72"/>
      <c r="BE220" s="72"/>
      <c r="BF220" s="72"/>
      <c r="BG220" s="72"/>
      <c r="BH220" s="72"/>
      <c r="BI220" s="72"/>
      <c r="BJ220" s="72"/>
      <c r="BK220" s="72"/>
    </row>
    <row r="221" spans="1:63" ht="15" customHeight="1" x14ac:dyDescent="0.2">
      <c r="A221" s="15"/>
      <c r="B221" s="66"/>
      <c r="C221" s="66"/>
      <c r="D221" s="66"/>
      <c r="E221" s="66"/>
      <c r="F221" s="67"/>
      <c r="G221" s="66"/>
      <c r="H221" s="66"/>
      <c r="I221" s="66"/>
      <c r="J221" s="69"/>
      <c r="K221" s="66"/>
      <c r="L221" s="66"/>
      <c r="M221" s="71"/>
      <c r="P221" s="66"/>
      <c r="Q221" s="66"/>
      <c r="S221" s="70"/>
      <c r="V221" s="70"/>
      <c r="Y221" s="70"/>
      <c r="AB221" s="68"/>
      <c r="BA221" s="72"/>
      <c r="BB221" s="72"/>
      <c r="BC221" s="72"/>
      <c r="BD221" s="72"/>
      <c r="BE221" s="72"/>
      <c r="BF221" s="72"/>
      <c r="BG221" s="72"/>
      <c r="BH221" s="72"/>
      <c r="BI221" s="72"/>
      <c r="BJ221" s="72"/>
      <c r="BK221" s="72"/>
    </row>
    <row r="222" spans="1:63" ht="15" customHeight="1" x14ac:dyDescent="0.2">
      <c r="A222" s="15"/>
      <c r="B222" s="66"/>
      <c r="C222" s="66"/>
      <c r="D222" s="66"/>
      <c r="E222" s="66"/>
      <c r="F222" s="67"/>
      <c r="G222" s="66"/>
      <c r="H222" s="66"/>
      <c r="I222" s="66"/>
      <c r="J222" s="69"/>
      <c r="K222" s="66"/>
      <c r="L222" s="66"/>
      <c r="M222" s="71"/>
      <c r="P222" s="66"/>
      <c r="Q222" s="66"/>
      <c r="S222" s="70"/>
      <c r="V222" s="70"/>
      <c r="Y222" s="70"/>
      <c r="AB222" s="68"/>
      <c r="BA222" s="72"/>
      <c r="BB222" s="72"/>
      <c r="BC222" s="72"/>
      <c r="BD222" s="72"/>
      <c r="BE222" s="72"/>
      <c r="BF222" s="72"/>
      <c r="BG222" s="72"/>
      <c r="BH222" s="72"/>
      <c r="BI222" s="72"/>
      <c r="BJ222" s="72"/>
      <c r="BK222" s="72"/>
    </row>
    <row r="223" spans="1:63" ht="15" customHeight="1" x14ac:dyDescent="0.2">
      <c r="A223" s="15"/>
      <c r="B223" s="66"/>
      <c r="C223" s="66"/>
      <c r="D223" s="66"/>
      <c r="E223" s="66"/>
      <c r="F223" s="67"/>
      <c r="G223" s="66"/>
      <c r="H223" s="66"/>
      <c r="I223" s="66"/>
      <c r="J223" s="69"/>
      <c r="K223" s="66"/>
      <c r="L223" s="66"/>
      <c r="M223" s="71"/>
      <c r="P223" s="66"/>
      <c r="Q223" s="66"/>
      <c r="S223" s="70"/>
      <c r="V223" s="70"/>
      <c r="Y223" s="70"/>
      <c r="AB223" s="68"/>
      <c r="BA223" s="72"/>
      <c r="BB223" s="72"/>
      <c r="BC223" s="72"/>
      <c r="BD223" s="72"/>
      <c r="BE223" s="72"/>
      <c r="BF223" s="72"/>
      <c r="BG223" s="72"/>
      <c r="BH223" s="72"/>
      <c r="BI223" s="72"/>
      <c r="BJ223" s="72"/>
      <c r="BK223" s="72"/>
    </row>
    <row r="224" spans="1:63" ht="15" customHeight="1" x14ac:dyDescent="0.2">
      <c r="A224" s="15"/>
      <c r="B224" s="66"/>
      <c r="C224" s="66"/>
      <c r="D224" s="66"/>
      <c r="E224" s="66"/>
      <c r="F224" s="67"/>
      <c r="G224" s="66"/>
      <c r="H224" s="66"/>
      <c r="I224" s="66"/>
      <c r="J224" s="69"/>
      <c r="K224" s="66"/>
      <c r="L224" s="66"/>
      <c r="M224" s="71"/>
      <c r="P224" s="66"/>
      <c r="Q224" s="66"/>
      <c r="S224" s="70"/>
      <c r="V224" s="70"/>
      <c r="Y224" s="70"/>
      <c r="AB224" s="68"/>
      <c r="BA224" s="72"/>
      <c r="BB224" s="72"/>
      <c r="BC224" s="72"/>
      <c r="BD224" s="72"/>
      <c r="BE224" s="72"/>
      <c r="BF224" s="72"/>
      <c r="BG224" s="72"/>
      <c r="BH224" s="72"/>
      <c r="BI224" s="72"/>
      <c r="BJ224" s="72"/>
      <c r="BK224" s="72"/>
    </row>
    <row r="225" spans="1:63" ht="15" customHeight="1" x14ac:dyDescent="0.2">
      <c r="A225" s="15"/>
      <c r="B225" s="66"/>
      <c r="C225" s="66"/>
      <c r="D225" s="66"/>
      <c r="E225" s="66"/>
      <c r="F225" s="67"/>
      <c r="G225" s="66"/>
      <c r="H225" s="66"/>
      <c r="I225" s="66"/>
      <c r="J225" s="69"/>
      <c r="K225" s="66"/>
      <c r="L225" s="66"/>
      <c r="M225" s="71"/>
      <c r="P225" s="66"/>
      <c r="Q225" s="66"/>
      <c r="S225" s="70"/>
      <c r="V225" s="70"/>
      <c r="Y225" s="70"/>
      <c r="AB225" s="68"/>
      <c r="BA225" s="72"/>
      <c r="BB225" s="72"/>
      <c r="BC225" s="72"/>
      <c r="BD225" s="72"/>
      <c r="BE225" s="72"/>
      <c r="BF225" s="72"/>
      <c r="BG225" s="72"/>
      <c r="BH225" s="72"/>
      <c r="BI225" s="72"/>
      <c r="BJ225" s="72"/>
      <c r="BK225" s="72"/>
    </row>
    <row r="226" spans="1:63" ht="15" customHeight="1" x14ac:dyDescent="0.2">
      <c r="A226" s="15"/>
      <c r="B226" s="66"/>
      <c r="C226" s="66"/>
      <c r="D226" s="66"/>
      <c r="E226" s="66"/>
      <c r="F226" s="67"/>
      <c r="G226" s="66"/>
      <c r="H226" s="66"/>
      <c r="I226" s="66"/>
      <c r="J226" s="69"/>
      <c r="K226" s="66"/>
      <c r="L226" s="66"/>
      <c r="M226" s="71"/>
      <c r="P226" s="66"/>
      <c r="Q226" s="66"/>
      <c r="S226" s="70"/>
      <c r="V226" s="70"/>
      <c r="Y226" s="70"/>
      <c r="AB226" s="68"/>
      <c r="BA226" s="72"/>
      <c r="BB226" s="72"/>
      <c r="BC226" s="72"/>
      <c r="BD226" s="72"/>
      <c r="BE226" s="72"/>
      <c r="BF226" s="72"/>
      <c r="BG226" s="72"/>
      <c r="BH226" s="72"/>
      <c r="BI226" s="72"/>
      <c r="BJ226" s="72"/>
      <c r="BK226" s="72"/>
    </row>
    <row r="227" spans="1:63" ht="15" customHeight="1" x14ac:dyDescent="0.2">
      <c r="A227" s="15"/>
      <c r="B227" s="66"/>
      <c r="C227" s="66"/>
      <c r="D227" s="66"/>
      <c r="E227" s="66"/>
      <c r="F227" s="67"/>
      <c r="G227" s="66"/>
      <c r="H227" s="66"/>
      <c r="I227" s="66"/>
      <c r="J227" s="69"/>
      <c r="K227" s="66"/>
      <c r="L227" s="66"/>
      <c r="M227" s="71"/>
      <c r="P227" s="66"/>
      <c r="Q227" s="66"/>
      <c r="S227" s="70"/>
      <c r="V227" s="70"/>
      <c r="Y227" s="70"/>
      <c r="AB227" s="68"/>
      <c r="BA227" s="72"/>
      <c r="BB227" s="72"/>
      <c r="BC227" s="72"/>
      <c r="BD227" s="72"/>
      <c r="BE227" s="72"/>
      <c r="BF227" s="72"/>
      <c r="BG227" s="72"/>
      <c r="BH227" s="72"/>
      <c r="BI227" s="72"/>
      <c r="BJ227" s="72"/>
      <c r="BK227" s="72"/>
    </row>
    <row r="228" spans="1:63" ht="15" customHeight="1" x14ac:dyDescent="0.2">
      <c r="A228" s="15"/>
      <c r="B228" s="66"/>
      <c r="C228" s="66"/>
      <c r="D228" s="66"/>
      <c r="E228" s="66"/>
      <c r="F228" s="67"/>
      <c r="G228" s="66"/>
      <c r="H228" s="66"/>
      <c r="I228" s="66"/>
      <c r="J228" s="69"/>
      <c r="K228" s="66"/>
      <c r="L228" s="66"/>
      <c r="M228" s="71"/>
      <c r="P228" s="66"/>
      <c r="Q228" s="66"/>
      <c r="S228" s="70"/>
      <c r="V228" s="70"/>
      <c r="Y228" s="70"/>
      <c r="AB228" s="68"/>
      <c r="BA228" s="72"/>
      <c r="BB228" s="72"/>
      <c r="BC228" s="72"/>
      <c r="BD228" s="72"/>
      <c r="BE228" s="72"/>
      <c r="BF228" s="72"/>
      <c r="BG228" s="72"/>
      <c r="BH228" s="72"/>
      <c r="BI228" s="72"/>
      <c r="BJ228" s="72"/>
      <c r="BK228" s="72"/>
    </row>
    <row r="229" spans="1:63" ht="15" customHeight="1" x14ac:dyDescent="0.2">
      <c r="A229" s="15"/>
      <c r="B229" s="66"/>
      <c r="C229" s="66"/>
      <c r="D229" s="66"/>
      <c r="E229" s="66"/>
      <c r="F229" s="67"/>
      <c r="G229" s="66"/>
      <c r="H229" s="66"/>
      <c r="I229" s="66"/>
      <c r="J229" s="69"/>
      <c r="K229" s="66"/>
      <c r="L229" s="66"/>
      <c r="M229" s="71"/>
      <c r="P229" s="66"/>
      <c r="Q229" s="66"/>
      <c r="S229" s="70"/>
      <c r="V229" s="70"/>
      <c r="Y229" s="70"/>
      <c r="AB229" s="68"/>
      <c r="BA229" s="72"/>
      <c r="BB229" s="72"/>
      <c r="BC229" s="72"/>
      <c r="BD229" s="72"/>
      <c r="BE229" s="72"/>
      <c r="BF229" s="72"/>
      <c r="BG229" s="72"/>
      <c r="BH229" s="72"/>
      <c r="BI229" s="72"/>
      <c r="BJ229" s="72"/>
      <c r="BK229" s="72"/>
    </row>
    <row r="230" spans="1:63" ht="15" customHeight="1" x14ac:dyDescent="0.2">
      <c r="A230" s="15"/>
      <c r="B230" s="66"/>
      <c r="C230" s="66"/>
      <c r="D230" s="66"/>
      <c r="E230" s="66"/>
      <c r="F230" s="67"/>
      <c r="G230" s="66"/>
      <c r="H230" s="66"/>
      <c r="I230" s="66"/>
      <c r="J230" s="69"/>
      <c r="K230" s="66"/>
      <c r="L230" s="66"/>
      <c r="M230" s="71"/>
      <c r="P230" s="66"/>
      <c r="Q230" s="66"/>
      <c r="S230" s="70"/>
      <c r="V230" s="70"/>
      <c r="Y230" s="70"/>
      <c r="AB230" s="68"/>
      <c r="BA230" s="72"/>
      <c r="BB230" s="72"/>
      <c r="BC230" s="72"/>
      <c r="BD230" s="72"/>
      <c r="BE230" s="72"/>
      <c r="BF230" s="72"/>
      <c r="BG230" s="72"/>
      <c r="BH230" s="72"/>
      <c r="BI230" s="72"/>
      <c r="BJ230" s="72"/>
      <c r="BK230" s="72"/>
    </row>
    <row r="231" spans="1:63" ht="15" customHeight="1" x14ac:dyDescent="0.2">
      <c r="A231" s="15"/>
      <c r="B231" s="66"/>
      <c r="C231" s="66"/>
      <c r="D231" s="66"/>
      <c r="E231" s="66"/>
      <c r="F231" s="67"/>
      <c r="G231" s="66"/>
      <c r="H231" s="66"/>
      <c r="I231" s="66"/>
      <c r="J231" s="69"/>
      <c r="K231" s="66"/>
      <c r="L231" s="66"/>
      <c r="M231" s="71"/>
      <c r="P231" s="66"/>
      <c r="Q231" s="66"/>
      <c r="S231" s="70"/>
      <c r="V231" s="70"/>
      <c r="Y231" s="70"/>
      <c r="AB231" s="68"/>
      <c r="BA231" s="72"/>
      <c r="BB231" s="72"/>
      <c r="BC231" s="72"/>
      <c r="BD231" s="72"/>
      <c r="BE231" s="72"/>
      <c r="BF231" s="72"/>
      <c r="BG231" s="72"/>
      <c r="BH231" s="72"/>
      <c r="BI231" s="72"/>
      <c r="BJ231" s="72"/>
      <c r="BK231" s="72"/>
    </row>
    <row r="232" spans="1:63" ht="15" customHeight="1" x14ac:dyDescent="0.2">
      <c r="A232" s="15"/>
      <c r="B232" s="66"/>
      <c r="C232" s="66"/>
      <c r="D232" s="66"/>
      <c r="E232" s="66"/>
      <c r="F232" s="67"/>
      <c r="G232" s="66"/>
      <c r="H232" s="66"/>
      <c r="I232" s="66"/>
      <c r="J232" s="69"/>
      <c r="K232" s="66"/>
      <c r="L232" s="66"/>
      <c r="M232" s="71"/>
      <c r="P232" s="66"/>
      <c r="Q232" s="66"/>
      <c r="S232" s="70"/>
      <c r="V232" s="70"/>
      <c r="Y232" s="70"/>
      <c r="AB232" s="68"/>
      <c r="BA232" s="72"/>
      <c r="BB232" s="72"/>
      <c r="BC232" s="72"/>
      <c r="BD232" s="72"/>
      <c r="BE232" s="72"/>
      <c r="BF232" s="72"/>
      <c r="BG232" s="72"/>
      <c r="BH232" s="72"/>
      <c r="BI232" s="72"/>
      <c r="BJ232" s="72"/>
      <c r="BK232" s="72"/>
    </row>
    <row r="233" spans="1:63" ht="15" customHeight="1" x14ac:dyDescent="0.2">
      <c r="A233" s="15"/>
      <c r="B233" s="66"/>
      <c r="C233" s="66"/>
      <c r="D233" s="66"/>
      <c r="E233" s="66"/>
      <c r="F233" s="67"/>
      <c r="G233" s="66"/>
      <c r="H233" s="66"/>
      <c r="I233" s="66"/>
      <c r="J233" s="69"/>
      <c r="K233" s="66"/>
      <c r="L233" s="66"/>
      <c r="M233" s="71"/>
      <c r="P233" s="66"/>
      <c r="Q233" s="66"/>
      <c r="S233" s="70"/>
      <c r="V233" s="70"/>
      <c r="Y233" s="70"/>
      <c r="AB233" s="68"/>
      <c r="BA233" s="72"/>
      <c r="BB233" s="72"/>
      <c r="BC233" s="72"/>
      <c r="BD233" s="72"/>
      <c r="BE233" s="72"/>
      <c r="BF233" s="72"/>
      <c r="BG233" s="72"/>
      <c r="BH233" s="72"/>
      <c r="BI233" s="72"/>
      <c r="BJ233" s="72"/>
      <c r="BK233" s="72"/>
    </row>
    <row r="234" spans="1:63" ht="15" customHeight="1" x14ac:dyDescent="0.2">
      <c r="A234" s="15"/>
      <c r="B234" s="66"/>
      <c r="C234" s="66"/>
      <c r="D234" s="66"/>
      <c r="E234" s="66"/>
      <c r="F234" s="67"/>
      <c r="G234" s="66"/>
      <c r="H234" s="66"/>
      <c r="I234" s="66"/>
      <c r="J234" s="69"/>
      <c r="K234" s="66"/>
      <c r="L234" s="66"/>
      <c r="M234" s="71"/>
      <c r="P234" s="66"/>
      <c r="Q234" s="66"/>
      <c r="S234" s="70"/>
      <c r="V234" s="70"/>
      <c r="Y234" s="70"/>
      <c r="AB234" s="68"/>
      <c r="BA234" s="72"/>
      <c r="BB234" s="72"/>
      <c r="BC234" s="72"/>
      <c r="BD234" s="72"/>
      <c r="BE234" s="72"/>
      <c r="BF234" s="72"/>
      <c r="BG234" s="72"/>
      <c r="BH234" s="72"/>
      <c r="BI234" s="72"/>
      <c r="BJ234" s="72"/>
      <c r="BK234" s="72"/>
    </row>
    <row r="235" spans="1:63" ht="15" customHeight="1" x14ac:dyDescent="0.2">
      <c r="A235" s="15"/>
      <c r="B235" s="66"/>
      <c r="C235" s="66"/>
      <c r="D235" s="66"/>
      <c r="E235" s="66"/>
      <c r="F235" s="67"/>
      <c r="G235" s="66"/>
      <c r="H235" s="66"/>
      <c r="I235" s="66"/>
      <c r="J235" s="69"/>
      <c r="K235" s="66"/>
      <c r="L235" s="66"/>
      <c r="M235" s="71"/>
      <c r="P235" s="66"/>
      <c r="Q235" s="66"/>
      <c r="S235" s="70"/>
      <c r="V235" s="70"/>
      <c r="Y235" s="70"/>
      <c r="AB235" s="68"/>
      <c r="BA235" s="72"/>
      <c r="BB235" s="72"/>
      <c r="BC235" s="72"/>
      <c r="BD235" s="72"/>
      <c r="BE235" s="72"/>
      <c r="BF235" s="72"/>
      <c r="BG235" s="72"/>
      <c r="BH235" s="72"/>
      <c r="BI235" s="72"/>
      <c r="BJ235" s="72"/>
      <c r="BK235" s="72"/>
    </row>
    <row r="236" spans="1:63" ht="15" customHeight="1" x14ac:dyDescent="0.2">
      <c r="A236" s="15"/>
      <c r="B236" s="66"/>
      <c r="C236" s="66"/>
      <c r="D236" s="66"/>
      <c r="E236" s="66"/>
      <c r="F236" s="67"/>
      <c r="G236" s="66"/>
      <c r="H236" s="66"/>
      <c r="I236" s="66"/>
      <c r="J236" s="69"/>
      <c r="K236" s="66"/>
      <c r="L236" s="66"/>
      <c r="M236" s="71"/>
      <c r="P236" s="66"/>
      <c r="Q236" s="66"/>
      <c r="S236" s="70"/>
      <c r="V236" s="70"/>
      <c r="Y236" s="70"/>
      <c r="AB236" s="68"/>
      <c r="BA236" s="72"/>
      <c r="BB236" s="72"/>
      <c r="BC236" s="72"/>
      <c r="BD236" s="72"/>
      <c r="BE236" s="72"/>
      <c r="BF236" s="72"/>
      <c r="BG236" s="72"/>
      <c r="BH236" s="72"/>
      <c r="BI236" s="72"/>
      <c r="BJ236" s="72"/>
      <c r="BK236" s="72"/>
    </row>
    <row r="237" spans="1:63" ht="15" customHeight="1" x14ac:dyDescent="0.2">
      <c r="A237" s="15"/>
      <c r="B237" s="66"/>
      <c r="C237" s="66"/>
      <c r="D237" s="66"/>
      <c r="E237" s="66"/>
      <c r="F237" s="67"/>
      <c r="G237" s="66"/>
      <c r="H237" s="66"/>
      <c r="I237" s="66"/>
      <c r="J237" s="69"/>
      <c r="K237" s="66"/>
      <c r="L237" s="66"/>
      <c r="M237" s="71"/>
      <c r="P237" s="66"/>
      <c r="Q237" s="66"/>
      <c r="S237" s="70"/>
      <c r="V237" s="70"/>
      <c r="Y237" s="70"/>
      <c r="AB237" s="68"/>
      <c r="BA237" s="72"/>
      <c r="BB237" s="72"/>
      <c r="BC237" s="72"/>
      <c r="BD237" s="72"/>
      <c r="BE237" s="72"/>
      <c r="BF237" s="72"/>
      <c r="BG237" s="72"/>
      <c r="BH237" s="72"/>
      <c r="BI237" s="72"/>
      <c r="BJ237" s="72"/>
      <c r="BK237" s="72"/>
    </row>
    <row r="238" spans="1:63" ht="15" customHeight="1" x14ac:dyDescent="0.2">
      <c r="A238" s="15"/>
      <c r="B238" s="66"/>
      <c r="C238" s="66"/>
      <c r="D238" s="66"/>
      <c r="E238" s="66"/>
      <c r="F238" s="67"/>
      <c r="G238" s="66"/>
      <c r="H238" s="66"/>
      <c r="I238" s="66"/>
      <c r="J238" s="69"/>
      <c r="K238" s="66"/>
      <c r="L238" s="66"/>
      <c r="M238" s="71"/>
      <c r="P238" s="66"/>
      <c r="Q238" s="66"/>
      <c r="S238" s="70"/>
      <c r="V238" s="70"/>
      <c r="Y238" s="70"/>
      <c r="AB238" s="68"/>
      <c r="BA238" s="72"/>
      <c r="BB238" s="72"/>
      <c r="BC238" s="72"/>
      <c r="BD238" s="72"/>
      <c r="BE238" s="72"/>
      <c r="BF238" s="72"/>
      <c r="BG238" s="72"/>
      <c r="BH238" s="72"/>
      <c r="BI238" s="72"/>
      <c r="BJ238" s="72"/>
      <c r="BK238" s="72"/>
    </row>
    <row r="239" spans="1:63" ht="15" customHeight="1" x14ac:dyDescent="0.2">
      <c r="A239" s="15"/>
      <c r="B239" s="66"/>
      <c r="C239" s="66"/>
      <c r="D239" s="66"/>
      <c r="E239" s="66"/>
      <c r="F239" s="67"/>
      <c r="G239" s="66"/>
      <c r="H239" s="66"/>
      <c r="I239" s="66"/>
      <c r="J239" s="69"/>
      <c r="K239" s="66"/>
      <c r="L239" s="66"/>
      <c r="M239" s="71"/>
      <c r="P239" s="66"/>
      <c r="Q239" s="66"/>
      <c r="S239" s="70"/>
      <c r="V239" s="70"/>
      <c r="Y239" s="70"/>
      <c r="AB239" s="68"/>
      <c r="BA239" s="72"/>
      <c r="BB239" s="72"/>
      <c r="BC239" s="72"/>
      <c r="BD239" s="72"/>
      <c r="BE239" s="72"/>
      <c r="BF239" s="72"/>
      <c r="BG239" s="72"/>
      <c r="BH239" s="72"/>
      <c r="BI239" s="72"/>
      <c r="BJ239" s="72"/>
      <c r="BK239" s="72"/>
    </row>
    <row r="240" spans="1:63" ht="15" customHeight="1" x14ac:dyDescent="0.2">
      <c r="A240" s="15"/>
      <c r="B240" s="66"/>
      <c r="C240" s="66"/>
      <c r="D240" s="66"/>
      <c r="E240" s="66"/>
      <c r="F240" s="67"/>
      <c r="G240" s="66"/>
      <c r="H240" s="66"/>
      <c r="I240" s="66"/>
      <c r="J240" s="69"/>
      <c r="K240" s="66"/>
      <c r="L240" s="66"/>
      <c r="M240" s="71"/>
      <c r="P240" s="66"/>
      <c r="Q240" s="66"/>
      <c r="S240" s="70"/>
      <c r="V240" s="70"/>
      <c r="Y240" s="70"/>
      <c r="AB240" s="68"/>
      <c r="BA240" s="72"/>
      <c r="BB240" s="72"/>
      <c r="BC240" s="72"/>
      <c r="BD240" s="72"/>
      <c r="BE240" s="72"/>
      <c r="BF240" s="72"/>
      <c r="BG240" s="72"/>
      <c r="BH240" s="72"/>
      <c r="BI240" s="72"/>
      <c r="BJ240" s="72"/>
      <c r="BK240" s="72"/>
    </row>
    <row r="241" spans="1:63" ht="15" customHeight="1" x14ac:dyDescent="0.2">
      <c r="A241" s="15"/>
      <c r="B241" s="66"/>
      <c r="C241" s="66"/>
      <c r="D241" s="66"/>
      <c r="E241" s="66"/>
      <c r="F241" s="67"/>
      <c r="G241" s="66"/>
      <c r="H241" s="66"/>
      <c r="I241" s="66"/>
      <c r="J241" s="69"/>
      <c r="K241" s="66"/>
      <c r="L241" s="66"/>
      <c r="M241" s="71"/>
      <c r="P241" s="66"/>
      <c r="Q241" s="66"/>
      <c r="S241" s="70"/>
      <c r="V241" s="70"/>
      <c r="Y241" s="70"/>
      <c r="AB241" s="68"/>
      <c r="BA241" s="72"/>
      <c r="BB241" s="72"/>
      <c r="BC241" s="72"/>
      <c r="BD241" s="72"/>
      <c r="BE241" s="72"/>
      <c r="BF241" s="72"/>
      <c r="BG241" s="72"/>
      <c r="BH241" s="72"/>
      <c r="BI241" s="72"/>
      <c r="BJ241" s="72"/>
      <c r="BK241" s="72"/>
    </row>
    <row r="242" spans="1:63" ht="15" customHeight="1" x14ac:dyDescent="0.2">
      <c r="A242" s="15"/>
      <c r="B242" s="66"/>
      <c r="C242" s="66"/>
      <c r="D242" s="66"/>
      <c r="E242" s="66"/>
      <c r="F242" s="67"/>
      <c r="G242" s="66"/>
      <c r="H242" s="66"/>
      <c r="I242" s="66"/>
      <c r="J242" s="69"/>
      <c r="K242" s="66"/>
      <c r="L242" s="66"/>
      <c r="M242" s="71"/>
      <c r="P242" s="66"/>
      <c r="Q242" s="66"/>
      <c r="S242" s="70"/>
      <c r="V242" s="70"/>
      <c r="Y242" s="70"/>
      <c r="AB242" s="68"/>
      <c r="BA242" s="72"/>
      <c r="BB242" s="72"/>
      <c r="BC242" s="72"/>
      <c r="BD242" s="72"/>
      <c r="BE242" s="72"/>
      <c r="BF242" s="72"/>
      <c r="BG242" s="72"/>
      <c r="BH242" s="72"/>
      <c r="BI242" s="72"/>
      <c r="BJ242" s="72"/>
      <c r="BK242" s="72"/>
    </row>
    <row r="243" spans="1:63" ht="15" customHeight="1" x14ac:dyDescent="0.2">
      <c r="A243" s="15"/>
      <c r="B243" s="66"/>
      <c r="C243" s="66"/>
      <c r="D243" s="66"/>
      <c r="E243" s="66"/>
      <c r="F243" s="67"/>
      <c r="G243" s="66"/>
      <c r="H243" s="66"/>
      <c r="I243" s="66"/>
      <c r="J243" s="69"/>
      <c r="K243" s="66"/>
      <c r="L243" s="66"/>
      <c r="M243" s="71"/>
      <c r="P243" s="66"/>
      <c r="Q243" s="66"/>
      <c r="S243" s="70"/>
      <c r="V243" s="70"/>
      <c r="Y243" s="70"/>
      <c r="AB243" s="68"/>
      <c r="BA243" s="72"/>
      <c r="BB243" s="72"/>
      <c r="BC243" s="72"/>
      <c r="BD243" s="72"/>
      <c r="BE243" s="72"/>
      <c r="BF243" s="72"/>
      <c r="BG243" s="72"/>
      <c r="BH243" s="72"/>
      <c r="BI243" s="72"/>
      <c r="BJ243" s="72"/>
      <c r="BK243" s="72"/>
    </row>
    <row r="244" spans="1:63" ht="15" customHeight="1" x14ac:dyDescent="0.2">
      <c r="A244" s="15"/>
      <c r="B244" s="66"/>
      <c r="C244" s="66"/>
      <c r="D244" s="66"/>
      <c r="E244" s="66"/>
      <c r="F244" s="67"/>
      <c r="G244" s="66"/>
      <c r="H244" s="66"/>
      <c r="I244" s="66"/>
      <c r="J244" s="69"/>
      <c r="K244" s="66"/>
      <c r="L244" s="66"/>
      <c r="M244" s="71"/>
      <c r="P244" s="66"/>
      <c r="Q244" s="66"/>
      <c r="S244" s="70"/>
      <c r="V244" s="70"/>
      <c r="Y244" s="70"/>
      <c r="AB244" s="68"/>
      <c r="BA244" s="72"/>
      <c r="BB244" s="72"/>
      <c r="BC244" s="72"/>
      <c r="BD244" s="72"/>
      <c r="BE244" s="72"/>
      <c r="BF244" s="72"/>
      <c r="BG244" s="72"/>
      <c r="BH244" s="72"/>
      <c r="BI244" s="72"/>
      <c r="BJ244" s="72"/>
      <c r="BK244" s="72"/>
    </row>
    <row r="245" spans="1:63" ht="15" customHeight="1" x14ac:dyDescent="0.2">
      <c r="A245" s="15"/>
      <c r="B245" s="66"/>
      <c r="C245" s="66"/>
      <c r="D245" s="66"/>
      <c r="E245" s="66"/>
      <c r="F245" s="67"/>
      <c r="G245" s="66"/>
      <c r="H245" s="66"/>
      <c r="I245" s="66"/>
      <c r="J245" s="69"/>
      <c r="K245" s="66"/>
      <c r="L245" s="66"/>
      <c r="M245" s="71"/>
      <c r="P245" s="66"/>
      <c r="Q245" s="66"/>
      <c r="S245" s="70"/>
      <c r="V245" s="70"/>
      <c r="Y245" s="70"/>
      <c r="AB245" s="68"/>
      <c r="BA245" s="72"/>
      <c r="BB245" s="72"/>
      <c r="BC245" s="72"/>
      <c r="BD245" s="72"/>
      <c r="BE245" s="72"/>
      <c r="BF245" s="72"/>
      <c r="BG245" s="72"/>
      <c r="BH245" s="72"/>
      <c r="BI245" s="72"/>
      <c r="BJ245" s="72"/>
      <c r="BK245" s="72"/>
    </row>
    <row r="246" spans="1:63" ht="15" customHeight="1" x14ac:dyDescent="0.2">
      <c r="A246" s="15"/>
      <c r="B246" s="66"/>
      <c r="C246" s="66"/>
      <c r="D246" s="66"/>
      <c r="E246" s="66"/>
      <c r="F246" s="67"/>
      <c r="G246" s="66"/>
      <c r="H246" s="66"/>
      <c r="I246" s="66"/>
      <c r="J246" s="69"/>
      <c r="K246" s="66"/>
      <c r="L246" s="66"/>
      <c r="M246" s="71"/>
      <c r="P246" s="66"/>
      <c r="Q246" s="66"/>
      <c r="S246" s="70"/>
      <c r="V246" s="70"/>
      <c r="Y246" s="70"/>
      <c r="AB246" s="68"/>
      <c r="BA246" s="72"/>
      <c r="BB246" s="72"/>
      <c r="BC246" s="72"/>
      <c r="BD246" s="72"/>
      <c r="BE246" s="72"/>
      <c r="BF246" s="72"/>
      <c r="BG246" s="72"/>
      <c r="BH246" s="72"/>
      <c r="BI246" s="72"/>
      <c r="BJ246" s="72"/>
      <c r="BK246" s="72"/>
    </row>
    <row r="247" spans="1:63" ht="15" customHeight="1" x14ac:dyDescent="0.2">
      <c r="A247" s="15"/>
      <c r="B247" s="66"/>
      <c r="C247" s="66"/>
      <c r="D247" s="66"/>
      <c r="E247" s="66"/>
      <c r="F247" s="67"/>
      <c r="G247" s="66"/>
      <c r="H247" s="66"/>
      <c r="I247" s="66"/>
      <c r="J247" s="69"/>
      <c r="K247" s="66"/>
      <c r="L247" s="66"/>
      <c r="M247" s="71"/>
      <c r="P247" s="66"/>
      <c r="Q247" s="66"/>
      <c r="S247" s="70"/>
      <c r="V247" s="70"/>
      <c r="Y247" s="70"/>
      <c r="AB247" s="68"/>
      <c r="BA247" s="72"/>
      <c r="BB247" s="72"/>
      <c r="BC247" s="72"/>
      <c r="BD247" s="72"/>
      <c r="BE247" s="72"/>
      <c r="BF247" s="72"/>
      <c r="BG247" s="72"/>
      <c r="BH247" s="72"/>
      <c r="BI247" s="72"/>
      <c r="BJ247" s="72"/>
      <c r="BK247" s="72"/>
    </row>
    <row r="248" spans="1:63" ht="15" customHeight="1" x14ac:dyDescent="0.2">
      <c r="A248" s="15"/>
      <c r="B248" s="66"/>
      <c r="C248" s="66"/>
      <c r="D248" s="66"/>
      <c r="E248" s="66"/>
      <c r="F248" s="67"/>
      <c r="G248" s="66"/>
      <c r="H248" s="66"/>
      <c r="I248" s="66"/>
      <c r="J248" s="69"/>
      <c r="K248" s="66"/>
      <c r="L248" s="66"/>
      <c r="M248" s="71"/>
      <c r="P248" s="66"/>
      <c r="Q248" s="66"/>
      <c r="S248" s="70"/>
      <c r="V248" s="70"/>
      <c r="Y248" s="70"/>
      <c r="AB248" s="68"/>
      <c r="BA248" s="72"/>
      <c r="BB248" s="72"/>
      <c r="BC248" s="72"/>
      <c r="BD248" s="72"/>
      <c r="BE248" s="72"/>
      <c r="BF248" s="72"/>
      <c r="BG248" s="72"/>
      <c r="BH248" s="72"/>
      <c r="BI248" s="72"/>
      <c r="BJ248" s="72"/>
      <c r="BK248" s="72"/>
    </row>
    <row r="249" spans="1:63" ht="15" customHeight="1" x14ac:dyDescent="0.2">
      <c r="A249" s="15"/>
      <c r="B249" s="66"/>
      <c r="C249" s="66"/>
      <c r="D249" s="66"/>
      <c r="E249" s="66"/>
      <c r="F249" s="67"/>
      <c r="G249" s="66"/>
      <c r="H249" s="66"/>
      <c r="I249" s="66"/>
      <c r="J249" s="69"/>
      <c r="K249" s="66"/>
      <c r="L249" s="66"/>
      <c r="M249" s="71"/>
      <c r="P249" s="66"/>
      <c r="Q249" s="66"/>
      <c r="S249" s="70"/>
      <c r="V249" s="70"/>
      <c r="Y249" s="70"/>
      <c r="AB249" s="68"/>
      <c r="BA249" s="72"/>
      <c r="BB249" s="72"/>
      <c r="BC249" s="72"/>
      <c r="BD249" s="72"/>
      <c r="BE249" s="72"/>
      <c r="BF249" s="72"/>
      <c r="BG249" s="72"/>
      <c r="BH249" s="72"/>
      <c r="BI249" s="72"/>
      <c r="BJ249" s="72"/>
      <c r="BK249" s="72"/>
    </row>
    <row r="250" spans="1:63" ht="15" customHeight="1" x14ac:dyDescent="0.2">
      <c r="A250" s="15"/>
      <c r="B250" s="66"/>
      <c r="C250" s="66"/>
      <c r="D250" s="66"/>
      <c r="E250" s="66"/>
      <c r="F250" s="67"/>
      <c r="G250" s="66"/>
      <c r="H250" s="66"/>
      <c r="I250" s="66"/>
      <c r="J250" s="69"/>
      <c r="K250" s="66"/>
      <c r="L250" s="66"/>
      <c r="M250" s="71"/>
      <c r="P250" s="66"/>
      <c r="Q250" s="66"/>
      <c r="S250" s="70"/>
      <c r="V250" s="70"/>
      <c r="Y250" s="70"/>
      <c r="AB250" s="68"/>
      <c r="BA250" s="72"/>
      <c r="BB250" s="72"/>
      <c r="BC250" s="72"/>
      <c r="BD250" s="72"/>
      <c r="BE250" s="72"/>
      <c r="BF250" s="72"/>
      <c r="BG250" s="72"/>
      <c r="BH250" s="72"/>
      <c r="BI250" s="72"/>
      <c r="BJ250" s="72"/>
      <c r="BK250" s="72"/>
    </row>
    <row r="251" spans="1:63" ht="15" customHeight="1" x14ac:dyDescent="0.2">
      <c r="A251" s="15"/>
      <c r="B251" s="66"/>
      <c r="C251" s="66"/>
      <c r="D251" s="66"/>
      <c r="E251" s="66"/>
      <c r="F251" s="67"/>
      <c r="G251" s="66"/>
      <c r="H251" s="66"/>
      <c r="I251" s="66"/>
      <c r="J251" s="69"/>
      <c r="K251" s="66"/>
      <c r="L251" s="66"/>
      <c r="M251" s="71"/>
      <c r="P251" s="66"/>
      <c r="Q251" s="66"/>
      <c r="S251" s="70"/>
      <c r="V251" s="70"/>
      <c r="Y251" s="70"/>
      <c r="AB251" s="68"/>
      <c r="BA251" s="72"/>
      <c r="BB251" s="72"/>
      <c r="BC251" s="72"/>
      <c r="BD251" s="72"/>
      <c r="BE251" s="72"/>
      <c r="BF251" s="72"/>
      <c r="BG251" s="72"/>
      <c r="BH251" s="72"/>
      <c r="BI251" s="72"/>
      <c r="BJ251" s="72"/>
      <c r="BK251" s="72"/>
    </row>
    <row r="252" spans="1:63" ht="15" customHeight="1" x14ac:dyDescent="0.2">
      <c r="A252" s="15"/>
      <c r="B252" s="66"/>
      <c r="C252" s="66"/>
      <c r="D252" s="66"/>
      <c r="E252" s="66"/>
      <c r="F252" s="67"/>
      <c r="G252" s="66"/>
      <c r="H252" s="66"/>
      <c r="I252" s="66"/>
      <c r="J252" s="69"/>
      <c r="K252" s="66"/>
      <c r="L252" s="66"/>
      <c r="M252" s="71"/>
      <c r="P252" s="66"/>
      <c r="Q252" s="66"/>
      <c r="S252" s="70"/>
      <c r="V252" s="70"/>
      <c r="Y252" s="70"/>
      <c r="AB252" s="68"/>
      <c r="BA252" s="72"/>
      <c r="BB252" s="72"/>
      <c r="BC252" s="72"/>
      <c r="BD252" s="72"/>
      <c r="BE252" s="72"/>
      <c r="BF252" s="72"/>
      <c r="BG252" s="72"/>
      <c r="BH252" s="72"/>
      <c r="BI252" s="72"/>
      <c r="BJ252" s="72"/>
      <c r="BK252" s="72"/>
    </row>
    <row r="253" spans="1:63" ht="15" customHeight="1" x14ac:dyDescent="0.2">
      <c r="A253" s="15"/>
      <c r="B253" s="66"/>
      <c r="C253" s="66"/>
      <c r="D253" s="66"/>
      <c r="E253" s="66"/>
      <c r="F253" s="67"/>
      <c r="G253" s="66"/>
      <c r="H253" s="66"/>
      <c r="I253" s="66"/>
      <c r="J253" s="69"/>
      <c r="K253" s="66"/>
      <c r="L253" s="66"/>
      <c r="M253" s="71"/>
      <c r="P253" s="66"/>
      <c r="Q253" s="66"/>
      <c r="S253" s="70"/>
      <c r="V253" s="70"/>
      <c r="Y253" s="70"/>
      <c r="AB253" s="68"/>
      <c r="BA253" s="72"/>
      <c r="BB253" s="72"/>
      <c r="BC253" s="72"/>
      <c r="BD253" s="72"/>
      <c r="BE253" s="72"/>
      <c r="BF253" s="72"/>
      <c r="BG253" s="72"/>
      <c r="BH253" s="72"/>
      <c r="BI253" s="72"/>
      <c r="BJ253" s="72"/>
      <c r="BK253" s="72"/>
    </row>
    <row r="254" spans="1:63" ht="15" customHeight="1" x14ac:dyDescent="0.2">
      <c r="A254" s="15"/>
      <c r="B254" s="66"/>
      <c r="C254" s="66"/>
      <c r="D254" s="66"/>
      <c r="E254" s="66"/>
      <c r="F254" s="67"/>
      <c r="G254" s="66"/>
      <c r="H254" s="66"/>
      <c r="I254" s="66"/>
      <c r="J254" s="69"/>
      <c r="K254" s="66"/>
      <c r="L254" s="66"/>
      <c r="M254" s="71"/>
      <c r="P254" s="66"/>
      <c r="Q254" s="66"/>
      <c r="S254" s="70"/>
      <c r="V254" s="70"/>
      <c r="Y254" s="70"/>
      <c r="AB254" s="68"/>
      <c r="BA254" s="72"/>
      <c r="BB254" s="72"/>
      <c r="BC254" s="72"/>
      <c r="BD254" s="72"/>
      <c r="BE254" s="72"/>
      <c r="BF254" s="72"/>
      <c r="BG254" s="72"/>
      <c r="BH254" s="72"/>
      <c r="BI254" s="72"/>
      <c r="BJ254" s="72"/>
      <c r="BK254" s="72"/>
    </row>
    <row r="255" spans="1:63" ht="15" customHeight="1" x14ac:dyDescent="0.2">
      <c r="A255" s="15"/>
      <c r="B255" s="66"/>
      <c r="C255" s="66"/>
      <c r="D255" s="66"/>
      <c r="E255" s="66"/>
      <c r="F255" s="67"/>
      <c r="G255" s="66"/>
      <c r="H255" s="66"/>
      <c r="I255" s="66"/>
      <c r="J255" s="69"/>
      <c r="K255" s="66"/>
      <c r="L255" s="66"/>
      <c r="M255" s="71"/>
      <c r="P255" s="66"/>
      <c r="Q255" s="66"/>
      <c r="S255" s="70"/>
      <c r="V255" s="70"/>
      <c r="Y255" s="70"/>
      <c r="AB255" s="68"/>
      <c r="BA255" s="72"/>
      <c r="BB255" s="72"/>
      <c r="BC255" s="72"/>
      <c r="BD255" s="72"/>
      <c r="BE255" s="72"/>
      <c r="BF255" s="72"/>
      <c r="BG255" s="72"/>
      <c r="BH255" s="72"/>
      <c r="BI255" s="72"/>
      <c r="BJ255" s="72"/>
      <c r="BK255" s="72"/>
    </row>
    <row r="256" spans="1:63" ht="15" customHeight="1" x14ac:dyDescent="0.2">
      <c r="A256" s="15"/>
      <c r="B256" s="66"/>
      <c r="C256" s="66"/>
      <c r="D256" s="66"/>
      <c r="E256" s="66"/>
      <c r="F256" s="67"/>
      <c r="G256" s="66"/>
      <c r="H256" s="66"/>
      <c r="I256" s="66"/>
      <c r="J256" s="69"/>
      <c r="K256" s="66"/>
      <c r="L256" s="66"/>
      <c r="M256" s="71"/>
      <c r="P256" s="66"/>
      <c r="Q256" s="66"/>
      <c r="S256" s="70"/>
      <c r="V256" s="70"/>
      <c r="Y256" s="70"/>
      <c r="AB256" s="68"/>
      <c r="BA256" s="72"/>
      <c r="BB256" s="72"/>
      <c r="BC256" s="72"/>
      <c r="BD256" s="72"/>
      <c r="BE256" s="72"/>
      <c r="BF256" s="72"/>
      <c r="BG256" s="72"/>
      <c r="BH256" s="72"/>
      <c r="BI256" s="72"/>
      <c r="BJ256" s="72"/>
      <c r="BK256" s="72"/>
    </row>
    <row r="257" spans="1:63" ht="15" customHeight="1" x14ac:dyDescent="0.2">
      <c r="A257" s="15"/>
      <c r="B257" s="66"/>
      <c r="C257" s="66"/>
      <c r="D257" s="66"/>
      <c r="E257" s="66"/>
      <c r="F257" s="67"/>
      <c r="G257" s="66"/>
      <c r="H257" s="66"/>
      <c r="I257" s="66"/>
      <c r="J257" s="69"/>
      <c r="K257" s="66"/>
      <c r="L257" s="66"/>
      <c r="M257" s="71"/>
      <c r="P257" s="66"/>
      <c r="Q257" s="66"/>
      <c r="S257" s="70"/>
      <c r="V257" s="70"/>
      <c r="Y257" s="70"/>
      <c r="AB257" s="68"/>
      <c r="BA257" s="72"/>
      <c r="BB257" s="72"/>
      <c r="BC257" s="72"/>
      <c r="BD257" s="72"/>
      <c r="BE257" s="72"/>
      <c r="BF257" s="72"/>
      <c r="BG257" s="72"/>
      <c r="BH257" s="72"/>
      <c r="BI257" s="72"/>
      <c r="BJ257" s="72"/>
      <c r="BK257" s="72"/>
    </row>
    <row r="258" spans="1:63" ht="15" customHeight="1" x14ac:dyDescent="0.2">
      <c r="A258" s="15"/>
      <c r="B258" s="66"/>
      <c r="C258" s="66"/>
      <c r="D258" s="66"/>
      <c r="E258" s="66"/>
      <c r="F258" s="67"/>
      <c r="G258" s="66"/>
      <c r="H258" s="66"/>
      <c r="I258" s="66"/>
      <c r="J258" s="69"/>
      <c r="K258" s="66"/>
      <c r="L258" s="66"/>
      <c r="M258" s="71"/>
      <c r="P258" s="66"/>
      <c r="Q258" s="66"/>
      <c r="S258" s="70"/>
      <c r="V258" s="70"/>
      <c r="Y258" s="70"/>
      <c r="AB258" s="68"/>
      <c r="BA258" s="72"/>
      <c r="BB258" s="72"/>
      <c r="BC258" s="72"/>
      <c r="BD258" s="72"/>
      <c r="BE258" s="72"/>
      <c r="BF258" s="72"/>
      <c r="BG258" s="72"/>
      <c r="BH258" s="72"/>
      <c r="BI258" s="72"/>
      <c r="BJ258" s="72"/>
      <c r="BK258" s="72"/>
    </row>
    <row r="259" spans="1:63" ht="15" customHeight="1" x14ac:dyDescent="0.2">
      <c r="A259" s="15"/>
      <c r="B259" s="66"/>
      <c r="C259" s="66"/>
      <c r="D259" s="66"/>
      <c r="E259" s="66"/>
      <c r="F259" s="67"/>
      <c r="G259" s="66"/>
      <c r="H259" s="66"/>
      <c r="I259" s="66"/>
      <c r="J259" s="69"/>
      <c r="K259" s="66"/>
      <c r="L259" s="66"/>
      <c r="M259" s="71"/>
      <c r="P259" s="66"/>
      <c r="Q259" s="66"/>
      <c r="S259" s="70"/>
      <c r="V259" s="70"/>
      <c r="Y259" s="70"/>
      <c r="AB259" s="68"/>
      <c r="BA259" s="72"/>
      <c r="BB259" s="72"/>
      <c r="BC259" s="72"/>
      <c r="BD259" s="72"/>
      <c r="BE259" s="72"/>
      <c r="BF259" s="72"/>
      <c r="BG259" s="72"/>
      <c r="BH259" s="72"/>
      <c r="BI259" s="72"/>
      <c r="BJ259" s="72"/>
      <c r="BK259" s="72"/>
    </row>
    <row r="260" spans="1:63" ht="15" customHeight="1" x14ac:dyDescent="0.2">
      <c r="A260" s="15"/>
      <c r="B260" s="66"/>
      <c r="C260" s="66"/>
      <c r="D260" s="66"/>
      <c r="E260" s="66"/>
      <c r="F260" s="67"/>
      <c r="G260" s="66"/>
      <c r="H260" s="66"/>
      <c r="I260" s="66"/>
      <c r="J260" s="69"/>
      <c r="K260" s="66"/>
      <c r="L260" s="66"/>
      <c r="M260" s="71"/>
      <c r="P260" s="66"/>
      <c r="Q260" s="66"/>
      <c r="S260" s="70"/>
      <c r="V260" s="70"/>
      <c r="Y260" s="70"/>
      <c r="AB260" s="68"/>
      <c r="BA260" s="72"/>
      <c r="BB260" s="72"/>
      <c r="BC260" s="72"/>
      <c r="BD260" s="72"/>
      <c r="BE260" s="72"/>
      <c r="BF260" s="72"/>
      <c r="BG260" s="72"/>
      <c r="BH260" s="72"/>
      <c r="BI260" s="72"/>
      <c r="BJ260" s="72"/>
      <c r="BK260" s="72"/>
    </row>
    <row r="261" spans="1:63" ht="15" customHeight="1" x14ac:dyDescent="0.2">
      <c r="A261" s="15"/>
      <c r="B261" s="66"/>
      <c r="C261" s="66"/>
      <c r="D261" s="66"/>
      <c r="E261" s="66"/>
      <c r="F261" s="67"/>
      <c r="G261" s="66"/>
      <c r="H261" s="66"/>
      <c r="I261" s="66"/>
      <c r="J261" s="69"/>
      <c r="K261" s="66"/>
      <c r="L261" s="66"/>
      <c r="M261" s="71"/>
      <c r="P261" s="66"/>
      <c r="Q261" s="66"/>
      <c r="S261" s="70"/>
      <c r="V261" s="70"/>
      <c r="Y261" s="70"/>
      <c r="AB261" s="68"/>
      <c r="BA261" s="72"/>
      <c r="BB261" s="72"/>
      <c r="BC261" s="72"/>
      <c r="BD261" s="72"/>
      <c r="BE261" s="72"/>
      <c r="BF261" s="72"/>
      <c r="BG261" s="72"/>
      <c r="BH261" s="72"/>
      <c r="BI261" s="72"/>
      <c r="BJ261" s="72"/>
      <c r="BK261" s="72"/>
    </row>
    <row r="262" spans="1:63" ht="15" customHeight="1" x14ac:dyDescent="0.2">
      <c r="A262" s="15"/>
      <c r="B262" s="66"/>
      <c r="C262" s="66"/>
      <c r="D262" s="66"/>
      <c r="E262" s="66"/>
      <c r="F262" s="67"/>
      <c r="G262" s="66"/>
      <c r="H262" s="66"/>
      <c r="I262" s="66"/>
      <c r="J262" s="69"/>
      <c r="K262" s="66"/>
      <c r="L262" s="66"/>
      <c r="M262" s="71"/>
      <c r="P262" s="66"/>
      <c r="Q262" s="66"/>
      <c r="S262" s="70"/>
      <c r="V262" s="70"/>
      <c r="Y262" s="70"/>
      <c r="AB262" s="68"/>
      <c r="BA262" s="72"/>
      <c r="BB262" s="72"/>
      <c r="BC262" s="72"/>
      <c r="BD262" s="72"/>
      <c r="BE262" s="72"/>
      <c r="BF262" s="72"/>
      <c r="BG262" s="72"/>
      <c r="BH262" s="72"/>
      <c r="BI262" s="72"/>
      <c r="BJ262" s="72"/>
      <c r="BK262" s="72"/>
    </row>
    <row r="263" spans="1:63" ht="15" customHeight="1" x14ac:dyDescent="0.2">
      <c r="A263" s="15"/>
      <c r="B263" s="66"/>
      <c r="C263" s="66"/>
      <c r="D263" s="66"/>
      <c r="E263" s="66"/>
      <c r="F263" s="67"/>
      <c r="G263" s="66"/>
      <c r="H263" s="66"/>
      <c r="I263" s="66"/>
      <c r="J263" s="69"/>
      <c r="K263" s="66"/>
      <c r="L263" s="66"/>
      <c r="M263" s="71"/>
      <c r="P263" s="66"/>
      <c r="Q263" s="66"/>
      <c r="S263" s="70"/>
      <c r="V263" s="70"/>
      <c r="Y263" s="70"/>
      <c r="AB263" s="68"/>
      <c r="BA263" s="72"/>
      <c r="BB263" s="72"/>
      <c r="BC263" s="72"/>
      <c r="BD263" s="72"/>
      <c r="BE263" s="72"/>
      <c r="BF263" s="72"/>
      <c r="BG263" s="72"/>
      <c r="BH263" s="72"/>
      <c r="BI263" s="72"/>
      <c r="BJ263" s="72"/>
      <c r="BK263" s="72"/>
    </row>
    <row r="264" spans="1:63" ht="15" customHeight="1" x14ac:dyDescent="0.2">
      <c r="A264" s="15"/>
      <c r="B264" s="66"/>
      <c r="C264" s="66"/>
      <c r="D264" s="66"/>
      <c r="E264" s="66"/>
      <c r="F264" s="67"/>
      <c r="G264" s="66"/>
      <c r="H264" s="66"/>
      <c r="I264" s="66"/>
      <c r="J264" s="69"/>
      <c r="K264" s="66"/>
      <c r="L264" s="66"/>
      <c r="M264" s="71"/>
      <c r="P264" s="66"/>
      <c r="Q264" s="66"/>
      <c r="S264" s="70"/>
      <c r="V264" s="70"/>
      <c r="Y264" s="70"/>
      <c r="AB264" s="68"/>
      <c r="BA264" s="72"/>
      <c r="BB264" s="72"/>
      <c r="BC264" s="72"/>
      <c r="BD264" s="72"/>
      <c r="BE264" s="72"/>
      <c r="BF264" s="72"/>
      <c r="BG264" s="72"/>
      <c r="BH264" s="72"/>
      <c r="BI264" s="72"/>
      <c r="BJ264" s="72"/>
      <c r="BK264" s="72"/>
    </row>
    <row r="265" spans="1:63" ht="15" customHeight="1" x14ac:dyDescent="0.2">
      <c r="A265" s="15"/>
      <c r="B265" s="66"/>
      <c r="C265" s="66"/>
      <c r="D265" s="66"/>
      <c r="E265" s="66"/>
      <c r="F265" s="67"/>
      <c r="G265" s="66"/>
      <c r="H265" s="66"/>
      <c r="I265" s="66"/>
      <c r="J265" s="69"/>
      <c r="K265" s="66"/>
      <c r="L265" s="66"/>
      <c r="M265" s="71"/>
      <c r="P265" s="66"/>
      <c r="Q265" s="66"/>
      <c r="S265" s="70"/>
      <c r="V265" s="70"/>
      <c r="Y265" s="70"/>
      <c r="AB265" s="68"/>
      <c r="BA265" s="72"/>
      <c r="BB265" s="72"/>
      <c r="BC265" s="72"/>
      <c r="BD265" s="72"/>
      <c r="BE265" s="72"/>
      <c r="BF265" s="72"/>
      <c r="BG265" s="72"/>
      <c r="BH265" s="72"/>
      <c r="BI265" s="72"/>
      <c r="BJ265" s="72"/>
      <c r="BK265" s="72"/>
    </row>
    <row r="266" spans="1:63" ht="15" customHeight="1" x14ac:dyDescent="0.2">
      <c r="A266" s="15"/>
      <c r="B266" s="66"/>
      <c r="C266" s="66"/>
      <c r="D266" s="66"/>
      <c r="E266" s="66"/>
      <c r="F266" s="67"/>
      <c r="G266" s="66"/>
      <c r="H266" s="66"/>
      <c r="I266" s="66"/>
      <c r="J266" s="69"/>
      <c r="K266" s="66"/>
      <c r="L266" s="66"/>
      <c r="M266" s="71"/>
      <c r="P266" s="66"/>
      <c r="Q266" s="66"/>
      <c r="S266" s="70"/>
      <c r="V266" s="70"/>
      <c r="Y266" s="70"/>
      <c r="AB266" s="68"/>
      <c r="BA266" s="72"/>
      <c r="BB266" s="72"/>
      <c r="BC266" s="72"/>
      <c r="BD266" s="72"/>
      <c r="BE266" s="72"/>
      <c r="BF266" s="72"/>
      <c r="BG266" s="72"/>
      <c r="BH266" s="72"/>
      <c r="BI266" s="72"/>
      <c r="BJ266" s="72"/>
      <c r="BK266" s="72"/>
    </row>
    <row r="267" spans="1:63" ht="15" customHeight="1" x14ac:dyDescent="0.2">
      <c r="A267" s="15"/>
      <c r="B267" s="66"/>
      <c r="C267" s="66"/>
      <c r="D267" s="66"/>
      <c r="E267" s="66"/>
      <c r="F267" s="67"/>
      <c r="G267" s="66"/>
      <c r="H267" s="66"/>
      <c r="I267" s="66"/>
      <c r="J267" s="69"/>
      <c r="K267" s="66"/>
      <c r="L267" s="66"/>
      <c r="M267" s="71"/>
      <c r="P267" s="66"/>
      <c r="Q267" s="66"/>
      <c r="S267" s="70"/>
      <c r="V267" s="70"/>
      <c r="Y267" s="70"/>
      <c r="AB267" s="68"/>
      <c r="BA267" s="72"/>
      <c r="BB267" s="72"/>
      <c r="BC267" s="72"/>
      <c r="BD267" s="72"/>
      <c r="BE267" s="72"/>
      <c r="BF267" s="72"/>
      <c r="BG267" s="72"/>
      <c r="BH267" s="72"/>
      <c r="BI267" s="72"/>
      <c r="BJ267" s="72"/>
      <c r="BK267" s="72"/>
    </row>
    <row r="268" spans="1:63" ht="15" customHeight="1" x14ac:dyDescent="0.2">
      <c r="A268" s="15"/>
      <c r="B268" s="66"/>
      <c r="C268" s="66"/>
      <c r="D268" s="66"/>
      <c r="E268" s="66"/>
      <c r="F268" s="67"/>
      <c r="G268" s="66"/>
      <c r="H268" s="66"/>
      <c r="I268" s="66"/>
      <c r="J268" s="69"/>
      <c r="K268" s="66"/>
      <c r="L268" s="66"/>
      <c r="M268" s="71"/>
      <c r="P268" s="66"/>
      <c r="Q268" s="66"/>
      <c r="S268" s="70"/>
      <c r="V268" s="70"/>
      <c r="Y268" s="70"/>
      <c r="AB268" s="68"/>
      <c r="BA268" s="72"/>
      <c r="BB268" s="72"/>
      <c r="BC268" s="72"/>
      <c r="BD268" s="72"/>
      <c r="BE268" s="72"/>
      <c r="BF268" s="72"/>
      <c r="BG268" s="72"/>
      <c r="BH268" s="72"/>
      <c r="BI268" s="72"/>
      <c r="BJ268" s="72"/>
      <c r="BK268" s="72"/>
    </row>
    <row r="269" spans="1:63" ht="15" customHeight="1" x14ac:dyDescent="0.2">
      <c r="A269" s="15"/>
      <c r="B269" s="66"/>
      <c r="C269" s="66"/>
      <c r="D269" s="66"/>
      <c r="E269" s="66"/>
      <c r="F269" s="67"/>
      <c r="G269" s="66"/>
      <c r="H269" s="66"/>
      <c r="I269" s="66"/>
      <c r="J269" s="69"/>
      <c r="K269" s="66"/>
      <c r="L269" s="66"/>
      <c r="M269" s="71"/>
      <c r="P269" s="66"/>
      <c r="Q269" s="66"/>
      <c r="S269" s="70"/>
      <c r="V269" s="70"/>
      <c r="Y269" s="70"/>
      <c r="AB269" s="68"/>
      <c r="BA269" s="72"/>
      <c r="BB269" s="72"/>
      <c r="BC269" s="72"/>
      <c r="BD269" s="72"/>
      <c r="BE269" s="72"/>
      <c r="BF269" s="72"/>
      <c r="BG269" s="72"/>
      <c r="BH269" s="72"/>
      <c r="BI269" s="72"/>
      <c r="BJ269" s="72"/>
      <c r="BK269" s="72"/>
    </row>
    <row r="270" spans="1:63" ht="15" customHeight="1" x14ac:dyDescent="0.2">
      <c r="A270" s="15"/>
      <c r="B270" s="66"/>
      <c r="C270" s="66"/>
      <c r="D270" s="66"/>
      <c r="E270" s="66"/>
      <c r="F270" s="67"/>
      <c r="G270" s="66"/>
      <c r="H270" s="66"/>
      <c r="I270" s="66"/>
      <c r="J270" s="69"/>
      <c r="K270" s="66"/>
      <c r="L270" s="66"/>
      <c r="M270" s="71"/>
      <c r="P270" s="66"/>
      <c r="Q270" s="66"/>
      <c r="S270" s="70"/>
      <c r="V270" s="70"/>
      <c r="Y270" s="70"/>
      <c r="AB270" s="68"/>
      <c r="BA270" s="72"/>
      <c r="BB270" s="72"/>
      <c r="BC270" s="72"/>
      <c r="BD270" s="72"/>
      <c r="BE270" s="72"/>
      <c r="BF270" s="72"/>
      <c r="BG270" s="72"/>
      <c r="BH270" s="72"/>
      <c r="BI270" s="72"/>
      <c r="BJ270" s="72"/>
      <c r="BK270" s="72"/>
    </row>
    <row r="271" spans="1:63" ht="15" customHeight="1" x14ac:dyDescent="0.2">
      <c r="A271" s="15"/>
      <c r="B271" s="66"/>
      <c r="C271" s="66"/>
      <c r="D271" s="66"/>
      <c r="E271" s="66"/>
      <c r="F271" s="67"/>
      <c r="G271" s="66"/>
      <c r="H271" s="66"/>
      <c r="I271" s="66"/>
      <c r="J271" s="69"/>
      <c r="K271" s="66"/>
      <c r="L271" s="66"/>
      <c r="M271" s="71"/>
      <c r="P271" s="66"/>
      <c r="Q271" s="66"/>
      <c r="S271" s="70"/>
      <c r="V271" s="70"/>
      <c r="Y271" s="70"/>
      <c r="AB271" s="68"/>
      <c r="BA271" s="72"/>
      <c r="BB271" s="72"/>
      <c r="BC271" s="72"/>
      <c r="BD271" s="72"/>
      <c r="BE271" s="72"/>
      <c r="BF271" s="72"/>
      <c r="BG271" s="72"/>
      <c r="BH271" s="72"/>
      <c r="BI271" s="72"/>
      <c r="BJ271" s="72"/>
      <c r="BK271" s="72"/>
    </row>
    <row r="272" spans="1:63" ht="15" customHeight="1" x14ac:dyDescent="0.2">
      <c r="A272" s="15"/>
      <c r="B272" s="66"/>
      <c r="C272" s="66"/>
      <c r="D272" s="66"/>
      <c r="E272" s="66"/>
      <c r="F272" s="67"/>
      <c r="G272" s="66"/>
      <c r="H272" s="66"/>
      <c r="I272" s="66"/>
      <c r="J272" s="69"/>
      <c r="K272" s="66"/>
      <c r="L272" s="66"/>
      <c r="M272" s="71"/>
      <c r="P272" s="66"/>
      <c r="Q272" s="66"/>
      <c r="S272" s="70"/>
      <c r="V272" s="70"/>
      <c r="Y272" s="70"/>
      <c r="AB272" s="68"/>
      <c r="BA272" s="72"/>
      <c r="BB272" s="72"/>
      <c r="BC272" s="72"/>
      <c r="BD272" s="72"/>
      <c r="BE272" s="72"/>
      <c r="BF272" s="72"/>
      <c r="BG272" s="72"/>
      <c r="BH272" s="72"/>
      <c r="BI272" s="72"/>
      <c r="BJ272" s="72"/>
      <c r="BK272" s="72"/>
    </row>
    <row r="273" spans="1:63" ht="15" customHeight="1" x14ac:dyDescent="0.2">
      <c r="A273" s="15"/>
      <c r="B273" s="66"/>
      <c r="C273" s="66"/>
      <c r="D273" s="66"/>
      <c r="E273" s="66"/>
      <c r="F273" s="67"/>
      <c r="G273" s="66"/>
      <c r="H273" s="66"/>
      <c r="I273" s="66"/>
      <c r="J273" s="69"/>
      <c r="K273" s="66"/>
      <c r="L273" s="66"/>
      <c r="M273" s="71"/>
      <c r="P273" s="66"/>
      <c r="Q273" s="66"/>
      <c r="S273" s="70"/>
      <c r="V273" s="70"/>
      <c r="Y273" s="70"/>
      <c r="AB273" s="68"/>
      <c r="BA273" s="72"/>
      <c r="BB273" s="72"/>
      <c r="BC273" s="72"/>
      <c r="BD273" s="72"/>
      <c r="BE273" s="72"/>
      <c r="BF273" s="72"/>
      <c r="BG273" s="72"/>
      <c r="BH273" s="72"/>
      <c r="BI273" s="72"/>
      <c r="BJ273" s="72"/>
      <c r="BK273" s="72"/>
    </row>
    <row r="274" spans="1:63" ht="15" customHeight="1" x14ac:dyDescent="0.2">
      <c r="A274" s="15"/>
      <c r="B274" s="66"/>
      <c r="C274" s="66"/>
      <c r="D274" s="66"/>
      <c r="E274" s="66"/>
      <c r="F274" s="67"/>
      <c r="G274" s="66"/>
      <c r="H274" s="66"/>
      <c r="I274" s="66"/>
      <c r="J274" s="69"/>
      <c r="K274" s="66"/>
      <c r="L274" s="66"/>
      <c r="M274" s="71"/>
      <c r="P274" s="66"/>
      <c r="Q274" s="66"/>
      <c r="S274" s="70"/>
      <c r="V274" s="70"/>
      <c r="Y274" s="70"/>
      <c r="AB274" s="68"/>
      <c r="BA274" s="72"/>
      <c r="BB274" s="72"/>
      <c r="BC274" s="72"/>
      <c r="BD274" s="72"/>
      <c r="BE274" s="72"/>
      <c r="BF274" s="72"/>
      <c r="BG274" s="72"/>
      <c r="BH274" s="72"/>
      <c r="BI274" s="72"/>
      <c r="BJ274" s="72"/>
      <c r="BK274" s="72"/>
    </row>
    <row r="275" spans="1:63" ht="15" customHeight="1" x14ac:dyDescent="0.2">
      <c r="A275" s="15"/>
      <c r="B275" s="66"/>
      <c r="C275" s="66"/>
      <c r="D275" s="66"/>
      <c r="E275" s="66"/>
      <c r="F275" s="67"/>
      <c r="G275" s="66"/>
      <c r="H275" s="66"/>
      <c r="I275" s="66"/>
      <c r="J275" s="69"/>
      <c r="K275" s="66"/>
      <c r="L275" s="66"/>
      <c r="M275" s="71"/>
      <c r="P275" s="66"/>
      <c r="Q275" s="66"/>
      <c r="S275" s="70"/>
      <c r="V275" s="70"/>
      <c r="Y275" s="70"/>
      <c r="AB275" s="68"/>
      <c r="BA275" s="72"/>
      <c r="BB275" s="72"/>
      <c r="BC275" s="72"/>
      <c r="BD275" s="72"/>
      <c r="BE275" s="72"/>
      <c r="BF275" s="72"/>
      <c r="BG275" s="72"/>
      <c r="BH275" s="72"/>
      <c r="BI275" s="72"/>
      <c r="BJ275" s="72"/>
      <c r="BK275" s="72"/>
    </row>
    <row r="276" spans="1:63" ht="15" customHeight="1" x14ac:dyDescent="0.2">
      <c r="A276" s="15"/>
      <c r="B276" s="66"/>
      <c r="C276" s="66"/>
      <c r="D276" s="66"/>
      <c r="E276" s="66"/>
      <c r="F276" s="67"/>
      <c r="G276" s="66"/>
      <c r="H276" s="66"/>
      <c r="I276" s="66"/>
      <c r="J276" s="69"/>
      <c r="K276" s="66"/>
      <c r="L276" s="66"/>
      <c r="M276" s="71"/>
      <c r="P276" s="66"/>
      <c r="Q276" s="66"/>
      <c r="S276" s="70"/>
      <c r="V276" s="70"/>
      <c r="Y276" s="70"/>
      <c r="AB276" s="68"/>
      <c r="BA276" s="72"/>
      <c r="BB276" s="72"/>
      <c r="BC276" s="72"/>
      <c r="BD276" s="72"/>
      <c r="BE276" s="72"/>
      <c r="BF276" s="72"/>
      <c r="BG276" s="72"/>
      <c r="BH276" s="72"/>
      <c r="BI276" s="72"/>
      <c r="BJ276" s="72"/>
      <c r="BK276" s="72"/>
    </row>
    <row r="277" spans="1:63" ht="15" customHeight="1" x14ac:dyDescent="0.2">
      <c r="A277" s="15"/>
      <c r="B277" s="66"/>
      <c r="C277" s="66"/>
      <c r="D277" s="66"/>
      <c r="E277" s="66"/>
      <c r="F277" s="67"/>
      <c r="G277" s="66"/>
      <c r="H277" s="66"/>
      <c r="I277" s="66"/>
      <c r="J277" s="69"/>
      <c r="K277" s="66"/>
      <c r="L277" s="66"/>
      <c r="M277" s="71"/>
      <c r="P277" s="66"/>
      <c r="Q277" s="66"/>
      <c r="S277" s="70"/>
      <c r="V277" s="70"/>
      <c r="Y277" s="70"/>
      <c r="AB277" s="68"/>
      <c r="BA277" s="72"/>
      <c r="BB277" s="72"/>
      <c r="BC277" s="72"/>
      <c r="BD277" s="72"/>
      <c r="BE277" s="72"/>
      <c r="BF277" s="72"/>
      <c r="BG277" s="72"/>
      <c r="BH277" s="72"/>
      <c r="BI277" s="72"/>
      <c r="BJ277" s="72"/>
      <c r="BK277" s="72"/>
    </row>
    <row r="278" spans="1:63" ht="15" customHeight="1" x14ac:dyDescent="0.2">
      <c r="A278" s="15"/>
      <c r="B278" s="66"/>
      <c r="C278" s="66"/>
      <c r="D278" s="66"/>
      <c r="E278" s="66"/>
      <c r="F278" s="67"/>
      <c r="G278" s="66"/>
      <c r="H278" s="66"/>
      <c r="I278" s="66"/>
      <c r="J278" s="69"/>
      <c r="K278" s="66"/>
      <c r="L278" s="66"/>
      <c r="M278" s="71"/>
      <c r="P278" s="66"/>
      <c r="Q278" s="66"/>
      <c r="S278" s="70"/>
      <c r="V278" s="70"/>
      <c r="Y278" s="70"/>
      <c r="AB278" s="68"/>
      <c r="BA278" s="72"/>
      <c r="BB278" s="72"/>
      <c r="BC278" s="72"/>
      <c r="BD278" s="72"/>
      <c r="BE278" s="72"/>
      <c r="BF278" s="72"/>
      <c r="BG278" s="72"/>
      <c r="BH278" s="72"/>
      <c r="BI278" s="72"/>
      <c r="BJ278" s="72"/>
      <c r="BK278" s="72"/>
    </row>
    <row r="279" spans="1:63" ht="15" customHeight="1" x14ac:dyDescent="0.2">
      <c r="A279" s="15"/>
      <c r="B279" s="66"/>
      <c r="C279" s="66"/>
      <c r="D279" s="66"/>
      <c r="E279" s="66"/>
      <c r="F279" s="67"/>
      <c r="G279" s="66"/>
      <c r="H279" s="66"/>
      <c r="I279" s="66"/>
      <c r="J279" s="69"/>
      <c r="K279" s="66"/>
      <c r="L279" s="66"/>
      <c r="M279" s="71"/>
      <c r="P279" s="66"/>
      <c r="Q279" s="66"/>
      <c r="S279" s="70"/>
      <c r="V279" s="70"/>
      <c r="Y279" s="70"/>
      <c r="AB279" s="68"/>
      <c r="BA279" s="72"/>
      <c r="BB279" s="72"/>
      <c r="BC279" s="72"/>
      <c r="BD279" s="72"/>
      <c r="BE279" s="72"/>
      <c r="BF279" s="72"/>
      <c r="BG279" s="72"/>
      <c r="BH279" s="72"/>
      <c r="BI279" s="72"/>
      <c r="BJ279" s="72"/>
      <c r="BK279" s="72"/>
    </row>
    <row r="280" spans="1:63" ht="15" customHeight="1" x14ac:dyDescent="0.2">
      <c r="A280" s="15"/>
      <c r="B280" s="66"/>
      <c r="C280" s="66"/>
      <c r="D280" s="66"/>
      <c r="E280" s="66"/>
      <c r="F280" s="67"/>
      <c r="G280" s="66"/>
      <c r="H280" s="66"/>
      <c r="I280" s="66"/>
      <c r="J280" s="69"/>
      <c r="K280" s="66"/>
      <c r="L280" s="66"/>
      <c r="M280" s="71"/>
      <c r="P280" s="66"/>
      <c r="Q280" s="66"/>
      <c r="S280" s="70"/>
      <c r="V280" s="70"/>
      <c r="Y280" s="70"/>
      <c r="AB280" s="68"/>
      <c r="BA280" s="72"/>
      <c r="BB280" s="72"/>
      <c r="BC280" s="72"/>
      <c r="BD280" s="72"/>
      <c r="BE280" s="72"/>
      <c r="BF280" s="72"/>
      <c r="BG280" s="72"/>
      <c r="BH280" s="72"/>
      <c r="BI280" s="72"/>
      <c r="BJ280" s="72"/>
      <c r="BK280" s="72"/>
    </row>
    <row r="281" spans="1:63" ht="15" customHeight="1" x14ac:dyDescent="0.2">
      <c r="A281" s="15"/>
      <c r="B281" s="66"/>
      <c r="C281" s="66"/>
      <c r="D281" s="66"/>
      <c r="E281" s="66"/>
      <c r="F281" s="67"/>
      <c r="G281" s="66"/>
      <c r="H281" s="66"/>
      <c r="I281" s="66"/>
      <c r="J281" s="69"/>
      <c r="K281" s="66"/>
      <c r="L281" s="66"/>
      <c r="M281" s="71"/>
      <c r="P281" s="66"/>
      <c r="Q281" s="66"/>
      <c r="S281" s="70"/>
      <c r="V281" s="70"/>
      <c r="Y281" s="70"/>
      <c r="AB281" s="68"/>
      <c r="BA281" s="72"/>
      <c r="BB281" s="72"/>
      <c r="BC281" s="72"/>
      <c r="BD281" s="72"/>
      <c r="BE281" s="72"/>
      <c r="BF281" s="72"/>
      <c r="BG281" s="72"/>
      <c r="BH281" s="72"/>
      <c r="BI281" s="72"/>
      <c r="BJ281" s="72"/>
      <c r="BK281" s="72"/>
    </row>
    <row r="282" spans="1:63" ht="15" customHeight="1" x14ac:dyDescent="0.2">
      <c r="A282" s="15"/>
      <c r="B282" s="66"/>
      <c r="C282" s="66"/>
      <c r="D282" s="66"/>
      <c r="E282" s="66"/>
      <c r="F282" s="67"/>
      <c r="G282" s="66"/>
      <c r="H282" s="66"/>
      <c r="I282" s="66"/>
      <c r="J282" s="69"/>
      <c r="K282" s="66"/>
      <c r="L282" s="66"/>
      <c r="M282" s="71"/>
      <c r="P282" s="66"/>
      <c r="Q282" s="66"/>
      <c r="S282" s="70"/>
      <c r="V282" s="70"/>
      <c r="Y282" s="70"/>
      <c r="AB282" s="68"/>
      <c r="BA282" s="72"/>
      <c r="BB282" s="72"/>
      <c r="BC282" s="72"/>
      <c r="BD282" s="72"/>
      <c r="BE282" s="72"/>
      <c r="BF282" s="72"/>
      <c r="BG282" s="72"/>
      <c r="BH282" s="72"/>
      <c r="BI282" s="72"/>
      <c r="BJ282" s="72"/>
      <c r="BK282" s="72"/>
    </row>
    <row r="283" spans="1:63" ht="15" customHeight="1" x14ac:dyDescent="0.2">
      <c r="A283" s="15"/>
      <c r="B283" s="66"/>
      <c r="C283" s="66"/>
      <c r="D283" s="66"/>
      <c r="E283" s="66"/>
      <c r="F283" s="67"/>
      <c r="G283" s="66"/>
      <c r="H283" s="66"/>
      <c r="I283" s="66"/>
      <c r="J283" s="69"/>
      <c r="K283" s="66"/>
      <c r="L283" s="66"/>
      <c r="M283" s="71"/>
      <c r="P283" s="66"/>
      <c r="Q283" s="66"/>
      <c r="S283" s="70"/>
      <c r="V283" s="70"/>
      <c r="Y283" s="70"/>
      <c r="AB283" s="68"/>
      <c r="BA283" s="72"/>
      <c r="BB283" s="72"/>
      <c r="BC283" s="72"/>
      <c r="BD283" s="72"/>
      <c r="BE283" s="72"/>
      <c r="BF283" s="72"/>
      <c r="BG283" s="72"/>
      <c r="BH283" s="72"/>
      <c r="BI283" s="72"/>
      <c r="BJ283" s="72"/>
      <c r="BK283" s="72"/>
    </row>
    <row r="284" spans="1:63" ht="15" customHeight="1" x14ac:dyDescent="0.2">
      <c r="A284" s="15"/>
      <c r="B284" s="66"/>
      <c r="C284" s="66"/>
      <c r="D284" s="66"/>
      <c r="E284" s="66"/>
      <c r="F284" s="67"/>
      <c r="G284" s="66"/>
      <c r="H284" s="66"/>
      <c r="I284" s="66"/>
      <c r="J284" s="69"/>
      <c r="K284" s="66"/>
      <c r="L284" s="66"/>
      <c r="M284" s="71"/>
      <c r="P284" s="66"/>
      <c r="Q284" s="66"/>
      <c r="S284" s="70"/>
      <c r="V284" s="70"/>
      <c r="Y284" s="70"/>
      <c r="AB284" s="68"/>
      <c r="BA284" s="72"/>
      <c r="BB284" s="72"/>
      <c r="BC284" s="72"/>
      <c r="BD284" s="72"/>
      <c r="BE284" s="72"/>
      <c r="BF284" s="72"/>
      <c r="BG284" s="72"/>
      <c r="BH284" s="72"/>
      <c r="BI284" s="72"/>
      <c r="BJ284" s="72"/>
      <c r="BK284" s="72"/>
    </row>
    <row r="285" spans="1:63" ht="15" customHeight="1" x14ac:dyDescent="0.2">
      <c r="A285" s="15"/>
      <c r="B285" s="66"/>
      <c r="C285" s="66"/>
      <c r="D285" s="66"/>
      <c r="E285" s="66"/>
      <c r="F285" s="67"/>
      <c r="G285" s="66"/>
      <c r="H285" s="66"/>
      <c r="I285" s="66"/>
      <c r="J285" s="69"/>
      <c r="K285" s="66"/>
      <c r="L285" s="66"/>
      <c r="M285" s="71"/>
      <c r="P285" s="66"/>
      <c r="Q285" s="66"/>
      <c r="S285" s="70"/>
      <c r="V285" s="70"/>
      <c r="Y285" s="70"/>
      <c r="AB285" s="68"/>
      <c r="BA285" s="72"/>
      <c r="BB285" s="72"/>
      <c r="BC285" s="72"/>
      <c r="BD285" s="72"/>
      <c r="BE285" s="72"/>
      <c r="BF285" s="72"/>
      <c r="BG285" s="72"/>
      <c r="BH285" s="72"/>
      <c r="BI285" s="72"/>
      <c r="BJ285" s="72"/>
      <c r="BK285" s="72"/>
    </row>
    <row r="286" spans="1:63" ht="15" customHeight="1" x14ac:dyDescent="0.2">
      <c r="A286" s="15"/>
      <c r="B286" s="66"/>
      <c r="C286" s="66"/>
      <c r="D286" s="66"/>
      <c r="E286" s="66"/>
      <c r="F286" s="67"/>
      <c r="G286" s="66"/>
      <c r="H286" s="66"/>
      <c r="I286" s="66"/>
      <c r="J286" s="69"/>
      <c r="K286" s="66"/>
      <c r="L286" s="66"/>
      <c r="M286" s="71"/>
      <c r="P286" s="66"/>
      <c r="Q286" s="66"/>
      <c r="S286" s="70"/>
      <c r="V286" s="70"/>
      <c r="Y286" s="70"/>
      <c r="AB286" s="68"/>
      <c r="BA286" s="72"/>
      <c r="BB286" s="72"/>
      <c r="BC286" s="72"/>
      <c r="BD286" s="72"/>
      <c r="BE286" s="72"/>
      <c r="BF286" s="72"/>
      <c r="BG286" s="72"/>
      <c r="BH286" s="72"/>
      <c r="BI286" s="72"/>
      <c r="BJ286" s="72"/>
      <c r="BK286" s="72"/>
    </row>
    <row r="287" spans="1:63" ht="15" customHeight="1" x14ac:dyDescent="0.2">
      <c r="A287" s="15"/>
      <c r="B287" s="66"/>
      <c r="C287" s="66"/>
      <c r="D287" s="66"/>
      <c r="E287" s="66"/>
      <c r="F287" s="67"/>
      <c r="G287" s="66"/>
      <c r="H287" s="66"/>
      <c r="I287" s="66"/>
      <c r="J287" s="69"/>
      <c r="K287" s="66"/>
      <c r="L287" s="66"/>
      <c r="M287" s="71"/>
      <c r="P287" s="66"/>
      <c r="Q287" s="66"/>
      <c r="S287" s="70"/>
      <c r="V287" s="70"/>
      <c r="Y287" s="70"/>
      <c r="AB287" s="68"/>
      <c r="BA287" s="72"/>
      <c r="BB287" s="72"/>
      <c r="BC287" s="72"/>
      <c r="BD287" s="72"/>
      <c r="BE287" s="72"/>
      <c r="BF287" s="72"/>
      <c r="BG287" s="72"/>
      <c r="BH287" s="72"/>
      <c r="BI287" s="72"/>
      <c r="BJ287" s="72"/>
      <c r="BK287" s="72"/>
    </row>
    <row r="288" spans="1:63" ht="15" customHeight="1" x14ac:dyDescent="0.2">
      <c r="A288" s="15"/>
      <c r="B288" s="66"/>
      <c r="C288" s="66"/>
      <c r="D288" s="66"/>
      <c r="E288" s="66"/>
      <c r="F288" s="67"/>
      <c r="G288" s="66"/>
      <c r="H288" s="66"/>
      <c r="I288" s="66"/>
      <c r="J288" s="69"/>
      <c r="K288" s="66"/>
      <c r="L288" s="66"/>
      <c r="M288" s="71"/>
      <c r="P288" s="66"/>
      <c r="Q288" s="66"/>
      <c r="S288" s="70"/>
      <c r="V288" s="70"/>
      <c r="Y288" s="70"/>
      <c r="AB288" s="68"/>
      <c r="BA288" s="72"/>
      <c r="BB288" s="72"/>
      <c r="BC288" s="72"/>
      <c r="BD288" s="72"/>
      <c r="BE288" s="72"/>
      <c r="BF288" s="72"/>
      <c r="BG288" s="72"/>
      <c r="BH288" s="72"/>
      <c r="BI288" s="72"/>
      <c r="BJ288" s="72"/>
      <c r="BK288" s="72"/>
    </row>
    <row r="289" spans="1:63" ht="15" customHeight="1" x14ac:dyDescent="0.2">
      <c r="A289" s="15"/>
      <c r="B289" s="66"/>
      <c r="C289" s="66"/>
      <c r="D289" s="66"/>
      <c r="E289" s="66"/>
      <c r="F289" s="67"/>
      <c r="G289" s="66"/>
      <c r="H289" s="66"/>
      <c r="I289" s="66"/>
      <c r="J289" s="69"/>
      <c r="K289" s="66"/>
      <c r="L289" s="66"/>
      <c r="M289" s="71"/>
      <c r="P289" s="66"/>
      <c r="Q289" s="66"/>
      <c r="S289" s="70"/>
      <c r="V289" s="70"/>
      <c r="Y289" s="70"/>
      <c r="AB289" s="68"/>
      <c r="BA289" s="72"/>
      <c r="BB289" s="72"/>
      <c r="BC289" s="72"/>
      <c r="BD289" s="72"/>
      <c r="BE289" s="72"/>
      <c r="BF289" s="72"/>
      <c r="BG289" s="72"/>
      <c r="BH289" s="72"/>
      <c r="BI289" s="72"/>
      <c r="BJ289" s="72"/>
      <c r="BK289" s="72"/>
    </row>
    <row r="290" spans="1:63" ht="15" customHeight="1" x14ac:dyDescent="0.2">
      <c r="A290" s="15"/>
      <c r="B290" s="66"/>
      <c r="C290" s="66"/>
      <c r="D290" s="66"/>
      <c r="E290" s="66"/>
      <c r="F290" s="67"/>
      <c r="G290" s="66"/>
      <c r="H290" s="66"/>
      <c r="I290" s="66"/>
      <c r="J290" s="69"/>
      <c r="K290" s="66"/>
      <c r="L290" s="66"/>
      <c r="M290" s="71"/>
      <c r="P290" s="66"/>
      <c r="Q290" s="66"/>
      <c r="S290" s="70"/>
      <c r="V290" s="70"/>
      <c r="Y290" s="70"/>
      <c r="AB290" s="68"/>
      <c r="BA290" s="72"/>
      <c r="BB290" s="72"/>
      <c r="BC290" s="72"/>
      <c r="BD290" s="72"/>
      <c r="BE290" s="72"/>
      <c r="BF290" s="72"/>
      <c r="BG290" s="72"/>
      <c r="BH290" s="72"/>
      <c r="BI290" s="72"/>
      <c r="BJ290" s="72"/>
      <c r="BK290" s="72"/>
    </row>
    <row r="291" spans="1:63" ht="15" customHeight="1" x14ac:dyDescent="0.2">
      <c r="A291" s="15"/>
      <c r="B291" s="66"/>
      <c r="C291" s="66"/>
      <c r="D291" s="66"/>
      <c r="E291" s="66"/>
      <c r="F291" s="67"/>
      <c r="G291" s="66"/>
      <c r="H291" s="66"/>
      <c r="I291" s="66"/>
      <c r="J291" s="69"/>
      <c r="K291" s="66"/>
      <c r="L291" s="66"/>
      <c r="M291" s="71"/>
      <c r="P291" s="66"/>
      <c r="Q291" s="66"/>
      <c r="S291" s="70"/>
      <c r="V291" s="70"/>
      <c r="Y291" s="70"/>
      <c r="AB291" s="68"/>
      <c r="BA291" s="72"/>
      <c r="BB291" s="72"/>
      <c r="BC291" s="72"/>
      <c r="BD291" s="72"/>
      <c r="BE291" s="72"/>
      <c r="BF291" s="72"/>
      <c r="BG291" s="72"/>
      <c r="BH291" s="72"/>
      <c r="BI291" s="72"/>
      <c r="BJ291" s="72"/>
      <c r="BK291" s="72"/>
    </row>
    <row r="292" spans="1:63" ht="15" customHeight="1" x14ac:dyDescent="0.2">
      <c r="A292" s="15"/>
      <c r="B292" s="66"/>
      <c r="C292" s="66"/>
      <c r="D292" s="66"/>
      <c r="E292" s="66"/>
      <c r="F292" s="67"/>
      <c r="G292" s="66"/>
      <c r="H292" s="66"/>
      <c r="I292" s="66"/>
      <c r="J292" s="69"/>
      <c r="K292" s="66"/>
      <c r="L292" s="66"/>
      <c r="M292" s="71"/>
      <c r="P292" s="66"/>
      <c r="Q292" s="66"/>
      <c r="S292" s="70"/>
      <c r="V292" s="70"/>
      <c r="Y292" s="70"/>
      <c r="AB292" s="68"/>
      <c r="BA292" s="72"/>
      <c r="BB292" s="72"/>
      <c r="BC292" s="72"/>
      <c r="BD292" s="72"/>
      <c r="BE292" s="72"/>
      <c r="BF292" s="72"/>
      <c r="BG292" s="72"/>
      <c r="BH292" s="72"/>
      <c r="BI292" s="72"/>
      <c r="BJ292" s="72"/>
      <c r="BK292" s="72"/>
    </row>
    <row r="293" spans="1:63" ht="15" customHeight="1" x14ac:dyDescent="0.2">
      <c r="A293" s="15"/>
      <c r="B293" s="66"/>
      <c r="C293" s="66"/>
      <c r="D293" s="66"/>
      <c r="E293" s="66"/>
      <c r="F293" s="67"/>
      <c r="G293" s="66"/>
      <c r="H293" s="66"/>
      <c r="I293" s="66"/>
      <c r="J293" s="69"/>
      <c r="K293" s="66"/>
      <c r="L293" s="66"/>
      <c r="M293" s="71"/>
      <c r="P293" s="66"/>
      <c r="Q293" s="66"/>
      <c r="S293" s="70"/>
      <c r="V293" s="70"/>
      <c r="Y293" s="70"/>
      <c r="AB293" s="68"/>
      <c r="BA293" s="72"/>
      <c r="BB293" s="72"/>
      <c r="BC293" s="72"/>
      <c r="BD293" s="72"/>
      <c r="BE293" s="72"/>
      <c r="BF293" s="72"/>
      <c r="BG293" s="72"/>
      <c r="BH293" s="72"/>
      <c r="BI293" s="72"/>
      <c r="BJ293" s="72"/>
      <c r="BK293" s="72"/>
    </row>
    <row r="294" spans="1:63" ht="15" customHeight="1" x14ac:dyDescent="0.2">
      <c r="A294" s="15"/>
      <c r="B294" s="66"/>
      <c r="C294" s="66"/>
      <c r="D294" s="66"/>
      <c r="E294" s="66"/>
      <c r="F294" s="67"/>
      <c r="G294" s="66"/>
      <c r="H294" s="66"/>
      <c r="I294" s="66"/>
      <c r="J294" s="69"/>
      <c r="K294" s="66"/>
      <c r="L294" s="66"/>
      <c r="M294" s="71"/>
      <c r="P294" s="66"/>
      <c r="Q294" s="66"/>
      <c r="S294" s="70"/>
      <c r="V294" s="70"/>
      <c r="Y294" s="70"/>
      <c r="AB294" s="68"/>
      <c r="BA294" s="72"/>
      <c r="BB294" s="72"/>
      <c r="BC294" s="72"/>
      <c r="BD294" s="72"/>
      <c r="BE294" s="72"/>
      <c r="BF294" s="72"/>
      <c r="BG294" s="72"/>
      <c r="BH294" s="72"/>
      <c r="BI294" s="72"/>
      <c r="BJ294" s="72"/>
      <c r="BK294" s="72"/>
    </row>
    <row r="295" spans="1:63" ht="15" customHeight="1" x14ac:dyDescent="0.2">
      <c r="A295" s="15"/>
      <c r="B295" s="66"/>
      <c r="C295" s="66"/>
      <c r="D295" s="66"/>
      <c r="E295" s="66"/>
      <c r="F295" s="67"/>
      <c r="G295" s="66"/>
      <c r="H295" s="66"/>
      <c r="I295" s="66"/>
      <c r="J295" s="69"/>
      <c r="K295" s="66"/>
      <c r="L295" s="66"/>
      <c r="M295" s="71"/>
      <c r="P295" s="66"/>
      <c r="Q295" s="66"/>
      <c r="S295" s="70"/>
      <c r="V295" s="70"/>
      <c r="Y295" s="70"/>
      <c r="AB295" s="68"/>
      <c r="BA295" s="72"/>
      <c r="BB295" s="72"/>
      <c r="BC295" s="72"/>
      <c r="BD295" s="72"/>
      <c r="BE295" s="72"/>
      <c r="BF295" s="72"/>
      <c r="BG295" s="72"/>
      <c r="BH295" s="72"/>
      <c r="BI295" s="72"/>
      <c r="BJ295" s="72"/>
      <c r="BK295" s="72"/>
    </row>
    <row r="296" spans="1:63" ht="15" customHeight="1" x14ac:dyDescent="0.2">
      <c r="A296" s="15"/>
      <c r="B296" s="66"/>
      <c r="C296" s="66"/>
      <c r="D296" s="66"/>
      <c r="E296" s="66"/>
      <c r="F296" s="67"/>
      <c r="G296" s="66"/>
      <c r="H296" s="66"/>
      <c r="I296" s="66"/>
      <c r="J296" s="69"/>
      <c r="K296" s="66"/>
      <c r="L296" s="66"/>
      <c r="M296" s="71"/>
      <c r="P296" s="66"/>
      <c r="Q296" s="66"/>
      <c r="S296" s="70"/>
      <c r="V296" s="70"/>
      <c r="Y296" s="70"/>
      <c r="AB296" s="68"/>
      <c r="BA296" s="72"/>
      <c r="BB296" s="72"/>
      <c r="BC296" s="72"/>
      <c r="BD296" s="72"/>
      <c r="BE296" s="72"/>
      <c r="BF296" s="72"/>
      <c r="BG296" s="72"/>
      <c r="BH296" s="72"/>
      <c r="BI296" s="72"/>
      <c r="BJ296" s="72"/>
      <c r="BK296" s="72"/>
    </row>
    <row r="297" spans="1:63" ht="15" customHeight="1" x14ac:dyDescent="0.2">
      <c r="A297" s="15"/>
      <c r="B297" s="66"/>
      <c r="C297" s="66"/>
      <c r="D297" s="66"/>
      <c r="E297" s="66"/>
      <c r="F297" s="67"/>
      <c r="G297" s="66"/>
      <c r="H297" s="66"/>
      <c r="I297" s="66"/>
      <c r="J297" s="69"/>
      <c r="K297" s="66"/>
      <c r="L297" s="66"/>
      <c r="M297" s="71"/>
      <c r="P297" s="66"/>
      <c r="Q297" s="66"/>
      <c r="S297" s="70"/>
      <c r="V297" s="70"/>
      <c r="Y297" s="70"/>
      <c r="AB297" s="68"/>
      <c r="BA297" s="72"/>
      <c r="BB297" s="72"/>
      <c r="BC297" s="72"/>
      <c r="BD297" s="72"/>
      <c r="BE297" s="72"/>
      <c r="BF297" s="72"/>
      <c r="BG297" s="72"/>
      <c r="BH297" s="72"/>
      <c r="BI297" s="72"/>
      <c r="BJ297" s="72"/>
      <c r="BK297" s="72"/>
    </row>
    <row r="298" spans="1:63" ht="15" customHeight="1" x14ac:dyDescent="0.2">
      <c r="A298" s="15"/>
      <c r="B298" s="66"/>
      <c r="C298" s="66"/>
      <c r="D298" s="66"/>
      <c r="E298" s="66"/>
      <c r="F298" s="67"/>
      <c r="G298" s="66"/>
      <c r="H298" s="66"/>
      <c r="I298" s="66"/>
      <c r="J298" s="69"/>
      <c r="K298" s="66"/>
      <c r="L298" s="66"/>
      <c r="M298" s="71"/>
      <c r="P298" s="66"/>
      <c r="Q298" s="66"/>
      <c r="S298" s="70"/>
      <c r="V298" s="70"/>
      <c r="Y298" s="70"/>
      <c r="AB298" s="68"/>
      <c r="BA298" s="72"/>
      <c r="BB298" s="72"/>
      <c r="BC298" s="72"/>
      <c r="BD298" s="72"/>
      <c r="BE298" s="72"/>
      <c r="BF298" s="72"/>
      <c r="BG298" s="72"/>
      <c r="BH298" s="72"/>
      <c r="BI298" s="72"/>
      <c r="BJ298" s="72"/>
      <c r="BK298" s="72"/>
    </row>
    <row r="299" spans="1:63" ht="15" customHeight="1" x14ac:dyDescent="0.2">
      <c r="A299" s="15"/>
      <c r="B299" s="66"/>
      <c r="C299" s="66"/>
      <c r="D299" s="66"/>
      <c r="E299" s="66"/>
      <c r="F299" s="67"/>
      <c r="G299" s="66"/>
      <c r="H299" s="66"/>
      <c r="I299" s="66"/>
      <c r="J299" s="69"/>
      <c r="K299" s="66"/>
      <c r="L299" s="66"/>
      <c r="M299" s="71"/>
      <c r="P299" s="66"/>
      <c r="Q299" s="66"/>
      <c r="S299" s="70"/>
      <c r="V299" s="70"/>
      <c r="Y299" s="70"/>
      <c r="AB299" s="68"/>
      <c r="BA299" s="72"/>
      <c r="BB299" s="72"/>
      <c r="BC299" s="72"/>
      <c r="BD299" s="72"/>
      <c r="BE299" s="72"/>
      <c r="BF299" s="72"/>
      <c r="BG299" s="72"/>
      <c r="BH299" s="72"/>
      <c r="BI299" s="72"/>
      <c r="BJ299" s="72"/>
      <c r="BK299" s="72"/>
    </row>
    <row r="300" spans="1:63" ht="15" customHeight="1" x14ac:dyDescent="0.2">
      <c r="A300" s="15"/>
      <c r="B300" s="66"/>
      <c r="C300" s="66"/>
      <c r="D300" s="66"/>
      <c r="E300" s="66"/>
      <c r="F300" s="67"/>
      <c r="G300" s="66"/>
      <c r="H300" s="66"/>
      <c r="I300" s="66"/>
      <c r="J300" s="69"/>
      <c r="K300" s="66"/>
      <c r="L300" s="66"/>
      <c r="M300" s="71"/>
      <c r="P300" s="66"/>
      <c r="Q300" s="66"/>
      <c r="S300" s="70"/>
      <c r="V300" s="70"/>
      <c r="Y300" s="70"/>
      <c r="AB300" s="68"/>
      <c r="BA300" s="72"/>
      <c r="BB300" s="72"/>
      <c r="BC300" s="72"/>
      <c r="BD300" s="72"/>
      <c r="BE300" s="72"/>
      <c r="BF300" s="72"/>
      <c r="BG300" s="72"/>
      <c r="BH300" s="72"/>
      <c r="BI300" s="72"/>
      <c r="BJ300" s="72"/>
      <c r="BK300" s="72"/>
    </row>
    <row r="301" spans="1:63" ht="15" customHeight="1" x14ac:dyDescent="0.2">
      <c r="A301" s="15"/>
      <c r="B301" s="66"/>
      <c r="C301" s="66"/>
      <c r="D301" s="66"/>
      <c r="E301" s="66"/>
      <c r="F301" s="67"/>
      <c r="G301" s="66"/>
      <c r="H301" s="66"/>
      <c r="I301" s="66"/>
      <c r="J301" s="69"/>
      <c r="K301" s="66"/>
      <c r="L301" s="66"/>
      <c r="M301" s="71"/>
      <c r="P301" s="66"/>
      <c r="Q301" s="66"/>
      <c r="S301" s="70"/>
      <c r="V301" s="70"/>
      <c r="Y301" s="70"/>
      <c r="AB301" s="68"/>
      <c r="BA301" s="72"/>
      <c r="BB301" s="72"/>
      <c r="BC301" s="72"/>
      <c r="BD301" s="72"/>
      <c r="BE301" s="72"/>
      <c r="BF301" s="72"/>
      <c r="BG301" s="72"/>
      <c r="BH301" s="72"/>
      <c r="BI301" s="72"/>
      <c r="BJ301" s="72"/>
      <c r="BK301" s="72"/>
    </row>
    <row r="302" spans="1:63" ht="15" customHeight="1" x14ac:dyDescent="0.2">
      <c r="A302" s="15"/>
      <c r="B302" s="66"/>
      <c r="C302" s="66"/>
      <c r="D302" s="66"/>
      <c r="E302" s="66"/>
      <c r="F302" s="67"/>
      <c r="G302" s="66"/>
      <c r="H302" s="66"/>
      <c r="I302" s="66"/>
      <c r="J302" s="69"/>
      <c r="K302" s="66"/>
      <c r="L302" s="66"/>
      <c r="M302" s="71"/>
      <c r="P302" s="66"/>
      <c r="Q302" s="66"/>
      <c r="S302" s="70"/>
      <c r="V302" s="70"/>
      <c r="Y302" s="70"/>
      <c r="AB302" s="68"/>
      <c r="BA302" s="72"/>
      <c r="BB302" s="72"/>
      <c r="BC302" s="72"/>
      <c r="BD302" s="72"/>
      <c r="BE302" s="72"/>
      <c r="BF302" s="72"/>
      <c r="BG302" s="72"/>
      <c r="BH302" s="72"/>
      <c r="BI302" s="72"/>
      <c r="BJ302" s="72"/>
      <c r="BK302" s="72"/>
    </row>
    <row r="303" spans="1:63" ht="15" customHeight="1" x14ac:dyDescent="0.2">
      <c r="A303" s="15"/>
      <c r="B303" s="66"/>
      <c r="C303" s="66"/>
      <c r="D303" s="66"/>
      <c r="E303" s="66"/>
      <c r="F303" s="67"/>
      <c r="G303" s="66"/>
      <c r="H303" s="66"/>
      <c r="I303" s="66"/>
      <c r="J303" s="69"/>
      <c r="K303" s="66"/>
      <c r="L303" s="66"/>
      <c r="M303" s="71"/>
      <c r="P303" s="66"/>
      <c r="Q303" s="66"/>
      <c r="S303" s="70"/>
      <c r="V303" s="70"/>
      <c r="Y303" s="70"/>
      <c r="AB303" s="68"/>
      <c r="BA303" s="72"/>
      <c r="BB303" s="72"/>
      <c r="BC303" s="72"/>
      <c r="BD303" s="72"/>
      <c r="BE303" s="72"/>
      <c r="BF303" s="72"/>
      <c r="BG303" s="72"/>
      <c r="BH303" s="72"/>
      <c r="BI303" s="72"/>
      <c r="BJ303" s="72"/>
      <c r="BK303" s="72"/>
    </row>
    <row r="304" spans="1:63" ht="15" customHeight="1" x14ac:dyDescent="0.2">
      <c r="A304" s="15"/>
      <c r="B304" s="66"/>
      <c r="C304" s="66"/>
      <c r="D304" s="66"/>
      <c r="E304" s="66"/>
      <c r="F304" s="67"/>
      <c r="G304" s="66"/>
      <c r="H304" s="66"/>
      <c r="I304" s="66"/>
      <c r="J304" s="69"/>
      <c r="K304" s="66"/>
      <c r="L304" s="66"/>
      <c r="M304" s="71"/>
      <c r="P304" s="66"/>
      <c r="Q304" s="66"/>
      <c r="S304" s="70"/>
      <c r="V304" s="70"/>
      <c r="Y304" s="70"/>
      <c r="AB304" s="68"/>
      <c r="BA304" s="72"/>
      <c r="BB304" s="72"/>
      <c r="BC304" s="72"/>
      <c r="BD304" s="72"/>
      <c r="BE304" s="72"/>
      <c r="BF304" s="72"/>
      <c r="BG304" s="72"/>
      <c r="BH304" s="72"/>
      <c r="BI304" s="72"/>
      <c r="BJ304" s="72"/>
      <c r="BK304" s="72"/>
    </row>
    <row r="305" spans="1:63" ht="15" customHeight="1" x14ac:dyDescent="0.2">
      <c r="A305" s="15"/>
      <c r="B305" s="66"/>
      <c r="C305" s="66"/>
      <c r="D305" s="66"/>
      <c r="E305" s="66"/>
      <c r="F305" s="67"/>
      <c r="G305" s="66"/>
      <c r="H305" s="66"/>
      <c r="I305" s="66"/>
      <c r="J305" s="69"/>
      <c r="K305" s="66"/>
      <c r="L305" s="66"/>
      <c r="M305" s="71"/>
      <c r="P305" s="66"/>
      <c r="Q305" s="66"/>
      <c r="S305" s="70"/>
      <c r="V305" s="70"/>
      <c r="Y305" s="70"/>
      <c r="AB305" s="68"/>
      <c r="BA305" s="72"/>
      <c r="BB305" s="72"/>
      <c r="BC305" s="72"/>
      <c r="BD305" s="72"/>
      <c r="BE305" s="72"/>
      <c r="BF305" s="72"/>
      <c r="BG305" s="72"/>
      <c r="BH305" s="72"/>
      <c r="BI305" s="72"/>
      <c r="BJ305" s="72"/>
      <c r="BK305" s="72"/>
    </row>
    <row r="306" spans="1:63" ht="15" customHeight="1" x14ac:dyDescent="0.2">
      <c r="A306" s="15"/>
      <c r="B306" s="66"/>
      <c r="C306" s="66"/>
      <c r="D306" s="66"/>
      <c r="E306" s="66"/>
      <c r="F306" s="67"/>
      <c r="G306" s="66"/>
      <c r="H306" s="66"/>
      <c r="I306" s="66"/>
      <c r="J306" s="69"/>
      <c r="K306" s="66"/>
      <c r="L306" s="66"/>
      <c r="M306" s="71"/>
      <c r="P306" s="66"/>
      <c r="Q306" s="66"/>
      <c r="S306" s="70"/>
      <c r="V306" s="70"/>
      <c r="Y306" s="70"/>
      <c r="AB306" s="68"/>
      <c r="BA306" s="72"/>
      <c r="BB306" s="72"/>
      <c r="BC306" s="72"/>
      <c r="BD306" s="72"/>
      <c r="BE306" s="72"/>
      <c r="BF306" s="72"/>
      <c r="BG306" s="72"/>
      <c r="BH306" s="72"/>
      <c r="BI306" s="72"/>
      <c r="BJ306" s="72"/>
      <c r="BK306" s="72"/>
    </row>
    <row r="307" spans="1:63" ht="15" customHeight="1" x14ac:dyDescent="0.2">
      <c r="A307" s="15"/>
      <c r="B307" s="66"/>
      <c r="C307" s="66"/>
      <c r="D307" s="66"/>
      <c r="E307" s="66"/>
      <c r="F307" s="67"/>
      <c r="G307" s="66"/>
      <c r="H307" s="66"/>
      <c r="I307" s="66"/>
      <c r="J307" s="69"/>
      <c r="K307" s="66"/>
      <c r="L307" s="66"/>
      <c r="M307" s="71"/>
      <c r="P307" s="66"/>
      <c r="Q307" s="66"/>
      <c r="S307" s="70"/>
      <c r="V307" s="70"/>
      <c r="Y307" s="70"/>
      <c r="AB307" s="68"/>
      <c r="BA307" s="72"/>
      <c r="BB307" s="72"/>
      <c r="BC307" s="72"/>
      <c r="BD307" s="72"/>
      <c r="BE307" s="72"/>
      <c r="BF307" s="72"/>
      <c r="BG307" s="72"/>
      <c r="BH307" s="72"/>
      <c r="BI307" s="72"/>
      <c r="BJ307" s="72"/>
      <c r="BK307" s="72"/>
    </row>
    <row r="308" spans="1:63" ht="15" customHeight="1" x14ac:dyDescent="0.2">
      <c r="A308" s="15"/>
      <c r="B308" s="66"/>
      <c r="C308" s="66"/>
      <c r="D308" s="66"/>
      <c r="E308" s="66"/>
      <c r="F308" s="67"/>
      <c r="G308" s="66"/>
      <c r="H308" s="66"/>
      <c r="I308" s="66"/>
      <c r="J308" s="69"/>
      <c r="K308" s="66"/>
      <c r="L308" s="66"/>
      <c r="M308" s="71"/>
      <c r="P308" s="66"/>
      <c r="Q308" s="66"/>
      <c r="S308" s="70"/>
      <c r="V308" s="70"/>
      <c r="Y308" s="70"/>
      <c r="AB308" s="68"/>
      <c r="BA308" s="72"/>
      <c r="BB308" s="72"/>
      <c r="BC308" s="72"/>
      <c r="BD308" s="72"/>
      <c r="BE308" s="72"/>
      <c r="BF308" s="72"/>
      <c r="BG308" s="72"/>
      <c r="BH308" s="72"/>
      <c r="BI308" s="72"/>
      <c r="BJ308" s="72"/>
      <c r="BK308" s="72"/>
    </row>
    <row r="309" spans="1:63" ht="15" customHeight="1" x14ac:dyDescent="0.2">
      <c r="A309" s="15"/>
      <c r="B309" s="66"/>
      <c r="C309" s="66"/>
      <c r="D309" s="66"/>
      <c r="E309" s="66"/>
      <c r="F309" s="67"/>
      <c r="G309" s="66"/>
      <c r="H309" s="66"/>
      <c r="I309" s="66"/>
      <c r="J309" s="69"/>
      <c r="K309" s="66"/>
      <c r="L309" s="66"/>
      <c r="M309" s="71"/>
      <c r="P309" s="66"/>
      <c r="Q309" s="66"/>
      <c r="S309" s="70"/>
      <c r="V309" s="70"/>
      <c r="Y309" s="70"/>
      <c r="AB309" s="68"/>
      <c r="BA309" s="72"/>
      <c r="BB309" s="72"/>
      <c r="BC309" s="72"/>
      <c r="BD309" s="72"/>
      <c r="BE309" s="72"/>
      <c r="BF309" s="72"/>
      <c r="BG309" s="72"/>
      <c r="BH309" s="72"/>
      <c r="BI309" s="72"/>
      <c r="BJ309" s="72"/>
      <c r="BK309" s="72"/>
    </row>
    <row r="310" spans="1:63" ht="15" customHeight="1" x14ac:dyDescent="0.2">
      <c r="A310" s="15"/>
      <c r="B310" s="66"/>
      <c r="C310" s="66"/>
      <c r="D310" s="66"/>
      <c r="E310" s="66"/>
      <c r="F310" s="67"/>
      <c r="G310" s="66"/>
      <c r="H310" s="66"/>
      <c r="I310" s="66"/>
      <c r="J310" s="69"/>
      <c r="K310" s="66"/>
      <c r="L310" s="66"/>
      <c r="M310" s="71"/>
      <c r="P310" s="66"/>
      <c r="Q310" s="66"/>
      <c r="S310" s="70"/>
      <c r="V310" s="70"/>
      <c r="Y310" s="70"/>
      <c r="AB310" s="68"/>
      <c r="BA310" s="72"/>
      <c r="BB310" s="72"/>
      <c r="BC310" s="72"/>
      <c r="BD310" s="72"/>
      <c r="BE310" s="72"/>
      <c r="BF310" s="72"/>
      <c r="BG310" s="72"/>
      <c r="BH310" s="72"/>
      <c r="BI310" s="72"/>
      <c r="BJ310" s="72"/>
      <c r="BK310" s="72"/>
    </row>
    <row r="311" spans="1:63" ht="15" customHeight="1" x14ac:dyDescent="0.2">
      <c r="A311" s="15"/>
      <c r="B311" s="66"/>
      <c r="C311" s="66"/>
      <c r="D311" s="66"/>
      <c r="E311" s="66"/>
      <c r="F311" s="67"/>
      <c r="G311" s="66"/>
      <c r="H311" s="66"/>
      <c r="I311" s="66"/>
      <c r="J311" s="69"/>
      <c r="K311" s="66"/>
      <c r="L311" s="66"/>
      <c r="M311" s="71"/>
      <c r="P311" s="66"/>
      <c r="Q311" s="66"/>
      <c r="S311" s="70"/>
      <c r="V311" s="70"/>
      <c r="Y311" s="70"/>
      <c r="AB311" s="68"/>
      <c r="BA311" s="72"/>
      <c r="BB311" s="72"/>
      <c r="BC311" s="72"/>
      <c r="BD311" s="72"/>
      <c r="BE311" s="72"/>
      <c r="BF311" s="72"/>
      <c r="BG311" s="72"/>
      <c r="BH311" s="72"/>
      <c r="BI311" s="72"/>
      <c r="BJ311" s="72"/>
      <c r="BK311" s="72"/>
    </row>
    <row r="312" spans="1:63" ht="15" customHeight="1" x14ac:dyDescent="0.2">
      <c r="A312" s="15"/>
      <c r="B312" s="66"/>
      <c r="C312" s="66"/>
      <c r="D312" s="66"/>
      <c r="E312" s="66"/>
      <c r="F312" s="67"/>
      <c r="G312" s="66"/>
      <c r="H312" s="66"/>
      <c r="I312" s="66"/>
      <c r="J312" s="69"/>
      <c r="K312" s="66"/>
      <c r="L312" s="66"/>
      <c r="M312" s="71"/>
      <c r="P312" s="66"/>
      <c r="Q312" s="66"/>
      <c r="S312" s="70"/>
      <c r="V312" s="70"/>
      <c r="Y312" s="70"/>
      <c r="AB312" s="68"/>
      <c r="BA312" s="72"/>
      <c r="BB312" s="72"/>
      <c r="BC312" s="72"/>
      <c r="BD312" s="72"/>
      <c r="BE312" s="72"/>
      <c r="BF312" s="72"/>
      <c r="BG312" s="72"/>
      <c r="BH312" s="72"/>
      <c r="BI312" s="72"/>
      <c r="BJ312" s="72"/>
      <c r="BK312" s="72"/>
    </row>
    <row r="313" spans="1:63" ht="15" customHeight="1" x14ac:dyDescent="0.2">
      <c r="A313" s="15"/>
      <c r="B313" s="66"/>
      <c r="C313" s="66"/>
      <c r="D313" s="66"/>
      <c r="E313" s="66"/>
      <c r="F313" s="67"/>
      <c r="G313" s="66"/>
      <c r="H313" s="66"/>
      <c r="I313" s="66"/>
      <c r="J313" s="69"/>
      <c r="K313" s="66"/>
      <c r="L313" s="66"/>
      <c r="M313" s="71"/>
      <c r="P313" s="66"/>
      <c r="Q313" s="66"/>
      <c r="S313" s="70"/>
      <c r="V313" s="70"/>
      <c r="Y313" s="70"/>
      <c r="AB313" s="68"/>
      <c r="BA313" s="72"/>
      <c r="BB313" s="72"/>
      <c r="BC313" s="72"/>
      <c r="BD313" s="72"/>
      <c r="BE313" s="72"/>
      <c r="BF313" s="72"/>
      <c r="BG313" s="72"/>
      <c r="BH313" s="72"/>
      <c r="BI313" s="72"/>
      <c r="BJ313" s="72"/>
      <c r="BK313" s="72"/>
    </row>
    <row r="314" spans="1:63" ht="15" customHeight="1" x14ac:dyDescent="0.2">
      <c r="A314" s="15"/>
      <c r="B314" s="66"/>
      <c r="C314" s="66"/>
      <c r="D314" s="66"/>
      <c r="E314" s="66"/>
      <c r="F314" s="67"/>
      <c r="G314" s="66"/>
      <c r="H314" s="66"/>
      <c r="I314" s="66"/>
      <c r="J314" s="69"/>
      <c r="K314" s="66"/>
      <c r="L314" s="66"/>
      <c r="M314" s="71"/>
      <c r="P314" s="66"/>
      <c r="Q314" s="66"/>
      <c r="S314" s="70"/>
      <c r="V314" s="70"/>
      <c r="Y314" s="70"/>
      <c r="AB314" s="68"/>
      <c r="BA314" s="72"/>
      <c r="BB314" s="72"/>
      <c r="BC314" s="72"/>
      <c r="BD314" s="72"/>
      <c r="BE314" s="72"/>
      <c r="BF314" s="72"/>
      <c r="BG314" s="72"/>
      <c r="BH314" s="72"/>
      <c r="BI314" s="72"/>
      <c r="BJ314" s="72"/>
      <c r="BK314" s="72"/>
    </row>
    <row r="315" spans="1:63" ht="15" customHeight="1" x14ac:dyDescent="0.2">
      <c r="A315" s="15"/>
      <c r="B315" s="66"/>
      <c r="C315" s="66"/>
      <c r="D315" s="66"/>
      <c r="E315" s="66"/>
      <c r="F315" s="67"/>
      <c r="G315" s="66"/>
      <c r="H315" s="66"/>
      <c r="I315" s="66"/>
      <c r="J315" s="69"/>
      <c r="K315" s="66"/>
      <c r="L315" s="66"/>
      <c r="M315" s="71"/>
      <c r="P315" s="66"/>
      <c r="Q315" s="66"/>
      <c r="S315" s="70"/>
      <c r="V315" s="70"/>
      <c r="Y315" s="70"/>
      <c r="AB315" s="68"/>
      <c r="BA315" s="72"/>
      <c r="BB315" s="72"/>
      <c r="BC315" s="72"/>
      <c r="BD315" s="72"/>
      <c r="BE315" s="72"/>
      <c r="BF315" s="72"/>
      <c r="BG315" s="72"/>
      <c r="BH315" s="72"/>
      <c r="BI315" s="72"/>
      <c r="BJ315" s="72"/>
      <c r="BK315" s="72"/>
    </row>
    <row r="316" spans="1:63" ht="15" customHeight="1" x14ac:dyDescent="0.2">
      <c r="A316" s="15"/>
      <c r="B316" s="66"/>
      <c r="C316" s="66"/>
      <c r="D316" s="66"/>
      <c r="E316" s="66"/>
      <c r="F316" s="67"/>
      <c r="G316" s="66"/>
      <c r="H316" s="66"/>
      <c r="I316" s="66"/>
      <c r="J316" s="69"/>
      <c r="K316" s="66"/>
      <c r="L316" s="66"/>
      <c r="M316" s="71"/>
      <c r="P316" s="66"/>
      <c r="Q316" s="66"/>
      <c r="S316" s="70"/>
      <c r="V316" s="70"/>
      <c r="Y316" s="70"/>
      <c r="AB316" s="68"/>
      <c r="BA316" s="72"/>
      <c r="BB316" s="72"/>
      <c r="BC316" s="72"/>
      <c r="BD316" s="72"/>
      <c r="BE316" s="72"/>
      <c r="BF316" s="72"/>
      <c r="BG316" s="72"/>
      <c r="BH316" s="72"/>
      <c r="BI316" s="72"/>
      <c r="BJ316" s="72"/>
      <c r="BK316" s="72"/>
    </row>
    <row r="317" spans="1:63" ht="15" customHeight="1" x14ac:dyDescent="0.2">
      <c r="A317" s="15"/>
      <c r="B317" s="66"/>
      <c r="C317" s="66"/>
      <c r="D317" s="66"/>
      <c r="E317" s="66"/>
      <c r="F317" s="67"/>
      <c r="G317" s="66"/>
      <c r="H317" s="66"/>
      <c r="I317" s="66"/>
      <c r="J317" s="69"/>
      <c r="K317" s="66"/>
      <c r="L317" s="66"/>
      <c r="M317" s="71"/>
      <c r="P317" s="66"/>
      <c r="Q317" s="66"/>
      <c r="S317" s="70"/>
      <c r="V317" s="70"/>
      <c r="Y317" s="70"/>
      <c r="AB317" s="68"/>
      <c r="BA317" s="72"/>
      <c r="BB317" s="72"/>
      <c r="BC317" s="72"/>
      <c r="BD317" s="72"/>
      <c r="BE317" s="72"/>
      <c r="BF317" s="72"/>
      <c r="BG317" s="72"/>
      <c r="BH317" s="72"/>
      <c r="BI317" s="72"/>
      <c r="BJ317" s="72"/>
      <c r="BK317" s="72"/>
    </row>
    <row r="318" spans="1:63" ht="15" customHeight="1" x14ac:dyDescent="0.2">
      <c r="A318" s="15"/>
      <c r="B318" s="66"/>
      <c r="C318" s="66"/>
      <c r="D318" s="66"/>
      <c r="E318" s="66"/>
      <c r="F318" s="67"/>
      <c r="G318" s="66"/>
      <c r="H318" s="66"/>
      <c r="I318" s="66"/>
      <c r="J318" s="69"/>
      <c r="K318" s="66"/>
      <c r="L318" s="66"/>
      <c r="M318" s="71"/>
      <c r="P318" s="66"/>
      <c r="Q318" s="66"/>
      <c r="S318" s="70"/>
      <c r="V318" s="70"/>
      <c r="Y318" s="70"/>
      <c r="AB318" s="68"/>
      <c r="BA318" s="72"/>
      <c r="BB318" s="72"/>
      <c r="BC318" s="72"/>
      <c r="BD318" s="72"/>
      <c r="BE318" s="72"/>
      <c r="BF318" s="72"/>
      <c r="BG318" s="72"/>
      <c r="BH318" s="72"/>
      <c r="BI318" s="72"/>
      <c r="BJ318" s="72"/>
      <c r="BK318" s="72"/>
    </row>
    <row r="319" spans="1:63" ht="15" customHeight="1" x14ac:dyDescent="0.2">
      <c r="A319" s="15"/>
      <c r="B319" s="66"/>
      <c r="C319" s="66"/>
      <c r="D319" s="66"/>
      <c r="E319" s="66"/>
      <c r="F319" s="67"/>
      <c r="G319" s="66"/>
      <c r="H319" s="66"/>
      <c r="I319" s="66"/>
      <c r="J319" s="69"/>
      <c r="K319" s="66"/>
      <c r="L319" s="66"/>
      <c r="M319" s="71"/>
      <c r="P319" s="66"/>
      <c r="Q319" s="66"/>
      <c r="S319" s="70"/>
      <c r="V319" s="70"/>
      <c r="Y319" s="70"/>
      <c r="AB319" s="68"/>
      <c r="BA319" s="72"/>
      <c r="BB319" s="72"/>
      <c r="BC319" s="72"/>
      <c r="BD319" s="72"/>
      <c r="BE319" s="72"/>
      <c r="BF319" s="72"/>
      <c r="BG319" s="72"/>
      <c r="BH319" s="72"/>
      <c r="BI319" s="72"/>
      <c r="BJ319" s="72"/>
      <c r="BK319" s="72"/>
    </row>
    <row r="320" spans="1:63" ht="15" customHeight="1" x14ac:dyDescent="0.2">
      <c r="A320" s="15"/>
      <c r="B320" s="66"/>
      <c r="C320" s="66"/>
      <c r="D320" s="66"/>
      <c r="E320" s="66"/>
      <c r="F320" s="67"/>
      <c r="G320" s="66"/>
      <c r="H320" s="66"/>
      <c r="I320" s="66"/>
      <c r="J320" s="69"/>
      <c r="K320" s="66"/>
      <c r="L320" s="66"/>
      <c r="M320" s="71"/>
      <c r="P320" s="66"/>
      <c r="Q320" s="66"/>
      <c r="S320" s="70"/>
      <c r="V320" s="70"/>
      <c r="Y320" s="70"/>
      <c r="AB320" s="68"/>
      <c r="BA320" s="72"/>
      <c r="BB320" s="72"/>
      <c r="BC320" s="72"/>
      <c r="BD320" s="72"/>
      <c r="BE320" s="72"/>
      <c r="BF320" s="72"/>
      <c r="BG320" s="72"/>
      <c r="BH320" s="72"/>
      <c r="BI320" s="72"/>
      <c r="BJ320" s="72"/>
      <c r="BK320" s="72"/>
    </row>
    <row r="321" spans="1:63" ht="15" customHeight="1" x14ac:dyDescent="0.2">
      <c r="A321" s="15"/>
      <c r="B321" s="66"/>
      <c r="C321" s="66"/>
      <c r="D321" s="66"/>
      <c r="E321" s="66"/>
      <c r="F321" s="67"/>
      <c r="G321" s="66"/>
      <c r="H321" s="66"/>
      <c r="I321" s="66"/>
      <c r="J321" s="69"/>
      <c r="K321" s="66"/>
      <c r="L321" s="66"/>
      <c r="M321" s="71"/>
      <c r="P321" s="66"/>
      <c r="Q321" s="66"/>
      <c r="S321" s="70"/>
      <c r="V321" s="70"/>
      <c r="Y321" s="70"/>
      <c r="AB321" s="68"/>
      <c r="BA321" s="72"/>
      <c r="BB321" s="72"/>
      <c r="BC321" s="72"/>
      <c r="BD321" s="72"/>
      <c r="BE321" s="72"/>
      <c r="BF321" s="72"/>
      <c r="BG321" s="72"/>
      <c r="BH321" s="72"/>
      <c r="BI321" s="72"/>
      <c r="BJ321" s="72"/>
      <c r="BK321" s="72"/>
    </row>
    <row r="322" spans="1:63" ht="15" customHeight="1" x14ac:dyDescent="0.2">
      <c r="A322" s="15"/>
      <c r="B322" s="66"/>
      <c r="C322" s="66"/>
      <c r="D322" s="66"/>
      <c r="E322" s="66"/>
      <c r="F322" s="67"/>
      <c r="G322" s="66"/>
      <c r="H322" s="66"/>
      <c r="I322" s="66"/>
      <c r="J322" s="69"/>
      <c r="K322" s="66"/>
      <c r="L322" s="66"/>
      <c r="M322" s="71"/>
      <c r="P322" s="66"/>
      <c r="Q322" s="66"/>
      <c r="S322" s="70"/>
      <c r="V322" s="70"/>
      <c r="Y322" s="70"/>
      <c r="AB322" s="68"/>
      <c r="BA322" s="72"/>
      <c r="BB322" s="72"/>
      <c r="BC322" s="72"/>
      <c r="BD322" s="72"/>
      <c r="BE322" s="72"/>
      <c r="BF322" s="72"/>
      <c r="BG322" s="72"/>
      <c r="BH322" s="72"/>
      <c r="BI322" s="72"/>
      <c r="BJ322" s="72"/>
      <c r="BK322" s="72"/>
    </row>
    <row r="323" spans="1:63" ht="15" customHeight="1" x14ac:dyDescent="0.2">
      <c r="A323" s="15"/>
      <c r="B323" s="66"/>
      <c r="C323" s="66"/>
      <c r="D323" s="66"/>
      <c r="E323" s="66"/>
      <c r="F323" s="67"/>
      <c r="G323" s="66"/>
      <c r="H323" s="66"/>
      <c r="I323" s="66"/>
      <c r="J323" s="69"/>
      <c r="K323" s="66"/>
      <c r="L323" s="66"/>
      <c r="M323" s="71"/>
      <c r="P323" s="66"/>
      <c r="Q323" s="66"/>
      <c r="S323" s="70"/>
      <c r="V323" s="70"/>
      <c r="Y323" s="70"/>
      <c r="AB323" s="68"/>
      <c r="BA323" s="72"/>
      <c r="BB323" s="72"/>
      <c r="BC323" s="72"/>
      <c r="BD323" s="72"/>
      <c r="BE323" s="72"/>
      <c r="BF323" s="72"/>
      <c r="BG323" s="72"/>
      <c r="BH323" s="72"/>
      <c r="BI323" s="72"/>
      <c r="BJ323" s="72"/>
      <c r="BK323" s="72"/>
    </row>
    <row r="324" spans="1:63" ht="15" customHeight="1" x14ac:dyDescent="0.2">
      <c r="A324" s="15"/>
      <c r="B324" s="66"/>
      <c r="C324" s="66"/>
      <c r="D324" s="66"/>
      <c r="E324" s="66"/>
      <c r="F324" s="67"/>
      <c r="G324" s="66"/>
      <c r="H324" s="66"/>
      <c r="I324" s="66"/>
      <c r="J324" s="69"/>
      <c r="K324" s="66"/>
      <c r="L324" s="66"/>
      <c r="M324" s="71"/>
      <c r="P324" s="66"/>
      <c r="Q324" s="66"/>
      <c r="S324" s="70"/>
      <c r="V324" s="70"/>
      <c r="Y324" s="70"/>
      <c r="AB324" s="68"/>
      <c r="BA324" s="72"/>
      <c r="BB324" s="72"/>
      <c r="BC324" s="72"/>
      <c r="BD324" s="72"/>
      <c r="BE324" s="72"/>
      <c r="BF324" s="72"/>
      <c r="BG324" s="72"/>
      <c r="BH324" s="72"/>
      <c r="BI324" s="72"/>
      <c r="BJ324" s="72"/>
      <c r="BK324" s="72"/>
    </row>
    <row r="325" spans="1:63" ht="15" customHeight="1" x14ac:dyDescent="0.2">
      <c r="A325" s="15"/>
      <c r="B325" s="66"/>
      <c r="C325" s="66"/>
      <c r="D325" s="66"/>
      <c r="E325" s="66"/>
      <c r="F325" s="67"/>
      <c r="G325" s="66"/>
      <c r="H325" s="66"/>
      <c r="I325" s="66"/>
      <c r="J325" s="69"/>
      <c r="K325" s="66"/>
      <c r="L325" s="66"/>
      <c r="M325" s="71"/>
      <c r="P325" s="66"/>
      <c r="Q325" s="66"/>
      <c r="S325" s="70"/>
      <c r="V325" s="70"/>
      <c r="Y325" s="70"/>
      <c r="AB325" s="68"/>
      <c r="BA325" s="72"/>
      <c r="BB325" s="72"/>
      <c r="BC325" s="72"/>
      <c r="BD325" s="72"/>
      <c r="BE325" s="72"/>
      <c r="BF325" s="72"/>
      <c r="BG325" s="72"/>
      <c r="BH325" s="72"/>
      <c r="BI325" s="72"/>
      <c r="BJ325" s="72"/>
      <c r="BK325" s="72"/>
    </row>
    <row r="326" spans="1:63" ht="15" customHeight="1" x14ac:dyDescent="0.2">
      <c r="A326" s="15"/>
      <c r="B326" s="66"/>
      <c r="C326" s="66"/>
      <c r="D326" s="66"/>
      <c r="E326" s="66"/>
      <c r="F326" s="67"/>
      <c r="G326" s="66"/>
      <c r="H326" s="66"/>
      <c r="I326" s="66"/>
      <c r="J326" s="69"/>
      <c r="K326" s="66"/>
      <c r="L326" s="66"/>
      <c r="M326" s="71"/>
      <c r="P326" s="66"/>
      <c r="Q326" s="66"/>
      <c r="S326" s="70"/>
      <c r="V326" s="70"/>
      <c r="Y326" s="70"/>
      <c r="AB326" s="68"/>
      <c r="BA326" s="72"/>
      <c r="BB326" s="72"/>
      <c r="BC326" s="72"/>
      <c r="BD326" s="72"/>
      <c r="BE326" s="72"/>
      <c r="BF326" s="72"/>
      <c r="BG326" s="72"/>
      <c r="BH326" s="72"/>
      <c r="BI326" s="72"/>
      <c r="BJ326" s="72"/>
      <c r="BK326" s="72"/>
    </row>
    <row r="327" spans="1:63" ht="15" customHeight="1" x14ac:dyDescent="0.2">
      <c r="A327" s="15"/>
      <c r="B327" s="66"/>
      <c r="C327" s="66"/>
      <c r="D327" s="66"/>
      <c r="E327" s="66"/>
      <c r="F327" s="67"/>
      <c r="G327" s="66"/>
      <c r="H327" s="66"/>
      <c r="I327" s="66"/>
      <c r="J327" s="69"/>
      <c r="K327" s="66"/>
      <c r="L327" s="66"/>
      <c r="M327" s="71"/>
      <c r="P327" s="66"/>
      <c r="Q327" s="66"/>
      <c r="S327" s="70"/>
      <c r="V327" s="70"/>
      <c r="Y327" s="70"/>
      <c r="AB327" s="68"/>
      <c r="BA327" s="72"/>
      <c r="BB327" s="72"/>
      <c r="BC327" s="72"/>
      <c r="BD327" s="72"/>
      <c r="BE327" s="72"/>
      <c r="BF327" s="72"/>
      <c r="BG327" s="72"/>
      <c r="BH327" s="72"/>
      <c r="BI327" s="72"/>
      <c r="BJ327" s="72"/>
      <c r="BK327" s="72"/>
    </row>
    <row r="328" spans="1:63" ht="15" customHeight="1" x14ac:dyDescent="0.2">
      <c r="A328" s="15"/>
      <c r="B328" s="66"/>
      <c r="C328" s="66"/>
      <c r="D328" s="66"/>
      <c r="E328" s="66"/>
      <c r="F328" s="67"/>
      <c r="G328" s="66"/>
      <c r="H328" s="66"/>
      <c r="I328" s="66"/>
      <c r="J328" s="69"/>
      <c r="K328" s="66"/>
      <c r="L328" s="66"/>
      <c r="M328" s="71"/>
      <c r="P328" s="66"/>
      <c r="Q328" s="66"/>
      <c r="S328" s="70"/>
      <c r="V328" s="70"/>
      <c r="Y328" s="70"/>
      <c r="AB328" s="68"/>
      <c r="BA328" s="72"/>
      <c r="BB328" s="72"/>
      <c r="BC328" s="72"/>
      <c r="BD328" s="72"/>
      <c r="BE328" s="72"/>
      <c r="BF328" s="72"/>
      <c r="BG328" s="72"/>
      <c r="BH328" s="72"/>
      <c r="BI328" s="72"/>
      <c r="BJ328" s="72"/>
      <c r="BK328" s="72"/>
    </row>
    <row r="329" spans="1:63" ht="15" customHeight="1" x14ac:dyDescent="0.2">
      <c r="A329" s="15"/>
      <c r="B329" s="66"/>
      <c r="C329" s="66"/>
      <c r="D329" s="66"/>
      <c r="E329" s="66"/>
      <c r="F329" s="67"/>
      <c r="G329" s="66"/>
      <c r="H329" s="66"/>
      <c r="I329" s="66"/>
      <c r="J329" s="69"/>
      <c r="K329" s="66"/>
      <c r="L329" s="66"/>
      <c r="M329" s="71"/>
      <c r="P329" s="66"/>
      <c r="Q329" s="66"/>
      <c r="S329" s="70"/>
      <c r="V329" s="70"/>
      <c r="Y329" s="70"/>
      <c r="AB329" s="68"/>
      <c r="BA329" s="72"/>
      <c r="BB329" s="72"/>
      <c r="BC329" s="72"/>
      <c r="BD329" s="72"/>
      <c r="BE329" s="72"/>
      <c r="BF329" s="72"/>
      <c r="BG329" s="72"/>
      <c r="BH329" s="72"/>
      <c r="BI329" s="72"/>
      <c r="BJ329" s="72"/>
      <c r="BK329" s="72"/>
    </row>
    <row r="330" spans="1:63" ht="15" customHeight="1" x14ac:dyDescent="0.2">
      <c r="A330" s="15"/>
      <c r="B330" s="66"/>
      <c r="C330" s="66"/>
      <c r="D330" s="66"/>
      <c r="E330" s="66"/>
      <c r="F330" s="67"/>
      <c r="G330" s="66"/>
      <c r="H330" s="66"/>
      <c r="I330" s="66"/>
      <c r="J330" s="69"/>
      <c r="K330" s="66"/>
      <c r="L330" s="66"/>
      <c r="M330" s="71"/>
      <c r="P330" s="66"/>
      <c r="Q330" s="66"/>
      <c r="S330" s="70"/>
      <c r="V330" s="70"/>
      <c r="Y330" s="70"/>
      <c r="AB330" s="68"/>
      <c r="BA330" s="72"/>
      <c r="BB330" s="72"/>
      <c r="BC330" s="72"/>
      <c r="BD330" s="72"/>
      <c r="BE330" s="72"/>
      <c r="BF330" s="72"/>
      <c r="BG330" s="72"/>
      <c r="BH330" s="72"/>
      <c r="BI330" s="72"/>
      <c r="BJ330" s="72"/>
      <c r="BK330" s="72"/>
    </row>
    <row r="331" spans="1:63" ht="15" customHeight="1" x14ac:dyDescent="0.2">
      <c r="A331" s="15"/>
      <c r="B331" s="66"/>
      <c r="C331" s="66"/>
      <c r="D331" s="66"/>
      <c r="E331" s="66"/>
      <c r="F331" s="67"/>
      <c r="G331" s="66"/>
      <c r="H331" s="66"/>
      <c r="I331" s="66"/>
      <c r="J331" s="69"/>
      <c r="K331" s="66"/>
      <c r="L331" s="66"/>
      <c r="M331" s="71"/>
      <c r="P331" s="66"/>
      <c r="Q331" s="66"/>
      <c r="S331" s="70"/>
      <c r="V331" s="70"/>
      <c r="Y331" s="70"/>
      <c r="AB331" s="68"/>
      <c r="BA331" s="72"/>
      <c r="BB331" s="72"/>
      <c r="BC331" s="72"/>
      <c r="BD331" s="72"/>
      <c r="BE331" s="72"/>
      <c r="BF331" s="72"/>
      <c r="BG331" s="72"/>
      <c r="BH331" s="72"/>
      <c r="BI331" s="72"/>
      <c r="BJ331" s="72"/>
      <c r="BK331" s="72"/>
    </row>
    <row r="332" spans="1:63" ht="15" customHeight="1" x14ac:dyDescent="0.2">
      <c r="A332" s="15"/>
      <c r="B332" s="66"/>
      <c r="C332" s="66"/>
      <c r="D332" s="66"/>
      <c r="E332" s="66"/>
      <c r="F332" s="67"/>
      <c r="G332" s="66"/>
      <c r="H332" s="66"/>
      <c r="I332" s="66"/>
      <c r="J332" s="69"/>
      <c r="K332" s="66"/>
      <c r="L332" s="66"/>
      <c r="M332" s="71"/>
      <c r="P332" s="66"/>
      <c r="Q332" s="66"/>
      <c r="S332" s="70"/>
      <c r="V332" s="70"/>
      <c r="Y332" s="70"/>
      <c r="AB332" s="68"/>
      <c r="BA332" s="72"/>
      <c r="BB332" s="72"/>
      <c r="BC332" s="72"/>
      <c r="BD332" s="72"/>
      <c r="BE332" s="72"/>
      <c r="BF332" s="72"/>
      <c r="BG332" s="72"/>
      <c r="BH332" s="72"/>
      <c r="BI332" s="72"/>
      <c r="BJ332" s="72"/>
      <c r="BK332" s="72"/>
    </row>
    <row r="333" spans="1:63" ht="15" customHeight="1" x14ac:dyDescent="0.2">
      <c r="A333" s="15"/>
      <c r="B333" s="66"/>
      <c r="C333" s="66"/>
      <c r="D333" s="66"/>
      <c r="E333" s="66"/>
      <c r="F333" s="67"/>
      <c r="G333" s="66"/>
      <c r="H333" s="66"/>
      <c r="I333" s="66"/>
      <c r="J333" s="69"/>
      <c r="K333" s="66"/>
      <c r="L333" s="66"/>
      <c r="M333" s="71"/>
      <c r="P333" s="66"/>
      <c r="Q333" s="66"/>
      <c r="S333" s="70"/>
      <c r="V333" s="70"/>
      <c r="Y333" s="70"/>
      <c r="AB333" s="68"/>
      <c r="BA333" s="72"/>
      <c r="BB333" s="72"/>
      <c r="BC333" s="72"/>
      <c r="BD333" s="72"/>
      <c r="BE333" s="72"/>
      <c r="BF333" s="72"/>
      <c r="BG333" s="72"/>
      <c r="BH333" s="72"/>
      <c r="BI333" s="72"/>
      <c r="BJ333" s="72"/>
      <c r="BK333" s="72"/>
    </row>
    <row r="334" spans="1:63" ht="15" customHeight="1" x14ac:dyDescent="0.2">
      <c r="A334" s="15"/>
      <c r="B334" s="66"/>
      <c r="C334" s="66"/>
      <c r="D334" s="66"/>
      <c r="E334" s="66"/>
      <c r="F334" s="67"/>
      <c r="G334" s="66"/>
      <c r="H334" s="66"/>
      <c r="I334" s="66"/>
      <c r="J334" s="69"/>
      <c r="K334" s="66"/>
      <c r="L334" s="66"/>
      <c r="M334" s="71"/>
      <c r="P334" s="66"/>
      <c r="Q334" s="66"/>
      <c r="S334" s="70"/>
      <c r="V334" s="70"/>
      <c r="Y334" s="70"/>
      <c r="AB334" s="68"/>
      <c r="BA334" s="72"/>
      <c r="BB334" s="72"/>
      <c r="BC334" s="72"/>
      <c r="BD334" s="72"/>
      <c r="BE334" s="72"/>
      <c r="BF334" s="72"/>
      <c r="BG334" s="72"/>
      <c r="BH334" s="72"/>
      <c r="BI334" s="72"/>
      <c r="BJ334" s="72"/>
      <c r="BK334" s="72"/>
    </row>
    <row r="335" spans="1:63" ht="15" customHeight="1" x14ac:dyDescent="0.2">
      <c r="A335" s="15"/>
      <c r="B335" s="66"/>
      <c r="C335" s="66"/>
      <c r="D335" s="66"/>
      <c r="E335" s="66"/>
      <c r="F335" s="67"/>
      <c r="G335" s="66"/>
      <c r="H335" s="66"/>
      <c r="I335" s="66"/>
      <c r="J335" s="69"/>
      <c r="K335" s="66"/>
      <c r="L335" s="66"/>
      <c r="M335" s="71"/>
      <c r="P335" s="66"/>
      <c r="Q335" s="66"/>
      <c r="S335" s="70"/>
      <c r="V335" s="70"/>
      <c r="Y335" s="70"/>
      <c r="AB335" s="68"/>
      <c r="BA335" s="72"/>
      <c r="BB335" s="72"/>
      <c r="BC335" s="72"/>
      <c r="BD335" s="72"/>
      <c r="BE335" s="72"/>
      <c r="BF335" s="72"/>
      <c r="BG335" s="72"/>
      <c r="BH335" s="72"/>
      <c r="BI335" s="72"/>
      <c r="BJ335" s="72"/>
      <c r="BK335" s="72"/>
    </row>
    <row r="336" spans="1:63" ht="15" customHeight="1" x14ac:dyDescent="0.2">
      <c r="A336" s="15"/>
      <c r="B336" s="66"/>
      <c r="C336" s="66"/>
      <c r="D336" s="66"/>
      <c r="E336" s="66"/>
      <c r="F336" s="67"/>
      <c r="G336" s="66"/>
      <c r="H336" s="66"/>
      <c r="I336" s="66"/>
      <c r="J336" s="69"/>
      <c r="K336" s="66"/>
      <c r="L336" s="66"/>
      <c r="M336" s="71"/>
      <c r="P336" s="66"/>
      <c r="Q336" s="66"/>
      <c r="S336" s="70"/>
      <c r="V336" s="70"/>
      <c r="Y336" s="70"/>
      <c r="AB336" s="68"/>
      <c r="BA336" s="72"/>
      <c r="BB336" s="72"/>
      <c r="BC336" s="72"/>
      <c r="BD336" s="72"/>
      <c r="BE336" s="72"/>
      <c r="BF336" s="72"/>
      <c r="BG336" s="72"/>
      <c r="BH336" s="72"/>
      <c r="BI336" s="72"/>
      <c r="BJ336" s="72"/>
      <c r="BK336" s="72"/>
    </row>
    <row r="337" spans="1:63" ht="15" customHeight="1" x14ac:dyDescent="0.2">
      <c r="A337" s="15"/>
      <c r="B337" s="66"/>
      <c r="C337" s="66"/>
      <c r="D337" s="66"/>
      <c r="E337" s="66"/>
      <c r="F337" s="67"/>
      <c r="G337" s="66"/>
      <c r="H337" s="66"/>
      <c r="I337" s="66"/>
      <c r="J337" s="69"/>
      <c r="K337" s="66"/>
      <c r="L337" s="66"/>
      <c r="M337" s="71"/>
      <c r="P337" s="66"/>
      <c r="Q337" s="66"/>
      <c r="S337" s="70"/>
      <c r="V337" s="70"/>
      <c r="Y337" s="70"/>
      <c r="AB337" s="68"/>
      <c r="BA337" s="72"/>
      <c r="BB337" s="72"/>
      <c r="BC337" s="72"/>
      <c r="BD337" s="72"/>
      <c r="BE337" s="72"/>
      <c r="BF337" s="72"/>
      <c r="BG337" s="72"/>
      <c r="BH337" s="72"/>
      <c r="BI337" s="72"/>
      <c r="BJ337" s="72"/>
      <c r="BK337" s="72"/>
    </row>
    <row r="338" spans="1:63" ht="15" customHeight="1" x14ac:dyDescent="0.2">
      <c r="A338" s="15"/>
      <c r="B338" s="66"/>
      <c r="C338" s="66"/>
      <c r="D338" s="66"/>
      <c r="E338" s="66"/>
      <c r="F338" s="67"/>
      <c r="G338" s="66"/>
      <c r="H338" s="66"/>
      <c r="I338" s="66"/>
      <c r="J338" s="69"/>
      <c r="K338" s="66"/>
      <c r="L338" s="66"/>
      <c r="M338" s="71"/>
      <c r="P338" s="66"/>
      <c r="Q338" s="66"/>
      <c r="S338" s="70"/>
      <c r="V338" s="70"/>
      <c r="Y338" s="70"/>
      <c r="AB338" s="68"/>
      <c r="BA338" s="72"/>
      <c r="BB338" s="72"/>
      <c r="BC338" s="72"/>
      <c r="BD338" s="72"/>
      <c r="BE338" s="72"/>
      <c r="BF338" s="72"/>
      <c r="BG338" s="72"/>
      <c r="BH338" s="72"/>
      <c r="BI338" s="72"/>
      <c r="BJ338" s="72"/>
      <c r="BK338" s="72"/>
    </row>
    <row r="339" spans="1:63" ht="15" customHeight="1" x14ac:dyDescent="0.2">
      <c r="A339" s="15"/>
      <c r="B339" s="66"/>
      <c r="C339" s="66"/>
      <c r="D339" s="66"/>
      <c r="E339" s="66"/>
      <c r="F339" s="67"/>
      <c r="G339" s="66"/>
      <c r="H339" s="66"/>
      <c r="I339" s="66"/>
      <c r="J339" s="69"/>
      <c r="K339" s="66"/>
      <c r="L339" s="66"/>
      <c r="M339" s="71"/>
      <c r="P339" s="66"/>
      <c r="Q339" s="66"/>
      <c r="S339" s="70"/>
      <c r="V339" s="70"/>
      <c r="Y339" s="70"/>
      <c r="AB339" s="68"/>
      <c r="BA339" s="72"/>
      <c r="BB339" s="72"/>
      <c r="BC339" s="72"/>
      <c r="BD339" s="72"/>
      <c r="BE339" s="72"/>
      <c r="BF339" s="72"/>
      <c r="BG339" s="72"/>
      <c r="BH339" s="72"/>
      <c r="BI339" s="72"/>
      <c r="BJ339" s="72"/>
      <c r="BK339" s="72"/>
    </row>
    <row r="340" spans="1:63" ht="15" customHeight="1" x14ac:dyDescent="0.2">
      <c r="A340" s="15"/>
      <c r="B340" s="66"/>
      <c r="C340" s="66"/>
      <c r="D340" s="66"/>
      <c r="E340" s="66"/>
      <c r="F340" s="67"/>
      <c r="G340" s="66"/>
      <c r="H340" s="66"/>
      <c r="I340" s="66"/>
      <c r="J340" s="69"/>
      <c r="K340" s="66"/>
      <c r="L340" s="66"/>
      <c r="M340" s="71"/>
      <c r="P340" s="66"/>
      <c r="Q340" s="66"/>
      <c r="S340" s="70"/>
      <c r="V340" s="70"/>
      <c r="Y340" s="70"/>
      <c r="AB340" s="68"/>
      <c r="BA340" s="72"/>
      <c r="BB340" s="72"/>
      <c r="BC340" s="72"/>
      <c r="BD340" s="72"/>
      <c r="BE340" s="72"/>
      <c r="BF340" s="72"/>
      <c r="BG340" s="72"/>
      <c r="BH340" s="72"/>
      <c r="BI340" s="72"/>
      <c r="BJ340" s="72"/>
      <c r="BK340" s="72"/>
    </row>
    <row r="341" spans="1:63" ht="15" customHeight="1" x14ac:dyDescent="0.2">
      <c r="A341" s="15"/>
      <c r="B341" s="66"/>
      <c r="C341" s="66"/>
      <c r="D341" s="66"/>
      <c r="E341" s="66"/>
      <c r="F341" s="67"/>
      <c r="G341" s="66"/>
      <c r="H341" s="66"/>
      <c r="I341" s="66"/>
      <c r="J341" s="69"/>
      <c r="K341" s="66"/>
      <c r="L341" s="66"/>
      <c r="M341" s="71"/>
      <c r="P341" s="66"/>
      <c r="Q341" s="66"/>
      <c r="S341" s="70"/>
      <c r="V341" s="70"/>
      <c r="Y341" s="70"/>
      <c r="AB341" s="68"/>
      <c r="BA341" s="72"/>
      <c r="BB341" s="72"/>
      <c r="BC341" s="72"/>
      <c r="BD341" s="72"/>
      <c r="BE341" s="72"/>
      <c r="BF341" s="72"/>
      <c r="BG341" s="72"/>
      <c r="BH341" s="72"/>
      <c r="BI341" s="72"/>
      <c r="BJ341" s="72"/>
      <c r="BK341" s="72"/>
    </row>
    <row r="342" spans="1:63" ht="15" customHeight="1" x14ac:dyDescent="0.2">
      <c r="A342" s="15"/>
      <c r="B342" s="66"/>
      <c r="C342" s="66"/>
      <c r="D342" s="66"/>
      <c r="E342" s="66"/>
      <c r="F342" s="67"/>
      <c r="G342" s="66"/>
      <c r="H342" s="66"/>
      <c r="I342" s="66"/>
      <c r="J342" s="69"/>
      <c r="K342" s="66"/>
      <c r="L342" s="66"/>
      <c r="M342" s="71"/>
      <c r="P342" s="66"/>
      <c r="Q342" s="66"/>
      <c r="S342" s="70"/>
      <c r="V342" s="70"/>
      <c r="Y342" s="70"/>
      <c r="AB342" s="68"/>
      <c r="BA342" s="72"/>
      <c r="BB342" s="72"/>
      <c r="BC342" s="72"/>
      <c r="BD342" s="72"/>
      <c r="BE342" s="72"/>
      <c r="BF342" s="72"/>
      <c r="BG342" s="72"/>
      <c r="BH342" s="72"/>
      <c r="BI342" s="72"/>
      <c r="BJ342" s="72"/>
      <c r="BK342" s="72"/>
    </row>
    <row r="343" spans="1:63" ht="15" customHeight="1" x14ac:dyDescent="0.2">
      <c r="A343" s="15"/>
      <c r="B343" s="66"/>
      <c r="C343" s="66"/>
      <c r="D343" s="66"/>
      <c r="E343" s="66"/>
      <c r="F343" s="67"/>
      <c r="G343" s="66"/>
      <c r="H343" s="66"/>
      <c r="I343" s="66"/>
      <c r="J343" s="69"/>
      <c r="K343" s="66"/>
      <c r="L343" s="66"/>
      <c r="M343" s="71"/>
      <c r="P343" s="66"/>
      <c r="Q343" s="66"/>
      <c r="S343" s="70"/>
      <c r="V343" s="70"/>
      <c r="Y343" s="70"/>
      <c r="AB343" s="68"/>
      <c r="BA343" s="72"/>
      <c r="BB343" s="72"/>
      <c r="BC343" s="72"/>
      <c r="BD343" s="72"/>
      <c r="BE343" s="72"/>
      <c r="BF343" s="72"/>
      <c r="BG343" s="72"/>
      <c r="BH343" s="72"/>
      <c r="BI343" s="72"/>
      <c r="BJ343" s="72"/>
      <c r="BK343" s="72"/>
    </row>
    <row r="344" spans="1:63" ht="15" customHeight="1" x14ac:dyDescent="0.2">
      <c r="A344" s="15"/>
      <c r="B344" s="66"/>
      <c r="C344" s="66"/>
      <c r="D344" s="66"/>
      <c r="E344" s="66"/>
      <c r="F344" s="67"/>
      <c r="G344" s="66"/>
      <c r="H344" s="66"/>
      <c r="I344" s="66"/>
      <c r="J344" s="69"/>
      <c r="K344" s="66"/>
      <c r="L344" s="66"/>
      <c r="M344" s="71"/>
      <c r="P344" s="66"/>
      <c r="Q344" s="66"/>
      <c r="S344" s="70"/>
      <c r="V344" s="70"/>
      <c r="Y344" s="70"/>
      <c r="AB344" s="68"/>
      <c r="BA344" s="72"/>
      <c r="BB344" s="72"/>
      <c r="BC344" s="72"/>
      <c r="BD344" s="72"/>
      <c r="BE344" s="72"/>
      <c r="BF344" s="72"/>
      <c r="BG344" s="72"/>
      <c r="BH344" s="72"/>
      <c r="BI344" s="72"/>
      <c r="BJ344" s="72"/>
      <c r="BK344" s="72"/>
    </row>
    <row r="345" spans="1:63" ht="15" customHeight="1" x14ac:dyDescent="0.2">
      <c r="A345" s="15"/>
      <c r="B345" s="66"/>
      <c r="C345" s="66"/>
      <c r="D345" s="66"/>
      <c r="E345" s="66"/>
      <c r="F345" s="67"/>
      <c r="G345" s="66"/>
      <c r="H345" s="66"/>
      <c r="I345" s="66"/>
      <c r="J345" s="69"/>
      <c r="K345" s="66"/>
      <c r="L345" s="66"/>
      <c r="M345" s="71"/>
      <c r="P345" s="66"/>
      <c r="Q345" s="66"/>
      <c r="S345" s="70"/>
      <c r="V345" s="70"/>
      <c r="Y345" s="70"/>
      <c r="AB345" s="68"/>
      <c r="BA345" s="72"/>
      <c r="BB345" s="72"/>
      <c r="BC345" s="72"/>
      <c r="BD345" s="72"/>
      <c r="BE345" s="72"/>
      <c r="BF345" s="72"/>
      <c r="BG345" s="72"/>
      <c r="BH345" s="72"/>
      <c r="BI345" s="72"/>
      <c r="BJ345" s="72"/>
      <c r="BK345" s="72"/>
    </row>
    <row r="346" spans="1:63" ht="15" customHeight="1" x14ac:dyDescent="0.2">
      <c r="A346" s="15"/>
      <c r="B346" s="66"/>
      <c r="C346" s="66"/>
      <c r="D346" s="66"/>
      <c r="E346" s="66"/>
      <c r="F346" s="67"/>
      <c r="G346" s="66"/>
      <c r="H346" s="66"/>
      <c r="I346" s="66"/>
      <c r="J346" s="69"/>
      <c r="K346" s="66"/>
      <c r="L346" s="66"/>
      <c r="M346" s="71"/>
      <c r="P346" s="66"/>
      <c r="Q346" s="66"/>
      <c r="S346" s="70"/>
      <c r="V346" s="70"/>
      <c r="Y346" s="70"/>
      <c r="AB346" s="68"/>
      <c r="BA346" s="72"/>
      <c r="BB346" s="72"/>
      <c r="BC346" s="72"/>
      <c r="BD346" s="72"/>
      <c r="BE346" s="72"/>
      <c r="BF346" s="72"/>
      <c r="BG346" s="72"/>
      <c r="BH346" s="72"/>
      <c r="BI346" s="72"/>
      <c r="BJ346" s="72"/>
      <c r="BK346" s="72"/>
    </row>
    <row r="347" spans="1:63" ht="15" customHeight="1" x14ac:dyDescent="0.2">
      <c r="A347" s="15"/>
      <c r="B347" s="66"/>
      <c r="C347" s="66"/>
      <c r="D347" s="66"/>
      <c r="E347" s="66"/>
      <c r="F347" s="67"/>
      <c r="G347" s="66"/>
      <c r="H347" s="66"/>
      <c r="I347" s="66"/>
      <c r="J347" s="69"/>
      <c r="K347" s="66"/>
      <c r="L347" s="66"/>
      <c r="M347" s="71"/>
      <c r="P347" s="66"/>
      <c r="Q347" s="66"/>
      <c r="S347" s="70"/>
      <c r="V347" s="70"/>
      <c r="Y347" s="70"/>
      <c r="AB347" s="68"/>
      <c r="BA347" s="72"/>
      <c r="BB347" s="72"/>
      <c r="BC347" s="72"/>
      <c r="BD347" s="72"/>
      <c r="BE347" s="72"/>
      <c r="BF347" s="72"/>
      <c r="BG347" s="72"/>
      <c r="BH347" s="72"/>
      <c r="BI347" s="72"/>
      <c r="BJ347" s="72"/>
      <c r="BK347" s="72"/>
    </row>
    <row r="348" spans="1:63" ht="15" customHeight="1" x14ac:dyDescent="0.2">
      <c r="A348" s="15"/>
      <c r="B348" s="66"/>
      <c r="C348" s="66"/>
      <c r="D348" s="66"/>
      <c r="E348" s="66"/>
      <c r="F348" s="67"/>
      <c r="G348" s="66"/>
      <c r="H348" s="66"/>
      <c r="I348" s="66"/>
      <c r="J348" s="69"/>
      <c r="K348" s="66"/>
      <c r="L348" s="66"/>
      <c r="M348" s="71"/>
      <c r="P348" s="66"/>
      <c r="Q348" s="66"/>
      <c r="S348" s="70"/>
      <c r="V348" s="70"/>
      <c r="Y348" s="70"/>
      <c r="AB348" s="68"/>
      <c r="BA348" s="72"/>
      <c r="BB348" s="72"/>
      <c r="BC348" s="72"/>
      <c r="BD348" s="72"/>
      <c r="BE348" s="72"/>
      <c r="BF348" s="72"/>
      <c r="BG348" s="72"/>
      <c r="BH348" s="72"/>
      <c r="BI348" s="72"/>
      <c r="BJ348" s="72"/>
      <c r="BK348" s="72"/>
    </row>
    <row r="349" spans="1:63" ht="15" customHeight="1" x14ac:dyDescent="0.2">
      <c r="A349" s="15"/>
      <c r="B349" s="66"/>
      <c r="C349" s="66"/>
      <c r="D349" s="66"/>
      <c r="E349" s="66"/>
      <c r="F349" s="67"/>
      <c r="G349" s="66"/>
      <c r="H349" s="66"/>
      <c r="I349" s="66"/>
      <c r="J349" s="69"/>
      <c r="K349" s="66"/>
      <c r="L349" s="66"/>
      <c r="M349" s="71"/>
      <c r="P349" s="66"/>
      <c r="Q349" s="66"/>
      <c r="S349" s="70"/>
      <c r="V349" s="70"/>
      <c r="Y349" s="70"/>
      <c r="AB349" s="68"/>
      <c r="BA349" s="72"/>
      <c r="BB349" s="72"/>
      <c r="BC349" s="72"/>
      <c r="BD349" s="72"/>
      <c r="BE349" s="72"/>
      <c r="BF349" s="72"/>
      <c r="BG349" s="72"/>
      <c r="BH349" s="72"/>
      <c r="BI349" s="72"/>
      <c r="BJ349" s="72"/>
      <c r="BK349" s="72"/>
    </row>
    <row r="350" spans="1:63" ht="15" customHeight="1" x14ac:dyDescent="0.2">
      <c r="A350" s="15"/>
      <c r="B350" s="66"/>
      <c r="C350" s="66"/>
      <c r="D350" s="66"/>
      <c r="E350" s="66"/>
      <c r="F350" s="67"/>
      <c r="G350" s="66"/>
      <c r="H350" s="66"/>
      <c r="I350" s="66"/>
      <c r="J350" s="69"/>
      <c r="K350" s="66"/>
      <c r="L350" s="66"/>
      <c r="M350" s="71"/>
      <c r="P350" s="66"/>
      <c r="Q350" s="66"/>
      <c r="S350" s="70"/>
      <c r="V350" s="70"/>
      <c r="Y350" s="70"/>
      <c r="AB350" s="68"/>
      <c r="BA350" s="72"/>
      <c r="BB350" s="72"/>
      <c r="BC350" s="72"/>
      <c r="BD350" s="72"/>
      <c r="BE350" s="72"/>
      <c r="BF350" s="72"/>
      <c r="BG350" s="72"/>
      <c r="BH350" s="72"/>
      <c r="BI350" s="72"/>
      <c r="BJ350" s="72"/>
      <c r="BK350" s="72"/>
    </row>
    <row r="351" spans="1:63" ht="15" customHeight="1" x14ac:dyDescent="0.2">
      <c r="A351" s="15"/>
      <c r="B351" s="66"/>
      <c r="C351" s="66"/>
      <c r="D351" s="66"/>
      <c r="E351" s="66"/>
      <c r="F351" s="67"/>
      <c r="G351" s="66"/>
      <c r="H351" s="66"/>
      <c r="I351" s="66"/>
      <c r="J351" s="69"/>
      <c r="K351" s="66"/>
      <c r="L351" s="66"/>
      <c r="M351" s="71"/>
      <c r="P351" s="66"/>
      <c r="Q351" s="66"/>
      <c r="S351" s="70"/>
      <c r="V351" s="70"/>
      <c r="Y351" s="70"/>
      <c r="AB351" s="68"/>
      <c r="BA351" s="72"/>
      <c r="BB351" s="72"/>
      <c r="BC351" s="72"/>
      <c r="BD351" s="72"/>
      <c r="BE351" s="72"/>
      <c r="BF351" s="72"/>
      <c r="BG351" s="72"/>
      <c r="BH351" s="72"/>
      <c r="BI351" s="72"/>
      <c r="BJ351" s="72"/>
      <c r="BK351" s="72"/>
    </row>
    <row r="352" spans="1:63" ht="15" customHeight="1" x14ac:dyDescent="0.2">
      <c r="A352" s="15"/>
      <c r="B352" s="66"/>
      <c r="C352" s="66"/>
      <c r="D352" s="66"/>
      <c r="E352" s="66"/>
      <c r="F352" s="67"/>
      <c r="G352" s="66"/>
      <c r="H352" s="66"/>
      <c r="I352" s="66"/>
      <c r="J352" s="69"/>
      <c r="K352" s="66"/>
      <c r="L352" s="66"/>
      <c r="M352" s="71"/>
      <c r="P352" s="66"/>
      <c r="Q352" s="66"/>
      <c r="S352" s="70"/>
      <c r="V352" s="70"/>
      <c r="Y352" s="70"/>
      <c r="AB352" s="68"/>
      <c r="BA352" s="72"/>
      <c r="BB352" s="72"/>
      <c r="BC352" s="72"/>
      <c r="BD352" s="72"/>
      <c r="BE352" s="72"/>
      <c r="BF352" s="72"/>
      <c r="BG352" s="72"/>
      <c r="BH352" s="72"/>
      <c r="BI352" s="72"/>
      <c r="BJ352" s="72"/>
      <c r="BK352" s="72"/>
    </row>
    <row r="353" spans="1:63" ht="15" customHeight="1" x14ac:dyDescent="0.2">
      <c r="A353" s="15"/>
      <c r="B353" s="66"/>
      <c r="C353" s="66"/>
      <c r="D353" s="66"/>
      <c r="E353" s="66"/>
      <c r="F353" s="67"/>
      <c r="G353" s="66"/>
      <c r="H353" s="66"/>
      <c r="I353" s="66"/>
      <c r="J353" s="69"/>
      <c r="K353" s="66"/>
      <c r="L353" s="66"/>
      <c r="M353" s="71"/>
      <c r="P353" s="66"/>
      <c r="Q353" s="66"/>
      <c r="S353" s="70"/>
      <c r="V353" s="70"/>
      <c r="Y353" s="70"/>
      <c r="AB353" s="68"/>
      <c r="BA353" s="72"/>
      <c r="BB353" s="72"/>
      <c r="BC353" s="72"/>
      <c r="BD353" s="72"/>
      <c r="BE353" s="72"/>
      <c r="BF353" s="72"/>
      <c r="BG353" s="72"/>
      <c r="BH353" s="72"/>
      <c r="BI353" s="72"/>
      <c r="BJ353" s="72"/>
      <c r="BK353" s="72"/>
    </row>
    <row r="354" spans="1:63" ht="15" customHeight="1" x14ac:dyDescent="0.2">
      <c r="A354" s="15"/>
      <c r="B354" s="66"/>
      <c r="C354" s="66"/>
      <c r="D354" s="66"/>
      <c r="E354" s="66"/>
      <c r="F354" s="67"/>
      <c r="G354" s="66"/>
      <c r="H354" s="66"/>
      <c r="I354" s="66"/>
      <c r="J354" s="69"/>
      <c r="K354" s="66"/>
      <c r="L354" s="66"/>
      <c r="M354" s="71"/>
      <c r="P354" s="66"/>
      <c r="Q354" s="66"/>
      <c r="S354" s="70"/>
      <c r="V354" s="70"/>
      <c r="Y354" s="70"/>
      <c r="AB354" s="68"/>
      <c r="BA354" s="72"/>
      <c r="BB354" s="72"/>
      <c r="BC354" s="72"/>
      <c r="BD354" s="72"/>
      <c r="BE354" s="72"/>
      <c r="BF354" s="72"/>
      <c r="BG354" s="72"/>
      <c r="BH354" s="72"/>
      <c r="BI354" s="72"/>
      <c r="BJ354" s="72"/>
      <c r="BK354" s="72"/>
    </row>
    <row r="355" spans="1:63" ht="15" customHeight="1" x14ac:dyDescent="0.2">
      <c r="A355" s="15"/>
      <c r="B355" s="66"/>
      <c r="C355" s="66"/>
      <c r="D355" s="66"/>
      <c r="E355" s="66"/>
      <c r="F355" s="67"/>
      <c r="G355" s="66"/>
      <c r="H355" s="66"/>
      <c r="I355" s="66"/>
      <c r="J355" s="69"/>
      <c r="K355" s="66"/>
      <c r="L355" s="66"/>
      <c r="M355" s="71"/>
      <c r="P355" s="66"/>
      <c r="Q355" s="66"/>
      <c r="S355" s="70"/>
      <c r="V355" s="70"/>
      <c r="Y355" s="70"/>
      <c r="AB355" s="68"/>
      <c r="BA355" s="72"/>
      <c r="BB355" s="72"/>
      <c r="BC355" s="72"/>
      <c r="BD355" s="72"/>
      <c r="BE355" s="72"/>
      <c r="BF355" s="72"/>
      <c r="BG355" s="72"/>
      <c r="BH355" s="72"/>
      <c r="BI355" s="72"/>
      <c r="BJ355" s="72"/>
      <c r="BK355" s="72"/>
    </row>
    <row r="356" spans="1:63" ht="15" customHeight="1" x14ac:dyDescent="0.2">
      <c r="A356" s="15"/>
      <c r="B356" s="66"/>
      <c r="C356" s="66"/>
      <c r="D356" s="66"/>
      <c r="E356" s="66"/>
      <c r="F356" s="67"/>
      <c r="G356" s="66"/>
      <c r="H356" s="66"/>
      <c r="I356" s="66"/>
      <c r="J356" s="69"/>
      <c r="K356" s="66"/>
      <c r="L356" s="66"/>
      <c r="M356" s="71"/>
      <c r="P356" s="66"/>
      <c r="Q356" s="66"/>
      <c r="S356" s="70"/>
      <c r="V356" s="70"/>
      <c r="Y356" s="70"/>
      <c r="AB356" s="68"/>
      <c r="BA356" s="72"/>
      <c r="BB356" s="72"/>
      <c r="BC356" s="72"/>
      <c r="BD356" s="72"/>
      <c r="BE356" s="72"/>
      <c r="BF356" s="72"/>
      <c r="BG356" s="72"/>
      <c r="BH356" s="72"/>
      <c r="BI356" s="72"/>
      <c r="BJ356" s="72"/>
      <c r="BK356" s="72"/>
    </row>
    <row r="357" spans="1:63" ht="15" customHeight="1" x14ac:dyDescent="0.2">
      <c r="A357" s="15"/>
      <c r="B357" s="66"/>
      <c r="C357" s="66"/>
      <c r="D357" s="66"/>
      <c r="E357" s="66"/>
      <c r="F357" s="67"/>
      <c r="G357" s="66"/>
      <c r="H357" s="66"/>
      <c r="I357" s="66"/>
      <c r="J357" s="69"/>
      <c r="K357" s="66"/>
      <c r="L357" s="66"/>
      <c r="M357" s="71"/>
      <c r="P357" s="66"/>
      <c r="Q357" s="66"/>
      <c r="S357" s="70"/>
      <c r="V357" s="70"/>
      <c r="Y357" s="70"/>
      <c r="AB357" s="68"/>
      <c r="BA357" s="72"/>
      <c r="BB357" s="72"/>
      <c r="BC357" s="72"/>
      <c r="BD357" s="72"/>
      <c r="BE357" s="72"/>
      <c r="BF357" s="72"/>
      <c r="BG357" s="72"/>
      <c r="BH357" s="72"/>
      <c r="BI357" s="72"/>
      <c r="BJ357" s="72"/>
      <c r="BK357" s="72"/>
    </row>
    <row r="358" spans="1:63" ht="15" customHeight="1" x14ac:dyDescent="0.2">
      <c r="A358" s="15"/>
      <c r="B358" s="66"/>
      <c r="C358" s="66"/>
      <c r="D358" s="66"/>
      <c r="E358" s="66"/>
      <c r="F358" s="67"/>
      <c r="G358" s="66"/>
      <c r="H358" s="66"/>
      <c r="I358" s="66"/>
      <c r="J358" s="69"/>
      <c r="K358" s="66"/>
      <c r="L358" s="66"/>
      <c r="M358" s="71"/>
      <c r="P358" s="66"/>
      <c r="Q358" s="66"/>
      <c r="S358" s="70"/>
      <c r="V358" s="70"/>
      <c r="Y358" s="70"/>
      <c r="AB358" s="68"/>
      <c r="BA358" s="72"/>
      <c r="BB358" s="72"/>
      <c r="BC358" s="72"/>
      <c r="BD358" s="72"/>
      <c r="BE358" s="72"/>
      <c r="BF358" s="72"/>
      <c r="BG358" s="72"/>
      <c r="BH358" s="72"/>
      <c r="BI358" s="72"/>
      <c r="BJ358" s="72"/>
      <c r="BK358" s="72"/>
    </row>
    <row r="359" spans="1:63" ht="15" customHeight="1" x14ac:dyDescent="0.2">
      <c r="A359" s="15"/>
      <c r="B359" s="66"/>
      <c r="C359" s="66"/>
      <c r="D359" s="66"/>
      <c r="E359" s="66"/>
      <c r="F359" s="67"/>
      <c r="G359" s="66"/>
      <c r="H359" s="66"/>
      <c r="I359" s="66"/>
      <c r="J359" s="69"/>
      <c r="K359" s="66"/>
      <c r="L359" s="66"/>
      <c r="M359" s="71"/>
      <c r="P359" s="66"/>
      <c r="Q359" s="66"/>
      <c r="S359" s="70"/>
      <c r="V359" s="70"/>
      <c r="Y359" s="70"/>
      <c r="AB359" s="68"/>
      <c r="BA359" s="72"/>
      <c r="BB359" s="72"/>
      <c r="BC359" s="72"/>
      <c r="BD359" s="72"/>
      <c r="BE359" s="72"/>
      <c r="BF359" s="72"/>
      <c r="BG359" s="72"/>
      <c r="BH359" s="72"/>
      <c r="BI359" s="72"/>
      <c r="BJ359" s="72"/>
      <c r="BK359" s="72"/>
    </row>
    <row r="360" spans="1:63" ht="15" customHeight="1" x14ac:dyDescent="0.2">
      <c r="A360" s="15"/>
      <c r="B360" s="66"/>
      <c r="C360" s="66"/>
      <c r="D360" s="66"/>
      <c r="E360" s="66"/>
      <c r="F360" s="67"/>
      <c r="G360" s="66"/>
      <c r="H360" s="66"/>
      <c r="I360" s="66"/>
      <c r="J360" s="69"/>
      <c r="K360" s="66"/>
      <c r="L360" s="66"/>
      <c r="M360" s="71"/>
      <c r="P360" s="66"/>
      <c r="Q360" s="66"/>
      <c r="S360" s="70"/>
      <c r="V360" s="70"/>
      <c r="Y360" s="70"/>
      <c r="AB360" s="68"/>
      <c r="BA360" s="72"/>
      <c r="BB360" s="72"/>
      <c r="BC360" s="72"/>
      <c r="BD360" s="72"/>
      <c r="BE360" s="72"/>
      <c r="BF360" s="72"/>
      <c r="BG360" s="72"/>
      <c r="BH360" s="72"/>
      <c r="BI360" s="72"/>
      <c r="BJ360" s="72"/>
      <c r="BK360" s="72"/>
    </row>
    <row r="361" spans="1:63" ht="15" customHeight="1" x14ac:dyDescent="0.2">
      <c r="A361" s="15"/>
      <c r="B361" s="66"/>
      <c r="C361" s="66"/>
      <c r="D361" s="66"/>
      <c r="E361" s="66"/>
      <c r="F361" s="67"/>
      <c r="G361" s="66"/>
      <c r="H361" s="66"/>
      <c r="I361" s="66"/>
      <c r="J361" s="69"/>
      <c r="K361" s="66"/>
      <c r="L361" s="66"/>
      <c r="M361" s="71"/>
      <c r="P361" s="66"/>
      <c r="Q361" s="66"/>
      <c r="S361" s="70"/>
      <c r="V361" s="70"/>
      <c r="Y361" s="70"/>
      <c r="AB361" s="68"/>
      <c r="BA361" s="72"/>
      <c r="BB361" s="72"/>
      <c r="BC361" s="72"/>
      <c r="BD361" s="72"/>
      <c r="BE361" s="72"/>
      <c r="BF361" s="72"/>
      <c r="BG361" s="72"/>
      <c r="BH361" s="72"/>
      <c r="BI361" s="72"/>
      <c r="BJ361" s="72"/>
      <c r="BK361" s="72"/>
    </row>
    <row r="362" spans="1:63" ht="15" customHeight="1" x14ac:dyDescent="0.2">
      <c r="A362" s="15"/>
      <c r="B362" s="66"/>
      <c r="C362" s="66"/>
      <c r="D362" s="66"/>
      <c r="E362" s="66"/>
      <c r="F362" s="67"/>
      <c r="G362" s="66"/>
      <c r="H362" s="66"/>
      <c r="I362" s="66"/>
      <c r="J362" s="69"/>
      <c r="K362" s="66"/>
      <c r="L362" s="66"/>
      <c r="M362" s="71"/>
      <c r="P362" s="66"/>
      <c r="Q362" s="66"/>
      <c r="S362" s="70"/>
      <c r="V362" s="70"/>
      <c r="Y362" s="70"/>
      <c r="AB362" s="68"/>
      <c r="BA362" s="72"/>
      <c r="BB362" s="72"/>
      <c r="BC362" s="72"/>
      <c r="BD362" s="72"/>
      <c r="BE362" s="72"/>
      <c r="BF362" s="72"/>
      <c r="BG362" s="72"/>
      <c r="BH362" s="72"/>
      <c r="BI362" s="72"/>
      <c r="BJ362" s="72"/>
      <c r="BK362" s="72"/>
    </row>
    <row r="363" spans="1:63" ht="15" customHeight="1" x14ac:dyDescent="0.2">
      <c r="A363" s="15"/>
      <c r="B363" s="66"/>
      <c r="C363" s="66"/>
      <c r="D363" s="66"/>
      <c r="E363" s="66"/>
      <c r="F363" s="67"/>
      <c r="G363" s="66"/>
      <c r="H363" s="66"/>
      <c r="I363" s="66"/>
      <c r="J363" s="69"/>
      <c r="K363" s="66"/>
      <c r="L363" s="66"/>
      <c r="M363" s="71"/>
      <c r="P363" s="66"/>
      <c r="Q363" s="66"/>
      <c r="S363" s="70"/>
      <c r="V363" s="70"/>
      <c r="Y363" s="70"/>
      <c r="AB363" s="68"/>
      <c r="BA363" s="72"/>
      <c r="BB363" s="72"/>
      <c r="BC363" s="72"/>
      <c r="BD363" s="72"/>
      <c r="BE363" s="72"/>
      <c r="BF363" s="72"/>
      <c r="BG363" s="72"/>
      <c r="BH363" s="72"/>
      <c r="BI363" s="72"/>
      <c r="BJ363" s="72"/>
      <c r="BK363" s="72"/>
    </row>
    <row r="364" spans="1:63" ht="15" customHeight="1" x14ac:dyDescent="0.2">
      <c r="A364" s="15"/>
      <c r="B364" s="66"/>
      <c r="C364" s="66"/>
      <c r="D364" s="66"/>
      <c r="E364" s="66"/>
      <c r="F364" s="67"/>
      <c r="G364" s="66"/>
      <c r="H364" s="66"/>
      <c r="I364" s="66"/>
      <c r="J364" s="69"/>
      <c r="K364" s="66"/>
      <c r="L364" s="66"/>
      <c r="M364" s="71"/>
      <c r="P364" s="66"/>
      <c r="Q364" s="66"/>
      <c r="S364" s="70"/>
      <c r="V364" s="70"/>
      <c r="Y364" s="70"/>
      <c r="AB364" s="68"/>
      <c r="BA364" s="72"/>
      <c r="BB364" s="72"/>
      <c r="BC364" s="72"/>
      <c r="BD364" s="72"/>
      <c r="BE364" s="72"/>
      <c r="BF364" s="72"/>
      <c r="BG364" s="72"/>
      <c r="BH364" s="72"/>
      <c r="BI364" s="72"/>
      <c r="BJ364" s="72"/>
      <c r="BK364" s="72"/>
    </row>
    <row r="365" spans="1:63" ht="15" customHeight="1" x14ac:dyDescent="0.2">
      <c r="A365" s="15"/>
      <c r="B365" s="66"/>
      <c r="C365" s="66"/>
      <c r="D365" s="66"/>
      <c r="E365" s="66"/>
      <c r="F365" s="67"/>
      <c r="G365" s="66"/>
      <c r="H365" s="66"/>
      <c r="I365" s="66"/>
      <c r="J365" s="69"/>
      <c r="K365" s="66"/>
      <c r="L365" s="66"/>
      <c r="M365" s="71"/>
      <c r="P365" s="66"/>
      <c r="Q365" s="66"/>
      <c r="S365" s="70"/>
      <c r="V365" s="70"/>
      <c r="Y365" s="70"/>
      <c r="AB365" s="68"/>
      <c r="BA365" s="72"/>
      <c r="BB365" s="72"/>
      <c r="BC365" s="72"/>
      <c r="BD365" s="72"/>
      <c r="BE365" s="72"/>
      <c r="BF365" s="72"/>
      <c r="BG365" s="72"/>
      <c r="BH365" s="72"/>
      <c r="BI365" s="72"/>
      <c r="BJ365" s="72"/>
      <c r="BK365" s="72"/>
    </row>
    <row r="366" spans="1:63" ht="15" customHeight="1" x14ac:dyDescent="0.2">
      <c r="A366" s="15"/>
      <c r="B366" s="66"/>
      <c r="C366" s="66"/>
      <c r="D366" s="66"/>
      <c r="E366" s="66"/>
      <c r="F366" s="67"/>
      <c r="G366" s="66"/>
      <c r="H366" s="66"/>
      <c r="I366" s="66"/>
      <c r="J366" s="69"/>
      <c r="K366" s="66"/>
      <c r="L366" s="66"/>
      <c r="M366" s="71"/>
      <c r="P366" s="66"/>
      <c r="Q366" s="66"/>
      <c r="S366" s="70"/>
      <c r="V366" s="70"/>
      <c r="Y366" s="70"/>
      <c r="AB366" s="68"/>
      <c r="BA366" s="72"/>
      <c r="BB366" s="72"/>
      <c r="BC366" s="72"/>
      <c r="BD366" s="72"/>
      <c r="BE366" s="72"/>
      <c r="BF366" s="72"/>
      <c r="BG366" s="72"/>
      <c r="BH366" s="72"/>
      <c r="BI366" s="72"/>
      <c r="BJ366" s="72"/>
      <c r="BK366" s="72"/>
    </row>
    <row r="367" spans="1:63" ht="15" customHeight="1" x14ac:dyDescent="0.2">
      <c r="A367" s="15"/>
      <c r="B367" s="66"/>
      <c r="C367" s="66"/>
      <c r="D367" s="66"/>
      <c r="E367" s="66"/>
      <c r="F367" s="67"/>
      <c r="G367" s="66"/>
      <c r="H367" s="66"/>
      <c r="I367" s="66"/>
      <c r="J367" s="69"/>
      <c r="K367" s="66"/>
      <c r="L367" s="66"/>
      <c r="M367" s="71"/>
      <c r="P367" s="66"/>
      <c r="Q367" s="66"/>
      <c r="S367" s="70"/>
      <c r="V367" s="70"/>
      <c r="Y367" s="70"/>
      <c r="AB367" s="68"/>
      <c r="BA367" s="72"/>
      <c r="BB367" s="72"/>
      <c r="BC367" s="72"/>
      <c r="BD367" s="72"/>
      <c r="BE367" s="72"/>
      <c r="BF367" s="72"/>
      <c r="BG367" s="72"/>
      <c r="BH367" s="72"/>
      <c r="BI367" s="72"/>
      <c r="BJ367" s="72"/>
      <c r="BK367" s="72"/>
    </row>
    <row r="368" spans="1:63" ht="15" customHeight="1" x14ac:dyDescent="0.2">
      <c r="A368" s="15"/>
      <c r="B368" s="66"/>
      <c r="C368" s="66"/>
      <c r="D368" s="66"/>
      <c r="E368" s="66"/>
      <c r="F368" s="67"/>
      <c r="G368" s="66"/>
      <c r="H368" s="66"/>
      <c r="I368" s="66"/>
      <c r="J368" s="69"/>
      <c r="K368" s="66"/>
      <c r="L368" s="66"/>
      <c r="M368" s="71"/>
      <c r="P368" s="66"/>
      <c r="Q368" s="66"/>
      <c r="S368" s="70"/>
      <c r="V368" s="70"/>
      <c r="Y368" s="70"/>
      <c r="AB368" s="68"/>
      <c r="BA368" s="72"/>
      <c r="BB368" s="72"/>
      <c r="BC368" s="72"/>
      <c r="BD368" s="72"/>
      <c r="BE368" s="72"/>
      <c r="BF368" s="72"/>
      <c r="BG368" s="72"/>
      <c r="BH368" s="72"/>
      <c r="BI368" s="72"/>
      <c r="BJ368" s="72"/>
      <c r="BK368" s="72"/>
    </row>
    <row r="369" spans="1:63" ht="15" customHeight="1" x14ac:dyDescent="0.2">
      <c r="A369" s="15"/>
      <c r="B369" s="66"/>
      <c r="C369" s="66"/>
      <c r="D369" s="66"/>
      <c r="E369" s="66"/>
      <c r="F369" s="67"/>
      <c r="G369" s="66"/>
      <c r="H369" s="66"/>
      <c r="I369" s="66"/>
      <c r="J369" s="69"/>
      <c r="K369" s="66"/>
      <c r="L369" s="66"/>
      <c r="M369" s="71"/>
      <c r="P369" s="66"/>
      <c r="Q369" s="66"/>
      <c r="S369" s="70"/>
      <c r="V369" s="70"/>
      <c r="Y369" s="70"/>
      <c r="AB369" s="68"/>
      <c r="BA369" s="72"/>
      <c r="BB369" s="72"/>
      <c r="BC369" s="72"/>
      <c r="BD369" s="72"/>
      <c r="BE369" s="72"/>
      <c r="BF369" s="72"/>
      <c r="BG369" s="72"/>
      <c r="BH369" s="72"/>
      <c r="BI369" s="72"/>
      <c r="BJ369" s="72"/>
      <c r="BK369" s="72"/>
    </row>
    <row r="370" spans="1:63" ht="15" customHeight="1" x14ac:dyDescent="0.2">
      <c r="A370" s="15"/>
      <c r="B370" s="66"/>
      <c r="C370" s="66"/>
      <c r="D370" s="66"/>
      <c r="E370" s="66"/>
      <c r="F370" s="67"/>
      <c r="G370" s="66"/>
      <c r="H370" s="66"/>
      <c r="I370" s="66"/>
      <c r="J370" s="69"/>
      <c r="K370" s="66"/>
      <c r="L370" s="66"/>
      <c r="M370" s="71"/>
      <c r="P370" s="66"/>
      <c r="Q370" s="66"/>
      <c r="S370" s="70"/>
      <c r="V370" s="70"/>
      <c r="Y370" s="70"/>
      <c r="AB370" s="68"/>
      <c r="BA370" s="72"/>
      <c r="BB370" s="72"/>
      <c r="BC370" s="72"/>
      <c r="BD370" s="72"/>
      <c r="BE370" s="72"/>
      <c r="BF370" s="72"/>
      <c r="BG370" s="72"/>
      <c r="BH370" s="72"/>
      <c r="BI370" s="72"/>
      <c r="BJ370" s="72"/>
      <c r="BK370" s="72"/>
    </row>
    <row r="371" spans="1:63" ht="15" customHeight="1" x14ac:dyDescent="0.2">
      <c r="A371" s="15"/>
      <c r="B371" s="66"/>
      <c r="C371" s="66"/>
      <c r="D371" s="66"/>
      <c r="E371" s="66"/>
      <c r="F371" s="67"/>
      <c r="G371" s="66"/>
      <c r="H371" s="66"/>
      <c r="I371" s="66"/>
      <c r="J371" s="69"/>
      <c r="K371" s="66"/>
      <c r="L371" s="66"/>
      <c r="M371" s="71"/>
      <c r="P371" s="66"/>
      <c r="Q371" s="66"/>
      <c r="S371" s="70"/>
      <c r="V371" s="70"/>
      <c r="Y371" s="70"/>
      <c r="AB371" s="68"/>
      <c r="BA371" s="72"/>
      <c r="BB371" s="72"/>
      <c r="BC371" s="72"/>
      <c r="BD371" s="72"/>
      <c r="BE371" s="72"/>
      <c r="BF371" s="72"/>
      <c r="BG371" s="72"/>
      <c r="BH371" s="72"/>
      <c r="BI371" s="72"/>
      <c r="BJ371" s="72"/>
      <c r="BK371" s="72"/>
    </row>
    <row r="372" spans="1:63" ht="15" customHeight="1" x14ac:dyDescent="0.2">
      <c r="A372" s="15"/>
      <c r="B372" s="66"/>
      <c r="C372" s="66"/>
      <c r="D372" s="66"/>
      <c r="E372" s="66"/>
      <c r="F372" s="67"/>
      <c r="G372" s="66"/>
      <c r="H372" s="66"/>
      <c r="I372" s="66"/>
      <c r="J372" s="69"/>
      <c r="K372" s="66"/>
      <c r="L372" s="66"/>
      <c r="M372" s="71"/>
      <c r="P372" s="66"/>
      <c r="Q372" s="66"/>
      <c r="S372" s="70"/>
      <c r="V372" s="70"/>
      <c r="Y372" s="70"/>
      <c r="AB372" s="68"/>
      <c r="BA372" s="72"/>
      <c r="BB372" s="72"/>
      <c r="BC372" s="72"/>
      <c r="BD372" s="72"/>
      <c r="BE372" s="72"/>
      <c r="BF372" s="72"/>
      <c r="BG372" s="72"/>
      <c r="BH372" s="72"/>
      <c r="BI372" s="72"/>
      <c r="BJ372" s="72"/>
      <c r="BK372" s="72"/>
    </row>
    <row r="373" spans="1:63" ht="15" customHeight="1" x14ac:dyDescent="0.2">
      <c r="A373" s="15"/>
      <c r="B373" s="66"/>
      <c r="C373" s="66"/>
      <c r="D373" s="66"/>
      <c r="E373" s="66"/>
      <c r="F373" s="67"/>
      <c r="G373" s="66"/>
      <c r="H373" s="66"/>
      <c r="I373" s="66"/>
      <c r="J373" s="69"/>
      <c r="K373" s="66"/>
      <c r="L373" s="66"/>
      <c r="M373" s="71"/>
      <c r="P373" s="66"/>
      <c r="Q373" s="66"/>
      <c r="S373" s="70"/>
      <c r="V373" s="70"/>
      <c r="Y373" s="70"/>
      <c r="AB373" s="68"/>
      <c r="BA373" s="72"/>
      <c r="BB373" s="72"/>
      <c r="BC373" s="72"/>
      <c r="BD373" s="72"/>
      <c r="BE373" s="72"/>
      <c r="BF373" s="72"/>
      <c r="BG373" s="72"/>
      <c r="BH373" s="72"/>
      <c r="BI373" s="72"/>
      <c r="BJ373" s="72"/>
      <c r="BK373" s="72"/>
    </row>
    <row r="374" spans="1:63" ht="15" customHeight="1" x14ac:dyDescent="0.2">
      <c r="A374" s="15"/>
      <c r="B374" s="66"/>
      <c r="C374" s="66"/>
      <c r="D374" s="66"/>
      <c r="E374" s="66"/>
      <c r="F374" s="67"/>
      <c r="G374" s="66"/>
      <c r="H374" s="66"/>
      <c r="I374" s="66"/>
      <c r="J374" s="69"/>
      <c r="K374" s="66"/>
      <c r="L374" s="66"/>
      <c r="M374" s="71"/>
      <c r="P374" s="66"/>
      <c r="Q374" s="66"/>
      <c r="S374" s="70"/>
      <c r="V374" s="70"/>
      <c r="Y374" s="70"/>
      <c r="AB374" s="68"/>
      <c r="BA374" s="72"/>
      <c r="BB374" s="72"/>
      <c r="BC374" s="72"/>
      <c r="BD374" s="72"/>
      <c r="BE374" s="72"/>
      <c r="BF374" s="72"/>
      <c r="BG374" s="72"/>
      <c r="BH374" s="72"/>
      <c r="BI374" s="72"/>
      <c r="BJ374" s="72"/>
      <c r="BK374" s="72"/>
    </row>
    <row r="375" spans="1:63" ht="15" customHeight="1" x14ac:dyDescent="0.2">
      <c r="A375" s="15"/>
      <c r="B375" s="66"/>
      <c r="C375" s="66"/>
      <c r="D375" s="66"/>
      <c r="E375" s="66"/>
      <c r="F375" s="67"/>
      <c r="G375" s="66"/>
      <c r="H375" s="66"/>
      <c r="I375" s="66"/>
      <c r="J375" s="69"/>
      <c r="K375" s="66"/>
      <c r="L375" s="66"/>
      <c r="M375" s="71"/>
      <c r="P375" s="66"/>
      <c r="Q375" s="66"/>
      <c r="S375" s="70"/>
      <c r="V375" s="70"/>
      <c r="Y375" s="70"/>
      <c r="AB375" s="68"/>
      <c r="BA375" s="72"/>
      <c r="BB375" s="72"/>
      <c r="BC375" s="72"/>
      <c r="BD375" s="72"/>
      <c r="BE375" s="72"/>
      <c r="BF375" s="72"/>
      <c r="BG375" s="72"/>
      <c r="BH375" s="72"/>
      <c r="BI375" s="72"/>
      <c r="BJ375" s="72"/>
      <c r="BK375" s="72"/>
    </row>
    <row r="376" spans="1:63" ht="15" customHeight="1" x14ac:dyDescent="0.2">
      <c r="A376" s="15"/>
      <c r="B376" s="66"/>
      <c r="C376" s="66"/>
      <c r="D376" s="66"/>
      <c r="E376" s="66"/>
      <c r="F376" s="67"/>
      <c r="G376" s="66"/>
      <c r="H376" s="66"/>
      <c r="I376" s="66"/>
      <c r="J376" s="69"/>
      <c r="K376" s="66"/>
      <c r="L376" s="66"/>
      <c r="M376" s="71"/>
      <c r="P376" s="66"/>
      <c r="Q376" s="66"/>
      <c r="S376" s="70"/>
      <c r="V376" s="70"/>
      <c r="Y376" s="70"/>
      <c r="AB376" s="68"/>
      <c r="BA376" s="72"/>
      <c r="BB376" s="72"/>
      <c r="BC376" s="72"/>
      <c r="BD376" s="72"/>
      <c r="BE376" s="72"/>
      <c r="BF376" s="72"/>
      <c r="BG376" s="72"/>
      <c r="BH376" s="72"/>
      <c r="BI376" s="72"/>
      <c r="BJ376" s="72"/>
      <c r="BK376" s="72"/>
    </row>
    <row r="377" spans="1:63" ht="15" customHeight="1" x14ac:dyDescent="0.2">
      <c r="A377" s="15"/>
      <c r="B377" s="66"/>
      <c r="C377" s="66"/>
      <c r="D377" s="66"/>
      <c r="E377" s="66"/>
      <c r="F377" s="67"/>
      <c r="G377" s="66"/>
      <c r="H377" s="66"/>
      <c r="I377" s="66"/>
      <c r="J377" s="69"/>
      <c r="K377" s="66"/>
      <c r="L377" s="66"/>
      <c r="M377" s="71"/>
      <c r="P377" s="66"/>
      <c r="Q377" s="66"/>
      <c r="S377" s="70"/>
      <c r="V377" s="70"/>
      <c r="Y377" s="70"/>
      <c r="AB377" s="68"/>
      <c r="BA377" s="72"/>
      <c r="BB377" s="72"/>
      <c r="BC377" s="72"/>
      <c r="BD377" s="72"/>
      <c r="BE377" s="72"/>
      <c r="BF377" s="72"/>
      <c r="BG377" s="72"/>
      <c r="BH377" s="72"/>
      <c r="BI377" s="72"/>
      <c r="BJ377" s="72"/>
      <c r="BK377" s="72"/>
    </row>
    <row r="378" spans="1:63" ht="15" customHeight="1" x14ac:dyDescent="0.2">
      <c r="A378" s="15"/>
      <c r="B378" s="66"/>
      <c r="C378" s="66"/>
      <c r="D378" s="66"/>
      <c r="E378" s="66"/>
      <c r="F378" s="67"/>
      <c r="G378" s="66"/>
      <c r="H378" s="66"/>
      <c r="I378" s="66"/>
      <c r="J378" s="69"/>
      <c r="K378" s="66"/>
      <c r="L378" s="66"/>
      <c r="M378" s="71"/>
      <c r="P378" s="66"/>
      <c r="Q378" s="66"/>
      <c r="S378" s="70"/>
      <c r="V378" s="70"/>
      <c r="Y378" s="70"/>
      <c r="AB378" s="68"/>
      <c r="BA378" s="72"/>
      <c r="BB378" s="72"/>
      <c r="BC378" s="72"/>
      <c r="BD378" s="72"/>
      <c r="BE378" s="72"/>
      <c r="BF378" s="72"/>
      <c r="BG378" s="72"/>
      <c r="BH378" s="72"/>
      <c r="BI378" s="72"/>
      <c r="BJ378" s="72"/>
      <c r="BK378" s="72"/>
    </row>
    <row r="379" spans="1:63" ht="15" customHeight="1" x14ac:dyDescent="0.2">
      <c r="A379" s="15"/>
      <c r="B379" s="66"/>
      <c r="C379" s="66"/>
      <c r="D379" s="66"/>
      <c r="E379" s="66"/>
      <c r="F379" s="67"/>
      <c r="G379" s="66"/>
      <c r="H379" s="66"/>
      <c r="I379" s="66"/>
      <c r="J379" s="69"/>
      <c r="K379" s="66"/>
      <c r="L379" s="66"/>
      <c r="M379" s="71"/>
      <c r="P379" s="66"/>
      <c r="Q379" s="66"/>
      <c r="S379" s="70"/>
      <c r="V379" s="70"/>
      <c r="Y379" s="70"/>
      <c r="AB379" s="68"/>
      <c r="BA379" s="72"/>
      <c r="BB379" s="72"/>
      <c r="BC379" s="72"/>
      <c r="BD379" s="72"/>
      <c r="BE379" s="72"/>
      <c r="BF379" s="72"/>
      <c r="BG379" s="72"/>
      <c r="BH379" s="72"/>
      <c r="BI379" s="72"/>
      <c r="BJ379" s="72"/>
      <c r="BK379" s="72"/>
    </row>
    <row r="380" spans="1:63" ht="15" customHeight="1" x14ac:dyDescent="0.2">
      <c r="A380" s="15"/>
      <c r="B380" s="66"/>
      <c r="C380" s="66"/>
      <c r="D380" s="66"/>
      <c r="E380" s="66"/>
      <c r="F380" s="67"/>
      <c r="G380" s="66"/>
      <c r="H380" s="66"/>
      <c r="I380" s="66"/>
      <c r="J380" s="69"/>
      <c r="K380" s="66"/>
      <c r="L380" s="66"/>
      <c r="M380" s="71"/>
      <c r="P380" s="66"/>
      <c r="Q380" s="66"/>
      <c r="S380" s="70"/>
      <c r="V380" s="70"/>
      <c r="Y380" s="70"/>
      <c r="AB380" s="68"/>
      <c r="BA380" s="72"/>
      <c r="BB380" s="72"/>
      <c r="BC380" s="72"/>
      <c r="BD380" s="72"/>
      <c r="BE380" s="72"/>
      <c r="BF380" s="72"/>
      <c r="BG380" s="72"/>
      <c r="BH380" s="72"/>
      <c r="BI380" s="72"/>
      <c r="BJ380" s="72"/>
      <c r="BK380" s="72"/>
    </row>
    <row r="381" spans="1:63" ht="15" customHeight="1" x14ac:dyDescent="0.2">
      <c r="A381" s="15"/>
      <c r="B381" s="66"/>
      <c r="C381" s="66"/>
      <c r="D381" s="66"/>
      <c r="E381" s="66"/>
      <c r="F381" s="67"/>
      <c r="G381" s="66"/>
      <c r="H381" s="66"/>
      <c r="I381" s="66"/>
      <c r="J381" s="69"/>
      <c r="K381" s="66"/>
      <c r="L381" s="66"/>
      <c r="M381" s="71"/>
      <c r="P381" s="66"/>
      <c r="Q381" s="66"/>
      <c r="S381" s="70"/>
      <c r="V381" s="70"/>
      <c r="Y381" s="70"/>
      <c r="AB381" s="68"/>
      <c r="BA381" s="72"/>
      <c r="BB381" s="72"/>
      <c r="BC381" s="72"/>
      <c r="BD381" s="72"/>
      <c r="BE381" s="72"/>
      <c r="BF381" s="72"/>
      <c r="BG381" s="72"/>
      <c r="BH381" s="72"/>
      <c r="BI381" s="72"/>
      <c r="BJ381" s="72"/>
      <c r="BK381" s="72"/>
    </row>
    <row r="382" spans="1:63" ht="15" customHeight="1" x14ac:dyDescent="0.2">
      <c r="A382" s="15"/>
      <c r="B382" s="66"/>
      <c r="C382" s="66"/>
      <c r="D382" s="66"/>
      <c r="E382" s="66"/>
      <c r="F382" s="67"/>
      <c r="G382" s="66"/>
      <c r="H382" s="66"/>
      <c r="I382" s="66"/>
      <c r="J382" s="69"/>
      <c r="K382" s="66"/>
      <c r="L382" s="66"/>
      <c r="M382" s="71"/>
      <c r="P382" s="66"/>
      <c r="Q382" s="66"/>
      <c r="S382" s="70"/>
      <c r="V382" s="70"/>
      <c r="Y382" s="70"/>
      <c r="AB382" s="68"/>
      <c r="BA382" s="72"/>
      <c r="BB382" s="72"/>
      <c r="BC382" s="72"/>
      <c r="BD382" s="72"/>
      <c r="BE382" s="72"/>
      <c r="BF382" s="72"/>
      <c r="BG382" s="72"/>
      <c r="BH382" s="72"/>
      <c r="BI382" s="72"/>
      <c r="BJ382" s="72"/>
      <c r="BK382" s="72"/>
    </row>
    <row r="383" spans="1:63" ht="15" customHeight="1" x14ac:dyDescent="0.2">
      <c r="A383" s="15"/>
      <c r="B383" s="66"/>
      <c r="C383" s="66"/>
      <c r="D383" s="66"/>
      <c r="E383" s="66"/>
      <c r="F383" s="67"/>
      <c r="G383" s="66"/>
      <c r="H383" s="66"/>
      <c r="I383" s="66"/>
      <c r="J383" s="69"/>
      <c r="K383" s="66"/>
      <c r="L383" s="66"/>
      <c r="M383" s="71"/>
      <c r="P383" s="66"/>
      <c r="Q383" s="66"/>
      <c r="S383" s="70"/>
      <c r="V383" s="70"/>
      <c r="Y383" s="70"/>
      <c r="AB383" s="68"/>
      <c r="BA383" s="72"/>
      <c r="BB383" s="72"/>
      <c r="BC383" s="72"/>
      <c r="BD383" s="72"/>
      <c r="BE383" s="72"/>
      <c r="BF383" s="72"/>
      <c r="BG383" s="72"/>
      <c r="BH383" s="72"/>
      <c r="BI383" s="72"/>
      <c r="BJ383" s="72"/>
      <c r="BK383" s="72"/>
    </row>
    <row r="384" spans="1:63" ht="15" customHeight="1" x14ac:dyDescent="0.2">
      <c r="A384" s="15"/>
      <c r="B384" s="66"/>
      <c r="C384" s="66"/>
      <c r="D384" s="66"/>
      <c r="E384" s="66"/>
      <c r="F384" s="67"/>
      <c r="G384" s="66"/>
      <c r="H384" s="66"/>
      <c r="I384" s="66"/>
      <c r="J384" s="69"/>
      <c r="K384" s="66"/>
      <c r="L384" s="66"/>
      <c r="M384" s="71"/>
      <c r="P384" s="66"/>
      <c r="Q384" s="66"/>
      <c r="S384" s="70"/>
      <c r="V384" s="70"/>
      <c r="Y384" s="70"/>
      <c r="AB384" s="68"/>
      <c r="BA384" s="72"/>
      <c r="BB384" s="72"/>
      <c r="BC384" s="72"/>
      <c r="BD384" s="72"/>
      <c r="BE384" s="72"/>
      <c r="BF384" s="72"/>
      <c r="BG384" s="72"/>
      <c r="BH384" s="72"/>
      <c r="BI384" s="72"/>
      <c r="BJ384" s="72"/>
      <c r="BK384" s="72"/>
    </row>
    <row r="385" spans="1:63" ht="15" customHeight="1" x14ac:dyDescent="0.2">
      <c r="A385" s="15"/>
      <c r="B385" s="66"/>
      <c r="C385" s="66"/>
      <c r="D385" s="66"/>
      <c r="E385" s="66"/>
      <c r="F385" s="67"/>
      <c r="G385" s="66"/>
      <c r="H385" s="66"/>
      <c r="I385" s="66"/>
      <c r="J385" s="69"/>
      <c r="K385" s="66"/>
      <c r="L385" s="66"/>
      <c r="M385" s="71"/>
      <c r="P385" s="66"/>
      <c r="Q385" s="66"/>
      <c r="S385" s="70"/>
      <c r="V385" s="70"/>
      <c r="Y385" s="70"/>
      <c r="AB385" s="68"/>
      <c r="BA385" s="72"/>
      <c r="BB385" s="72"/>
      <c r="BC385" s="72"/>
      <c r="BD385" s="72"/>
      <c r="BE385" s="72"/>
      <c r="BF385" s="72"/>
      <c r="BG385" s="72"/>
      <c r="BH385" s="72"/>
      <c r="BI385" s="72"/>
      <c r="BJ385" s="72"/>
      <c r="BK385" s="72"/>
    </row>
    <row r="386" spans="1:63" ht="15" customHeight="1" x14ac:dyDescent="0.2">
      <c r="A386" s="15"/>
      <c r="B386" s="66"/>
      <c r="C386" s="66"/>
      <c r="D386" s="66"/>
      <c r="E386" s="66"/>
      <c r="F386" s="67"/>
      <c r="G386" s="66"/>
      <c r="H386" s="66"/>
      <c r="I386" s="66"/>
      <c r="J386" s="69"/>
      <c r="K386" s="66"/>
      <c r="L386" s="66"/>
      <c r="M386" s="71"/>
      <c r="P386" s="66"/>
      <c r="Q386" s="66"/>
      <c r="S386" s="70"/>
      <c r="V386" s="70"/>
      <c r="Y386" s="70"/>
      <c r="AB386" s="68"/>
      <c r="BA386" s="72"/>
      <c r="BB386" s="72"/>
      <c r="BC386" s="72"/>
      <c r="BD386" s="72"/>
      <c r="BE386" s="72"/>
      <c r="BF386" s="72"/>
      <c r="BG386" s="72"/>
      <c r="BH386" s="72"/>
      <c r="BI386" s="72"/>
      <c r="BJ386" s="72"/>
      <c r="BK386" s="72"/>
    </row>
    <row r="387" spans="1:63" ht="15" customHeight="1" x14ac:dyDescent="0.2">
      <c r="A387" s="15"/>
      <c r="B387" s="66"/>
      <c r="C387" s="66"/>
      <c r="D387" s="66"/>
      <c r="E387" s="66"/>
      <c r="F387" s="67"/>
      <c r="G387" s="66"/>
      <c r="H387" s="66"/>
      <c r="I387" s="66"/>
      <c r="J387" s="69"/>
      <c r="K387" s="66"/>
      <c r="L387" s="66"/>
      <c r="M387" s="71"/>
      <c r="P387" s="66"/>
      <c r="Q387" s="66"/>
      <c r="S387" s="70"/>
      <c r="V387" s="70"/>
      <c r="Y387" s="70"/>
      <c r="AB387" s="68"/>
      <c r="BA387" s="72"/>
      <c r="BB387" s="72"/>
      <c r="BC387" s="72"/>
      <c r="BD387" s="72"/>
      <c r="BE387" s="72"/>
      <c r="BF387" s="72"/>
      <c r="BG387" s="72"/>
      <c r="BH387" s="72"/>
      <c r="BI387" s="72"/>
      <c r="BJ387" s="72"/>
      <c r="BK387" s="72"/>
    </row>
    <row r="388" spans="1:63" ht="15" customHeight="1" x14ac:dyDescent="0.2">
      <c r="A388" s="15"/>
      <c r="B388" s="66"/>
      <c r="C388" s="66"/>
      <c r="D388" s="66"/>
      <c r="E388" s="66"/>
      <c r="F388" s="67"/>
      <c r="G388" s="66"/>
      <c r="H388" s="66"/>
      <c r="I388" s="66"/>
      <c r="J388" s="69"/>
      <c r="K388" s="66"/>
      <c r="L388" s="66"/>
      <c r="M388" s="71"/>
      <c r="P388" s="66"/>
      <c r="Q388" s="66"/>
      <c r="S388" s="70"/>
      <c r="V388" s="70"/>
      <c r="Y388" s="70"/>
      <c r="AB388" s="68"/>
      <c r="BA388" s="72"/>
      <c r="BB388" s="72"/>
      <c r="BC388" s="72"/>
      <c r="BD388" s="72"/>
      <c r="BE388" s="72"/>
      <c r="BF388" s="72"/>
      <c r="BG388" s="72"/>
      <c r="BH388" s="72"/>
      <c r="BI388" s="72"/>
      <c r="BJ388" s="72"/>
      <c r="BK388" s="72"/>
    </row>
    <row r="389" spans="1:63" ht="15" customHeight="1" x14ac:dyDescent="0.2">
      <c r="A389" s="15"/>
      <c r="B389" s="66"/>
      <c r="C389" s="66"/>
      <c r="D389" s="66"/>
      <c r="E389" s="66"/>
      <c r="F389" s="67"/>
      <c r="G389" s="66"/>
      <c r="H389" s="66"/>
      <c r="I389" s="66"/>
      <c r="J389" s="69"/>
      <c r="K389" s="66"/>
      <c r="L389" s="66"/>
      <c r="M389" s="71"/>
      <c r="P389" s="66"/>
      <c r="Q389" s="66"/>
      <c r="S389" s="70"/>
      <c r="V389" s="70"/>
      <c r="Y389" s="70"/>
      <c r="AB389" s="68"/>
      <c r="BA389" s="72"/>
      <c r="BB389" s="72"/>
      <c r="BC389" s="72"/>
      <c r="BD389" s="72"/>
      <c r="BE389" s="72"/>
      <c r="BF389" s="72"/>
      <c r="BG389" s="72"/>
      <c r="BH389" s="72"/>
      <c r="BI389" s="72"/>
      <c r="BJ389" s="72"/>
      <c r="BK389" s="72"/>
    </row>
    <row r="390" spans="1:63" ht="15" customHeight="1" x14ac:dyDescent="0.2">
      <c r="A390" s="15"/>
      <c r="B390" s="66"/>
      <c r="C390" s="66"/>
      <c r="D390" s="66"/>
      <c r="E390" s="66"/>
      <c r="F390" s="67"/>
      <c r="G390" s="66"/>
      <c r="H390" s="66"/>
      <c r="I390" s="66"/>
      <c r="J390" s="69"/>
      <c r="K390" s="66"/>
      <c r="L390" s="66"/>
      <c r="M390" s="71"/>
      <c r="P390" s="66"/>
      <c r="Q390" s="66"/>
      <c r="S390" s="70"/>
      <c r="V390" s="70"/>
      <c r="Y390" s="70"/>
      <c r="AB390" s="68"/>
      <c r="BA390" s="72"/>
      <c r="BB390" s="72"/>
      <c r="BC390" s="72"/>
      <c r="BD390" s="72"/>
      <c r="BE390" s="72"/>
      <c r="BF390" s="72"/>
      <c r="BG390" s="72"/>
      <c r="BH390" s="72"/>
      <c r="BI390" s="72"/>
      <c r="BJ390" s="72"/>
      <c r="BK390" s="72"/>
    </row>
    <row r="391" spans="1:63" ht="15" customHeight="1" x14ac:dyDescent="0.2">
      <c r="A391" s="15"/>
      <c r="B391" s="66"/>
      <c r="C391" s="66"/>
      <c r="D391" s="66"/>
      <c r="E391" s="66"/>
      <c r="F391" s="67"/>
      <c r="G391" s="66"/>
      <c r="H391" s="66"/>
      <c r="I391" s="66"/>
      <c r="J391" s="69"/>
      <c r="K391" s="66"/>
      <c r="L391" s="66"/>
      <c r="M391" s="71"/>
      <c r="P391" s="66"/>
      <c r="Q391" s="66"/>
      <c r="S391" s="70"/>
      <c r="V391" s="70"/>
      <c r="Y391" s="70"/>
      <c r="AB391" s="68"/>
      <c r="BA391" s="72"/>
      <c r="BB391" s="72"/>
      <c r="BC391" s="72"/>
      <c r="BD391" s="72"/>
      <c r="BE391" s="72"/>
      <c r="BF391" s="72"/>
      <c r="BG391" s="72"/>
      <c r="BH391" s="72"/>
      <c r="BI391" s="72"/>
      <c r="BJ391" s="72"/>
      <c r="BK391" s="72"/>
    </row>
    <row r="392" spans="1:63" ht="15" customHeight="1" x14ac:dyDescent="0.2">
      <c r="A392" s="15"/>
      <c r="B392" s="66"/>
      <c r="C392" s="66"/>
      <c r="D392" s="66"/>
      <c r="E392" s="66"/>
      <c r="F392" s="67"/>
      <c r="G392" s="66"/>
      <c r="H392" s="66"/>
      <c r="I392" s="66"/>
      <c r="J392" s="69"/>
      <c r="K392" s="66"/>
      <c r="L392" s="66"/>
      <c r="M392" s="71"/>
      <c r="P392" s="66"/>
      <c r="Q392" s="66"/>
      <c r="S392" s="70"/>
      <c r="V392" s="70"/>
      <c r="Y392" s="70"/>
      <c r="AB392" s="68"/>
      <c r="BA392" s="72"/>
      <c r="BB392" s="72"/>
      <c r="BC392" s="72"/>
      <c r="BD392" s="72"/>
      <c r="BE392" s="72"/>
      <c r="BF392" s="72"/>
      <c r="BG392" s="72"/>
      <c r="BH392" s="72"/>
      <c r="BI392" s="72"/>
      <c r="BJ392" s="72"/>
      <c r="BK392" s="72"/>
    </row>
    <row r="393" spans="1:63" ht="15" customHeight="1" x14ac:dyDescent="0.2">
      <c r="A393" s="15"/>
      <c r="B393" s="66"/>
      <c r="C393" s="66"/>
      <c r="D393" s="66"/>
      <c r="E393" s="66"/>
      <c r="F393" s="67"/>
      <c r="G393" s="66"/>
      <c r="H393" s="66"/>
      <c r="I393" s="66"/>
      <c r="J393" s="69"/>
      <c r="K393" s="66"/>
      <c r="L393" s="66"/>
      <c r="M393" s="71"/>
      <c r="P393" s="66"/>
      <c r="Q393" s="66"/>
      <c r="S393" s="70"/>
      <c r="V393" s="70"/>
      <c r="Y393" s="70"/>
      <c r="AB393" s="68"/>
      <c r="BA393" s="72"/>
      <c r="BB393" s="72"/>
      <c r="BC393" s="72"/>
      <c r="BD393" s="72"/>
      <c r="BE393" s="72"/>
      <c r="BF393" s="72"/>
      <c r="BG393" s="72"/>
      <c r="BH393" s="72"/>
      <c r="BI393" s="72"/>
      <c r="BJ393" s="72"/>
      <c r="BK393" s="72"/>
    </row>
    <row r="394" spans="1:63" ht="15" customHeight="1" x14ac:dyDescent="0.2">
      <c r="A394" s="15"/>
      <c r="B394" s="66"/>
      <c r="C394" s="66"/>
      <c r="D394" s="66"/>
      <c r="E394" s="66"/>
      <c r="F394" s="67"/>
      <c r="G394" s="66"/>
      <c r="H394" s="66"/>
      <c r="I394" s="66"/>
      <c r="J394" s="69"/>
      <c r="K394" s="66"/>
      <c r="L394" s="66"/>
      <c r="M394" s="71"/>
      <c r="P394" s="66"/>
      <c r="Q394" s="66"/>
      <c r="S394" s="70"/>
      <c r="V394" s="70"/>
      <c r="Y394" s="70"/>
      <c r="AB394" s="68"/>
      <c r="BA394" s="72"/>
      <c r="BB394" s="72"/>
      <c r="BC394" s="72"/>
      <c r="BD394" s="72"/>
      <c r="BE394" s="72"/>
      <c r="BF394" s="72"/>
      <c r="BG394" s="72"/>
      <c r="BH394" s="72"/>
      <c r="BI394" s="72"/>
      <c r="BJ394" s="72"/>
      <c r="BK394" s="72"/>
    </row>
    <row r="395" spans="1:63" ht="15" customHeight="1" x14ac:dyDescent="0.2">
      <c r="A395" s="15"/>
      <c r="B395" s="66"/>
      <c r="C395" s="66"/>
      <c r="D395" s="66"/>
      <c r="E395" s="66"/>
      <c r="F395" s="67"/>
      <c r="G395" s="66"/>
      <c r="H395" s="66"/>
      <c r="I395" s="66"/>
      <c r="J395" s="69"/>
      <c r="K395" s="66"/>
      <c r="L395" s="66"/>
      <c r="M395" s="71"/>
      <c r="P395" s="66"/>
      <c r="Q395" s="66"/>
      <c r="S395" s="70"/>
      <c r="V395" s="70"/>
      <c r="Y395" s="70"/>
      <c r="AB395" s="68"/>
      <c r="BA395" s="72"/>
      <c r="BB395" s="72"/>
      <c r="BC395" s="72"/>
      <c r="BD395" s="72"/>
      <c r="BE395" s="72"/>
      <c r="BF395" s="72"/>
      <c r="BG395" s="72"/>
      <c r="BH395" s="72"/>
      <c r="BI395" s="72"/>
      <c r="BJ395" s="72"/>
      <c r="BK395" s="72"/>
    </row>
    <row r="396" spans="1:63" ht="15" customHeight="1" x14ac:dyDescent="0.2">
      <c r="A396" s="15"/>
      <c r="B396" s="66"/>
      <c r="C396" s="66"/>
      <c r="D396" s="66"/>
      <c r="E396" s="66"/>
      <c r="F396" s="67"/>
      <c r="G396" s="66"/>
      <c r="H396" s="66"/>
      <c r="I396" s="66"/>
      <c r="J396" s="69"/>
      <c r="K396" s="66"/>
      <c r="L396" s="66"/>
      <c r="M396" s="71"/>
      <c r="P396" s="66"/>
      <c r="Q396" s="66"/>
      <c r="S396" s="70"/>
      <c r="V396" s="70"/>
      <c r="Y396" s="70"/>
      <c r="AB396" s="68"/>
      <c r="BA396" s="72"/>
      <c r="BB396" s="72"/>
      <c r="BC396" s="72"/>
      <c r="BD396" s="72"/>
      <c r="BE396" s="72"/>
      <c r="BF396" s="72"/>
      <c r="BG396" s="72"/>
      <c r="BH396" s="72"/>
      <c r="BI396" s="72"/>
      <c r="BJ396" s="72"/>
      <c r="BK396" s="72"/>
    </row>
    <row r="397" spans="1:63" ht="15" customHeight="1" x14ac:dyDescent="0.2">
      <c r="A397" s="15"/>
      <c r="B397" s="66"/>
      <c r="C397" s="66"/>
      <c r="D397" s="66"/>
      <c r="E397" s="66"/>
      <c r="F397" s="67"/>
      <c r="G397" s="66"/>
      <c r="H397" s="66"/>
      <c r="I397" s="66"/>
      <c r="J397" s="69"/>
      <c r="K397" s="66"/>
      <c r="L397" s="66"/>
      <c r="M397" s="71"/>
      <c r="P397" s="66"/>
      <c r="Q397" s="66"/>
      <c r="S397" s="70"/>
      <c r="V397" s="70"/>
      <c r="Y397" s="70"/>
      <c r="AB397" s="68"/>
      <c r="BA397" s="72"/>
      <c r="BB397" s="72"/>
      <c r="BC397" s="72"/>
      <c r="BD397" s="72"/>
      <c r="BE397" s="72"/>
      <c r="BF397" s="72"/>
      <c r="BG397" s="72"/>
      <c r="BH397" s="72"/>
      <c r="BI397" s="72"/>
      <c r="BJ397" s="72"/>
      <c r="BK397" s="72"/>
    </row>
    <row r="398" spans="1:63" ht="15" customHeight="1" x14ac:dyDescent="0.2">
      <c r="A398" s="15"/>
      <c r="B398" s="66"/>
      <c r="C398" s="66"/>
      <c r="D398" s="66"/>
      <c r="E398" s="66"/>
      <c r="F398" s="67"/>
      <c r="G398" s="66"/>
      <c r="H398" s="66"/>
      <c r="I398" s="66"/>
      <c r="J398" s="69"/>
      <c r="K398" s="66"/>
      <c r="L398" s="66"/>
      <c r="M398" s="71"/>
      <c r="P398" s="66"/>
      <c r="Q398" s="66"/>
      <c r="S398" s="70"/>
      <c r="V398" s="70"/>
      <c r="Y398" s="70"/>
      <c r="AB398" s="68"/>
      <c r="BA398" s="72"/>
      <c r="BB398" s="72"/>
      <c r="BC398" s="72"/>
      <c r="BD398" s="72"/>
      <c r="BE398" s="72"/>
      <c r="BF398" s="72"/>
      <c r="BG398" s="72"/>
      <c r="BH398" s="72"/>
      <c r="BI398" s="72"/>
      <c r="BJ398" s="72"/>
      <c r="BK398" s="72"/>
    </row>
    <row r="399" spans="1:63" ht="15" customHeight="1" x14ac:dyDescent="0.2">
      <c r="A399" s="15"/>
      <c r="B399" s="66"/>
      <c r="C399" s="66"/>
      <c r="D399" s="66"/>
      <c r="E399" s="66"/>
      <c r="F399" s="67"/>
      <c r="G399" s="66"/>
      <c r="H399" s="66"/>
      <c r="I399" s="66"/>
      <c r="J399" s="69"/>
      <c r="K399" s="66"/>
      <c r="L399" s="66"/>
      <c r="M399" s="71"/>
      <c r="P399" s="66"/>
      <c r="Q399" s="66"/>
      <c r="S399" s="70"/>
      <c r="V399" s="70"/>
      <c r="Y399" s="70"/>
      <c r="AB399" s="68"/>
      <c r="BA399" s="72"/>
      <c r="BB399" s="72"/>
      <c r="BC399" s="72"/>
      <c r="BD399" s="72"/>
      <c r="BE399" s="72"/>
      <c r="BF399" s="72"/>
      <c r="BG399" s="72"/>
      <c r="BH399" s="72"/>
      <c r="BI399" s="72"/>
      <c r="BJ399" s="72"/>
      <c r="BK399" s="72"/>
    </row>
    <row r="400" spans="1:63" ht="15" customHeight="1" x14ac:dyDescent="0.2">
      <c r="A400" s="15"/>
      <c r="B400" s="66"/>
      <c r="C400" s="66"/>
      <c r="D400" s="66"/>
      <c r="E400" s="66"/>
      <c r="F400" s="67"/>
      <c r="G400" s="66"/>
      <c r="H400" s="66"/>
      <c r="I400" s="66"/>
      <c r="J400" s="69"/>
      <c r="K400" s="66"/>
      <c r="L400" s="66"/>
      <c r="M400" s="71"/>
      <c r="P400" s="66"/>
      <c r="Q400" s="66"/>
      <c r="S400" s="70"/>
      <c r="V400" s="70"/>
      <c r="Y400" s="70"/>
      <c r="AB400" s="68"/>
      <c r="BA400" s="72"/>
      <c r="BB400" s="72"/>
      <c r="BC400" s="72"/>
      <c r="BD400" s="72"/>
      <c r="BE400" s="72"/>
      <c r="BF400" s="72"/>
      <c r="BG400" s="72"/>
      <c r="BH400" s="72"/>
      <c r="BI400" s="72"/>
      <c r="BJ400" s="72"/>
      <c r="BK400" s="72"/>
    </row>
    <row r="401" spans="1:63" ht="15" customHeight="1" x14ac:dyDescent="0.2">
      <c r="A401" s="15"/>
      <c r="B401" s="66"/>
      <c r="C401" s="66"/>
      <c r="D401" s="66"/>
      <c r="E401" s="66"/>
      <c r="F401" s="67"/>
      <c r="G401" s="66"/>
      <c r="H401" s="66"/>
      <c r="I401" s="66"/>
      <c r="J401" s="69"/>
      <c r="K401" s="66"/>
      <c r="L401" s="66"/>
      <c r="M401" s="71"/>
      <c r="P401" s="66"/>
      <c r="Q401" s="66"/>
      <c r="S401" s="70"/>
      <c r="V401" s="70"/>
      <c r="Y401" s="70"/>
      <c r="AB401" s="68"/>
      <c r="BA401" s="72"/>
      <c r="BB401" s="72"/>
      <c r="BC401" s="72"/>
      <c r="BD401" s="72"/>
      <c r="BE401" s="72"/>
      <c r="BF401" s="72"/>
      <c r="BG401" s="72"/>
      <c r="BH401" s="72"/>
      <c r="BI401" s="72"/>
      <c r="BJ401" s="72"/>
      <c r="BK401" s="72"/>
    </row>
    <row r="402" spans="1:63" ht="15" customHeight="1" x14ac:dyDescent="0.2">
      <c r="A402" s="15"/>
      <c r="B402" s="66"/>
      <c r="C402" s="66"/>
      <c r="D402" s="66"/>
      <c r="E402" s="66"/>
      <c r="F402" s="67"/>
      <c r="G402" s="66"/>
      <c r="H402" s="66"/>
      <c r="I402" s="66"/>
      <c r="J402" s="69"/>
      <c r="K402" s="66"/>
      <c r="L402" s="66"/>
      <c r="M402" s="71"/>
      <c r="P402" s="66"/>
      <c r="Q402" s="66"/>
      <c r="S402" s="70"/>
      <c r="V402" s="70"/>
      <c r="Y402" s="70"/>
      <c r="AB402" s="68"/>
      <c r="BA402" s="72"/>
      <c r="BB402" s="72"/>
      <c r="BC402" s="72"/>
      <c r="BD402" s="72"/>
      <c r="BE402" s="72"/>
      <c r="BF402" s="72"/>
      <c r="BG402" s="72"/>
      <c r="BH402" s="72"/>
      <c r="BI402" s="72"/>
      <c r="BJ402" s="72"/>
      <c r="BK402" s="72"/>
    </row>
    <row r="403" spans="1:63" ht="15" customHeight="1" x14ac:dyDescent="0.2">
      <c r="A403" s="15"/>
      <c r="B403" s="66"/>
      <c r="C403" s="66"/>
      <c r="D403" s="66"/>
      <c r="E403" s="66"/>
      <c r="F403" s="67"/>
      <c r="G403" s="66"/>
      <c r="H403" s="66"/>
      <c r="I403" s="66"/>
      <c r="J403" s="69"/>
      <c r="K403" s="66"/>
      <c r="L403" s="66"/>
      <c r="M403" s="71"/>
      <c r="P403" s="66"/>
      <c r="Q403" s="66"/>
      <c r="S403" s="70"/>
      <c r="V403" s="70"/>
      <c r="Y403" s="70"/>
      <c r="AB403" s="68"/>
      <c r="BA403" s="72"/>
      <c r="BB403" s="72"/>
      <c r="BC403" s="72"/>
      <c r="BD403" s="72"/>
      <c r="BE403" s="72"/>
      <c r="BF403" s="72"/>
      <c r="BG403" s="72"/>
      <c r="BH403" s="72"/>
      <c r="BI403" s="72"/>
      <c r="BJ403" s="72"/>
      <c r="BK403" s="72"/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GetAllData" altText="GetData">
                <anchor moveWithCells="1" sizeWithCells="1">
                  <from>
                    <xdr:col>0</xdr:col>
                    <xdr:colOff>76200</xdr:colOff>
                    <xdr:row>9</xdr:row>
                    <xdr:rowOff>19050</xdr:rowOff>
                  </from>
                  <to>
                    <xdr:col>0</xdr:col>
                    <xdr:colOff>1485900</xdr:colOff>
                    <xdr:row>10</xdr:row>
                    <xdr:rowOff>133350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F0"/>
  </sheetPr>
  <dimension ref="A1:AA432"/>
  <sheetViews>
    <sheetView workbookViewId="0">
      <pane ySplit="6" topLeftCell="A7" activePane="bottomLeft" state="frozen"/>
      <selection pane="bottomLeft" activeCell="C2" sqref="C2"/>
    </sheetView>
  </sheetViews>
  <sheetFormatPr defaultColWidth="17.28515625" defaultRowHeight="15.75" customHeight="1" x14ac:dyDescent="0.2"/>
  <cols>
    <col min="1" max="1" width="19.5703125" style="13" bestFit="1" customWidth="1"/>
    <col min="2" max="2" width="7.42578125" style="13" bestFit="1" customWidth="1"/>
    <col min="3" max="3" width="12.7109375" style="13" bestFit="1" customWidth="1"/>
    <col min="4" max="4" width="12.140625" style="13" bestFit="1" customWidth="1"/>
    <col min="5" max="5" width="15.140625" style="13" customWidth="1"/>
    <col min="6" max="7" width="10.140625" style="13" bestFit="1" customWidth="1"/>
    <col min="8" max="9" width="10.28515625" style="13" bestFit="1" customWidth="1"/>
    <col min="10" max="10" width="6.140625" style="13" bestFit="1" customWidth="1"/>
    <col min="11" max="11" width="10.140625" style="13" bestFit="1" customWidth="1"/>
    <col min="12" max="12" width="5.5703125" style="13" bestFit="1" customWidth="1"/>
    <col min="13" max="13" width="23.85546875" style="13" customWidth="1"/>
    <col min="14" max="14" width="18.5703125" style="13" customWidth="1"/>
    <col min="15" max="15" width="19.85546875" style="13" customWidth="1"/>
    <col min="16" max="16" width="18.28515625" style="13" customWidth="1"/>
    <col min="17" max="17" width="20.7109375" style="13" customWidth="1"/>
    <col min="18" max="18" width="22.140625" style="13" customWidth="1"/>
    <col min="19" max="19" width="20" style="13" customWidth="1"/>
    <col min="20" max="20" width="14.28515625" style="13" customWidth="1"/>
    <col min="21" max="21" width="11.7109375" style="13" customWidth="1"/>
    <col min="22" max="22" width="22.42578125" style="13" customWidth="1"/>
    <col min="23" max="23" width="21.5703125" style="13" customWidth="1"/>
    <col min="24" max="25" width="8.7109375" style="13" customWidth="1"/>
    <col min="26" max="26" width="9.28515625" style="13" bestFit="1" customWidth="1"/>
    <col min="27" max="27" width="7" style="13" bestFit="1" customWidth="1"/>
    <col min="28" max="16384" width="17.28515625" style="13"/>
  </cols>
  <sheetData>
    <row r="1" spans="1:27" ht="15" customHeight="1" x14ac:dyDescent="0.2">
      <c r="C1" s="10"/>
      <c r="E1" s="24"/>
      <c r="F1" s="87"/>
      <c r="G1" s="87"/>
      <c r="H1" s="87"/>
      <c r="I1" s="15"/>
      <c r="J1" s="87"/>
      <c r="K1" s="32"/>
      <c r="L1" s="32"/>
    </row>
    <row r="2" spans="1:27" ht="15" customHeight="1" x14ac:dyDescent="0.2">
      <c r="C2" s="18" t="s">
        <v>12</v>
      </c>
      <c r="E2" s="22"/>
      <c r="F2" s="87"/>
      <c r="G2" s="87"/>
      <c r="H2" s="87"/>
      <c r="I2" s="14"/>
      <c r="J2" s="87"/>
      <c r="K2" s="32"/>
      <c r="L2" s="32"/>
    </row>
    <row r="3" spans="1:27" ht="15" customHeight="1" x14ac:dyDescent="0.2">
      <c r="C3" s="10"/>
    </row>
    <row r="4" spans="1:27" ht="15" customHeight="1" x14ac:dyDescent="0.2">
      <c r="C4" s="10"/>
    </row>
    <row r="5" spans="1:27" ht="12.75" x14ac:dyDescent="0.2">
      <c r="A5" s="13" t="s">
        <v>1</v>
      </c>
      <c r="B5" s="13" t="s">
        <v>2</v>
      </c>
      <c r="C5" s="10" t="s">
        <v>3</v>
      </c>
      <c r="D5" s="13" t="s">
        <v>4</v>
      </c>
      <c r="E5" s="13" t="s">
        <v>5</v>
      </c>
      <c r="K5" s="13" t="s">
        <v>441</v>
      </c>
    </row>
    <row r="6" spans="1:27" ht="12.75" x14ac:dyDescent="0.2">
      <c r="A6" s="18" t="s">
        <v>6</v>
      </c>
      <c r="B6" s="18" t="s">
        <v>7</v>
      </c>
      <c r="C6" s="18" t="s">
        <v>8</v>
      </c>
      <c r="D6" s="18" t="s">
        <v>9</v>
      </c>
      <c r="E6" s="18" t="s">
        <v>10</v>
      </c>
      <c r="F6" s="18" t="s">
        <v>13</v>
      </c>
      <c r="G6" s="18" t="s">
        <v>13</v>
      </c>
      <c r="H6" s="18" t="s">
        <v>13</v>
      </c>
      <c r="I6" s="18" t="s">
        <v>13</v>
      </c>
      <c r="J6" s="18" t="s">
        <v>13</v>
      </c>
      <c r="K6" s="18">
        <f>AVERAGE(E7:E402)</f>
        <v>5608.5207320652235</v>
      </c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Z6" s="18">
        <f>COUNTIF(AA:AA,"FALSE")</f>
        <v>0</v>
      </c>
    </row>
    <row r="7" spans="1:27" ht="12.75" x14ac:dyDescent="0.2">
      <c r="A7" s="19" t="s">
        <v>340</v>
      </c>
      <c r="B7" s="20">
        <v>500</v>
      </c>
      <c r="C7" s="20">
        <v>45</v>
      </c>
      <c r="D7" s="20">
        <v>-90</v>
      </c>
      <c r="E7" s="20">
        <v>5652.8643000000002</v>
      </c>
      <c r="F7" s="16" t="str">
        <f t="shared" ref="F7:F38" si="0">LEFT(A7,10)</f>
        <v>2017-06-01</v>
      </c>
      <c r="G7" s="17" t="str">
        <f t="shared" ref="G7:G38" si="1">TEXT(F7,"m/d/yyyy")</f>
        <v>6/1/2017</v>
      </c>
      <c r="H7" s="17">
        <f>'control-data'!B2</f>
        <v>42887</v>
      </c>
      <c r="I7" s="16" t="str">
        <f t="shared" ref="I7:I70" si="2">TEXT(H7,"m/d/yyyy")</f>
        <v>6/1/2017</v>
      </c>
      <c r="J7" s="16">
        <f t="shared" ref="J7:J70" si="3">MATCH(I7,G:G,0)</f>
        <v>7</v>
      </c>
      <c r="K7" s="16">
        <f>IFERROR(INDEX(E:E,J7),K6)</f>
        <v>5652.8643000000002</v>
      </c>
      <c r="L7" s="20"/>
      <c r="M7" s="20"/>
      <c r="N7" s="20"/>
      <c r="O7" s="20"/>
      <c r="P7" s="20"/>
      <c r="Q7" s="20"/>
      <c r="R7" s="20"/>
      <c r="S7" s="20"/>
      <c r="T7" s="18"/>
      <c r="U7" s="20"/>
      <c r="V7" s="18"/>
      <c r="W7" s="18"/>
      <c r="Z7" s="19"/>
      <c r="AA7" s="18"/>
    </row>
    <row r="8" spans="1:27" ht="12.75" x14ac:dyDescent="0.2">
      <c r="A8" s="19" t="s">
        <v>341</v>
      </c>
      <c r="B8" s="20">
        <v>500</v>
      </c>
      <c r="C8" s="20">
        <v>45</v>
      </c>
      <c r="D8" s="20">
        <v>-90</v>
      </c>
      <c r="E8" s="20">
        <v>5712.7809999999999</v>
      </c>
      <c r="F8" s="16" t="str">
        <f t="shared" si="0"/>
        <v>2017-06-02</v>
      </c>
      <c r="G8" s="17" t="str">
        <f t="shared" si="1"/>
        <v>6/2/2017</v>
      </c>
      <c r="H8" s="17">
        <f>H7+1</f>
        <v>42888</v>
      </c>
      <c r="I8" s="16" t="str">
        <f t="shared" si="2"/>
        <v>6/2/2017</v>
      </c>
      <c r="J8" s="16">
        <f t="shared" si="3"/>
        <v>8</v>
      </c>
      <c r="K8" s="16">
        <f t="shared" ref="K8:K71" si="4">IFERROR(INDEX(E:E,J8),K7)</f>
        <v>5712.7809999999999</v>
      </c>
      <c r="L8" s="20"/>
      <c r="M8" s="20"/>
      <c r="N8" s="20"/>
      <c r="O8" s="20"/>
      <c r="P8" s="20"/>
      <c r="Q8" s="20"/>
      <c r="R8" s="20"/>
      <c r="S8" s="20"/>
      <c r="T8" s="20"/>
      <c r="U8" s="20"/>
      <c r="W8" s="18"/>
      <c r="Z8" s="19"/>
      <c r="AA8" s="18"/>
    </row>
    <row r="9" spans="1:27" ht="12.75" x14ac:dyDescent="0.2">
      <c r="A9" s="19" t="s">
        <v>342</v>
      </c>
      <c r="B9" s="20">
        <v>500</v>
      </c>
      <c r="C9" s="20">
        <v>45</v>
      </c>
      <c r="D9" s="20">
        <v>-90</v>
      </c>
      <c r="E9" s="20">
        <v>5789.8180000000002</v>
      </c>
      <c r="F9" s="16" t="str">
        <f t="shared" si="0"/>
        <v>2017-06-03</v>
      </c>
      <c r="G9" s="17" t="str">
        <f t="shared" si="1"/>
        <v>6/3/2017</v>
      </c>
      <c r="H9" s="17">
        <f t="shared" ref="H9:H72" si="5">H8+1</f>
        <v>42889</v>
      </c>
      <c r="I9" s="16" t="str">
        <f t="shared" si="2"/>
        <v>6/3/2017</v>
      </c>
      <c r="J9" s="16">
        <f t="shared" si="3"/>
        <v>9</v>
      </c>
      <c r="K9" s="16">
        <f t="shared" si="4"/>
        <v>5789.8180000000002</v>
      </c>
      <c r="L9" s="20"/>
      <c r="M9" s="20"/>
      <c r="N9" s="20"/>
      <c r="O9" s="20"/>
      <c r="P9" s="20"/>
      <c r="Q9" s="20"/>
      <c r="R9" s="20"/>
      <c r="S9" s="20"/>
      <c r="T9" s="20"/>
      <c r="U9" s="20"/>
      <c r="W9" s="18"/>
      <c r="Z9" s="19"/>
      <c r="AA9" s="18"/>
    </row>
    <row r="10" spans="1:27" ht="12.75" x14ac:dyDescent="0.2">
      <c r="A10" s="19" t="s">
        <v>343</v>
      </c>
      <c r="B10" s="20">
        <v>500</v>
      </c>
      <c r="C10" s="20">
        <v>45</v>
      </c>
      <c r="D10" s="20">
        <v>-90</v>
      </c>
      <c r="E10" s="20">
        <v>5780.8689999999997</v>
      </c>
      <c r="F10" s="16" t="str">
        <f t="shared" si="0"/>
        <v>2017-06-04</v>
      </c>
      <c r="G10" s="17" t="str">
        <f t="shared" si="1"/>
        <v>6/4/2017</v>
      </c>
      <c r="H10" s="17">
        <f t="shared" si="5"/>
        <v>42890</v>
      </c>
      <c r="I10" s="16" t="str">
        <f t="shared" si="2"/>
        <v>6/4/2017</v>
      </c>
      <c r="J10" s="16">
        <f t="shared" si="3"/>
        <v>10</v>
      </c>
      <c r="K10" s="16">
        <f t="shared" si="4"/>
        <v>5780.8689999999997</v>
      </c>
      <c r="L10" s="20"/>
      <c r="M10" s="20"/>
      <c r="N10" s="20"/>
      <c r="O10" s="20"/>
      <c r="P10" s="20"/>
      <c r="Q10" s="20"/>
      <c r="R10" s="20"/>
      <c r="S10" s="20"/>
      <c r="T10" s="20"/>
      <c r="U10" s="20"/>
      <c r="W10" s="18"/>
      <c r="Z10" s="19"/>
      <c r="AA10" s="18"/>
    </row>
    <row r="11" spans="1:27" ht="12.75" x14ac:dyDescent="0.2">
      <c r="A11" s="19" t="s">
        <v>344</v>
      </c>
      <c r="B11" s="20">
        <v>500</v>
      </c>
      <c r="C11" s="20">
        <v>45</v>
      </c>
      <c r="D11" s="20">
        <v>-90</v>
      </c>
      <c r="E11" s="20">
        <v>5706.3154000000004</v>
      </c>
      <c r="F11" s="16" t="str">
        <f t="shared" si="0"/>
        <v>2017-06-05</v>
      </c>
      <c r="G11" s="17" t="str">
        <f t="shared" si="1"/>
        <v>6/5/2017</v>
      </c>
      <c r="H11" s="17">
        <f t="shared" si="5"/>
        <v>42891</v>
      </c>
      <c r="I11" s="16" t="str">
        <f t="shared" si="2"/>
        <v>6/5/2017</v>
      </c>
      <c r="J11" s="16">
        <f t="shared" si="3"/>
        <v>11</v>
      </c>
      <c r="K11" s="16">
        <f t="shared" si="4"/>
        <v>5706.3154000000004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W11" s="18"/>
      <c r="Z11" s="19"/>
      <c r="AA11" s="18"/>
    </row>
    <row r="12" spans="1:27" ht="12.75" x14ac:dyDescent="0.2">
      <c r="A12" s="19" t="s">
        <v>345</v>
      </c>
      <c r="B12" s="20">
        <v>500</v>
      </c>
      <c r="C12" s="20">
        <v>45</v>
      </c>
      <c r="D12" s="20">
        <v>-90</v>
      </c>
      <c r="E12" s="20">
        <v>5758.1763000000001</v>
      </c>
      <c r="F12" s="16" t="str">
        <f t="shared" si="0"/>
        <v>2017-06-06</v>
      </c>
      <c r="G12" s="17" t="str">
        <f t="shared" si="1"/>
        <v>6/6/2017</v>
      </c>
      <c r="H12" s="17">
        <f t="shared" si="5"/>
        <v>42892</v>
      </c>
      <c r="I12" s="16" t="str">
        <f t="shared" si="2"/>
        <v>6/6/2017</v>
      </c>
      <c r="J12" s="16">
        <f t="shared" si="3"/>
        <v>12</v>
      </c>
      <c r="K12" s="16">
        <f t="shared" si="4"/>
        <v>5758.1763000000001</v>
      </c>
      <c r="L12" s="20"/>
      <c r="M12" s="20"/>
      <c r="N12" s="20"/>
      <c r="O12" s="20"/>
      <c r="P12" s="20"/>
      <c r="Q12" s="20"/>
      <c r="R12" s="20"/>
      <c r="S12" s="20"/>
      <c r="T12" s="20"/>
      <c r="U12" s="20"/>
      <c r="W12" s="18"/>
      <c r="Z12" s="19"/>
      <c r="AA12" s="18"/>
    </row>
    <row r="13" spans="1:27" ht="12.75" x14ac:dyDescent="0.2">
      <c r="A13" s="19" t="s">
        <v>346</v>
      </c>
      <c r="B13" s="20">
        <v>500</v>
      </c>
      <c r="C13" s="20">
        <v>45</v>
      </c>
      <c r="D13" s="20">
        <v>-90</v>
      </c>
      <c r="E13" s="20">
        <v>5780.3459999999995</v>
      </c>
      <c r="F13" s="16" t="str">
        <f t="shared" si="0"/>
        <v>2017-06-07</v>
      </c>
      <c r="G13" s="17" t="str">
        <f t="shared" si="1"/>
        <v>6/7/2017</v>
      </c>
      <c r="H13" s="17">
        <f t="shared" si="5"/>
        <v>42893</v>
      </c>
      <c r="I13" s="16" t="str">
        <f t="shared" si="2"/>
        <v>6/7/2017</v>
      </c>
      <c r="J13" s="16">
        <f t="shared" si="3"/>
        <v>13</v>
      </c>
      <c r="K13" s="16">
        <f t="shared" si="4"/>
        <v>5780.3459999999995</v>
      </c>
      <c r="L13" s="20"/>
      <c r="M13" s="20"/>
      <c r="N13" s="20"/>
      <c r="O13" s="20"/>
      <c r="P13" s="20"/>
      <c r="Q13" s="20"/>
      <c r="R13" s="20"/>
      <c r="S13" s="20"/>
      <c r="T13" s="20"/>
      <c r="U13" s="20"/>
      <c r="W13" s="18"/>
      <c r="Z13" s="19"/>
      <c r="AA13" s="18"/>
    </row>
    <row r="14" spans="1:27" ht="12.75" x14ac:dyDescent="0.2">
      <c r="A14" s="19" t="s">
        <v>347</v>
      </c>
      <c r="B14" s="20">
        <v>500</v>
      </c>
      <c r="C14" s="20">
        <v>45</v>
      </c>
      <c r="D14" s="20">
        <v>-90</v>
      </c>
      <c r="E14" s="20">
        <v>5810.9279999999999</v>
      </c>
      <c r="F14" s="16" t="str">
        <f t="shared" si="0"/>
        <v>2017-06-08</v>
      </c>
      <c r="G14" s="17" t="str">
        <f t="shared" si="1"/>
        <v>6/8/2017</v>
      </c>
      <c r="H14" s="17">
        <f t="shared" si="5"/>
        <v>42894</v>
      </c>
      <c r="I14" s="16" t="str">
        <f t="shared" si="2"/>
        <v>6/8/2017</v>
      </c>
      <c r="J14" s="16">
        <f t="shared" si="3"/>
        <v>14</v>
      </c>
      <c r="K14" s="16">
        <f t="shared" si="4"/>
        <v>5810.9279999999999</v>
      </c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18"/>
      <c r="W14" s="18"/>
      <c r="Z14" s="19"/>
      <c r="AA14" s="18"/>
    </row>
    <row r="15" spans="1:27" ht="12.75" x14ac:dyDescent="0.2">
      <c r="A15" s="19" t="s">
        <v>348</v>
      </c>
      <c r="B15" s="20">
        <v>500</v>
      </c>
      <c r="C15" s="20">
        <v>45</v>
      </c>
      <c r="D15" s="20">
        <v>-90</v>
      </c>
      <c r="E15" s="20">
        <v>5722.2039999999997</v>
      </c>
      <c r="F15" s="16" t="str">
        <f t="shared" si="0"/>
        <v>2017-06-09</v>
      </c>
      <c r="G15" s="17" t="str">
        <f t="shared" si="1"/>
        <v>6/9/2017</v>
      </c>
      <c r="H15" s="17">
        <f t="shared" si="5"/>
        <v>42895</v>
      </c>
      <c r="I15" s="16" t="str">
        <f t="shared" si="2"/>
        <v>6/9/2017</v>
      </c>
      <c r="J15" s="16">
        <f t="shared" si="3"/>
        <v>15</v>
      </c>
      <c r="K15" s="16">
        <f t="shared" si="4"/>
        <v>5722.2039999999997</v>
      </c>
      <c r="L15" s="20"/>
      <c r="M15" s="20"/>
      <c r="N15" s="20"/>
      <c r="O15" s="20"/>
      <c r="P15" s="20"/>
      <c r="Q15" s="20"/>
      <c r="R15" s="20"/>
      <c r="S15" s="20"/>
      <c r="T15" s="20"/>
      <c r="U15" s="20"/>
      <c r="W15" s="18"/>
      <c r="Z15" s="19"/>
      <c r="AA15" s="18"/>
    </row>
    <row r="16" spans="1:27" ht="12.75" x14ac:dyDescent="0.2">
      <c r="A16" s="19" t="s">
        <v>349</v>
      </c>
      <c r="B16" s="20">
        <v>500</v>
      </c>
      <c r="C16" s="20">
        <v>45</v>
      </c>
      <c r="D16" s="20">
        <v>-90</v>
      </c>
      <c r="E16" s="20">
        <v>5731.8002999999999</v>
      </c>
      <c r="F16" s="16" t="str">
        <f t="shared" si="0"/>
        <v>2017-06-10</v>
      </c>
      <c r="G16" s="17" t="str">
        <f t="shared" si="1"/>
        <v>6/10/2017</v>
      </c>
      <c r="H16" s="17">
        <f t="shared" si="5"/>
        <v>42896</v>
      </c>
      <c r="I16" s="16" t="str">
        <f t="shared" si="2"/>
        <v>6/10/2017</v>
      </c>
      <c r="J16" s="16">
        <f t="shared" si="3"/>
        <v>16</v>
      </c>
      <c r="K16" s="16">
        <f t="shared" si="4"/>
        <v>5731.8002999999999</v>
      </c>
      <c r="L16" s="20"/>
      <c r="M16" s="20"/>
      <c r="N16" s="20"/>
      <c r="O16" s="20"/>
      <c r="P16" s="20"/>
      <c r="Q16" s="20"/>
      <c r="R16" s="20"/>
      <c r="S16" s="20"/>
      <c r="T16" s="20"/>
      <c r="U16" s="20"/>
      <c r="W16" s="18"/>
      <c r="Z16" s="19"/>
      <c r="AA16" s="18"/>
    </row>
    <row r="17" spans="1:27" ht="12.75" x14ac:dyDescent="0.2">
      <c r="A17" s="19" t="s">
        <v>350</v>
      </c>
      <c r="B17" s="20">
        <v>500</v>
      </c>
      <c r="C17" s="20">
        <v>45</v>
      </c>
      <c r="D17" s="20">
        <v>-90</v>
      </c>
      <c r="E17" s="20">
        <v>5796.9897000000001</v>
      </c>
      <c r="F17" s="16" t="str">
        <f t="shared" si="0"/>
        <v>2017-06-11</v>
      </c>
      <c r="G17" s="17" t="str">
        <f t="shared" si="1"/>
        <v>6/11/2017</v>
      </c>
      <c r="H17" s="17">
        <f t="shared" si="5"/>
        <v>42897</v>
      </c>
      <c r="I17" s="16" t="str">
        <f t="shared" si="2"/>
        <v>6/11/2017</v>
      </c>
      <c r="J17" s="16">
        <f t="shared" si="3"/>
        <v>17</v>
      </c>
      <c r="K17" s="16">
        <f t="shared" si="4"/>
        <v>5796.9897000000001</v>
      </c>
      <c r="L17" s="20"/>
      <c r="M17" s="20"/>
      <c r="N17" s="20"/>
      <c r="O17" s="20"/>
      <c r="P17" s="20"/>
      <c r="Q17" s="20"/>
      <c r="R17" s="20"/>
      <c r="S17" s="20"/>
      <c r="T17" s="20"/>
      <c r="U17" s="20"/>
      <c r="W17" s="18"/>
      <c r="Z17" s="19"/>
      <c r="AA17" s="18"/>
    </row>
    <row r="18" spans="1:27" ht="12.75" x14ac:dyDescent="0.2">
      <c r="A18" s="19" t="s">
        <v>351</v>
      </c>
      <c r="B18" s="20">
        <v>500</v>
      </c>
      <c r="C18" s="20">
        <v>45</v>
      </c>
      <c r="D18" s="20">
        <v>-90</v>
      </c>
      <c r="E18" s="20">
        <v>5835.1109999999999</v>
      </c>
      <c r="F18" s="16" t="str">
        <f t="shared" si="0"/>
        <v>2017-06-12</v>
      </c>
      <c r="G18" s="17" t="str">
        <f t="shared" si="1"/>
        <v>6/12/2017</v>
      </c>
      <c r="H18" s="17">
        <f t="shared" si="5"/>
        <v>42898</v>
      </c>
      <c r="I18" s="16" t="str">
        <f t="shared" si="2"/>
        <v>6/12/2017</v>
      </c>
      <c r="J18" s="16">
        <f t="shared" si="3"/>
        <v>18</v>
      </c>
      <c r="K18" s="16">
        <f t="shared" si="4"/>
        <v>5835.1109999999999</v>
      </c>
      <c r="L18" s="20"/>
      <c r="M18" s="20"/>
      <c r="N18" s="20"/>
      <c r="O18" s="20"/>
      <c r="P18" s="20"/>
      <c r="Q18" s="20"/>
      <c r="R18" s="20"/>
      <c r="S18" s="20"/>
      <c r="T18" s="18"/>
      <c r="U18" s="20"/>
      <c r="V18" s="18"/>
      <c r="W18" s="18"/>
      <c r="Z18" s="19"/>
      <c r="AA18" s="18"/>
    </row>
    <row r="19" spans="1:27" ht="12.75" x14ac:dyDescent="0.2">
      <c r="A19" s="19" t="s">
        <v>352</v>
      </c>
      <c r="B19" s="20">
        <v>500</v>
      </c>
      <c r="C19" s="20">
        <v>45</v>
      </c>
      <c r="D19" s="20">
        <v>-90</v>
      </c>
      <c r="E19" s="20">
        <v>5831.9480000000003</v>
      </c>
      <c r="F19" s="16" t="str">
        <f t="shared" si="0"/>
        <v>2017-06-13</v>
      </c>
      <c r="G19" s="17" t="str">
        <f t="shared" si="1"/>
        <v>6/13/2017</v>
      </c>
      <c r="H19" s="17">
        <f t="shared" si="5"/>
        <v>42899</v>
      </c>
      <c r="I19" s="16" t="str">
        <f t="shared" si="2"/>
        <v>6/13/2017</v>
      </c>
      <c r="J19" s="16">
        <f t="shared" si="3"/>
        <v>19</v>
      </c>
      <c r="K19" s="16">
        <f t="shared" si="4"/>
        <v>5831.9480000000003</v>
      </c>
      <c r="L19" s="20"/>
      <c r="M19" s="20"/>
      <c r="N19" s="20"/>
      <c r="O19" s="20"/>
      <c r="P19" s="20"/>
      <c r="Q19" s="20"/>
      <c r="R19" s="20"/>
      <c r="S19" s="20"/>
      <c r="T19" s="20"/>
      <c r="U19" s="20"/>
      <c r="W19" s="18"/>
      <c r="Z19" s="19"/>
      <c r="AA19" s="18"/>
    </row>
    <row r="20" spans="1:27" ht="12.75" x14ac:dyDescent="0.2">
      <c r="A20" s="19" t="s">
        <v>353</v>
      </c>
      <c r="B20" s="20">
        <v>500</v>
      </c>
      <c r="C20" s="20">
        <v>45</v>
      </c>
      <c r="D20" s="20">
        <v>-90</v>
      </c>
      <c r="E20" s="20">
        <v>5858.2110000000002</v>
      </c>
      <c r="F20" s="16" t="str">
        <f t="shared" si="0"/>
        <v>2017-06-14</v>
      </c>
      <c r="G20" s="17" t="str">
        <f t="shared" si="1"/>
        <v>6/14/2017</v>
      </c>
      <c r="H20" s="17">
        <f t="shared" si="5"/>
        <v>42900</v>
      </c>
      <c r="I20" s="16" t="str">
        <f t="shared" si="2"/>
        <v>6/14/2017</v>
      </c>
      <c r="J20" s="16">
        <f t="shared" si="3"/>
        <v>20</v>
      </c>
      <c r="K20" s="16">
        <f t="shared" si="4"/>
        <v>5858.2110000000002</v>
      </c>
      <c r="L20" s="20"/>
      <c r="M20" s="20"/>
      <c r="N20" s="20"/>
      <c r="O20" s="20"/>
      <c r="P20" s="20"/>
      <c r="Q20" s="20"/>
      <c r="R20" s="20"/>
      <c r="S20" s="20"/>
      <c r="T20" s="20"/>
      <c r="U20" s="20"/>
      <c r="W20" s="18"/>
      <c r="Z20" s="19"/>
      <c r="AA20" s="18"/>
    </row>
    <row r="21" spans="1:27" ht="12.75" x14ac:dyDescent="0.2">
      <c r="A21" s="19" t="s">
        <v>354</v>
      </c>
      <c r="B21" s="20">
        <v>500</v>
      </c>
      <c r="C21" s="20">
        <v>45</v>
      </c>
      <c r="D21" s="20">
        <v>-90</v>
      </c>
      <c r="E21" s="20">
        <v>5760.1103999999996</v>
      </c>
      <c r="F21" s="16" t="str">
        <f t="shared" si="0"/>
        <v>2017-06-15</v>
      </c>
      <c r="G21" s="17" t="str">
        <f t="shared" si="1"/>
        <v>6/15/2017</v>
      </c>
      <c r="H21" s="17">
        <f t="shared" si="5"/>
        <v>42901</v>
      </c>
      <c r="I21" s="16" t="str">
        <f t="shared" si="2"/>
        <v>6/15/2017</v>
      </c>
      <c r="J21" s="16">
        <f t="shared" si="3"/>
        <v>21</v>
      </c>
      <c r="K21" s="16">
        <f t="shared" si="4"/>
        <v>5760.1103999999996</v>
      </c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18"/>
      <c r="W21" s="18"/>
      <c r="Z21" s="19"/>
      <c r="AA21" s="18"/>
    </row>
    <row r="22" spans="1:27" ht="12.75" x14ac:dyDescent="0.2">
      <c r="A22" s="19" t="s">
        <v>355</v>
      </c>
      <c r="B22" s="20">
        <v>500</v>
      </c>
      <c r="C22" s="20">
        <v>45</v>
      </c>
      <c r="D22" s="20">
        <v>-90</v>
      </c>
      <c r="E22" s="20">
        <v>5723.2039999999997</v>
      </c>
      <c r="F22" s="16" t="str">
        <f t="shared" si="0"/>
        <v>2017-06-16</v>
      </c>
      <c r="G22" s="17" t="str">
        <f t="shared" si="1"/>
        <v>6/16/2017</v>
      </c>
      <c r="H22" s="17">
        <f t="shared" si="5"/>
        <v>42902</v>
      </c>
      <c r="I22" s="16" t="str">
        <f t="shared" si="2"/>
        <v>6/16/2017</v>
      </c>
      <c r="J22" s="16">
        <f t="shared" si="3"/>
        <v>22</v>
      </c>
      <c r="K22" s="16">
        <f t="shared" si="4"/>
        <v>5723.2039999999997</v>
      </c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18"/>
      <c r="W22" s="18"/>
      <c r="Z22" s="19"/>
      <c r="AA22" s="18"/>
    </row>
    <row r="23" spans="1:27" ht="12.75" x14ac:dyDescent="0.2">
      <c r="A23" s="19" t="s">
        <v>356</v>
      </c>
      <c r="B23" s="20">
        <v>500</v>
      </c>
      <c r="C23" s="20">
        <v>45</v>
      </c>
      <c r="D23" s="20">
        <v>-90</v>
      </c>
      <c r="E23" s="20">
        <v>5705.0073000000002</v>
      </c>
      <c r="F23" s="16" t="str">
        <f t="shared" si="0"/>
        <v>2017-06-17</v>
      </c>
      <c r="G23" s="17" t="str">
        <f t="shared" si="1"/>
        <v>6/17/2017</v>
      </c>
      <c r="H23" s="17">
        <f t="shared" si="5"/>
        <v>42903</v>
      </c>
      <c r="I23" s="16" t="str">
        <f t="shared" si="2"/>
        <v>6/17/2017</v>
      </c>
      <c r="J23" s="16">
        <f t="shared" si="3"/>
        <v>23</v>
      </c>
      <c r="K23" s="16">
        <f t="shared" si="4"/>
        <v>5705.0073000000002</v>
      </c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18"/>
      <c r="W23" s="18"/>
      <c r="Z23" s="19"/>
      <c r="AA23" s="18"/>
    </row>
    <row r="24" spans="1:27" ht="12.75" x14ac:dyDescent="0.2">
      <c r="A24" s="19" t="s">
        <v>357</v>
      </c>
      <c r="B24" s="20">
        <v>500</v>
      </c>
      <c r="C24" s="20">
        <v>45</v>
      </c>
      <c r="D24" s="20">
        <v>-90</v>
      </c>
      <c r="E24" s="20">
        <v>5671.9949999999999</v>
      </c>
      <c r="F24" s="16" t="str">
        <f t="shared" si="0"/>
        <v>2017-06-18</v>
      </c>
      <c r="G24" s="17" t="str">
        <f t="shared" si="1"/>
        <v>6/18/2017</v>
      </c>
      <c r="H24" s="17">
        <f t="shared" si="5"/>
        <v>42904</v>
      </c>
      <c r="I24" s="16" t="str">
        <f t="shared" si="2"/>
        <v>6/18/2017</v>
      </c>
      <c r="J24" s="16">
        <f t="shared" si="3"/>
        <v>24</v>
      </c>
      <c r="K24" s="16">
        <f t="shared" si="4"/>
        <v>5671.9949999999999</v>
      </c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18"/>
      <c r="W24" s="18"/>
      <c r="Z24" s="19"/>
      <c r="AA24" s="18"/>
    </row>
    <row r="25" spans="1:27" ht="12.75" x14ac:dyDescent="0.2">
      <c r="A25" s="19" t="s">
        <v>358</v>
      </c>
      <c r="B25" s="20">
        <v>500</v>
      </c>
      <c r="C25" s="20">
        <v>45</v>
      </c>
      <c r="D25" s="20">
        <v>-90</v>
      </c>
      <c r="E25" s="20">
        <v>5617.0609999999997</v>
      </c>
      <c r="F25" s="16" t="str">
        <f t="shared" si="0"/>
        <v>2017-06-19</v>
      </c>
      <c r="G25" s="17" t="str">
        <f t="shared" si="1"/>
        <v>6/19/2017</v>
      </c>
      <c r="H25" s="17">
        <f t="shared" si="5"/>
        <v>42905</v>
      </c>
      <c r="I25" s="16" t="str">
        <f t="shared" si="2"/>
        <v>6/19/2017</v>
      </c>
      <c r="J25" s="16">
        <f t="shared" si="3"/>
        <v>25</v>
      </c>
      <c r="K25" s="16">
        <f t="shared" si="4"/>
        <v>5617.0609999999997</v>
      </c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18"/>
      <c r="W25" s="18"/>
      <c r="Z25" s="19"/>
      <c r="AA25" s="18"/>
    </row>
    <row r="26" spans="1:27" ht="12.75" x14ac:dyDescent="0.2">
      <c r="A26" s="19" t="s">
        <v>359</v>
      </c>
      <c r="B26" s="20">
        <v>500</v>
      </c>
      <c r="C26" s="20">
        <v>45</v>
      </c>
      <c r="D26" s="20">
        <v>-90</v>
      </c>
      <c r="E26" s="20">
        <v>5628.8410000000003</v>
      </c>
      <c r="F26" s="16" t="str">
        <f t="shared" si="0"/>
        <v>2017-06-20</v>
      </c>
      <c r="G26" s="17" t="str">
        <f t="shared" si="1"/>
        <v>6/20/2017</v>
      </c>
      <c r="H26" s="17">
        <f t="shared" si="5"/>
        <v>42906</v>
      </c>
      <c r="I26" s="16" t="str">
        <f t="shared" si="2"/>
        <v>6/20/2017</v>
      </c>
      <c r="J26" s="16">
        <f t="shared" si="3"/>
        <v>26</v>
      </c>
      <c r="K26" s="16">
        <f t="shared" si="4"/>
        <v>5628.8410000000003</v>
      </c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18"/>
      <c r="W26" s="18"/>
      <c r="Z26" s="19"/>
      <c r="AA26" s="18"/>
    </row>
    <row r="27" spans="1:27" ht="12.75" x14ac:dyDescent="0.2">
      <c r="A27" s="19" t="s">
        <v>360</v>
      </c>
      <c r="B27" s="20">
        <v>500</v>
      </c>
      <c r="C27" s="20">
        <v>45</v>
      </c>
      <c r="D27" s="20">
        <v>-90</v>
      </c>
      <c r="E27" s="20">
        <v>5685.3</v>
      </c>
      <c r="F27" s="16" t="str">
        <f t="shared" si="0"/>
        <v>2017-06-21</v>
      </c>
      <c r="G27" s="17" t="str">
        <f t="shared" si="1"/>
        <v>6/21/2017</v>
      </c>
      <c r="H27" s="17">
        <f t="shared" si="5"/>
        <v>42907</v>
      </c>
      <c r="I27" s="16" t="str">
        <f t="shared" si="2"/>
        <v>6/21/2017</v>
      </c>
      <c r="J27" s="16">
        <f t="shared" si="3"/>
        <v>27</v>
      </c>
      <c r="K27" s="16">
        <f t="shared" si="4"/>
        <v>5685.3</v>
      </c>
      <c r="L27" s="20"/>
      <c r="M27" s="20"/>
      <c r="N27" s="20"/>
      <c r="O27" s="20"/>
      <c r="P27" s="20"/>
      <c r="Q27" s="20"/>
      <c r="R27" s="20"/>
      <c r="S27" s="20"/>
      <c r="T27" s="20"/>
      <c r="U27" s="20"/>
      <c r="W27" s="18"/>
      <c r="Z27" s="19"/>
      <c r="AA27" s="18"/>
    </row>
    <row r="28" spans="1:27" ht="12.75" x14ac:dyDescent="0.2">
      <c r="A28" s="19" t="s">
        <v>361</v>
      </c>
      <c r="B28" s="20">
        <v>500</v>
      </c>
      <c r="C28" s="20">
        <v>45</v>
      </c>
      <c r="D28" s="20">
        <v>-90</v>
      </c>
      <c r="E28" s="20">
        <v>5772.2610000000004</v>
      </c>
      <c r="F28" s="16" t="str">
        <f t="shared" si="0"/>
        <v>2017-06-22</v>
      </c>
      <c r="G28" s="17" t="str">
        <f t="shared" si="1"/>
        <v>6/22/2017</v>
      </c>
      <c r="H28" s="17">
        <f t="shared" si="5"/>
        <v>42908</v>
      </c>
      <c r="I28" s="16" t="str">
        <f t="shared" si="2"/>
        <v>6/22/2017</v>
      </c>
      <c r="J28" s="16">
        <f t="shared" si="3"/>
        <v>28</v>
      </c>
      <c r="K28" s="16">
        <f t="shared" si="4"/>
        <v>5772.2610000000004</v>
      </c>
      <c r="L28" s="20"/>
      <c r="M28" s="20"/>
      <c r="N28" s="20"/>
      <c r="O28" s="20"/>
      <c r="P28" s="20"/>
      <c r="Q28" s="20"/>
      <c r="R28" s="20"/>
      <c r="S28" s="20"/>
      <c r="T28" s="20"/>
      <c r="U28" s="20"/>
      <c r="W28" s="18"/>
      <c r="Z28" s="19"/>
      <c r="AA28" s="18"/>
    </row>
    <row r="29" spans="1:27" ht="12.75" x14ac:dyDescent="0.2">
      <c r="A29" s="19" t="s">
        <v>362</v>
      </c>
      <c r="B29" s="20">
        <v>500</v>
      </c>
      <c r="C29" s="20">
        <v>45</v>
      </c>
      <c r="D29" s="20">
        <v>-90</v>
      </c>
      <c r="E29" s="20">
        <v>5734.0940000000001</v>
      </c>
      <c r="F29" s="16" t="str">
        <f t="shared" si="0"/>
        <v>2017-06-23</v>
      </c>
      <c r="G29" s="17" t="str">
        <f t="shared" si="1"/>
        <v>6/23/2017</v>
      </c>
      <c r="H29" s="17">
        <f t="shared" si="5"/>
        <v>42909</v>
      </c>
      <c r="I29" s="16" t="str">
        <f t="shared" si="2"/>
        <v>6/23/2017</v>
      </c>
      <c r="J29" s="16">
        <f t="shared" si="3"/>
        <v>29</v>
      </c>
      <c r="K29" s="16">
        <f t="shared" si="4"/>
        <v>5734.0940000000001</v>
      </c>
      <c r="L29" s="20"/>
      <c r="M29" s="20"/>
      <c r="N29" s="20"/>
      <c r="O29" s="20"/>
      <c r="P29" s="20"/>
      <c r="Q29" s="20"/>
      <c r="R29" s="20"/>
      <c r="S29" s="20"/>
      <c r="T29" s="20"/>
      <c r="U29" s="20"/>
      <c r="W29" s="18"/>
      <c r="Z29" s="19"/>
      <c r="AA29" s="18"/>
    </row>
    <row r="30" spans="1:27" ht="12.75" x14ac:dyDescent="0.2">
      <c r="A30" s="19" t="s">
        <v>363</v>
      </c>
      <c r="B30" s="20">
        <v>500</v>
      </c>
      <c r="C30" s="20">
        <v>45</v>
      </c>
      <c r="D30" s="20">
        <v>-90</v>
      </c>
      <c r="E30" s="20">
        <v>5636.5106999999998</v>
      </c>
      <c r="F30" s="16" t="str">
        <f t="shared" si="0"/>
        <v>2017-06-24</v>
      </c>
      <c r="G30" s="17" t="str">
        <f t="shared" si="1"/>
        <v>6/24/2017</v>
      </c>
      <c r="H30" s="17">
        <f t="shared" si="5"/>
        <v>42910</v>
      </c>
      <c r="I30" s="16" t="str">
        <f t="shared" si="2"/>
        <v>6/24/2017</v>
      </c>
      <c r="J30" s="16">
        <f t="shared" si="3"/>
        <v>30</v>
      </c>
      <c r="K30" s="16">
        <f t="shared" si="4"/>
        <v>5636.5106999999998</v>
      </c>
      <c r="L30" s="20"/>
      <c r="M30" s="20"/>
      <c r="N30" s="20"/>
      <c r="O30" s="20"/>
      <c r="P30" s="20"/>
      <c r="Q30" s="20"/>
      <c r="R30" s="20"/>
      <c r="S30" s="20"/>
      <c r="T30" s="20"/>
      <c r="U30" s="20"/>
      <c r="W30" s="18"/>
      <c r="Z30" s="19"/>
      <c r="AA30" s="18"/>
    </row>
    <row r="31" spans="1:27" ht="12.75" x14ac:dyDescent="0.2">
      <c r="A31" s="19" t="s">
        <v>364</v>
      </c>
      <c r="B31" s="20">
        <v>500</v>
      </c>
      <c r="C31" s="20">
        <v>45</v>
      </c>
      <c r="D31" s="20">
        <v>-90</v>
      </c>
      <c r="E31" s="20">
        <v>5588.0659999999998</v>
      </c>
      <c r="F31" s="16" t="str">
        <f t="shared" si="0"/>
        <v>2017-06-25</v>
      </c>
      <c r="G31" s="17" t="str">
        <f t="shared" si="1"/>
        <v>6/25/2017</v>
      </c>
      <c r="H31" s="17">
        <f t="shared" si="5"/>
        <v>42911</v>
      </c>
      <c r="I31" s="16" t="str">
        <f t="shared" si="2"/>
        <v>6/25/2017</v>
      </c>
      <c r="J31" s="16">
        <f t="shared" si="3"/>
        <v>31</v>
      </c>
      <c r="K31" s="16">
        <f t="shared" si="4"/>
        <v>5588.0659999999998</v>
      </c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18"/>
      <c r="W31" s="18"/>
      <c r="Z31" s="19"/>
      <c r="AA31" s="18"/>
    </row>
    <row r="32" spans="1:27" ht="12.75" x14ac:dyDescent="0.2">
      <c r="A32" s="19" t="s">
        <v>365</v>
      </c>
      <c r="B32" s="20">
        <v>500</v>
      </c>
      <c r="C32" s="20">
        <v>45</v>
      </c>
      <c r="D32" s="20">
        <v>-90</v>
      </c>
      <c r="E32" s="20">
        <v>5626.4179999999997</v>
      </c>
      <c r="F32" s="16" t="str">
        <f t="shared" si="0"/>
        <v>2017-06-26</v>
      </c>
      <c r="G32" s="17" t="str">
        <f t="shared" si="1"/>
        <v>6/26/2017</v>
      </c>
      <c r="H32" s="17">
        <f t="shared" si="5"/>
        <v>42912</v>
      </c>
      <c r="I32" s="16" t="str">
        <f t="shared" si="2"/>
        <v>6/26/2017</v>
      </c>
      <c r="J32" s="16">
        <f t="shared" si="3"/>
        <v>32</v>
      </c>
      <c r="K32" s="16">
        <f t="shared" si="4"/>
        <v>5626.4179999999997</v>
      </c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18"/>
      <c r="W32" s="18"/>
      <c r="Z32" s="19"/>
      <c r="AA32" s="18"/>
    </row>
    <row r="33" spans="1:27" ht="12.75" x14ac:dyDescent="0.2">
      <c r="A33" s="19" t="s">
        <v>366</v>
      </c>
      <c r="B33" s="20">
        <v>500</v>
      </c>
      <c r="C33" s="20">
        <v>45</v>
      </c>
      <c r="D33" s="20">
        <v>-90</v>
      </c>
      <c r="E33" s="20">
        <v>5629.6009999999997</v>
      </c>
      <c r="F33" s="16" t="str">
        <f t="shared" si="0"/>
        <v>2017-06-27</v>
      </c>
      <c r="G33" s="17" t="str">
        <f t="shared" si="1"/>
        <v>6/27/2017</v>
      </c>
      <c r="H33" s="17">
        <f t="shared" si="5"/>
        <v>42913</v>
      </c>
      <c r="I33" s="16" t="str">
        <f t="shared" si="2"/>
        <v>6/27/2017</v>
      </c>
      <c r="J33" s="16">
        <f t="shared" si="3"/>
        <v>33</v>
      </c>
      <c r="K33" s="16">
        <f t="shared" si="4"/>
        <v>5629.6009999999997</v>
      </c>
      <c r="L33" s="20"/>
      <c r="M33" s="20"/>
      <c r="N33" s="20"/>
      <c r="O33" s="20"/>
      <c r="P33" s="20"/>
      <c r="Q33" s="20"/>
      <c r="R33" s="20"/>
      <c r="S33" s="20"/>
      <c r="T33" s="20"/>
      <c r="U33" s="20"/>
      <c r="W33" s="18"/>
      <c r="Z33" s="19"/>
      <c r="AA33" s="18"/>
    </row>
    <row r="34" spans="1:27" ht="12.75" x14ac:dyDescent="0.2">
      <c r="A34" s="19" t="s">
        <v>367</v>
      </c>
      <c r="B34" s="20">
        <v>500</v>
      </c>
      <c r="C34" s="20">
        <v>45</v>
      </c>
      <c r="D34" s="20">
        <v>-90</v>
      </c>
      <c r="E34" s="20">
        <v>5719.9409999999998</v>
      </c>
      <c r="F34" s="16" t="str">
        <f t="shared" si="0"/>
        <v>2017-06-28</v>
      </c>
      <c r="G34" s="17" t="str">
        <f t="shared" si="1"/>
        <v>6/28/2017</v>
      </c>
      <c r="H34" s="17">
        <f t="shared" si="5"/>
        <v>42914</v>
      </c>
      <c r="I34" s="16" t="str">
        <f t="shared" si="2"/>
        <v>6/28/2017</v>
      </c>
      <c r="J34" s="16">
        <f t="shared" si="3"/>
        <v>34</v>
      </c>
      <c r="K34" s="16">
        <f t="shared" si="4"/>
        <v>5719.9409999999998</v>
      </c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18"/>
      <c r="W34" s="18"/>
      <c r="Z34" s="19"/>
      <c r="AA34" s="18"/>
    </row>
    <row r="35" spans="1:27" ht="12.75" x14ac:dyDescent="0.2">
      <c r="A35" s="19" t="s">
        <v>368</v>
      </c>
      <c r="B35" s="20">
        <v>500</v>
      </c>
      <c r="C35" s="20">
        <v>45</v>
      </c>
      <c r="D35" s="20">
        <v>-90</v>
      </c>
      <c r="E35" s="20">
        <v>5709.2934999999998</v>
      </c>
      <c r="F35" s="16" t="str">
        <f t="shared" si="0"/>
        <v>2017-06-29</v>
      </c>
      <c r="G35" s="17" t="str">
        <f t="shared" si="1"/>
        <v>6/29/2017</v>
      </c>
      <c r="H35" s="17">
        <f t="shared" si="5"/>
        <v>42915</v>
      </c>
      <c r="I35" s="16" t="str">
        <f t="shared" si="2"/>
        <v>6/29/2017</v>
      </c>
      <c r="J35" s="16">
        <f t="shared" si="3"/>
        <v>35</v>
      </c>
      <c r="K35" s="16">
        <f t="shared" si="4"/>
        <v>5709.2934999999998</v>
      </c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18"/>
      <c r="W35" s="18"/>
      <c r="Z35" s="19"/>
      <c r="AA35" s="18"/>
    </row>
    <row r="36" spans="1:27" ht="12.75" x14ac:dyDescent="0.2">
      <c r="A36" s="19" t="s">
        <v>369</v>
      </c>
      <c r="B36" s="20">
        <v>500</v>
      </c>
      <c r="C36" s="20">
        <v>45</v>
      </c>
      <c r="D36" s="20">
        <v>-90</v>
      </c>
      <c r="E36" s="20">
        <v>5715.37</v>
      </c>
      <c r="F36" s="16" t="str">
        <f t="shared" si="0"/>
        <v>2017-07-01</v>
      </c>
      <c r="G36" s="17" t="str">
        <f t="shared" si="1"/>
        <v>7/1/2017</v>
      </c>
      <c r="H36" s="17">
        <f t="shared" si="5"/>
        <v>42916</v>
      </c>
      <c r="I36" s="16" t="str">
        <f t="shared" si="2"/>
        <v>6/30/2017</v>
      </c>
      <c r="J36" s="16" t="e">
        <f t="shared" si="3"/>
        <v>#N/A</v>
      </c>
      <c r="K36" s="16">
        <f t="shared" si="4"/>
        <v>5709.2934999999998</v>
      </c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18"/>
      <c r="W36" s="18"/>
      <c r="Z36" s="19"/>
      <c r="AA36" s="18"/>
    </row>
    <row r="37" spans="1:27" ht="12.75" x14ac:dyDescent="0.2">
      <c r="A37" s="19" t="s">
        <v>370</v>
      </c>
      <c r="B37" s="20">
        <v>500</v>
      </c>
      <c r="C37" s="20">
        <v>45</v>
      </c>
      <c r="D37" s="20">
        <v>-90</v>
      </c>
      <c r="E37" s="20">
        <v>5718.4719999999998</v>
      </c>
      <c r="F37" s="16" t="str">
        <f t="shared" si="0"/>
        <v>2017-07-02</v>
      </c>
      <c r="G37" s="17" t="str">
        <f t="shared" si="1"/>
        <v>7/2/2017</v>
      </c>
      <c r="H37" s="17">
        <f t="shared" si="5"/>
        <v>42917</v>
      </c>
      <c r="I37" s="16" t="str">
        <f t="shared" si="2"/>
        <v>7/1/2017</v>
      </c>
      <c r="J37" s="16">
        <f t="shared" si="3"/>
        <v>36</v>
      </c>
      <c r="K37" s="16">
        <f t="shared" si="4"/>
        <v>5715.37</v>
      </c>
      <c r="L37" s="20"/>
      <c r="M37" s="20"/>
      <c r="N37" s="20"/>
      <c r="O37" s="20"/>
      <c r="P37" s="20"/>
      <c r="Q37" s="20"/>
      <c r="R37" s="20"/>
      <c r="S37" s="20"/>
      <c r="T37" s="20"/>
      <c r="U37" s="20"/>
      <c r="W37" s="18"/>
      <c r="Z37" s="19"/>
      <c r="AA37" s="18"/>
    </row>
    <row r="38" spans="1:27" ht="12.75" x14ac:dyDescent="0.2">
      <c r="A38" s="19" t="s">
        <v>371</v>
      </c>
      <c r="B38" s="20">
        <v>500</v>
      </c>
      <c r="C38" s="20">
        <v>45</v>
      </c>
      <c r="D38" s="20">
        <v>-90</v>
      </c>
      <c r="E38" s="20">
        <v>5783.8339999999998</v>
      </c>
      <c r="F38" s="16" t="str">
        <f t="shared" si="0"/>
        <v>2017-07-03</v>
      </c>
      <c r="G38" s="17" t="str">
        <f t="shared" si="1"/>
        <v>7/3/2017</v>
      </c>
      <c r="H38" s="17">
        <f t="shared" si="5"/>
        <v>42918</v>
      </c>
      <c r="I38" s="16" t="str">
        <f t="shared" si="2"/>
        <v>7/2/2017</v>
      </c>
      <c r="J38" s="16">
        <f t="shared" si="3"/>
        <v>37</v>
      </c>
      <c r="K38" s="16">
        <f t="shared" si="4"/>
        <v>5718.4719999999998</v>
      </c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18"/>
      <c r="W38" s="18"/>
      <c r="Z38" s="19"/>
      <c r="AA38" s="18"/>
    </row>
    <row r="39" spans="1:27" ht="12.75" x14ac:dyDescent="0.2">
      <c r="A39" s="19" t="s">
        <v>372</v>
      </c>
      <c r="B39" s="20">
        <v>500</v>
      </c>
      <c r="C39" s="20">
        <v>45</v>
      </c>
      <c r="D39" s="20">
        <v>-90</v>
      </c>
      <c r="E39" s="20">
        <v>5825.6147000000001</v>
      </c>
      <c r="F39" s="16" t="str">
        <f t="shared" ref="F39:F70" si="6">LEFT(A39,10)</f>
        <v>2017-07-04</v>
      </c>
      <c r="G39" s="17" t="str">
        <f t="shared" ref="G39:G70" si="7">TEXT(F39,"m/d/yyyy")</f>
        <v>7/4/2017</v>
      </c>
      <c r="H39" s="17">
        <f t="shared" si="5"/>
        <v>42919</v>
      </c>
      <c r="I39" s="16" t="str">
        <f t="shared" si="2"/>
        <v>7/3/2017</v>
      </c>
      <c r="J39" s="16">
        <f t="shared" si="3"/>
        <v>38</v>
      </c>
      <c r="K39" s="16">
        <f t="shared" si="4"/>
        <v>5783.8339999999998</v>
      </c>
      <c r="L39" s="20"/>
      <c r="M39" s="20"/>
      <c r="N39" s="20"/>
      <c r="O39" s="20"/>
      <c r="P39" s="20"/>
      <c r="Q39" s="20"/>
      <c r="R39" s="20"/>
      <c r="S39" s="20"/>
      <c r="T39" s="18"/>
      <c r="U39" s="20"/>
      <c r="W39" s="18"/>
      <c r="Z39" s="19"/>
      <c r="AA39" s="18"/>
    </row>
    <row r="40" spans="1:27" ht="12.75" x14ac:dyDescent="0.2">
      <c r="A40" s="19" t="s">
        <v>373</v>
      </c>
      <c r="B40" s="20">
        <v>500</v>
      </c>
      <c r="C40" s="20">
        <v>45</v>
      </c>
      <c r="D40" s="20">
        <v>-90</v>
      </c>
      <c r="E40" s="20">
        <v>5847.7420000000002</v>
      </c>
      <c r="F40" s="16" t="str">
        <f t="shared" si="6"/>
        <v>2017-07-05</v>
      </c>
      <c r="G40" s="17" t="str">
        <f t="shared" si="7"/>
        <v>7/5/2017</v>
      </c>
      <c r="H40" s="17">
        <f t="shared" si="5"/>
        <v>42920</v>
      </c>
      <c r="I40" s="16" t="str">
        <f t="shared" si="2"/>
        <v>7/4/2017</v>
      </c>
      <c r="J40" s="16">
        <f t="shared" si="3"/>
        <v>39</v>
      </c>
      <c r="K40" s="16">
        <f t="shared" si="4"/>
        <v>5825.6147000000001</v>
      </c>
      <c r="L40" s="20"/>
      <c r="M40" s="20"/>
      <c r="N40" s="20"/>
      <c r="O40" s="20"/>
      <c r="P40" s="20"/>
      <c r="Q40" s="20"/>
      <c r="R40" s="20"/>
      <c r="S40" s="20"/>
      <c r="T40" s="20"/>
      <c r="U40" s="20"/>
      <c r="W40" s="18"/>
      <c r="Z40" s="19"/>
      <c r="AA40" s="18"/>
    </row>
    <row r="41" spans="1:27" ht="12.75" x14ac:dyDescent="0.2">
      <c r="A41" s="19" t="s">
        <v>374</v>
      </c>
      <c r="B41" s="20">
        <v>500</v>
      </c>
      <c r="C41" s="20">
        <v>45</v>
      </c>
      <c r="D41" s="20">
        <v>-90</v>
      </c>
      <c r="E41" s="20">
        <v>5858.0680000000002</v>
      </c>
      <c r="F41" s="16" t="str">
        <f t="shared" si="6"/>
        <v>2017-07-06</v>
      </c>
      <c r="G41" s="17" t="str">
        <f t="shared" si="7"/>
        <v>7/6/2017</v>
      </c>
      <c r="H41" s="17">
        <f t="shared" si="5"/>
        <v>42921</v>
      </c>
      <c r="I41" s="16" t="str">
        <f t="shared" si="2"/>
        <v>7/5/2017</v>
      </c>
      <c r="J41" s="16">
        <f t="shared" si="3"/>
        <v>40</v>
      </c>
      <c r="K41" s="16">
        <f t="shared" si="4"/>
        <v>5847.7420000000002</v>
      </c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18"/>
      <c r="W41" s="18"/>
      <c r="Z41" s="19"/>
      <c r="AA41" s="18"/>
    </row>
    <row r="42" spans="1:27" ht="12.75" x14ac:dyDescent="0.2">
      <c r="A42" s="19" t="s">
        <v>375</v>
      </c>
      <c r="B42" s="20">
        <v>500</v>
      </c>
      <c r="C42" s="20">
        <v>45</v>
      </c>
      <c r="D42" s="20">
        <v>-90</v>
      </c>
      <c r="E42" s="20">
        <v>5822.4409999999998</v>
      </c>
      <c r="F42" s="16" t="str">
        <f t="shared" si="6"/>
        <v>2017-07-07</v>
      </c>
      <c r="G42" s="17" t="str">
        <f t="shared" si="7"/>
        <v>7/7/2017</v>
      </c>
      <c r="H42" s="17">
        <f t="shared" si="5"/>
        <v>42922</v>
      </c>
      <c r="I42" s="16" t="str">
        <f t="shared" si="2"/>
        <v>7/6/2017</v>
      </c>
      <c r="J42" s="16">
        <f t="shared" si="3"/>
        <v>41</v>
      </c>
      <c r="K42" s="16">
        <f t="shared" si="4"/>
        <v>5858.0680000000002</v>
      </c>
      <c r="L42" s="20"/>
      <c r="M42" s="20"/>
      <c r="N42" s="20"/>
      <c r="O42" s="20"/>
      <c r="P42" s="20"/>
      <c r="Q42" s="20"/>
      <c r="R42" s="20"/>
      <c r="S42" s="20"/>
      <c r="T42" s="18"/>
      <c r="U42" s="20"/>
      <c r="V42" s="18"/>
      <c r="W42" s="18"/>
      <c r="Z42" s="19"/>
      <c r="AA42" s="18"/>
    </row>
    <row r="43" spans="1:27" ht="12.75" x14ac:dyDescent="0.2">
      <c r="A43" s="19" t="s">
        <v>376</v>
      </c>
      <c r="B43" s="20">
        <v>500</v>
      </c>
      <c r="C43" s="20">
        <v>45</v>
      </c>
      <c r="D43" s="20">
        <v>-90</v>
      </c>
      <c r="E43" s="20">
        <v>5723.3329999999996</v>
      </c>
      <c r="F43" s="16" t="str">
        <f t="shared" si="6"/>
        <v>2017-07-08</v>
      </c>
      <c r="G43" s="17" t="str">
        <f t="shared" si="7"/>
        <v>7/8/2017</v>
      </c>
      <c r="H43" s="17">
        <f t="shared" si="5"/>
        <v>42923</v>
      </c>
      <c r="I43" s="16" t="str">
        <f t="shared" si="2"/>
        <v>7/7/2017</v>
      </c>
      <c r="J43" s="16">
        <f t="shared" si="3"/>
        <v>42</v>
      </c>
      <c r="K43" s="16">
        <f t="shared" si="4"/>
        <v>5822.4409999999998</v>
      </c>
      <c r="L43" s="20"/>
      <c r="M43" s="20"/>
      <c r="N43" s="20"/>
      <c r="O43" s="20"/>
      <c r="P43" s="20"/>
      <c r="Q43" s="20"/>
      <c r="R43" s="20"/>
      <c r="S43" s="20"/>
      <c r="T43" s="20"/>
      <c r="U43" s="20"/>
      <c r="W43" s="18"/>
      <c r="Z43" s="19"/>
      <c r="AA43" s="18"/>
    </row>
    <row r="44" spans="1:27" ht="12.75" x14ac:dyDescent="0.2">
      <c r="A44" s="19" t="s">
        <v>377</v>
      </c>
      <c r="B44" s="20">
        <v>500</v>
      </c>
      <c r="C44" s="20">
        <v>45</v>
      </c>
      <c r="D44" s="20">
        <v>-90</v>
      </c>
      <c r="E44" s="20">
        <v>5771.0150000000003</v>
      </c>
      <c r="F44" s="16" t="str">
        <f t="shared" si="6"/>
        <v>2017-07-09</v>
      </c>
      <c r="G44" s="17" t="str">
        <f t="shared" si="7"/>
        <v>7/9/2017</v>
      </c>
      <c r="H44" s="17">
        <f t="shared" si="5"/>
        <v>42924</v>
      </c>
      <c r="I44" s="16" t="str">
        <f t="shared" si="2"/>
        <v>7/8/2017</v>
      </c>
      <c r="J44" s="16">
        <f t="shared" si="3"/>
        <v>43</v>
      </c>
      <c r="K44" s="16">
        <f t="shared" si="4"/>
        <v>5723.3329999999996</v>
      </c>
      <c r="L44" s="20"/>
      <c r="M44" s="20"/>
      <c r="N44" s="20"/>
      <c r="O44" s="20"/>
      <c r="P44" s="20"/>
      <c r="Q44" s="20"/>
      <c r="R44" s="20"/>
      <c r="S44" s="20"/>
      <c r="T44" s="20"/>
      <c r="U44" s="20"/>
      <c r="W44" s="18"/>
      <c r="Z44" s="19"/>
      <c r="AA44" s="18"/>
    </row>
    <row r="45" spans="1:27" ht="12.75" x14ac:dyDescent="0.2">
      <c r="A45" s="19" t="s">
        <v>378</v>
      </c>
      <c r="B45" s="20">
        <v>500</v>
      </c>
      <c r="C45" s="20">
        <v>45</v>
      </c>
      <c r="D45" s="20">
        <v>-90</v>
      </c>
      <c r="E45" s="20">
        <v>5766.2016999999996</v>
      </c>
      <c r="F45" s="16" t="str">
        <f t="shared" si="6"/>
        <v>2017-07-10</v>
      </c>
      <c r="G45" s="17" t="str">
        <f t="shared" si="7"/>
        <v>7/10/2017</v>
      </c>
      <c r="H45" s="17">
        <f t="shared" si="5"/>
        <v>42925</v>
      </c>
      <c r="I45" s="16" t="str">
        <f t="shared" si="2"/>
        <v>7/9/2017</v>
      </c>
      <c r="J45" s="16">
        <f t="shared" si="3"/>
        <v>44</v>
      </c>
      <c r="K45" s="16">
        <f t="shared" si="4"/>
        <v>5771.0150000000003</v>
      </c>
      <c r="L45" s="20"/>
      <c r="M45" s="20"/>
      <c r="N45" s="20"/>
      <c r="O45" s="20"/>
      <c r="P45" s="20"/>
      <c r="Q45" s="20"/>
      <c r="R45" s="20"/>
      <c r="S45" s="20"/>
      <c r="T45" s="20"/>
      <c r="U45" s="20"/>
      <c r="W45" s="18"/>
      <c r="Z45" s="19"/>
      <c r="AA45" s="18"/>
    </row>
    <row r="46" spans="1:27" ht="12.75" x14ac:dyDescent="0.2">
      <c r="A46" s="19" t="s">
        <v>379</v>
      </c>
      <c r="B46" s="20">
        <v>500</v>
      </c>
      <c r="C46" s="20">
        <v>45</v>
      </c>
      <c r="D46" s="20">
        <v>-90</v>
      </c>
      <c r="E46" s="20">
        <v>5802.7627000000002</v>
      </c>
      <c r="F46" s="16" t="str">
        <f t="shared" si="6"/>
        <v>2017-07-11</v>
      </c>
      <c r="G46" s="17" t="str">
        <f t="shared" si="7"/>
        <v>7/11/2017</v>
      </c>
      <c r="H46" s="17">
        <f t="shared" si="5"/>
        <v>42926</v>
      </c>
      <c r="I46" s="16" t="str">
        <f t="shared" si="2"/>
        <v>7/10/2017</v>
      </c>
      <c r="J46" s="16">
        <f t="shared" si="3"/>
        <v>45</v>
      </c>
      <c r="K46" s="16">
        <f t="shared" si="4"/>
        <v>5766.2016999999996</v>
      </c>
      <c r="L46" s="20"/>
      <c r="M46" s="20"/>
      <c r="N46" s="20"/>
      <c r="O46" s="20"/>
      <c r="P46" s="20"/>
      <c r="Q46" s="20"/>
      <c r="R46" s="20"/>
      <c r="S46" s="20"/>
      <c r="T46" s="20"/>
      <c r="U46" s="20"/>
      <c r="W46" s="18"/>
      <c r="Z46" s="19"/>
      <c r="AA46" s="18"/>
    </row>
    <row r="47" spans="1:27" ht="12.75" x14ac:dyDescent="0.2">
      <c r="A47" s="19" t="s">
        <v>380</v>
      </c>
      <c r="B47" s="20">
        <v>500</v>
      </c>
      <c r="C47" s="20">
        <v>45</v>
      </c>
      <c r="D47" s="20">
        <v>-90</v>
      </c>
      <c r="E47" s="20">
        <v>5820.7439999999997</v>
      </c>
      <c r="F47" s="16" t="str">
        <f t="shared" si="6"/>
        <v>2017-07-12</v>
      </c>
      <c r="G47" s="17" t="str">
        <f t="shared" si="7"/>
        <v>7/12/2017</v>
      </c>
      <c r="H47" s="17">
        <f t="shared" si="5"/>
        <v>42927</v>
      </c>
      <c r="I47" s="16" t="str">
        <f t="shared" si="2"/>
        <v>7/11/2017</v>
      </c>
      <c r="J47" s="16">
        <f t="shared" si="3"/>
        <v>46</v>
      </c>
      <c r="K47" s="16">
        <f t="shared" si="4"/>
        <v>5802.7627000000002</v>
      </c>
      <c r="L47" s="20"/>
      <c r="M47" s="20"/>
      <c r="N47" s="20"/>
      <c r="O47" s="20"/>
      <c r="P47" s="20"/>
      <c r="Q47" s="20"/>
      <c r="R47" s="20"/>
      <c r="S47" s="20"/>
      <c r="T47" s="20"/>
      <c r="U47" s="20"/>
      <c r="W47" s="18"/>
      <c r="Z47" s="19"/>
      <c r="AA47" s="18"/>
    </row>
    <row r="48" spans="1:27" ht="12.75" x14ac:dyDescent="0.2">
      <c r="A48" s="19" t="s">
        <v>381</v>
      </c>
      <c r="B48" s="20">
        <v>500</v>
      </c>
      <c r="C48" s="20">
        <v>45</v>
      </c>
      <c r="D48" s="20">
        <v>-90</v>
      </c>
      <c r="E48" s="20">
        <v>5835.6342999999997</v>
      </c>
      <c r="F48" s="16" t="str">
        <f t="shared" si="6"/>
        <v>2017-07-13</v>
      </c>
      <c r="G48" s="17" t="str">
        <f t="shared" si="7"/>
        <v>7/13/2017</v>
      </c>
      <c r="H48" s="17">
        <f t="shared" si="5"/>
        <v>42928</v>
      </c>
      <c r="I48" s="16" t="str">
        <f t="shared" si="2"/>
        <v>7/12/2017</v>
      </c>
      <c r="J48" s="16">
        <f t="shared" si="3"/>
        <v>47</v>
      </c>
      <c r="K48" s="16">
        <f t="shared" si="4"/>
        <v>5820.7439999999997</v>
      </c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18"/>
      <c r="W48" s="18"/>
      <c r="Z48" s="19"/>
      <c r="AA48" s="18"/>
    </row>
    <row r="49" spans="1:27" ht="12.75" x14ac:dyDescent="0.2">
      <c r="A49" s="19" t="s">
        <v>382</v>
      </c>
      <c r="B49" s="20">
        <v>500</v>
      </c>
      <c r="C49" s="20">
        <v>45</v>
      </c>
      <c r="D49" s="20">
        <v>-90</v>
      </c>
      <c r="E49" s="20">
        <v>5819.8612999999996</v>
      </c>
      <c r="F49" s="16" t="str">
        <f t="shared" si="6"/>
        <v>2017-07-14</v>
      </c>
      <c r="G49" s="17" t="str">
        <f t="shared" si="7"/>
        <v>7/14/2017</v>
      </c>
      <c r="H49" s="17">
        <f t="shared" si="5"/>
        <v>42929</v>
      </c>
      <c r="I49" s="16" t="str">
        <f t="shared" si="2"/>
        <v>7/13/2017</v>
      </c>
      <c r="J49" s="16">
        <f t="shared" si="3"/>
        <v>48</v>
      </c>
      <c r="K49" s="16">
        <f t="shared" si="4"/>
        <v>5835.6342999999997</v>
      </c>
      <c r="L49" s="20"/>
      <c r="M49" s="20"/>
      <c r="N49" s="20"/>
      <c r="O49" s="20"/>
      <c r="P49" s="20"/>
      <c r="Q49" s="20"/>
      <c r="R49" s="20"/>
      <c r="S49" s="20"/>
      <c r="T49" s="20"/>
      <c r="U49" s="20"/>
      <c r="W49" s="18"/>
      <c r="Z49" s="19"/>
      <c r="AA49" s="18"/>
    </row>
    <row r="50" spans="1:27" ht="12.75" x14ac:dyDescent="0.2">
      <c r="A50" s="19" t="s">
        <v>383</v>
      </c>
      <c r="B50" s="20">
        <v>500</v>
      </c>
      <c r="C50" s="20">
        <v>45</v>
      </c>
      <c r="D50" s="20">
        <v>-90</v>
      </c>
      <c r="E50" s="20">
        <v>5881.1009999999997</v>
      </c>
      <c r="F50" s="16" t="str">
        <f t="shared" si="6"/>
        <v>2017-07-15</v>
      </c>
      <c r="G50" s="17" t="str">
        <f t="shared" si="7"/>
        <v>7/15/2017</v>
      </c>
      <c r="H50" s="17">
        <f t="shared" si="5"/>
        <v>42930</v>
      </c>
      <c r="I50" s="16" t="str">
        <f t="shared" si="2"/>
        <v>7/14/2017</v>
      </c>
      <c r="J50" s="16">
        <f t="shared" si="3"/>
        <v>49</v>
      </c>
      <c r="K50" s="16">
        <f t="shared" si="4"/>
        <v>5819.8612999999996</v>
      </c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18"/>
      <c r="W50" s="18"/>
      <c r="Z50" s="19"/>
      <c r="AA50" s="18"/>
    </row>
    <row r="51" spans="1:27" ht="12.75" x14ac:dyDescent="0.2">
      <c r="A51" s="19" t="s">
        <v>384</v>
      </c>
      <c r="B51" s="20">
        <v>500</v>
      </c>
      <c r="C51" s="20">
        <v>45</v>
      </c>
      <c r="D51" s="20">
        <v>-90</v>
      </c>
      <c r="E51" s="20">
        <v>5856.8509999999997</v>
      </c>
      <c r="F51" s="16" t="str">
        <f t="shared" si="6"/>
        <v>2017-07-16</v>
      </c>
      <c r="G51" s="17" t="str">
        <f t="shared" si="7"/>
        <v>7/16/2017</v>
      </c>
      <c r="H51" s="17">
        <f t="shared" si="5"/>
        <v>42931</v>
      </c>
      <c r="I51" s="16" t="str">
        <f t="shared" si="2"/>
        <v>7/15/2017</v>
      </c>
      <c r="J51" s="16">
        <f t="shared" si="3"/>
        <v>50</v>
      </c>
      <c r="K51" s="16">
        <f t="shared" si="4"/>
        <v>5881.1009999999997</v>
      </c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18"/>
      <c r="W51" s="18"/>
      <c r="Z51" s="19"/>
      <c r="AA51" s="18"/>
    </row>
    <row r="52" spans="1:27" ht="12.75" x14ac:dyDescent="0.2">
      <c r="A52" s="19" t="s">
        <v>385</v>
      </c>
      <c r="B52" s="20">
        <v>500</v>
      </c>
      <c r="C52" s="20">
        <v>45</v>
      </c>
      <c r="D52" s="20">
        <v>-90</v>
      </c>
      <c r="E52" s="20">
        <v>5852.4949999999999</v>
      </c>
      <c r="F52" s="16" t="str">
        <f t="shared" si="6"/>
        <v>2017-07-17</v>
      </c>
      <c r="G52" s="17" t="str">
        <f t="shared" si="7"/>
        <v>7/17/2017</v>
      </c>
      <c r="H52" s="17">
        <f t="shared" si="5"/>
        <v>42932</v>
      </c>
      <c r="I52" s="16" t="str">
        <f t="shared" si="2"/>
        <v>7/16/2017</v>
      </c>
      <c r="J52" s="16">
        <f t="shared" si="3"/>
        <v>51</v>
      </c>
      <c r="K52" s="16">
        <f t="shared" si="4"/>
        <v>5856.8509999999997</v>
      </c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18"/>
      <c r="W52" s="18"/>
      <c r="Z52" s="19"/>
      <c r="AA52" s="18"/>
    </row>
    <row r="53" spans="1:27" ht="12.75" x14ac:dyDescent="0.2">
      <c r="A53" s="19" t="s">
        <v>386</v>
      </c>
      <c r="B53" s="20">
        <v>500</v>
      </c>
      <c r="C53" s="20">
        <v>45</v>
      </c>
      <c r="D53" s="20">
        <v>-90</v>
      </c>
      <c r="E53" s="20">
        <v>5885.4893000000002</v>
      </c>
      <c r="F53" s="16" t="str">
        <f t="shared" si="6"/>
        <v>2017-07-18</v>
      </c>
      <c r="G53" s="17" t="str">
        <f t="shared" si="7"/>
        <v>7/18/2017</v>
      </c>
      <c r="H53" s="17">
        <f t="shared" si="5"/>
        <v>42933</v>
      </c>
      <c r="I53" s="16" t="str">
        <f t="shared" si="2"/>
        <v>7/17/2017</v>
      </c>
      <c r="J53" s="16">
        <f t="shared" si="3"/>
        <v>52</v>
      </c>
      <c r="K53" s="16">
        <f t="shared" si="4"/>
        <v>5852.4949999999999</v>
      </c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18"/>
      <c r="W53" s="18"/>
      <c r="Z53" s="19"/>
      <c r="AA53" s="18"/>
    </row>
    <row r="54" spans="1:27" ht="12.75" x14ac:dyDescent="0.2">
      <c r="A54" s="19" t="s">
        <v>387</v>
      </c>
      <c r="B54" s="20">
        <v>500</v>
      </c>
      <c r="C54" s="20">
        <v>45</v>
      </c>
      <c r="D54" s="20">
        <v>-90</v>
      </c>
      <c r="E54" s="20">
        <v>5864.942</v>
      </c>
      <c r="F54" s="16" t="str">
        <f t="shared" si="6"/>
        <v>2017-07-19</v>
      </c>
      <c r="G54" s="17" t="str">
        <f t="shared" si="7"/>
        <v>7/19/2017</v>
      </c>
      <c r="H54" s="17">
        <f t="shared" si="5"/>
        <v>42934</v>
      </c>
      <c r="I54" s="16" t="str">
        <f t="shared" si="2"/>
        <v>7/18/2017</v>
      </c>
      <c r="J54" s="16">
        <f t="shared" si="3"/>
        <v>53</v>
      </c>
      <c r="K54" s="16">
        <f t="shared" si="4"/>
        <v>5885.4893000000002</v>
      </c>
      <c r="L54" s="20"/>
      <c r="M54" s="20"/>
      <c r="N54" s="20"/>
      <c r="O54" s="20"/>
      <c r="P54" s="20"/>
      <c r="Q54" s="20"/>
      <c r="R54" s="20"/>
      <c r="S54" s="20"/>
      <c r="T54" s="21"/>
      <c r="U54" s="20"/>
      <c r="V54" s="18"/>
      <c r="W54" s="18"/>
      <c r="Z54" s="19"/>
      <c r="AA54" s="18"/>
    </row>
    <row r="55" spans="1:27" ht="12.75" x14ac:dyDescent="0.2">
      <c r="A55" s="19" t="s">
        <v>388</v>
      </c>
      <c r="B55" s="20">
        <v>500</v>
      </c>
      <c r="C55" s="20">
        <v>45</v>
      </c>
      <c r="D55" s="20">
        <v>-90</v>
      </c>
      <c r="E55" s="20">
        <v>5873.2730000000001</v>
      </c>
      <c r="F55" s="16" t="str">
        <f t="shared" si="6"/>
        <v>2017-07-20</v>
      </c>
      <c r="G55" s="17" t="str">
        <f t="shared" si="7"/>
        <v>7/20/2017</v>
      </c>
      <c r="H55" s="17">
        <f t="shared" si="5"/>
        <v>42935</v>
      </c>
      <c r="I55" s="16" t="str">
        <f t="shared" si="2"/>
        <v>7/19/2017</v>
      </c>
      <c r="J55" s="16">
        <f t="shared" si="3"/>
        <v>54</v>
      </c>
      <c r="K55" s="16">
        <f t="shared" si="4"/>
        <v>5864.942</v>
      </c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18"/>
      <c r="W55" s="18"/>
      <c r="Z55" s="19"/>
      <c r="AA55" s="18"/>
    </row>
    <row r="56" spans="1:27" ht="12.75" x14ac:dyDescent="0.2">
      <c r="A56" s="19" t="s">
        <v>389</v>
      </c>
      <c r="B56" s="20">
        <v>500</v>
      </c>
      <c r="C56" s="20">
        <v>45</v>
      </c>
      <c r="D56" s="20">
        <v>-90</v>
      </c>
      <c r="E56" s="20">
        <v>5872.6639999999998</v>
      </c>
      <c r="F56" s="16" t="str">
        <f t="shared" si="6"/>
        <v>2017-07-21</v>
      </c>
      <c r="G56" s="17" t="str">
        <f t="shared" si="7"/>
        <v>7/21/2017</v>
      </c>
      <c r="H56" s="17">
        <f t="shared" si="5"/>
        <v>42936</v>
      </c>
      <c r="I56" s="16" t="str">
        <f t="shared" si="2"/>
        <v>7/20/2017</v>
      </c>
      <c r="J56" s="16">
        <f t="shared" si="3"/>
        <v>55</v>
      </c>
      <c r="K56" s="16">
        <f t="shared" si="4"/>
        <v>5873.2730000000001</v>
      </c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18"/>
      <c r="W56" s="18"/>
      <c r="Z56" s="19"/>
      <c r="AA56" s="18"/>
    </row>
    <row r="57" spans="1:27" ht="12.75" x14ac:dyDescent="0.2">
      <c r="A57" s="19" t="s">
        <v>390</v>
      </c>
      <c r="B57" s="20">
        <v>500</v>
      </c>
      <c r="C57" s="20">
        <v>45</v>
      </c>
      <c r="D57" s="20">
        <v>-90</v>
      </c>
      <c r="E57" s="20">
        <v>5838.4520000000002</v>
      </c>
      <c r="F57" s="16" t="str">
        <f t="shared" si="6"/>
        <v>2017-07-22</v>
      </c>
      <c r="G57" s="17" t="str">
        <f t="shared" si="7"/>
        <v>7/22/2017</v>
      </c>
      <c r="H57" s="17">
        <f t="shared" si="5"/>
        <v>42937</v>
      </c>
      <c r="I57" s="16" t="str">
        <f t="shared" si="2"/>
        <v>7/21/2017</v>
      </c>
      <c r="J57" s="16">
        <f t="shared" si="3"/>
        <v>56</v>
      </c>
      <c r="K57" s="16">
        <f t="shared" si="4"/>
        <v>5872.6639999999998</v>
      </c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18"/>
      <c r="W57" s="18"/>
      <c r="Z57" s="19"/>
      <c r="AA57" s="18"/>
    </row>
    <row r="58" spans="1:27" ht="12.75" x14ac:dyDescent="0.2">
      <c r="A58" s="19" t="s">
        <v>391</v>
      </c>
      <c r="B58" s="20">
        <v>500</v>
      </c>
      <c r="C58" s="20">
        <v>45</v>
      </c>
      <c r="D58" s="20">
        <v>-90</v>
      </c>
      <c r="E58" s="20">
        <v>5810.6790000000001</v>
      </c>
      <c r="F58" s="16" t="str">
        <f t="shared" si="6"/>
        <v>2017-07-23</v>
      </c>
      <c r="G58" s="17" t="str">
        <f t="shared" si="7"/>
        <v>7/23/2017</v>
      </c>
      <c r="H58" s="17">
        <f t="shared" si="5"/>
        <v>42938</v>
      </c>
      <c r="I58" s="16" t="str">
        <f t="shared" si="2"/>
        <v>7/22/2017</v>
      </c>
      <c r="J58" s="16">
        <f t="shared" si="3"/>
        <v>57</v>
      </c>
      <c r="K58" s="16">
        <f t="shared" si="4"/>
        <v>5838.4520000000002</v>
      </c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18"/>
      <c r="W58" s="18"/>
      <c r="Z58" s="19"/>
      <c r="AA58" s="18"/>
    </row>
    <row r="59" spans="1:27" ht="12.75" x14ac:dyDescent="0.2">
      <c r="A59" s="19" t="s">
        <v>392</v>
      </c>
      <c r="B59" s="20">
        <v>500</v>
      </c>
      <c r="C59" s="20">
        <v>45</v>
      </c>
      <c r="D59" s="20">
        <v>-90</v>
      </c>
      <c r="E59" s="20">
        <v>5780.9679999999998</v>
      </c>
      <c r="F59" s="16" t="str">
        <f t="shared" si="6"/>
        <v>2017-07-24</v>
      </c>
      <c r="G59" s="17" t="str">
        <f t="shared" si="7"/>
        <v>7/24/2017</v>
      </c>
      <c r="H59" s="17">
        <f t="shared" si="5"/>
        <v>42939</v>
      </c>
      <c r="I59" s="16" t="str">
        <f t="shared" si="2"/>
        <v>7/23/2017</v>
      </c>
      <c r="J59" s="16">
        <f t="shared" si="3"/>
        <v>58</v>
      </c>
      <c r="K59" s="16">
        <f t="shared" si="4"/>
        <v>5810.6790000000001</v>
      </c>
      <c r="L59" s="20"/>
      <c r="M59" s="20"/>
      <c r="N59" s="20"/>
      <c r="O59" s="20"/>
      <c r="P59" s="20"/>
      <c r="Q59" s="20"/>
      <c r="R59" s="20"/>
      <c r="S59" s="20"/>
      <c r="T59" s="20"/>
      <c r="U59" s="20"/>
      <c r="W59" s="18"/>
      <c r="Z59" s="19"/>
      <c r="AA59" s="18"/>
    </row>
    <row r="60" spans="1:27" ht="12.75" x14ac:dyDescent="0.2">
      <c r="A60" s="19" t="s">
        <v>393</v>
      </c>
      <c r="B60" s="20">
        <v>500</v>
      </c>
      <c r="C60" s="20">
        <v>45</v>
      </c>
      <c r="D60" s="20">
        <v>-90</v>
      </c>
      <c r="E60" s="20">
        <v>5852.5117</v>
      </c>
      <c r="F60" s="16" t="str">
        <f t="shared" si="6"/>
        <v>2017-07-25</v>
      </c>
      <c r="G60" s="17" t="str">
        <f t="shared" si="7"/>
        <v>7/25/2017</v>
      </c>
      <c r="H60" s="17">
        <f t="shared" si="5"/>
        <v>42940</v>
      </c>
      <c r="I60" s="16" t="str">
        <f t="shared" si="2"/>
        <v>7/24/2017</v>
      </c>
      <c r="J60" s="16">
        <f t="shared" si="3"/>
        <v>59</v>
      </c>
      <c r="K60" s="16">
        <f t="shared" si="4"/>
        <v>5780.9679999999998</v>
      </c>
      <c r="L60" s="20"/>
      <c r="M60" s="20"/>
      <c r="N60" s="20"/>
      <c r="O60" s="20"/>
      <c r="P60" s="20"/>
      <c r="Q60" s="20"/>
      <c r="R60" s="20"/>
      <c r="S60" s="20"/>
      <c r="T60" s="20"/>
      <c r="U60" s="20"/>
      <c r="W60" s="18"/>
      <c r="Z60" s="19"/>
      <c r="AA60" s="18"/>
    </row>
    <row r="61" spans="1:27" ht="12.75" x14ac:dyDescent="0.2">
      <c r="A61" s="19" t="s">
        <v>394</v>
      </c>
      <c r="B61" s="20">
        <v>500</v>
      </c>
      <c r="C61" s="20">
        <v>45</v>
      </c>
      <c r="D61" s="20">
        <v>-90</v>
      </c>
      <c r="E61" s="20">
        <v>5895.4916999999996</v>
      </c>
      <c r="F61" s="16" t="str">
        <f t="shared" si="6"/>
        <v>2017-07-26</v>
      </c>
      <c r="G61" s="17" t="str">
        <f t="shared" si="7"/>
        <v>7/26/2017</v>
      </c>
      <c r="H61" s="17">
        <f t="shared" si="5"/>
        <v>42941</v>
      </c>
      <c r="I61" s="16" t="str">
        <f t="shared" si="2"/>
        <v>7/25/2017</v>
      </c>
      <c r="J61" s="16">
        <f t="shared" si="3"/>
        <v>60</v>
      </c>
      <c r="K61" s="16">
        <f t="shared" si="4"/>
        <v>5852.5117</v>
      </c>
      <c r="L61" s="20"/>
      <c r="M61" s="20"/>
      <c r="N61" s="20"/>
      <c r="O61" s="20"/>
      <c r="P61" s="20"/>
      <c r="Q61" s="20"/>
      <c r="R61" s="20"/>
      <c r="S61" s="20"/>
      <c r="T61" s="20"/>
      <c r="U61" s="20"/>
      <c r="W61" s="18"/>
      <c r="Z61" s="19"/>
      <c r="AA61" s="18"/>
    </row>
    <row r="62" spans="1:27" ht="12.75" x14ac:dyDescent="0.2">
      <c r="A62" s="19" t="s">
        <v>395</v>
      </c>
      <c r="B62" s="20">
        <v>500</v>
      </c>
      <c r="C62" s="20">
        <v>45</v>
      </c>
      <c r="D62" s="20">
        <v>-90</v>
      </c>
      <c r="E62" s="20">
        <v>5856.5663999999997</v>
      </c>
      <c r="F62" s="16" t="str">
        <f t="shared" si="6"/>
        <v>2017-07-27</v>
      </c>
      <c r="G62" s="17" t="str">
        <f t="shared" si="7"/>
        <v>7/27/2017</v>
      </c>
      <c r="H62" s="17">
        <f t="shared" si="5"/>
        <v>42942</v>
      </c>
      <c r="I62" s="16" t="str">
        <f t="shared" si="2"/>
        <v>7/26/2017</v>
      </c>
      <c r="J62" s="16">
        <f t="shared" si="3"/>
        <v>61</v>
      </c>
      <c r="K62" s="16">
        <f t="shared" si="4"/>
        <v>5895.4916999999996</v>
      </c>
      <c r="L62" s="20"/>
      <c r="M62" s="20"/>
      <c r="N62" s="20"/>
      <c r="O62" s="20"/>
      <c r="P62" s="20"/>
      <c r="Q62" s="20"/>
      <c r="R62" s="20"/>
      <c r="S62" s="20"/>
      <c r="T62" s="20"/>
      <c r="U62" s="20"/>
      <c r="W62" s="18"/>
      <c r="Z62" s="19"/>
      <c r="AA62" s="18"/>
    </row>
    <row r="63" spans="1:27" ht="12.75" x14ac:dyDescent="0.2">
      <c r="A63" s="19" t="s">
        <v>396</v>
      </c>
      <c r="B63" s="20">
        <v>500</v>
      </c>
      <c r="C63" s="20">
        <v>45</v>
      </c>
      <c r="D63" s="20">
        <v>-90</v>
      </c>
      <c r="E63" s="20">
        <v>5826.9269999999997</v>
      </c>
      <c r="F63" s="16" t="str">
        <f t="shared" si="6"/>
        <v>2017-07-28</v>
      </c>
      <c r="G63" s="17" t="str">
        <f t="shared" si="7"/>
        <v>7/28/2017</v>
      </c>
      <c r="H63" s="17">
        <f t="shared" si="5"/>
        <v>42943</v>
      </c>
      <c r="I63" s="16" t="str">
        <f t="shared" si="2"/>
        <v>7/27/2017</v>
      </c>
      <c r="J63" s="16">
        <f t="shared" si="3"/>
        <v>62</v>
      </c>
      <c r="K63" s="16">
        <f t="shared" si="4"/>
        <v>5856.5663999999997</v>
      </c>
      <c r="L63" s="20"/>
      <c r="M63" s="20"/>
      <c r="N63" s="20"/>
      <c r="O63" s="20"/>
      <c r="P63" s="20"/>
      <c r="Q63" s="20"/>
      <c r="R63" s="20"/>
      <c r="S63" s="20"/>
      <c r="T63" s="20"/>
      <c r="U63" s="20"/>
      <c r="W63" s="18"/>
      <c r="Z63" s="19"/>
      <c r="AA63" s="18"/>
    </row>
    <row r="64" spans="1:27" ht="12.75" x14ac:dyDescent="0.2">
      <c r="A64" s="19" t="s">
        <v>397</v>
      </c>
      <c r="B64" s="20">
        <v>500</v>
      </c>
      <c r="C64" s="20">
        <v>45</v>
      </c>
      <c r="D64" s="20">
        <v>-90</v>
      </c>
      <c r="E64" s="20">
        <v>5836.6319999999996</v>
      </c>
      <c r="F64" s="16" t="str">
        <f t="shared" si="6"/>
        <v>2017-07-29</v>
      </c>
      <c r="G64" s="17" t="str">
        <f t="shared" si="7"/>
        <v>7/29/2017</v>
      </c>
      <c r="H64" s="17">
        <f t="shared" si="5"/>
        <v>42944</v>
      </c>
      <c r="I64" s="16" t="str">
        <f t="shared" si="2"/>
        <v>7/28/2017</v>
      </c>
      <c r="J64" s="16">
        <f t="shared" si="3"/>
        <v>63</v>
      </c>
      <c r="K64" s="16">
        <f t="shared" si="4"/>
        <v>5826.9269999999997</v>
      </c>
      <c r="L64" s="20"/>
      <c r="M64" s="20"/>
      <c r="N64" s="20"/>
      <c r="O64" s="20"/>
      <c r="P64" s="20"/>
      <c r="Q64" s="20"/>
      <c r="R64" s="20"/>
      <c r="S64" s="20"/>
      <c r="T64" s="20"/>
      <c r="U64" s="20"/>
      <c r="W64" s="18"/>
      <c r="Z64" s="19"/>
      <c r="AA64" s="18"/>
    </row>
    <row r="65" spans="1:27" ht="12.75" x14ac:dyDescent="0.2">
      <c r="A65" s="19" t="s">
        <v>398</v>
      </c>
      <c r="B65" s="20">
        <v>500</v>
      </c>
      <c r="C65" s="20">
        <v>45</v>
      </c>
      <c r="D65" s="20">
        <v>-90</v>
      </c>
      <c r="E65" s="20">
        <v>5862.5680000000002</v>
      </c>
      <c r="F65" s="16" t="str">
        <f t="shared" si="6"/>
        <v>2017-07-30</v>
      </c>
      <c r="G65" s="17" t="str">
        <f t="shared" si="7"/>
        <v>7/30/2017</v>
      </c>
      <c r="H65" s="17">
        <f t="shared" si="5"/>
        <v>42945</v>
      </c>
      <c r="I65" s="16" t="str">
        <f t="shared" si="2"/>
        <v>7/29/2017</v>
      </c>
      <c r="J65" s="16">
        <f t="shared" si="3"/>
        <v>64</v>
      </c>
      <c r="K65" s="16">
        <f t="shared" si="4"/>
        <v>5836.6319999999996</v>
      </c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18"/>
      <c r="W65" s="18"/>
      <c r="Z65" s="19"/>
      <c r="AA65" s="18"/>
    </row>
    <row r="66" spans="1:27" ht="12.75" x14ac:dyDescent="0.2">
      <c r="A66" s="19" t="s">
        <v>399</v>
      </c>
      <c r="B66" s="20">
        <v>500</v>
      </c>
      <c r="C66" s="20">
        <v>45</v>
      </c>
      <c r="D66" s="20">
        <v>-90</v>
      </c>
      <c r="E66" s="20">
        <v>5859.7470000000003</v>
      </c>
      <c r="F66" s="16" t="str">
        <f t="shared" si="6"/>
        <v>2017-08-01</v>
      </c>
      <c r="G66" s="17" t="str">
        <f t="shared" si="7"/>
        <v>8/1/2017</v>
      </c>
      <c r="H66" s="17">
        <f t="shared" si="5"/>
        <v>42946</v>
      </c>
      <c r="I66" s="16" t="str">
        <f t="shared" si="2"/>
        <v>7/30/2017</v>
      </c>
      <c r="J66" s="16">
        <f t="shared" si="3"/>
        <v>65</v>
      </c>
      <c r="K66" s="16">
        <f t="shared" si="4"/>
        <v>5862.5680000000002</v>
      </c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18"/>
      <c r="W66" s="18"/>
      <c r="Z66" s="19"/>
      <c r="AA66" s="18"/>
    </row>
    <row r="67" spans="1:27" ht="12.75" x14ac:dyDescent="0.2">
      <c r="A67" s="19" t="s">
        <v>42</v>
      </c>
      <c r="B67" s="20">
        <v>500</v>
      </c>
      <c r="C67" s="20">
        <v>45</v>
      </c>
      <c r="D67" s="20">
        <v>-90</v>
      </c>
      <c r="E67" s="20">
        <v>5713.38</v>
      </c>
      <c r="F67" s="16" t="str">
        <f t="shared" si="6"/>
        <v>2014-10-02</v>
      </c>
      <c r="G67" s="17" t="str">
        <f t="shared" si="7"/>
        <v>10/2/2014</v>
      </c>
      <c r="H67" s="17">
        <f t="shared" si="5"/>
        <v>42947</v>
      </c>
      <c r="I67" s="16" t="str">
        <f t="shared" si="2"/>
        <v>7/31/2017</v>
      </c>
      <c r="J67" s="16" t="e">
        <f t="shared" si="3"/>
        <v>#N/A</v>
      </c>
      <c r="K67" s="16">
        <f t="shared" si="4"/>
        <v>5862.5680000000002</v>
      </c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18"/>
      <c r="W67" s="18"/>
      <c r="Z67" s="19"/>
      <c r="AA67" s="18"/>
    </row>
    <row r="68" spans="1:27" ht="12.75" x14ac:dyDescent="0.2">
      <c r="A68" s="19" t="s">
        <v>43</v>
      </c>
      <c r="B68" s="20">
        <v>500</v>
      </c>
      <c r="C68" s="20">
        <v>45</v>
      </c>
      <c r="D68" s="20">
        <v>-90</v>
      </c>
      <c r="E68" s="20">
        <v>5667.3680000000004</v>
      </c>
      <c r="F68" s="16" t="str">
        <f t="shared" si="6"/>
        <v>2014-10-03</v>
      </c>
      <c r="G68" s="17" t="str">
        <f t="shared" si="7"/>
        <v>10/3/2014</v>
      </c>
      <c r="H68" s="17">
        <f t="shared" si="5"/>
        <v>42948</v>
      </c>
      <c r="I68" s="16" t="str">
        <f t="shared" si="2"/>
        <v>8/1/2017</v>
      </c>
      <c r="J68" s="16">
        <f t="shared" si="3"/>
        <v>66</v>
      </c>
      <c r="K68" s="16">
        <f t="shared" si="4"/>
        <v>5859.7470000000003</v>
      </c>
      <c r="L68" s="20"/>
      <c r="M68" s="20"/>
      <c r="N68" s="20"/>
      <c r="O68" s="20"/>
      <c r="P68" s="20"/>
      <c r="Q68" s="20"/>
      <c r="R68" s="20"/>
      <c r="S68" s="20"/>
      <c r="T68" s="18"/>
      <c r="U68" s="20"/>
      <c r="W68" s="18"/>
      <c r="Z68" s="19"/>
      <c r="AA68" s="18"/>
    </row>
    <row r="69" spans="1:27" ht="12.75" x14ac:dyDescent="0.2">
      <c r="A69" s="19" t="s">
        <v>44</v>
      </c>
      <c r="B69" s="20">
        <v>500</v>
      </c>
      <c r="C69" s="20">
        <v>45</v>
      </c>
      <c r="D69" s="20">
        <v>-90</v>
      </c>
      <c r="E69" s="20">
        <v>5385.6930000000002</v>
      </c>
      <c r="F69" s="16" t="str">
        <f t="shared" si="6"/>
        <v>2014-10-04</v>
      </c>
      <c r="G69" s="17" t="str">
        <f t="shared" si="7"/>
        <v>10/4/2014</v>
      </c>
      <c r="H69" s="17">
        <f t="shared" si="5"/>
        <v>42949</v>
      </c>
      <c r="I69" s="16" t="str">
        <f t="shared" si="2"/>
        <v>8/2/2017</v>
      </c>
      <c r="J69" s="16" t="e">
        <f t="shared" si="3"/>
        <v>#N/A</v>
      </c>
      <c r="K69" s="16">
        <f t="shared" si="4"/>
        <v>5859.7470000000003</v>
      </c>
      <c r="L69" s="20"/>
      <c r="M69" s="20"/>
      <c r="N69" s="20"/>
      <c r="O69" s="20"/>
      <c r="P69" s="20"/>
      <c r="Q69" s="20"/>
      <c r="R69" s="20"/>
      <c r="S69" s="20"/>
      <c r="T69" s="20"/>
      <c r="U69" s="20"/>
      <c r="W69" s="18"/>
      <c r="Z69" s="19"/>
      <c r="AA69" s="18"/>
    </row>
    <row r="70" spans="1:27" ht="12.75" x14ac:dyDescent="0.2">
      <c r="A70" s="19" t="s">
        <v>45</v>
      </c>
      <c r="B70" s="20">
        <v>500</v>
      </c>
      <c r="C70" s="20">
        <v>45</v>
      </c>
      <c r="D70" s="20">
        <v>-90</v>
      </c>
      <c r="E70" s="20">
        <v>5418.9189999999999</v>
      </c>
      <c r="F70" s="16" t="str">
        <f t="shared" si="6"/>
        <v>2014-10-05</v>
      </c>
      <c r="G70" s="17" t="str">
        <f t="shared" si="7"/>
        <v>10/5/2014</v>
      </c>
      <c r="H70" s="17">
        <f t="shared" si="5"/>
        <v>42950</v>
      </c>
      <c r="I70" s="16" t="str">
        <f t="shared" si="2"/>
        <v>8/3/2017</v>
      </c>
      <c r="J70" s="16" t="e">
        <f t="shared" si="3"/>
        <v>#N/A</v>
      </c>
      <c r="K70" s="16">
        <f t="shared" si="4"/>
        <v>5859.7470000000003</v>
      </c>
      <c r="L70" s="20"/>
      <c r="M70" s="20"/>
      <c r="N70" s="20"/>
      <c r="O70" s="20"/>
      <c r="P70" s="20"/>
      <c r="Q70" s="20"/>
      <c r="R70" s="20"/>
      <c r="S70" s="20"/>
      <c r="T70" s="20"/>
      <c r="U70" s="20"/>
      <c r="W70" s="18"/>
      <c r="Z70" s="19"/>
      <c r="AA70" s="18"/>
    </row>
    <row r="71" spans="1:27" ht="12.75" x14ac:dyDescent="0.2">
      <c r="A71" s="19" t="s">
        <v>46</v>
      </c>
      <c r="B71" s="20">
        <v>500</v>
      </c>
      <c r="C71" s="20">
        <v>45</v>
      </c>
      <c r="D71" s="20">
        <v>-90</v>
      </c>
      <c r="E71" s="20">
        <v>5391.5410000000002</v>
      </c>
      <c r="F71" s="16" t="str">
        <f t="shared" ref="F71:F102" si="8">LEFT(A71,10)</f>
        <v>2014-10-06</v>
      </c>
      <c r="G71" s="17" t="str">
        <f t="shared" ref="G71:G102" si="9">TEXT(F71,"m/d/yyyy")</f>
        <v>10/6/2014</v>
      </c>
      <c r="H71" s="17">
        <f t="shared" si="5"/>
        <v>42951</v>
      </c>
      <c r="I71" s="16" t="str">
        <f t="shared" ref="I71:I134" si="10">TEXT(H71,"m/d/yyyy")</f>
        <v>8/4/2017</v>
      </c>
      <c r="J71" s="16" t="e">
        <f t="shared" ref="J71:J134" si="11">MATCH(I71,G:G,0)</f>
        <v>#N/A</v>
      </c>
      <c r="K71" s="16">
        <f t="shared" si="4"/>
        <v>5859.7470000000003</v>
      </c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18"/>
      <c r="W71" s="18"/>
      <c r="Z71" s="19"/>
      <c r="AA71" s="18"/>
    </row>
    <row r="72" spans="1:27" ht="12.75" x14ac:dyDescent="0.2">
      <c r="A72" s="19" t="s">
        <v>47</v>
      </c>
      <c r="B72" s="20">
        <v>500</v>
      </c>
      <c r="C72" s="20">
        <v>45</v>
      </c>
      <c r="D72" s="20">
        <v>-90</v>
      </c>
      <c r="E72" s="20">
        <v>5429.6313</v>
      </c>
      <c r="F72" s="16" t="str">
        <f t="shared" si="8"/>
        <v>2014-10-07</v>
      </c>
      <c r="G72" s="17" t="str">
        <f t="shared" si="9"/>
        <v>10/7/2014</v>
      </c>
      <c r="H72" s="17">
        <f t="shared" si="5"/>
        <v>42952</v>
      </c>
      <c r="I72" s="16" t="str">
        <f t="shared" si="10"/>
        <v>8/5/2017</v>
      </c>
      <c r="J72" s="16" t="e">
        <f t="shared" si="11"/>
        <v>#N/A</v>
      </c>
      <c r="K72" s="16">
        <f t="shared" ref="K72:K135" si="12">IFERROR(INDEX(E:E,J72),K71)</f>
        <v>5859.7470000000003</v>
      </c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18"/>
      <c r="W72" s="18"/>
      <c r="Z72" s="19"/>
      <c r="AA72" s="18"/>
    </row>
    <row r="73" spans="1:27" ht="12.75" x14ac:dyDescent="0.2">
      <c r="A73" s="19" t="s">
        <v>48</v>
      </c>
      <c r="B73" s="20">
        <v>500</v>
      </c>
      <c r="C73" s="20">
        <v>45</v>
      </c>
      <c r="D73" s="20">
        <v>-90</v>
      </c>
      <c r="E73" s="20">
        <v>5489.6139999999996</v>
      </c>
      <c r="F73" s="16" t="str">
        <f t="shared" si="8"/>
        <v>2014-10-08</v>
      </c>
      <c r="G73" s="17" t="str">
        <f t="shared" si="9"/>
        <v>10/8/2014</v>
      </c>
      <c r="H73" s="17">
        <f t="shared" ref="H73:H136" si="13">H72+1</f>
        <v>42953</v>
      </c>
      <c r="I73" s="16" t="str">
        <f t="shared" si="10"/>
        <v>8/6/2017</v>
      </c>
      <c r="J73" s="16" t="e">
        <f t="shared" si="11"/>
        <v>#N/A</v>
      </c>
      <c r="K73" s="16">
        <f t="shared" si="12"/>
        <v>5859.7470000000003</v>
      </c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18"/>
      <c r="W73" s="18"/>
      <c r="Z73" s="19"/>
      <c r="AA73" s="18"/>
    </row>
    <row r="74" spans="1:27" ht="12.75" x14ac:dyDescent="0.2">
      <c r="A74" s="19" t="s">
        <v>49</v>
      </c>
      <c r="B74" s="20">
        <v>500</v>
      </c>
      <c r="C74" s="20">
        <v>45</v>
      </c>
      <c r="D74" s="20">
        <v>-90</v>
      </c>
      <c r="E74" s="20">
        <v>5557.9629999999997</v>
      </c>
      <c r="F74" s="16" t="str">
        <f t="shared" si="8"/>
        <v>2014-10-09</v>
      </c>
      <c r="G74" s="17" t="str">
        <f t="shared" si="9"/>
        <v>10/9/2014</v>
      </c>
      <c r="H74" s="17">
        <f t="shared" si="13"/>
        <v>42954</v>
      </c>
      <c r="I74" s="16" t="str">
        <f t="shared" si="10"/>
        <v>8/7/2017</v>
      </c>
      <c r="J74" s="16" t="e">
        <f t="shared" si="11"/>
        <v>#N/A</v>
      </c>
      <c r="K74" s="16">
        <f t="shared" si="12"/>
        <v>5859.7470000000003</v>
      </c>
      <c r="L74" s="20"/>
      <c r="M74" s="20"/>
      <c r="N74" s="20"/>
      <c r="O74" s="20"/>
      <c r="P74" s="20"/>
      <c r="Q74" s="20"/>
      <c r="R74" s="20"/>
      <c r="S74" s="20"/>
      <c r="T74" s="20"/>
      <c r="U74" s="20"/>
      <c r="W74" s="18"/>
      <c r="Z74" s="19"/>
      <c r="AA74" s="18"/>
    </row>
    <row r="75" spans="1:27" ht="12.75" x14ac:dyDescent="0.2">
      <c r="A75" s="19" t="s">
        <v>50</v>
      </c>
      <c r="B75" s="20">
        <v>500</v>
      </c>
      <c r="C75" s="20">
        <v>45</v>
      </c>
      <c r="D75" s="20">
        <v>-90</v>
      </c>
      <c r="E75" s="20">
        <v>5610.7849999999999</v>
      </c>
      <c r="F75" s="16" t="str">
        <f t="shared" si="8"/>
        <v>2014-10-10</v>
      </c>
      <c r="G75" s="17" t="str">
        <f t="shared" si="9"/>
        <v>10/10/2014</v>
      </c>
      <c r="H75" s="17">
        <f t="shared" si="13"/>
        <v>42955</v>
      </c>
      <c r="I75" s="16" t="str">
        <f t="shared" si="10"/>
        <v>8/8/2017</v>
      </c>
      <c r="J75" s="16" t="e">
        <f t="shared" si="11"/>
        <v>#N/A</v>
      </c>
      <c r="K75" s="16">
        <f t="shared" si="12"/>
        <v>5859.7470000000003</v>
      </c>
      <c r="L75" s="20"/>
      <c r="M75" s="20"/>
      <c r="N75" s="20"/>
      <c r="O75" s="20"/>
      <c r="P75" s="20"/>
      <c r="Q75" s="20"/>
      <c r="R75" s="20"/>
      <c r="S75" s="20"/>
      <c r="T75" s="20"/>
      <c r="U75" s="20"/>
      <c r="W75" s="18"/>
      <c r="Z75" s="19"/>
      <c r="AA75" s="18"/>
    </row>
    <row r="76" spans="1:27" ht="12.75" x14ac:dyDescent="0.2">
      <c r="A76" s="19" t="s">
        <v>51</v>
      </c>
      <c r="B76" s="20">
        <v>500</v>
      </c>
      <c r="C76" s="20">
        <v>45</v>
      </c>
      <c r="D76" s="20">
        <v>-90</v>
      </c>
      <c r="E76" s="20">
        <v>5596.201</v>
      </c>
      <c r="F76" s="16" t="str">
        <f t="shared" si="8"/>
        <v>2014-10-11</v>
      </c>
      <c r="G76" s="17" t="str">
        <f t="shared" si="9"/>
        <v>10/11/2014</v>
      </c>
      <c r="H76" s="17">
        <f t="shared" si="13"/>
        <v>42956</v>
      </c>
      <c r="I76" s="16" t="str">
        <f t="shared" si="10"/>
        <v>8/9/2017</v>
      </c>
      <c r="J76" s="16" t="e">
        <f t="shared" si="11"/>
        <v>#N/A</v>
      </c>
      <c r="K76" s="16">
        <f t="shared" si="12"/>
        <v>5859.7470000000003</v>
      </c>
      <c r="L76" s="20"/>
      <c r="M76" s="20"/>
      <c r="N76" s="20"/>
      <c r="O76" s="20"/>
      <c r="P76" s="20"/>
      <c r="Q76" s="20"/>
      <c r="R76" s="20"/>
      <c r="S76" s="20"/>
      <c r="T76" s="20"/>
      <c r="U76" s="20"/>
      <c r="W76" s="18"/>
      <c r="Z76" s="19"/>
      <c r="AA76" s="18"/>
    </row>
    <row r="77" spans="1:27" ht="12.75" x14ac:dyDescent="0.2">
      <c r="A77" s="19" t="s">
        <v>52</v>
      </c>
      <c r="B77" s="20">
        <v>500</v>
      </c>
      <c r="C77" s="20">
        <v>45</v>
      </c>
      <c r="D77" s="20">
        <v>-90</v>
      </c>
      <c r="E77" s="20">
        <v>5704.5050000000001</v>
      </c>
      <c r="F77" s="16" t="str">
        <f t="shared" si="8"/>
        <v>2014-10-12</v>
      </c>
      <c r="G77" s="17" t="str">
        <f t="shared" si="9"/>
        <v>10/12/2014</v>
      </c>
      <c r="H77" s="17">
        <f t="shared" si="13"/>
        <v>42957</v>
      </c>
      <c r="I77" s="16" t="str">
        <f t="shared" si="10"/>
        <v>8/10/2017</v>
      </c>
      <c r="J77" s="16" t="e">
        <f t="shared" si="11"/>
        <v>#N/A</v>
      </c>
      <c r="K77" s="16">
        <f t="shared" si="12"/>
        <v>5859.7470000000003</v>
      </c>
      <c r="L77" s="20"/>
      <c r="M77" s="20"/>
      <c r="N77" s="20"/>
      <c r="O77" s="20"/>
      <c r="P77" s="20"/>
      <c r="Q77" s="20"/>
      <c r="R77" s="20"/>
      <c r="S77" s="20"/>
      <c r="T77" s="20"/>
      <c r="U77" s="20"/>
      <c r="W77" s="18"/>
      <c r="Z77" s="19"/>
      <c r="AA77" s="18"/>
    </row>
    <row r="78" spans="1:27" ht="12.75" x14ac:dyDescent="0.2">
      <c r="A78" s="19" t="s">
        <v>53</v>
      </c>
      <c r="B78" s="20">
        <v>500</v>
      </c>
      <c r="C78" s="20">
        <v>45</v>
      </c>
      <c r="D78" s="20">
        <v>-90</v>
      </c>
      <c r="E78" s="20">
        <v>5646.5240000000003</v>
      </c>
      <c r="F78" s="16" t="str">
        <f t="shared" si="8"/>
        <v>2014-10-13</v>
      </c>
      <c r="G78" s="17" t="str">
        <f t="shared" si="9"/>
        <v>10/13/2014</v>
      </c>
      <c r="H78" s="17">
        <f t="shared" si="13"/>
        <v>42958</v>
      </c>
      <c r="I78" s="16" t="str">
        <f t="shared" si="10"/>
        <v>8/11/2017</v>
      </c>
      <c r="J78" s="16" t="e">
        <f t="shared" si="11"/>
        <v>#N/A</v>
      </c>
      <c r="K78" s="16">
        <f t="shared" si="12"/>
        <v>5859.7470000000003</v>
      </c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18"/>
      <c r="W78" s="18"/>
      <c r="Z78" s="19"/>
      <c r="AA78" s="18"/>
    </row>
    <row r="79" spans="1:27" ht="12.75" x14ac:dyDescent="0.2">
      <c r="A79" s="19" t="s">
        <v>54</v>
      </c>
      <c r="B79" s="20">
        <v>500</v>
      </c>
      <c r="C79" s="20">
        <v>45</v>
      </c>
      <c r="D79" s="20">
        <v>-90</v>
      </c>
      <c r="E79" s="20">
        <v>5633.8379999999997</v>
      </c>
      <c r="F79" s="16" t="str">
        <f t="shared" si="8"/>
        <v>2014-10-14</v>
      </c>
      <c r="G79" s="17" t="str">
        <f t="shared" si="9"/>
        <v>10/14/2014</v>
      </c>
      <c r="H79" s="17">
        <f t="shared" si="13"/>
        <v>42959</v>
      </c>
      <c r="I79" s="16" t="str">
        <f t="shared" si="10"/>
        <v>8/12/2017</v>
      </c>
      <c r="J79" s="16" t="e">
        <f t="shared" si="11"/>
        <v>#N/A</v>
      </c>
      <c r="K79" s="16">
        <f t="shared" si="12"/>
        <v>5859.7470000000003</v>
      </c>
      <c r="L79" s="20"/>
      <c r="M79" s="20"/>
      <c r="N79" s="20"/>
      <c r="O79" s="20"/>
      <c r="P79" s="20"/>
      <c r="Q79" s="20"/>
      <c r="R79" s="20"/>
      <c r="S79" s="20"/>
      <c r="T79" s="20"/>
      <c r="U79" s="20"/>
      <c r="W79" s="18"/>
      <c r="Z79" s="19"/>
      <c r="AA79" s="18"/>
    </row>
    <row r="80" spans="1:27" ht="12.75" x14ac:dyDescent="0.2">
      <c r="A80" s="19" t="s">
        <v>55</v>
      </c>
      <c r="B80" s="20">
        <v>500</v>
      </c>
      <c r="C80" s="20">
        <v>45</v>
      </c>
      <c r="D80" s="20">
        <v>-90</v>
      </c>
      <c r="E80" s="20">
        <v>5624.4139999999998</v>
      </c>
      <c r="F80" s="16" t="str">
        <f t="shared" si="8"/>
        <v>2014-10-15</v>
      </c>
      <c r="G80" s="17" t="str">
        <f t="shared" si="9"/>
        <v>10/15/2014</v>
      </c>
      <c r="H80" s="17">
        <f t="shared" si="13"/>
        <v>42960</v>
      </c>
      <c r="I80" s="16" t="str">
        <f t="shared" si="10"/>
        <v>8/13/2017</v>
      </c>
      <c r="J80" s="16" t="e">
        <f t="shared" si="11"/>
        <v>#N/A</v>
      </c>
      <c r="K80" s="16">
        <f t="shared" si="12"/>
        <v>5859.7470000000003</v>
      </c>
      <c r="L80" s="20"/>
      <c r="M80" s="20"/>
      <c r="N80" s="20"/>
      <c r="O80" s="20"/>
      <c r="P80" s="20"/>
      <c r="Q80" s="20"/>
      <c r="R80" s="20"/>
      <c r="S80" s="20"/>
      <c r="T80" s="20"/>
      <c r="U80" s="20"/>
      <c r="W80" s="18"/>
      <c r="Z80" s="19"/>
      <c r="AA80" s="18"/>
    </row>
    <row r="81" spans="1:27" ht="12.75" x14ac:dyDescent="0.2">
      <c r="A81" s="19" t="s">
        <v>56</v>
      </c>
      <c r="B81" s="20">
        <v>500</v>
      </c>
      <c r="C81" s="20">
        <v>45</v>
      </c>
      <c r="D81" s="20">
        <v>-90</v>
      </c>
      <c r="E81" s="20">
        <v>5708.1143000000002</v>
      </c>
      <c r="F81" s="16" t="str">
        <f t="shared" si="8"/>
        <v>2014-10-16</v>
      </c>
      <c r="G81" s="17" t="str">
        <f t="shared" si="9"/>
        <v>10/16/2014</v>
      </c>
      <c r="H81" s="17">
        <f t="shared" si="13"/>
        <v>42961</v>
      </c>
      <c r="I81" s="16" t="str">
        <f t="shared" si="10"/>
        <v>8/14/2017</v>
      </c>
      <c r="J81" s="16" t="e">
        <f t="shared" si="11"/>
        <v>#N/A</v>
      </c>
      <c r="K81" s="16">
        <f t="shared" si="12"/>
        <v>5859.7470000000003</v>
      </c>
      <c r="L81" s="20"/>
      <c r="M81" s="20"/>
      <c r="N81" s="20"/>
      <c r="O81" s="20"/>
      <c r="P81" s="20"/>
      <c r="Q81" s="20"/>
      <c r="R81" s="20"/>
      <c r="S81" s="20"/>
      <c r="T81" s="20"/>
      <c r="U81" s="20"/>
      <c r="W81" s="18"/>
      <c r="Z81" s="19"/>
      <c r="AA81" s="18"/>
    </row>
    <row r="82" spans="1:27" ht="12.75" x14ac:dyDescent="0.2">
      <c r="A82" s="19" t="s">
        <v>57</v>
      </c>
      <c r="B82" s="20">
        <v>500</v>
      </c>
      <c r="C82" s="20">
        <v>45</v>
      </c>
      <c r="D82" s="20">
        <v>-90</v>
      </c>
      <c r="E82" s="20">
        <v>5646.83</v>
      </c>
      <c r="F82" s="16" t="str">
        <f t="shared" si="8"/>
        <v>2014-10-17</v>
      </c>
      <c r="G82" s="17" t="str">
        <f t="shared" si="9"/>
        <v>10/17/2014</v>
      </c>
      <c r="H82" s="17">
        <f t="shared" si="13"/>
        <v>42962</v>
      </c>
      <c r="I82" s="16" t="str">
        <f t="shared" si="10"/>
        <v>8/15/2017</v>
      </c>
      <c r="J82" s="16" t="e">
        <f t="shared" si="11"/>
        <v>#N/A</v>
      </c>
      <c r="K82" s="16">
        <f t="shared" si="12"/>
        <v>5859.7470000000003</v>
      </c>
      <c r="L82" s="20"/>
      <c r="M82" s="20"/>
      <c r="N82" s="20"/>
      <c r="O82" s="20"/>
      <c r="P82" s="20"/>
      <c r="Q82" s="20"/>
      <c r="R82" s="20"/>
      <c r="S82" s="20"/>
      <c r="T82" s="18"/>
      <c r="U82" s="20"/>
      <c r="V82" s="18"/>
      <c r="W82" s="18"/>
      <c r="Z82" s="19"/>
      <c r="AA82" s="18"/>
    </row>
    <row r="83" spans="1:27" ht="12.75" x14ac:dyDescent="0.2">
      <c r="A83" s="19" t="s">
        <v>58</v>
      </c>
      <c r="B83" s="20">
        <v>500</v>
      </c>
      <c r="C83" s="20">
        <v>45</v>
      </c>
      <c r="D83" s="20">
        <v>-90</v>
      </c>
      <c r="E83" s="20">
        <v>5561.7979999999998</v>
      </c>
      <c r="F83" s="16" t="str">
        <f t="shared" si="8"/>
        <v>2014-10-18</v>
      </c>
      <c r="G83" s="17" t="str">
        <f t="shared" si="9"/>
        <v>10/18/2014</v>
      </c>
      <c r="H83" s="17">
        <f t="shared" si="13"/>
        <v>42963</v>
      </c>
      <c r="I83" s="16" t="str">
        <f t="shared" si="10"/>
        <v>8/16/2017</v>
      </c>
      <c r="J83" s="16" t="e">
        <f t="shared" si="11"/>
        <v>#N/A</v>
      </c>
      <c r="K83" s="16">
        <f t="shared" si="12"/>
        <v>5859.7470000000003</v>
      </c>
      <c r="L83" s="20"/>
      <c r="M83" s="20"/>
      <c r="N83" s="20"/>
      <c r="O83" s="20"/>
      <c r="P83" s="20"/>
      <c r="Q83" s="20"/>
      <c r="R83" s="20"/>
      <c r="S83" s="20"/>
      <c r="T83" s="21"/>
      <c r="U83" s="20"/>
      <c r="V83" s="18"/>
      <c r="W83" s="18"/>
      <c r="Z83" s="19"/>
      <c r="AA83" s="18"/>
    </row>
    <row r="84" spans="1:27" ht="12.75" x14ac:dyDescent="0.2">
      <c r="A84" s="19" t="s">
        <v>59</v>
      </c>
      <c r="B84" s="20">
        <v>500</v>
      </c>
      <c r="C84" s="20">
        <v>45</v>
      </c>
      <c r="D84" s="20">
        <v>-90</v>
      </c>
      <c r="E84" s="20">
        <v>5680.5429999999997</v>
      </c>
      <c r="F84" s="16" t="str">
        <f t="shared" si="8"/>
        <v>2014-10-19</v>
      </c>
      <c r="G84" s="17" t="str">
        <f t="shared" si="9"/>
        <v>10/19/2014</v>
      </c>
      <c r="H84" s="17">
        <f t="shared" si="13"/>
        <v>42964</v>
      </c>
      <c r="I84" s="16" t="str">
        <f t="shared" si="10"/>
        <v>8/17/2017</v>
      </c>
      <c r="J84" s="16" t="e">
        <f t="shared" si="11"/>
        <v>#N/A</v>
      </c>
      <c r="K84" s="16">
        <f t="shared" si="12"/>
        <v>5859.7470000000003</v>
      </c>
      <c r="L84" s="20"/>
      <c r="M84" s="20"/>
      <c r="N84" s="20"/>
      <c r="O84" s="20"/>
      <c r="P84" s="20"/>
      <c r="Q84" s="20"/>
      <c r="R84" s="20"/>
      <c r="S84" s="20"/>
      <c r="T84" s="18"/>
      <c r="U84" s="20"/>
      <c r="V84" s="18"/>
      <c r="W84" s="18"/>
      <c r="Z84" s="19"/>
      <c r="AA84" s="18"/>
    </row>
    <row r="85" spans="1:27" ht="12.75" x14ac:dyDescent="0.2">
      <c r="A85" s="19" t="s">
        <v>60</v>
      </c>
      <c r="B85" s="20">
        <v>500</v>
      </c>
      <c r="C85" s="20">
        <v>45</v>
      </c>
      <c r="D85" s="20">
        <v>-90</v>
      </c>
      <c r="E85" s="20">
        <v>5595.48</v>
      </c>
      <c r="F85" s="16" t="str">
        <f t="shared" si="8"/>
        <v>2014-10-20</v>
      </c>
      <c r="G85" s="17" t="str">
        <f t="shared" si="9"/>
        <v>10/20/2014</v>
      </c>
      <c r="H85" s="17">
        <f t="shared" si="13"/>
        <v>42965</v>
      </c>
      <c r="I85" s="16" t="str">
        <f t="shared" si="10"/>
        <v>8/18/2017</v>
      </c>
      <c r="J85" s="16" t="e">
        <f t="shared" si="11"/>
        <v>#N/A</v>
      </c>
      <c r="K85" s="16">
        <f t="shared" si="12"/>
        <v>5859.7470000000003</v>
      </c>
      <c r="L85" s="20"/>
      <c r="M85" s="20"/>
      <c r="N85" s="20"/>
      <c r="O85" s="20"/>
      <c r="P85" s="20"/>
      <c r="Q85" s="20"/>
      <c r="R85" s="20"/>
      <c r="S85" s="20"/>
      <c r="T85" s="20"/>
      <c r="U85" s="20"/>
      <c r="W85" s="18"/>
      <c r="Z85" s="19"/>
      <c r="AA85" s="18"/>
    </row>
    <row r="86" spans="1:27" ht="12.75" x14ac:dyDescent="0.2">
      <c r="A86" s="19" t="s">
        <v>61</v>
      </c>
      <c r="B86" s="20">
        <v>500</v>
      </c>
      <c r="C86" s="20">
        <v>45</v>
      </c>
      <c r="D86" s="20">
        <v>-90</v>
      </c>
      <c r="E86" s="20">
        <v>5660.6396000000004</v>
      </c>
      <c r="F86" s="16" t="str">
        <f t="shared" si="8"/>
        <v>2014-10-21</v>
      </c>
      <c r="G86" s="17" t="str">
        <f t="shared" si="9"/>
        <v>10/21/2014</v>
      </c>
      <c r="H86" s="17">
        <f t="shared" si="13"/>
        <v>42966</v>
      </c>
      <c r="I86" s="16" t="str">
        <f t="shared" si="10"/>
        <v>8/19/2017</v>
      </c>
      <c r="J86" s="16" t="e">
        <f t="shared" si="11"/>
        <v>#N/A</v>
      </c>
      <c r="K86" s="16">
        <f t="shared" si="12"/>
        <v>5859.7470000000003</v>
      </c>
      <c r="L86" s="20"/>
      <c r="M86" s="20"/>
      <c r="N86" s="20"/>
      <c r="O86" s="20"/>
      <c r="P86" s="20"/>
      <c r="Q86" s="20"/>
      <c r="R86" s="20"/>
      <c r="S86" s="20"/>
      <c r="T86" s="20"/>
      <c r="U86" s="20"/>
      <c r="W86" s="18"/>
      <c r="Z86" s="19"/>
      <c r="AA86" s="18"/>
    </row>
    <row r="87" spans="1:27" ht="12.75" x14ac:dyDescent="0.2">
      <c r="A87" s="19" t="s">
        <v>62</v>
      </c>
      <c r="B87" s="20">
        <v>500</v>
      </c>
      <c r="C87" s="20">
        <v>45</v>
      </c>
      <c r="D87" s="20">
        <v>-90</v>
      </c>
      <c r="E87" s="20">
        <v>5755.9579999999996</v>
      </c>
      <c r="F87" s="16" t="str">
        <f t="shared" si="8"/>
        <v>2014-10-22</v>
      </c>
      <c r="G87" s="17" t="str">
        <f t="shared" si="9"/>
        <v>10/22/2014</v>
      </c>
      <c r="H87" s="17">
        <f t="shared" si="13"/>
        <v>42967</v>
      </c>
      <c r="I87" s="16" t="str">
        <f t="shared" si="10"/>
        <v>8/20/2017</v>
      </c>
      <c r="J87" s="16" t="e">
        <f t="shared" si="11"/>
        <v>#N/A</v>
      </c>
      <c r="K87" s="16">
        <f t="shared" si="12"/>
        <v>5859.7470000000003</v>
      </c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18"/>
      <c r="W87" s="18"/>
      <c r="Z87" s="19"/>
      <c r="AA87" s="18"/>
    </row>
    <row r="88" spans="1:27" ht="12.75" x14ac:dyDescent="0.2">
      <c r="A88" s="19" t="s">
        <v>63</v>
      </c>
      <c r="B88" s="20">
        <v>500</v>
      </c>
      <c r="C88" s="20">
        <v>45</v>
      </c>
      <c r="D88" s="20">
        <v>-90</v>
      </c>
      <c r="E88" s="20">
        <v>5770.0379999999996</v>
      </c>
      <c r="F88" s="16" t="str">
        <f t="shared" si="8"/>
        <v>2014-10-23</v>
      </c>
      <c r="G88" s="17" t="str">
        <f t="shared" si="9"/>
        <v>10/23/2014</v>
      </c>
      <c r="H88" s="17">
        <f t="shared" si="13"/>
        <v>42968</v>
      </c>
      <c r="I88" s="16" t="str">
        <f t="shared" si="10"/>
        <v>8/21/2017</v>
      </c>
      <c r="J88" s="16" t="e">
        <f t="shared" si="11"/>
        <v>#N/A</v>
      </c>
      <c r="K88" s="16">
        <f t="shared" si="12"/>
        <v>5859.7470000000003</v>
      </c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18"/>
      <c r="W88" s="18"/>
      <c r="Z88" s="19"/>
      <c r="AA88" s="18"/>
    </row>
    <row r="89" spans="1:27" ht="12.75" x14ac:dyDescent="0.2">
      <c r="A89" s="19" t="s">
        <v>64</v>
      </c>
      <c r="B89" s="20">
        <v>500</v>
      </c>
      <c r="C89" s="20">
        <v>45</v>
      </c>
      <c r="D89" s="20">
        <v>-90</v>
      </c>
      <c r="E89" s="20">
        <v>5670.45</v>
      </c>
      <c r="F89" s="16" t="str">
        <f t="shared" si="8"/>
        <v>2014-10-24</v>
      </c>
      <c r="G89" s="17" t="str">
        <f t="shared" si="9"/>
        <v>10/24/2014</v>
      </c>
      <c r="H89" s="17">
        <f t="shared" si="13"/>
        <v>42969</v>
      </c>
      <c r="I89" s="16" t="str">
        <f t="shared" si="10"/>
        <v>8/22/2017</v>
      </c>
      <c r="J89" s="16" t="e">
        <f t="shared" si="11"/>
        <v>#N/A</v>
      </c>
      <c r="K89" s="16">
        <f t="shared" si="12"/>
        <v>5859.7470000000003</v>
      </c>
      <c r="L89" s="20"/>
      <c r="M89" s="20"/>
      <c r="N89" s="20"/>
      <c r="O89" s="20"/>
      <c r="P89" s="20"/>
      <c r="Q89" s="20"/>
      <c r="R89" s="20"/>
      <c r="S89" s="20"/>
      <c r="T89" s="18"/>
      <c r="U89" s="20"/>
      <c r="V89" s="18"/>
      <c r="W89" s="18"/>
      <c r="Z89" s="19"/>
      <c r="AA89" s="18"/>
    </row>
    <row r="90" spans="1:27" ht="12.75" x14ac:dyDescent="0.2">
      <c r="A90" s="19" t="s">
        <v>65</v>
      </c>
      <c r="B90" s="20">
        <v>500</v>
      </c>
      <c r="C90" s="20">
        <v>45</v>
      </c>
      <c r="D90" s="20">
        <v>-90</v>
      </c>
      <c r="E90" s="20">
        <v>5706.4989999999998</v>
      </c>
      <c r="F90" s="16" t="str">
        <f t="shared" si="8"/>
        <v>2014-10-25</v>
      </c>
      <c r="G90" s="17" t="str">
        <f t="shared" si="9"/>
        <v>10/25/2014</v>
      </c>
      <c r="H90" s="17">
        <f t="shared" si="13"/>
        <v>42970</v>
      </c>
      <c r="I90" s="16" t="str">
        <f t="shared" si="10"/>
        <v>8/23/2017</v>
      </c>
      <c r="J90" s="16" t="e">
        <f t="shared" si="11"/>
        <v>#N/A</v>
      </c>
      <c r="K90" s="16">
        <f t="shared" si="12"/>
        <v>5859.7470000000003</v>
      </c>
      <c r="L90" s="20"/>
      <c r="M90" s="20"/>
      <c r="N90" s="20"/>
      <c r="O90" s="20"/>
      <c r="P90" s="20"/>
      <c r="Q90" s="20"/>
      <c r="R90" s="20"/>
      <c r="S90" s="20"/>
      <c r="T90" s="20"/>
      <c r="U90" s="20"/>
      <c r="W90" s="18"/>
      <c r="Z90" s="19"/>
      <c r="AA90" s="18"/>
    </row>
    <row r="91" spans="1:27" ht="12.75" x14ac:dyDescent="0.2">
      <c r="A91" s="19" t="s">
        <v>66</v>
      </c>
      <c r="B91" s="20">
        <v>500</v>
      </c>
      <c r="C91" s="20">
        <v>45</v>
      </c>
      <c r="D91" s="20">
        <v>-90</v>
      </c>
      <c r="E91" s="20">
        <v>5644.9643999999998</v>
      </c>
      <c r="F91" s="16" t="str">
        <f t="shared" si="8"/>
        <v>2014-10-26</v>
      </c>
      <c r="G91" s="17" t="str">
        <f t="shared" si="9"/>
        <v>10/26/2014</v>
      </c>
      <c r="H91" s="17">
        <f t="shared" si="13"/>
        <v>42971</v>
      </c>
      <c r="I91" s="16" t="str">
        <f t="shared" si="10"/>
        <v>8/24/2017</v>
      </c>
      <c r="J91" s="16" t="e">
        <f t="shared" si="11"/>
        <v>#N/A</v>
      </c>
      <c r="K91" s="16">
        <f t="shared" si="12"/>
        <v>5859.7470000000003</v>
      </c>
      <c r="L91" s="20"/>
      <c r="M91" s="20"/>
      <c r="N91" s="20"/>
      <c r="O91" s="20"/>
      <c r="P91" s="20"/>
      <c r="Q91" s="20"/>
      <c r="R91" s="20"/>
      <c r="S91" s="20"/>
      <c r="T91" s="20"/>
      <c r="U91" s="20"/>
      <c r="W91" s="18"/>
      <c r="Z91" s="19"/>
      <c r="AA91" s="18"/>
    </row>
    <row r="92" spans="1:27" ht="12.75" x14ac:dyDescent="0.2">
      <c r="A92" s="19" t="s">
        <v>67</v>
      </c>
      <c r="B92" s="20">
        <v>500</v>
      </c>
      <c r="C92" s="20">
        <v>45</v>
      </c>
      <c r="D92" s="20">
        <v>-90</v>
      </c>
      <c r="E92" s="20">
        <v>5690.1480000000001</v>
      </c>
      <c r="F92" s="16" t="str">
        <f t="shared" si="8"/>
        <v>2014-10-27</v>
      </c>
      <c r="G92" s="17" t="str">
        <f t="shared" si="9"/>
        <v>10/27/2014</v>
      </c>
      <c r="H92" s="17">
        <f t="shared" si="13"/>
        <v>42972</v>
      </c>
      <c r="I92" s="16" t="str">
        <f t="shared" si="10"/>
        <v>8/25/2017</v>
      </c>
      <c r="J92" s="16" t="e">
        <f t="shared" si="11"/>
        <v>#N/A</v>
      </c>
      <c r="K92" s="16">
        <f t="shared" si="12"/>
        <v>5859.7470000000003</v>
      </c>
      <c r="L92" s="20"/>
      <c r="M92" s="20"/>
      <c r="N92" s="20"/>
      <c r="O92" s="20"/>
      <c r="P92" s="20"/>
      <c r="Q92" s="20"/>
      <c r="R92" s="20"/>
      <c r="S92" s="20"/>
      <c r="T92" s="20"/>
      <c r="U92" s="20"/>
      <c r="W92" s="18"/>
      <c r="Z92" s="19"/>
      <c r="AA92" s="18"/>
    </row>
    <row r="93" spans="1:27" ht="12.75" x14ac:dyDescent="0.2">
      <c r="A93" s="19" t="s">
        <v>68</v>
      </c>
      <c r="B93" s="20">
        <v>500</v>
      </c>
      <c r="C93" s="20">
        <v>45</v>
      </c>
      <c r="D93" s="20">
        <v>-90</v>
      </c>
      <c r="E93" s="20">
        <v>5625.66</v>
      </c>
      <c r="F93" s="16" t="str">
        <f t="shared" si="8"/>
        <v>2014-10-28</v>
      </c>
      <c r="G93" s="17" t="str">
        <f t="shared" si="9"/>
        <v>10/28/2014</v>
      </c>
      <c r="H93" s="17">
        <f t="shared" si="13"/>
        <v>42973</v>
      </c>
      <c r="I93" s="16" t="str">
        <f t="shared" si="10"/>
        <v>8/26/2017</v>
      </c>
      <c r="J93" s="16" t="e">
        <f t="shared" si="11"/>
        <v>#N/A</v>
      </c>
      <c r="K93" s="16">
        <f t="shared" si="12"/>
        <v>5859.7470000000003</v>
      </c>
      <c r="L93" s="20"/>
      <c r="M93" s="20"/>
      <c r="N93" s="20"/>
      <c r="O93" s="20"/>
      <c r="P93" s="20"/>
      <c r="Q93" s="20"/>
      <c r="R93" s="20"/>
      <c r="S93" s="20"/>
      <c r="T93" s="20"/>
      <c r="U93" s="20"/>
      <c r="W93" s="18"/>
      <c r="Z93" s="19"/>
      <c r="AA93" s="18"/>
    </row>
    <row r="94" spans="1:27" ht="12.75" x14ac:dyDescent="0.2">
      <c r="A94" s="19" t="s">
        <v>69</v>
      </c>
      <c r="B94" s="20">
        <v>500</v>
      </c>
      <c r="C94" s="20">
        <v>45</v>
      </c>
      <c r="D94" s="20">
        <v>-90</v>
      </c>
      <c r="E94" s="20">
        <v>5450.6904000000004</v>
      </c>
      <c r="F94" s="16" t="str">
        <f t="shared" si="8"/>
        <v>2014-10-29</v>
      </c>
      <c r="G94" s="17" t="str">
        <f t="shared" si="9"/>
        <v>10/29/2014</v>
      </c>
      <c r="H94" s="17">
        <f t="shared" si="13"/>
        <v>42974</v>
      </c>
      <c r="I94" s="16" t="str">
        <f t="shared" si="10"/>
        <v>8/27/2017</v>
      </c>
      <c r="J94" s="16" t="e">
        <f t="shared" si="11"/>
        <v>#N/A</v>
      </c>
      <c r="K94" s="16">
        <f t="shared" si="12"/>
        <v>5859.7470000000003</v>
      </c>
      <c r="L94" s="20"/>
      <c r="M94" s="20"/>
      <c r="N94" s="20"/>
      <c r="O94" s="20"/>
      <c r="P94" s="20"/>
      <c r="Q94" s="20"/>
      <c r="R94" s="20"/>
      <c r="S94" s="20"/>
      <c r="T94" s="20"/>
      <c r="U94" s="20"/>
      <c r="W94" s="18"/>
      <c r="Z94" s="19"/>
      <c r="AA94" s="18"/>
    </row>
    <row r="95" spans="1:27" ht="12.75" x14ac:dyDescent="0.2">
      <c r="A95" s="19" t="s">
        <v>70</v>
      </c>
      <c r="B95" s="20">
        <v>500</v>
      </c>
      <c r="C95" s="20">
        <v>45</v>
      </c>
      <c r="D95" s="20">
        <v>-90</v>
      </c>
      <c r="E95" s="20">
        <v>5581.5736999999999</v>
      </c>
      <c r="F95" s="16" t="str">
        <f t="shared" si="8"/>
        <v>2014-10-30</v>
      </c>
      <c r="G95" s="17" t="str">
        <f t="shared" si="9"/>
        <v>10/30/2014</v>
      </c>
      <c r="H95" s="17">
        <f t="shared" si="13"/>
        <v>42975</v>
      </c>
      <c r="I95" s="16" t="str">
        <f t="shared" si="10"/>
        <v>8/28/2017</v>
      </c>
      <c r="J95" s="16" t="e">
        <f t="shared" si="11"/>
        <v>#N/A</v>
      </c>
      <c r="K95" s="16">
        <f t="shared" si="12"/>
        <v>5859.7470000000003</v>
      </c>
      <c r="L95" s="20"/>
      <c r="M95" s="20"/>
      <c r="N95" s="20"/>
      <c r="O95" s="20"/>
      <c r="P95" s="20"/>
      <c r="Q95" s="20"/>
      <c r="R95" s="20"/>
      <c r="S95" s="20"/>
      <c r="T95" s="20"/>
      <c r="U95" s="20"/>
      <c r="W95" s="18"/>
      <c r="Z95" s="19"/>
      <c r="AA95" s="18"/>
    </row>
    <row r="96" spans="1:27" ht="12.75" x14ac:dyDescent="0.2">
      <c r="A96" s="19" t="s">
        <v>71</v>
      </c>
      <c r="B96" s="20">
        <v>500</v>
      </c>
      <c r="C96" s="20">
        <v>45</v>
      </c>
      <c r="D96" s="20">
        <v>-90</v>
      </c>
      <c r="E96" s="20">
        <v>5555.2416999999996</v>
      </c>
      <c r="F96" s="16" t="str">
        <f t="shared" si="8"/>
        <v>2014-11-01</v>
      </c>
      <c r="G96" s="17" t="str">
        <f t="shared" si="9"/>
        <v>11/1/2014</v>
      </c>
      <c r="H96" s="17">
        <f t="shared" si="13"/>
        <v>42976</v>
      </c>
      <c r="I96" s="16" t="str">
        <f t="shared" si="10"/>
        <v>8/29/2017</v>
      </c>
      <c r="J96" s="16" t="e">
        <f t="shared" si="11"/>
        <v>#N/A</v>
      </c>
      <c r="K96" s="16">
        <f t="shared" si="12"/>
        <v>5859.7470000000003</v>
      </c>
      <c r="L96" s="20"/>
      <c r="M96" s="20"/>
      <c r="N96" s="20"/>
      <c r="O96" s="20"/>
      <c r="P96" s="20"/>
      <c r="Q96" s="20"/>
      <c r="R96" s="20"/>
      <c r="S96" s="20"/>
      <c r="T96" s="20"/>
      <c r="U96" s="20"/>
      <c r="W96" s="18"/>
      <c r="Z96" s="19"/>
      <c r="AA96" s="18"/>
    </row>
    <row r="97" spans="1:27" ht="12.75" x14ac:dyDescent="0.2">
      <c r="A97" s="19" t="s">
        <v>72</v>
      </c>
      <c r="B97" s="20">
        <v>500</v>
      </c>
      <c r="C97" s="20">
        <v>45</v>
      </c>
      <c r="D97" s="20">
        <v>-90</v>
      </c>
      <c r="E97" s="20">
        <v>5665.7860000000001</v>
      </c>
      <c r="F97" s="16" t="str">
        <f t="shared" si="8"/>
        <v>2014-11-02</v>
      </c>
      <c r="G97" s="17" t="str">
        <f t="shared" si="9"/>
        <v>11/2/2014</v>
      </c>
      <c r="H97" s="17">
        <f t="shared" si="13"/>
        <v>42977</v>
      </c>
      <c r="I97" s="16" t="str">
        <f t="shared" si="10"/>
        <v>8/30/2017</v>
      </c>
      <c r="J97" s="16" t="e">
        <f t="shared" si="11"/>
        <v>#N/A</v>
      </c>
      <c r="K97" s="16">
        <f t="shared" si="12"/>
        <v>5859.7470000000003</v>
      </c>
      <c r="L97" s="20"/>
      <c r="M97" s="20"/>
      <c r="N97" s="20"/>
      <c r="O97" s="20"/>
      <c r="P97" s="20"/>
      <c r="Q97" s="20"/>
      <c r="R97" s="20"/>
      <c r="S97" s="20"/>
      <c r="T97" s="20"/>
      <c r="U97" s="20"/>
      <c r="W97" s="18"/>
      <c r="Z97" s="19"/>
      <c r="AA97" s="18"/>
    </row>
    <row r="98" spans="1:27" ht="12.75" x14ac:dyDescent="0.2">
      <c r="A98" s="19" t="s">
        <v>73</v>
      </c>
      <c r="B98" s="20">
        <v>500</v>
      </c>
      <c r="C98" s="20">
        <v>45</v>
      </c>
      <c r="D98" s="20">
        <v>-90</v>
      </c>
      <c r="E98" s="20">
        <v>5720.076</v>
      </c>
      <c r="F98" s="16" t="str">
        <f t="shared" si="8"/>
        <v>2014-11-03</v>
      </c>
      <c r="G98" s="17" t="str">
        <f t="shared" si="9"/>
        <v>11/3/2014</v>
      </c>
      <c r="H98" s="17">
        <f t="shared" si="13"/>
        <v>42978</v>
      </c>
      <c r="I98" s="16" t="str">
        <f t="shared" si="10"/>
        <v>8/31/2017</v>
      </c>
      <c r="J98" s="16" t="e">
        <f t="shared" si="11"/>
        <v>#N/A</v>
      </c>
      <c r="K98" s="16">
        <f t="shared" si="12"/>
        <v>5859.7470000000003</v>
      </c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18"/>
      <c r="W98" s="18"/>
      <c r="Z98" s="19"/>
      <c r="AA98" s="18"/>
    </row>
    <row r="99" spans="1:27" ht="12.75" x14ac:dyDescent="0.2">
      <c r="A99" s="19" t="s">
        <v>74</v>
      </c>
      <c r="B99" s="20">
        <v>500</v>
      </c>
      <c r="C99" s="20">
        <v>45</v>
      </c>
      <c r="D99" s="20">
        <v>-90</v>
      </c>
      <c r="E99" s="20">
        <v>5661.6459999999997</v>
      </c>
      <c r="F99" s="16" t="str">
        <f t="shared" si="8"/>
        <v>2014-11-04</v>
      </c>
      <c r="G99" s="17" t="str">
        <f t="shared" si="9"/>
        <v>11/4/2014</v>
      </c>
      <c r="H99" s="17">
        <f t="shared" si="13"/>
        <v>42979</v>
      </c>
      <c r="I99" s="16" t="str">
        <f t="shared" si="10"/>
        <v>9/1/2017</v>
      </c>
      <c r="J99" s="16" t="e">
        <f t="shared" si="11"/>
        <v>#N/A</v>
      </c>
      <c r="K99" s="16">
        <f t="shared" si="12"/>
        <v>5859.7470000000003</v>
      </c>
      <c r="L99" s="20"/>
      <c r="M99" s="20"/>
      <c r="N99" s="20"/>
      <c r="O99" s="20"/>
      <c r="P99" s="20"/>
      <c r="Q99" s="20"/>
      <c r="R99" s="20"/>
      <c r="S99" s="20"/>
      <c r="T99" s="20"/>
      <c r="U99" s="20"/>
      <c r="W99" s="18"/>
      <c r="Z99" s="19"/>
      <c r="AA99" s="18"/>
    </row>
    <row r="100" spans="1:27" ht="12.75" x14ac:dyDescent="0.2">
      <c r="A100" s="19" t="s">
        <v>75</v>
      </c>
      <c r="B100" s="20">
        <v>500</v>
      </c>
      <c r="C100" s="20">
        <v>45</v>
      </c>
      <c r="D100" s="20">
        <v>-90</v>
      </c>
      <c r="E100" s="20">
        <v>5442.4755999999998</v>
      </c>
      <c r="F100" s="16" t="str">
        <f t="shared" si="8"/>
        <v>2014-11-05</v>
      </c>
      <c r="G100" s="17" t="str">
        <f t="shared" si="9"/>
        <v>11/5/2014</v>
      </c>
      <c r="H100" s="17">
        <f t="shared" si="13"/>
        <v>42980</v>
      </c>
      <c r="I100" s="16" t="str">
        <f t="shared" si="10"/>
        <v>9/2/2017</v>
      </c>
      <c r="J100" s="16" t="e">
        <f t="shared" si="11"/>
        <v>#N/A</v>
      </c>
      <c r="K100" s="16">
        <f t="shared" si="12"/>
        <v>5859.7470000000003</v>
      </c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18"/>
      <c r="W100" s="18"/>
      <c r="Z100" s="19"/>
      <c r="AA100" s="18"/>
    </row>
    <row r="101" spans="1:27" ht="12.75" x14ac:dyDescent="0.2">
      <c r="A101" s="19" t="s">
        <v>76</v>
      </c>
      <c r="B101" s="20">
        <v>500</v>
      </c>
      <c r="C101" s="20">
        <v>45</v>
      </c>
      <c r="D101" s="20">
        <v>-90</v>
      </c>
      <c r="E101" s="20">
        <v>5505.3612999999996</v>
      </c>
      <c r="F101" s="16" t="str">
        <f t="shared" si="8"/>
        <v>2014-11-06</v>
      </c>
      <c r="G101" s="17" t="str">
        <f t="shared" si="9"/>
        <v>11/6/2014</v>
      </c>
      <c r="H101" s="17">
        <f t="shared" si="13"/>
        <v>42981</v>
      </c>
      <c r="I101" s="16" t="str">
        <f t="shared" si="10"/>
        <v>9/3/2017</v>
      </c>
      <c r="J101" s="16" t="e">
        <f t="shared" si="11"/>
        <v>#N/A</v>
      </c>
      <c r="K101" s="16">
        <f t="shared" si="12"/>
        <v>5859.7470000000003</v>
      </c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W101" s="18"/>
      <c r="Z101" s="19"/>
      <c r="AA101" s="18"/>
    </row>
    <row r="102" spans="1:27" ht="12.75" x14ac:dyDescent="0.2">
      <c r="A102" s="19" t="s">
        <v>77</v>
      </c>
      <c r="B102" s="20">
        <v>500</v>
      </c>
      <c r="C102" s="20">
        <v>45</v>
      </c>
      <c r="D102" s="20">
        <v>-90</v>
      </c>
      <c r="E102" s="20">
        <v>5526.8980000000001</v>
      </c>
      <c r="F102" s="16" t="str">
        <f t="shared" si="8"/>
        <v>2014-11-07</v>
      </c>
      <c r="G102" s="17" t="str">
        <f t="shared" si="9"/>
        <v>11/7/2014</v>
      </c>
      <c r="H102" s="17">
        <f t="shared" si="13"/>
        <v>42982</v>
      </c>
      <c r="I102" s="16" t="str">
        <f t="shared" si="10"/>
        <v>9/4/2017</v>
      </c>
      <c r="J102" s="16" t="e">
        <f t="shared" si="11"/>
        <v>#N/A</v>
      </c>
      <c r="K102" s="16">
        <f t="shared" si="12"/>
        <v>5859.7470000000003</v>
      </c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W102" s="18"/>
      <c r="Z102" s="19"/>
      <c r="AA102" s="18"/>
    </row>
    <row r="103" spans="1:27" ht="12.75" x14ac:dyDescent="0.2">
      <c r="A103" s="19" t="s">
        <v>78</v>
      </c>
      <c r="B103" s="20">
        <v>500</v>
      </c>
      <c r="C103" s="20">
        <v>45</v>
      </c>
      <c r="D103" s="20">
        <v>-90</v>
      </c>
      <c r="E103" s="20">
        <v>5532.6210000000001</v>
      </c>
      <c r="F103" s="16" t="str">
        <f t="shared" ref="F103:F134" si="14">LEFT(A103,10)</f>
        <v>2014-11-08</v>
      </c>
      <c r="G103" s="17" t="str">
        <f t="shared" ref="G103:G134" si="15">TEXT(F103,"m/d/yyyy")</f>
        <v>11/8/2014</v>
      </c>
      <c r="H103" s="17">
        <f t="shared" si="13"/>
        <v>42983</v>
      </c>
      <c r="I103" s="16" t="str">
        <f t="shared" si="10"/>
        <v>9/5/2017</v>
      </c>
      <c r="J103" s="16" t="e">
        <f t="shared" si="11"/>
        <v>#N/A</v>
      </c>
      <c r="K103" s="16">
        <f t="shared" si="12"/>
        <v>5859.7470000000003</v>
      </c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W103" s="18"/>
      <c r="Z103" s="19"/>
      <c r="AA103" s="18"/>
    </row>
    <row r="104" spans="1:27" ht="12.75" x14ac:dyDescent="0.2">
      <c r="A104" s="19" t="s">
        <v>79</v>
      </c>
      <c r="B104" s="20">
        <v>500</v>
      </c>
      <c r="C104" s="20">
        <v>45</v>
      </c>
      <c r="D104" s="20">
        <v>-90</v>
      </c>
      <c r="E104" s="20">
        <v>5399.8154000000004</v>
      </c>
      <c r="F104" s="16" t="str">
        <f t="shared" si="14"/>
        <v>2014-11-09</v>
      </c>
      <c r="G104" s="17" t="str">
        <f t="shared" si="15"/>
        <v>11/9/2014</v>
      </c>
      <c r="H104" s="17">
        <f t="shared" si="13"/>
        <v>42984</v>
      </c>
      <c r="I104" s="16" t="str">
        <f t="shared" si="10"/>
        <v>9/6/2017</v>
      </c>
      <c r="J104" s="16" t="e">
        <f t="shared" si="11"/>
        <v>#N/A</v>
      </c>
      <c r="K104" s="16">
        <f t="shared" si="12"/>
        <v>5859.7470000000003</v>
      </c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W104" s="18"/>
      <c r="Z104" s="19"/>
      <c r="AA104" s="18"/>
    </row>
    <row r="105" spans="1:27" ht="12.75" x14ac:dyDescent="0.2">
      <c r="A105" s="19" t="s">
        <v>80</v>
      </c>
      <c r="B105" s="20">
        <v>500</v>
      </c>
      <c r="C105" s="20">
        <v>45</v>
      </c>
      <c r="D105" s="20">
        <v>-90</v>
      </c>
      <c r="E105" s="20">
        <v>5411.6670000000004</v>
      </c>
      <c r="F105" s="16" t="str">
        <f t="shared" si="14"/>
        <v>2014-11-10</v>
      </c>
      <c r="G105" s="17" t="str">
        <f t="shared" si="15"/>
        <v>11/10/2014</v>
      </c>
      <c r="H105" s="17">
        <f t="shared" si="13"/>
        <v>42985</v>
      </c>
      <c r="I105" s="16" t="str">
        <f t="shared" si="10"/>
        <v>9/7/2017</v>
      </c>
      <c r="J105" s="16" t="e">
        <f t="shared" si="11"/>
        <v>#N/A</v>
      </c>
      <c r="K105" s="16">
        <f t="shared" si="12"/>
        <v>5859.7470000000003</v>
      </c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18"/>
      <c r="W105" s="18"/>
      <c r="Z105" s="19"/>
      <c r="AA105" s="18"/>
    </row>
    <row r="106" spans="1:27" ht="12.75" x14ac:dyDescent="0.2">
      <c r="A106" s="19" t="s">
        <v>81</v>
      </c>
      <c r="B106" s="20">
        <v>500</v>
      </c>
      <c r="C106" s="20">
        <v>45</v>
      </c>
      <c r="D106" s="20">
        <v>-90</v>
      </c>
      <c r="E106" s="20">
        <v>5496.8739999999998</v>
      </c>
      <c r="F106" s="16" t="str">
        <f t="shared" si="14"/>
        <v>2014-11-11</v>
      </c>
      <c r="G106" s="17" t="str">
        <f t="shared" si="15"/>
        <v>11/11/2014</v>
      </c>
      <c r="H106" s="17">
        <f t="shared" si="13"/>
        <v>42986</v>
      </c>
      <c r="I106" s="16" t="str">
        <f t="shared" si="10"/>
        <v>9/8/2017</v>
      </c>
      <c r="J106" s="16" t="e">
        <f t="shared" si="11"/>
        <v>#N/A</v>
      </c>
      <c r="K106" s="16">
        <f t="shared" si="12"/>
        <v>5859.7470000000003</v>
      </c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W106" s="18"/>
      <c r="Z106" s="19"/>
      <c r="AA106" s="18"/>
    </row>
    <row r="107" spans="1:27" ht="12.75" x14ac:dyDescent="0.2">
      <c r="A107" s="19" t="s">
        <v>82</v>
      </c>
      <c r="B107" s="20">
        <v>500</v>
      </c>
      <c r="C107" s="20">
        <v>45</v>
      </c>
      <c r="D107" s="20">
        <v>-90</v>
      </c>
      <c r="E107" s="20">
        <v>5354.52</v>
      </c>
      <c r="F107" s="16" t="str">
        <f t="shared" si="14"/>
        <v>2014-11-12</v>
      </c>
      <c r="G107" s="17" t="str">
        <f t="shared" si="15"/>
        <v>11/12/2014</v>
      </c>
      <c r="H107" s="17">
        <f t="shared" si="13"/>
        <v>42987</v>
      </c>
      <c r="I107" s="16" t="str">
        <f t="shared" si="10"/>
        <v>9/9/2017</v>
      </c>
      <c r="J107" s="16" t="e">
        <f t="shared" si="11"/>
        <v>#N/A</v>
      </c>
      <c r="K107" s="16">
        <f t="shared" si="12"/>
        <v>5859.7470000000003</v>
      </c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W107" s="18"/>
      <c r="Z107" s="19"/>
      <c r="AA107" s="18"/>
    </row>
    <row r="108" spans="1:27" ht="12.75" x14ac:dyDescent="0.2">
      <c r="A108" s="19" t="s">
        <v>83</v>
      </c>
      <c r="B108" s="20">
        <v>500</v>
      </c>
      <c r="C108" s="20">
        <v>45</v>
      </c>
      <c r="D108" s="20">
        <v>-90</v>
      </c>
      <c r="E108" s="20">
        <v>5305.9480000000003</v>
      </c>
      <c r="F108" s="16" t="str">
        <f t="shared" si="14"/>
        <v>2014-11-13</v>
      </c>
      <c r="G108" s="17" t="str">
        <f t="shared" si="15"/>
        <v>11/13/2014</v>
      </c>
      <c r="H108" s="17">
        <f t="shared" si="13"/>
        <v>42988</v>
      </c>
      <c r="I108" s="16" t="str">
        <f t="shared" si="10"/>
        <v>9/10/2017</v>
      </c>
      <c r="J108" s="16" t="e">
        <f t="shared" si="11"/>
        <v>#N/A</v>
      </c>
      <c r="K108" s="16">
        <f t="shared" si="12"/>
        <v>5859.7470000000003</v>
      </c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18"/>
      <c r="W108" s="18"/>
      <c r="Z108" s="19"/>
      <c r="AA108" s="18"/>
    </row>
    <row r="109" spans="1:27" ht="12.75" x14ac:dyDescent="0.2">
      <c r="A109" s="19" t="s">
        <v>84</v>
      </c>
      <c r="B109" s="20">
        <v>500</v>
      </c>
      <c r="C109" s="20">
        <v>45</v>
      </c>
      <c r="D109" s="20">
        <v>-90</v>
      </c>
      <c r="E109" s="20">
        <v>5357.567</v>
      </c>
      <c r="F109" s="16" t="str">
        <f t="shared" si="14"/>
        <v>2014-11-14</v>
      </c>
      <c r="G109" s="17" t="str">
        <f t="shared" si="15"/>
        <v>11/14/2014</v>
      </c>
      <c r="H109" s="17">
        <f t="shared" si="13"/>
        <v>42989</v>
      </c>
      <c r="I109" s="16" t="str">
        <f t="shared" si="10"/>
        <v>9/11/2017</v>
      </c>
      <c r="J109" s="16" t="e">
        <f t="shared" si="11"/>
        <v>#N/A</v>
      </c>
      <c r="K109" s="16">
        <f t="shared" si="12"/>
        <v>5859.7470000000003</v>
      </c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W109" s="18"/>
      <c r="Z109" s="19"/>
      <c r="AA109" s="18"/>
    </row>
    <row r="110" spans="1:27" ht="12.75" x14ac:dyDescent="0.2">
      <c r="A110" s="19" t="s">
        <v>85</v>
      </c>
      <c r="B110" s="20">
        <v>500</v>
      </c>
      <c r="C110" s="20">
        <v>45</v>
      </c>
      <c r="D110" s="20">
        <v>-90</v>
      </c>
      <c r="E110" s="20">
        <v>5404.8622999999998</v>
      </c>
      <c r="F110" s="16" t="str">
        <f t="shared" si="14"/>
        <v>2014-11-15</v>
      </c>
      <c r="G110" s="17" t="str">
        <f t="shared" si="15"/>
        <v>11/15/2014</v>
      </c>
      <c r="H110" s="17">
        <f t="shared" si="13"/>
        <v>42990</v>
      </c>
      <c r="I110" s="16" t="str">
        <f t="shared" si="10"/>
        <v>9/12/2017</v>
      </c>
      <c r="J110" s="16" t="e">
        <f t="shared" si="11"/>
        <v>#N/A</v>
      </c>
      <c r="K110" s="16">
        <f t="shared" si="12"/>
        <v>5859.7470000000003</v>
      </c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18"/>
      <c r="W110" s="18"/>
      <c r="Z110" s="19"/>
      <c r="AA110" s="18"/>
    </row>
    <row r="111" spans="1:27" ht="12.75" x14ac:dyDescent="0.2">
      <c r="A111" s="19" t="s">
        <v>86</v>
      </c>
      <c r="B111" s="20">
        <v>500</v>
      </c>
      <c r="C111" s="20">
        <v>45</v>
      </c>
      <c r="D111" s="20">
        <v>-90</v>
      </c>
      <c r="E111" s="20">
        <v>5408.99</v>
      </c>
      <c r="F111" s="16" t="str">
        <f t="shared" si="14"/>
        <v>2014-11-16</v>
      </c>
      <c r="G111" s="17" t="str">
        <f t="shared" si="15"/>
        <v>11/16/2014</v>
      </c>
      <c r="H111" s="17">
        <f t="shared" si="13"/>
        <v>42991</v>
      </c>
      <c r="I111" s="16" t="str">
        <f t="shared" si="10"/>
        <v>9/13/2017</v>
      </c>
      <c r="J111" s="16" t="e">
        <f t="shared" si="11"/>
        <v>#N/A</v>
      </c>
      <c r="K111" s="16">
        <f t="shared" si="12"/>
        <v>5859.7470000000003</v>
      </c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18"/>
      <c r="W111" s="18"/>
      <c r="Z111" s="19"/>
      <c r="AA111" s="18"/>
    </row>
    <row r="112" spans="1:27" ht="12.75" x14ac:dyDescent="0.2">
      <c r="A112" s="19" t="s">
        <v>87</v>
      </c>
      <c r="B112" s="20">
        <v>500</v>
      </c>
      <c r="C112" s="20">
        <v>45</v>
      </c>
      <c r="D112" s="20">
        <v>-90</v>
      </c>
      <c r="E112" s="20">
        <v>5277.5663999999997</v>
      </c>
      <c r="F112" s="16" t="str">
        <f t="shared" si="14"/>
        <v>2014-11-17</v>
      </c>
      <c r="G112" s="17" t="str">
        <f t="shared" si="15"/>
        <v>11/17/2014</v>
      </c>
      <c r="H112" s="17">
        <f t="shared" si="13"/>
        <v>42992</v>
      </c>
      <c r="I112" s="16" t="str">
        <f t="shared" si="10"/>
        <v>9/14/2017</v>
      </c>
      <c r="J112" s="16" t="e">
        <f t="shared" si="11"/>
        <v>#N/A</v>
      </c>
      <c r="K112" s="16">
        <f t="shared" si="12"/>
        <v>5859.7470000000003</v>
      </c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W112" s="18"/>
      <c r="Z112" s="19"/>
      <c r="AA112" s="18"/>
    </row>
    <row r="113" spans="1:27" ht="12.75" x14ac:dyDescent="0.2">
      <c r="A113" s="19" t="s">
        <v>88</v>
      </c>
      <c r="B113" s="20">
        <v>500</v>
      </c>
      <c r="C113" s="20">
        <v>45</v>
      </c>
      <c r="D113" s="20">
        <v>-90</v>
      </c>
      <c r="E113" s="20">
        <v>5080.9663</v>
      </c>
      <c r="F113" s="16" t="str">
        <f t="shared" si="14"/>
        <v>2014-11-18</v>
      </c>
      <c r="G113" s="17" t="str">
        <f t="shared" si="15"/>
        <v>11/18/2014</v>
      </c>
      <c r="H113" s="17">
        <f t="shared" si="13"/>
        <v>42993</v>
      </c>
      <c r="I113" s="16" t="str">
        <f t="shared" si="10"/>
        <v>9/15/2017</v>
      </c>
      <c r="J113" s="16" t="e">
        <f t="shared" si="11"/>
        <v>#N/A</v>
      </c>
      <c r="K113" s="16">
        <f t="shared" si="12"/>
        <v>5859.7470000000003</v>
      </c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18"/>
      <c r="W113" s="18"/>
      <c r="Z113" s="19"/>
      <c r="AA113" s="18"/>
    </row>
    <row r="114" spans="1:27" ht="12.75" x14ac:dyDescent="0.2">
      <c r="A114" s="19" t="s">
        <v>89</v>
      </c>
      <c r="B114" s="20">
        <v>500</v>
      </c>
      <c r="C114" s="20">
        <v>45</v>
      </c>
      <c r="D114" s="20">
        <v>-90</v>
      </c>
      <c r="E114" s="20">
        <v>5237.4883</v>
      </c>
      <c r="F114" s="16" t="str">
        <f t="shared" si="14"/>
        <v>2014-11-19</v>
      </c>
      <c r="G114" s="17" t="str">
        <f t="shared" si="15"/>
        <v>11/19/2014</v>
      </c>
      <c r="H114" s="17">
        <f t="shared" si="13"/>
        <v>42994</v>
      </c>
      <c r="I114" s="16" t="str">
        <f t="shared" si="10"/>
        <v>9/16/2017</v>
      </c>
      <c r="J114" s="16" t="e">
        <f t="shared" si="11"/>
        <v>#N/A</v>
      </c>
      <c r="K114" s="16">
        <f t="shared" si="12"/>
        <v>5859.7470000000003</v>
      </c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W114" s="18"/>
      <c r="Z114" s="19"/>
      <c r="AA114" s="18"/>
    </row>
    <row r="115" spans="1:27" ht="12.75" x14ac:dyDescent="0.2">
      <c r="A115" s="19" t="s">
        <v>90</v>
      </c>
      <c r="B115" s="20">
        <v>500</v>
      </c>
      <c r="C115" s="20">
        <v>45</v>
      </c>
      <c r="D115" s="20">
        <v>-90</v>
      </c>
      <c r="E115" s="20">
        <v>5176.4053000000004</v>
      </c>
      <c r="F115" s="16" t="str">
        <f t="shared" si="14"/>
        <v>2014-11-20</v>
      </c>
      <c r="G115" s="17" t="str">
        <f t="shared" si="15"/>
        <v>11/20/2014</v>
      </c>
      <c r="H115" s="17">
        <f t="shared" si="13"/>
        <v>42995</v>
      </c>
      <c r="I115" s="16" t="str">
        <f t="shared" si="10"/>
        <v>9/17/2017</v>
      </c>
      <c r="J115" s="16" t="e">
        <f t="shared" si="11"/>
        <v>#N/A</v>
      </c>
      <c r="K115" s="16">
        <f t="shared" si="12"/>
        <v>5859.7470000000003</v>
      </c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W115" s="18"/>
      <c r="Z115" s="19"/>
      <c r="AA115" s="18"/>
    </row>
    <row r="116" spans="1:27" ht="12.75" x14ac:dyDescent="0.2">
      <c r="A116" s="19" t="s">
        <v>91</v>
      </c>
      <c r="B116" s="20">
        <v>500</v>
      </c>
      <c r="C116" s="20">
        <v>45</v>
      </c>
      <c r="D116" s="20">
        <v>-90</v>
      </c>
      <c r="E116" s="20">
        <v>5254.0770000000002</v>
      </c>
      <c r="F116" s="16" t="str">
        <f t="shared" si="14"/>
        <v>2014-11-21</v>
      </c>
      <c r="G116" s="17" t="str">
        <f t="shared" si="15"/>
        <v>11/21/2014</v>
      </c>
      <c r="H116" s="17">
        <f t="shared" si="13"/>
        <v>42996</v>
      </c>
      <c r="I116" s="16" t="str">
        <f t="shared" si="10"/>
        <v>9/18/2017</v>
      </c>
      <c r="J116" s="16" t="e">
        <f t="shared" si="11"/>
        <v>#N/A</v>
      </c>
      <c r="K116" s="16">
        <f t="shared" si="12"/>
        <v>5859.7470000000003</v>
      </c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W116" s="18"/>
      <c r="Z116" s="19"/>
      <c r="AA116" s="18"/>
    </row>
    <row r="117" spans="1:27" ht="12.75" x14ac:dyDescent="0.2">
      <c r="A117" s="19" t="s">
        <v>92</v>
      </c>
      <c r="B117" s="20">
        <v>500</v>
      </c>
      <c r="C117" s="20">
        <v>45</v>
      </c>
      <c r="D117" s="20">
        <v>-90</v>
      </c>
      <c r="E117" s="20">
        <v>5575.3945000000003</v>
      </c>
      <c r="F117" s="16" t="str">
        <f t="shared" si="14"/>
        <v>2014-11-22</v>
      </c>
      <c r="G117" s="17" t="str">
        <f t="shared" si="15"/>
        <v>11/22/2014</v>
      </c>
      <c r="H117" s="17">
        <f t="shared" si="13"/>
        <v>42997</v>
      </c>
      <c r="I117" s="16" t="str">
        <f t="shared" si="10"/>
        <v>9/19/2017</v>
      </c>
      <c r="J117" s="16" t="e">
        <f t="shared" si="11"/>
        <v>#N/A</v>
      </c>
      <c r="K117" s="16">
        <f t="shared" si="12"/>
        <v>5859.7470000000003</v>
      </c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18"/>
      <c r="W117" s="18"/>
      <c r="Z117" s="19"/>
      <c r="AA117" s="18"/>
    </row>
    <row r="118" spans="1:27" ht="12.75" x14ac:dyDescent="0.2">
      <c r="A118" s="19" t="s">
        <v>93</v>
      </c>
      <c r="B118" s="20">
        <v>500</v>
      </c>
      <c r="C118" s="20">
        <v>45</v>
      </c>
      <c r="D118" s="20">
        <v>-90</v>
      </c>
      <c r="E118" s="20">
        <v>5514.8643000000002</v>
      </c>
      <c r="F118" s="16" t="str">
        <f t="shared" si="14"/>
        <v>2014-11-23</v>
      </c>
      <c r="G118" s="17" t="str">
        <f t="shared" si="15"/>
        <v>11/23/2014</v>
      </c>
      <c r="H118" s="17">
        <f t="shared" si="13"/>
        <v>42998</v>
      </c>
      <c r="I118" s="16" t="str">
        <f t="shared" si="10"/>
        <v>9/20/2017</v>
      </c>
      <c r="J118" s="16" t="e">
        <f t="shared" si="11"/>
        <v>#N/A</v>
      </c>
      <c r="K118" s="16">
        <f t="shared" si="12"/>
        <v>5859.7470000000003</v>
      </c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18"/>
      <c r="W118" s="18"/>
      <c r="Z118" s="19"/>
      <c r="AA118" s="18"/>
    </row>
    <row r="119" spans="1:27" ht="12.75" x14ac:dyDescent="0.2">
      <c r="A119" s="19" t="s">
        <v>94</v>
      </c>
      <c r="B119" s="20">
        <v>500</v>
      </c>
      <c r="C119" s="20">
        <v>45</v>
      </c>
      <c r="D119" s="20">
        <v>-90</v>
      </c>
      <c r="E119" s="20">
        <v>5449.848</v>
      </c>
      <c r="F119" s="16" t="str">
        <f t="shared" si="14"/>
        <v>2014-11-24</v>
      </c>
      <c r="G119" s="17" t="str">
        <f t="shared" si="15"/>
        <v>11/24/2014</v>
      </c>
      <c r="H119" s="17">
        <f t="shared" si="13"/>
        <v>42999</v>
      </c>
      <c r="I119" s="16" t="str">
        <f t="shared" si="10"/>
        <v>9/21/2017</v>
      </c>
      <c r="J119" s="16" t="e">
        <f t="shared" si="11"/>
        <v>#N/A</v>
      </c>
      <c r="K119" s="16">
        <f t="shared" si="12"/>
        <v>5859.7470000000003</v>
      </c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18"/>
      <c r="W119" s="18"/>
      <c r="Z119" s="19"/>
      <c r="AA119" s="18"/>
    </row>
    <row r="120" spans="1:27" ht="12.75" x14ac:dyDescent="0.2">
      <c r="A120" s="19" t="s">
        <v>95</v>
      </c>
      <c r="B120" s="20">
        <v>500</v>
      </c>
      <c r="C120" s="20">
        <v>45</v>
      </c>
      <c r="D120" s="20">
        <v>-90</v>
      </c>
      <c r="E120" s="20">
        <v>5303.0150000000003</v>
      </c>
      <c r="F120" s="16" t="str">
        <f t="shared" si="14"/>
        <v>2014-11-25</v>
      </c>
      <c r="G120" s="17" t="str">
        <f t="shared" si="15"/>
        <v>11/25/2014</v>
      </c>
      <c r="H120" s="17">
        <f t="shared" si="13"/>
        <v>43000</v>
      </c>
      <c r="I120" s="16" t="str">
        <f t="shared" si="10"/>
        <v>9/22/2017</v>
      </c>
      <c r="J120" s="16" t="e">
        <f t="shared" si="11"/>
        <v>#N/A</v>
      </c>
      <c r="K120" s="16">
        <f t="shared" si="12"/>
        <v>5859.7470000000003</v>
      </c>
      <c r="L120" s="20"/>
      <c r="M120" s="20"/>
      <c r="N120" s="20"/>
      <c r="O120" s="20"/>
      <c r="P120" s="20"/>
      <c r="Q120" s="20"/>
      <c r="R120" s="20"/>
      <c r="S120" s="20"/>
      <c r="T120" s="18"/>
      <c r="U120" s="20"/>
      <c r="V120" s="18"/>
      <c r="W120" s="18"/>
      <c r="Z120" s="19"/>
      <c r="AA120" s="18"/>
    </row>
    <row r="121" spans="1:27" ht="12.75" x14ac:dyDescent="0.2">
      <c r="A121" s="19" t="s">
        <v>96</v>
      </c>
      <c r="B121" s="20">
        <v>500</v>
      </c>
      <c r="C121" s="20">
        <v>45</v>
      </c>
      <c r="D121" s="20">
        <v>-90</v>
      </c>
      <c r="E121" s="20">
        <v>5364.3530000000001</v>
      </c>
      <c r="F121" s="16" t="str">
        <f t="shared" si="14"/>
        <v>2014-11-26</v>
      </c>
      <c r="G121" s="17" t="str">
        <f t="shared" si="15"/>
        <v>11/26/2014</v>
      </c>
      <c r="H121" s="17">
        <f t="shared" si="13"/>
        <v>43001</v>
      </c>
      <c r="I121" s="16" t="str">
        <f t="shared" si="10"/>
        <v>9/23/2017</v>
      </c>
      <c r="J121" s="16" t="e">
        <f t="shared" si="11"/>
        <v>#N/A</v>
      </c>
      <c r="K121" s="16">
        <f t="shared" si="12"/>
        <v>5859.7470000000003</v>
      </c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W121" s="18"/>
      <c r="Z121" s="19"/>
      <c r="AA121" s="18"/>
    </row>
    <row r="122" spans="1:27" ht="12.75" x14ac:dyDescent="0.2">
      <c r="A122" s="19" t="s">
        <v>97</v>
      </c>
      <c r="B122" s="20">
        <v>500</v>
      </c>
      <c r="C122" s="20">
        <v>45</v>
      </c>
      <c r="D122" s="20">
        <v>-90</v>
      </c>
      <c r="E122" s="20">
        <v>5357.1845999999996</v>
      </c>
      <c r="F122" s="16" t="str">
        <f t="shared" si="14"/>
        <v>2014-11-27</v>
      </c>
      <c r="G122" s="17" t="str">
        <f t="shared" si="15"/>
        <v>11/27/2014</v>
      </c>
      <c r="H122" s="17">
        <f t="shared" si="13"/>
        <v>43002</v>
      </c>
      <c r="I122" s="16" t="str">
        <f t="shared" si="10"/>
        <v>9/24/2017</v>
      </c>
      <c r="J122" s="16" t="e">
        <f t="shared" si="11"/>
        <v>#N/A</v>
      </c>
      <c r="K122" s="16">
        <f t="shared" si="12"/>
        <v>5859.7470000000003</v>
      </c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W122" s="18"/>
      <c r="Z122" s="19"/>
      <c r="AA122" s="18"/>
    </row>
    <row r="123" spans="1:27" ht="12.75" x14ac:dyDescent="0.2">
      <c r="A123" s="19" t="s">
        <v>98</v>
      </c>
      <c r="B123" s="20">
        <v>500</v>
      </c>
      <c r="C123" s="20">
        <v>45</v>
      </c>
      <c r="D123" s="20">
        <v>-90</v>
      </c>
      <c r="E123" s="20">
        <v>5412.4620000000004</v>
      </c>
      <c r="F123" s="16" t="str">
        <f t="shared" si="14"/>
        <v>2014-11-28</v>
      </c>
      <c r="G123" s="17" t="str">
        <f t="shared" si="15"/>
        <v>11/28/2014</v>
      </c>
      <c r="H123" s="17">
        <f t="shared" si="13"/>
        <v>43003</v>
      </c>
      <c r="I123" s="16" t="str">
        <f t="shared" si="10"/>
        <v>9/25/2017</v>
      </c>
      <c r="J123" s="16" t="e">
        <f t="shared" si="11"/>
        <v>#N/A</v>
      </c>
      <c r="K123" s="16">
        <f t="shared" si="12"/>
        <v>5859.7470000000003</v>
      </c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W123" s="18"/>
      <c r="Z123" s="19"/>
      <c r="AA123" s="18"/>
    </row>
    <row r="124" spans="1:27" ht="12.75" x14ac:dyDescent="0.2">
      <c r="A124" s="19" t="s">
        <v>99</v>
      </c>
      <c r="B124" s="20">
        <v>500</v>
      </c>
      <c r="C124" s="20">
        <v>45</v>
      </c>
      <c r="D124" s="20">
        <v>-90</v>
      </c>
      <c r="E124" s="20">
        <v>5477.9717000000001</v>
      </c>
      <c r="F124" s="16" t="str">
        <f t="shared" si="14"/>
        <v>2014-11-29</v>
      </c>
      <c r="G124" s="17" t="str">
        <f t="shared" si="15"/>
        <v>11/29/2014</v>
      </c>
      <c r="H124" s="17">
        <f t="shared" si="13"/>
        <v>43004</v>
      </c>
      <c r="I124" s="16" t="str">
        <f t="shared" si="10"/>
        <v>9/26/2017</v>
      </c>
      <c r="J124" s="16" t="e">
        <f t="shared" si="11"/>
        <v>#N/A</v>
      </c>
      <c r="K124" s="16">
        <f t="shared" si="12"/>
        <v>5859.7470000000003</v>
      </c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W124" s="18"/>
      <c r="Z124" s="19"/>
      <c r="AA124" s="18"/>
    </row>
    <row r="125" spans="1:27" ht="12.75" x14ac:dyDescent="0.2">
      <c r="A125" s="19" t="s">
        <v>100</v>
      </c>
      <c r="B125" s="20">
        <v>500</v>
      </c>
      <c r="C125" s="20">
        <v>45</v>
      </c>
      <c r="D125" s="20">
        <v>-90</v>
      </c>
      <c r="E125" s="20">
        <v>5431.9066999999995</v>
      </c>
      <c r="F125" s="16" t="str">
        <f t="shared" si="14"/>
        <v>2014-12-01</v>
      </c>
      <c r="G125" s="17" t="str">
        <f t="shared" si="15"/>
        <v>12/1/2014</v>
      </c>
      <c r="H125" s="17">
        <f t="shared" si="13"/>
        <v>43005</v>
      </c>
      <c r="I125" s="16" t="str">
        <f t="shared" si="10"/>
        <v>9/27/2017</v>
      </c>
      <c r="J125" s="16" t="e">
        <f t="shared" si="11"/>
        <v>#N/A</v>
      </c>
      <c r="K125" s="16">
        <f t="shared" si="12"/>
        <v>5859.7470000000003</v>
      </c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W125" s="18"/>
      <c r="Z125" s="19"/>
      <c r="AA125" s="18"/>
    </row>
    <row r="126" spans="1:27" ht="12.75" x14ac:dyDescent="0.2">
      <c r="A126" s="19" t="s">
        <v>101</v>
      </c>
      <c r="B126" s="20">
        <v>500</v>
      </c>
      <c r="C126" s="20">
        <v>45</v>
      </c>
      <c r="D126" s="20">
        <v>-90</v>
      </c>
      <c r="E126" s="20">
        <v>5529.6480000000001</v>
      </c>
      <c r="F126" s="16" t="str">
        <f t="shared" si="14"/>
        <v>2014-12-02</v>
      </c>
      <c r="G126" s="17" t="str">
        <f t="shared" si="15"/>
        <v>12/2/2014</v>
      </c>
      <c r="H126" s="17">
        <f t="shared" si="13"/>
        <v>43006</v>
      </c>
      <c r="I126" s="16" t="str">
        <f t="shared" si="10"/>
        <v>9/28/2017</v>
      </c>
      <c r="J126" s="16" t="e">
        <f t="shared" si="11"/>
        <v>#N/A</v>
      </c>
      <c r="K126" s="16">
        <f t="shared" si="12"/>
        <v>5859.7470000000003</v>
      </c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W126" s="18"/>
      <c r="Z126" s="19"/>
      <c r="AA126" s="18"/>
    </row>
    <row r="127" spans="1:27" ht="12.75" x14ac:dyDescent="0.2">
      <c r="A127" s="19" t="s">
        <v>102</v>
      </c>
      <c r="B127" s="20">
        <v>500</v>
      </c>
      <c r="C127" s="20">
        <v>45</v>
      </c>
      <c r="D127" s="20">
        <v>-90</v>
      </c>
      <c r="E127" s="20">
        <v>5388.7187999999996</v>
      </c>
      <c r="F127" s="16" t="str">
        <f t="shared" si="14"/>
        <v>2014-12-03</v>
      </c>
      <c r="G127" s="17" t="str">
        <f t="shared" si="15"/>
        <v>12/3/2014</v>
      </c>
      <c r="H127" s="17">
        <f t="shared" si="13"/>
        <v>43007</v>
      </c>
      <c r="I127" s="16" t="str">
        <f t="shared" si="10"/>
        <v>9/29/2017</v>
      </c>
      <c r="J127" s="16" t="e">
        <f t="shared" si="11"/>
        <v>#N/A</v>
      </c>
      <c r="K127" s="16">
        <f t="shared" si="12"/>
        <v>5859.7470000000003</v>
      </c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W127" s="18"/>
      <c r="Z127" s="19"/>
      <c r="AA127" s="18"/>
    </row>
    <row r="128" spans="1:27" ht="12.75" x14ac:dyDescent="0.2">
      <c r="A128" s="19" t="s">
        <v>103</v>
      </c>
      <c r="B128" s="20">
        <v>500</v>
      </c>
      <c r="C128" s="20">
        <v>45</v>
      </c>
      <c r="D128" s="20">
        <v>-90</v>
      </c>
      <c r="E128" s="20">
        <v>5462.4840000000004</v>
      </c>
      <c r="F128" s="16" t="str">
        <f t="shared" si="14"/>
        <v>2014-12-04</v>
      </c>
      <c r="G128" s="17" t="str">
        <f t="shared" si="15"/>
        <v>12/4/2014</v>
      </c>
      <c r="H128" s="17">
        <f t="shared" si="13"/>
        <v>43008</v>
      </c>
      <c r="I128" s="16" t="str">
        <f t="shared" si="10"/>
        <v>9/30/2017</v>
      </c>
      <c r="J128" s="16" t="e">
        <f t="shared" si="11"/>
        <v>#N/A</v>
      </c>
      <c r="K128" s="16">
        <f t="shared" si="12"/>
        <v>5859.7470000000003</v>
      </c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W128" s="18"/>
      <c r="Z128" s="19"/>
      <c r="AA128" s="18"/>
    </row>
    <row r="129" spans="1:27" ht="12.75" x14ac:dyDescent="0.2">
      <c r="A129" s="19" t="s">
        <v>104</v>
      </c>
      <c r="B129" s="20">
        <v>500</v>
      </c>
      <c r="C129" s="20">
        <v>45</v>
      </c>
      <c r="D129" s="20">
        <v>-90</v>
      </c>
      <c r="E129" s="20">
        <v>5555.375</v>
      </c>
      <c r="F129" s="16" t="str">
        <f t="shared" si="14"/>
        <v>2014-12-05</v>
      </c>
      <c r="G129" s="17" t="str">
        <f t="shared" si="15"/>
        <v>12/5/2014</v>
      </c>
      <c r="H129" s="17">
        <f t="shared" si="13"/>
        <v>43009</v>
      </c>
      <c r="I129" s="16" t="str">
        <f t="shared" si="10"/>
        <v>10/1/2017</v>
      </c>
      <c r="J129" s="16" t="e">
        <f t="shared" si="11"/>
        <v>#N/A</v>
      </c>
      <c r="K129" s="16">
        <f t="shared" si="12"/>
        <v>5859.7470000000003</v>
      </c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18"/>
      <c r="W129" s="18"/>
      <c r="Z129" s="19"/>
      <c r="AA129" s="18"/>
    </row>
    <row r="130" spans="1:27" ht="12.75" x14ac:dyDescent="0.2">
      <c r="A130" s="19" t="s">
        <v>105</v>
      </c>
      <c r="B130" s="20">
        <v>500</v>
      </c>
      <c r="C130" s="20">
        <v>45</v>
      </c>
      <c r="D130" s="20">
        <v>-90</v>
      </c>
      <c r="E130" s="20">
        <v>5602.8594000000003</v>
      </c>
      <c r="F130" s="16" t="str">
        <f t="shared" si="14"/>
        <v>2014-12-06</v>
      </c>
      <c r="G130" s="17" t="str">
        <f t="shared" si="15"/>
        <v>12/6/2014</v>
      </c>
      <c r="H130" s="17">
        <f t="shared" si="13"/>
        <v>43010</v>
      </c>
      <c r="I130" s="16" t="str">
        <f t="shared" si="10"/>
        <v>10/2/2017</v>
      </c>
      <c r="J130" s="16" t="e">
        <f t="shared" si="11"/>
        <v>#N/A</v>
      </c>
      <c r="K130" s="16">
        <f t="shared" si="12"/>
        <v>5859.7470000000003</v>
      </c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18"/>
      <c r="W130" s="18"/>
      <c r="Z130" s="19"/>
      <c r="AA130" s="18"/>
    </row>
    <row r="131" spans="1:27" ht="12.75" x14ac:dyDescent="0.2">
      <c r="A131" s="19" t="s">
        <v>106</v>
      </c>
      <c r="B131" s="20">
        <v>500</v>
      </c>
      <c r="C131" s="20">
        <v>45</v>
      </c>
      <c r="D131" s="20">
        <v>-90</v>
      </c>
      <c r="E131" s="20">
        <v>5659.2209999999995</v>
      </c>
      <c r="F131" s="16" t="str">
        <f t="shared" si="14"/>
        <v>2014-12-07</v>
      </c>
      <c r="G131" s="17" t="str">
        <f t="shared" si="15"/>
        <v>12/7/2014</v>
      </c>
      <c r="H131" s="17">
        <f t="shared" si="13"/>
        <v>43011</v>
      </c>
      <c r="I131" s="16" t="str">
        <f t="shared" si="10"/>
        <v>10/3/2017</v>
      </c>
      <c r="J131" s="16" t="e">
        <f t="shared" si="11"/>
        <v>#N/A</v>
      </c>
      <c r="K131" s="16">
        <f t="shared" si="12"/>
        <v>5859.7470000000003</v>
      </c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W131" s="18"/>
      <c r="Z131" s="19"/>
      <c r="AA131" s="18"/>
    </row>
    <row r="132" spans="1:27" ht="12.75" x14ac:dyDescent="0.2">
      <c r="A132" s="19" t="s">
        <v>107</v>
      </c>
      <c r="B132" s="20">
        <v>500</v>
      </c>
      <c r="C132" s="20">
        <v>45</v>
      </c>
      <c r="D132" s="20">
        <v>-90</v>
      </c>
      <c r="E132" s="20">
        <v>5600.02</v>
      </c>
      <c r="F132" s="16" t="str">
        <f t="shared" si="14"/>
        <v>2014-12-08</v>
      </c>
      <c r="G132" s="17" t="str">
        <f t="shared" si="15"/>
        <v>12/8/2014</v>
      </c>
      <c r="H132" s="17">
        <f t="shared" si="13"/>
        <v>43012</v>
      </c>
      <c r="I132" s="16" t="str">
        <f t="shared" si="10"/>
        <v>10/4/2017</v>
      </c>
      <c r="J132" s="16" t="e">
        <f t="shared" si="11"/>
        <v>#N/A</v>
      </c>
      <c r="K132" s="16">
        <f t="shared" si="12"/>
        <v>5859.7470000000003</v>
      </c>
      <c r="L132" s="20"/>
      <c r="M132" s="20"/>
      <c r="N132" s="20"/>
      <c r="O132" s="20"/>
      <c r="P132" s="20"/>
      <c r="Q132" s="20"/>
      <c r="R132" s="20"/>
      <c r="S132" s="20"/>
      <c r="T132" s="18"/>
      <c r="U132" s="20"/>
      <c r="W132" s="18"/>
      <c r="Z132" s="19"/>
      <c r="AA132" s="18"/>
    </row>
    <row r="133" spans="1:27" ht="12.75" x14ac:dyDescent="0.2">
      <c r="A133" s="19" t="s">
        <v>108</v>
      </c>
      <c r="B133" s="20">
        <v>500</v>
      </c>
      <c r="C133" s="20">
        <v>45</v>
      </c>
      <c r="D133" s="20">
        <v>-90</v>
      </c>
      <c r="E133" s="20">
        <v>5474.8065999999999</v>
      </c>
      <c r="F133" s="16" t="str">
        <f t="shared" si="14"/>
        <v>2014-12-09</v>
      </c>
      <c r="G133" s="17" t="str">
        <f t="shared" si="15"/>
        <v>12/9/2014</v>
      </c>
      <c r="H133" s="17">
        <f t="shared" si="13"/>
        <v>43013</v>
      </c>
      <c r="I133" s="16" t="str">
        <f t="shared" si="10"/>
        <v>10/5/2017</v>
      </c>
      <c r="J133" s="16" t="e">
        <f t="shared" si="11"/>
        <v>#N/A</v>
      </c>
      <c r="K133" s="16">
        <f t="shared" si="12"/>
        <v>5859.7470000000003</v>
      </c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18"/>
      <c r="W133" s="18"/>
      <c r="Z133" s="19"/>
      <c r="AA133" s="18"/>
    </row>
    <row r="134" spans="1:27" ht="12.75" x14ac:dyDescent="0.2">
      <c r="A134" s="19" t="s">
        <v>109</v>
      </c>
      <c r="B134" s="20">
        <v>500</v>
      </c>
      <c r="C134" s="20">
        <v>45</v>
      </c>
      <c r="D134" s="20">
        <v>-90</v>
      </c>
      <c r="E134" s="20">
        <v>5635.2870000000003</v>
      </c>
      <c r="F134" s="16" t="str">
        <f t="shared" si="14"/>
        <v>2014-12-10</v>
      </c>
      <c r="G134" s="17" t="str">
        <f t="shared" si="15"/>
        <v>12/10/2014</v>
      </c>
      <c r="H134" s="17">
        <f t="shared" si="13"/>
        <v>43014</v>
      </c>
      <c r="I134" s="16" t="str">
        <f t="shared" si="10"/>
        <v>10/6/2017</v>
      </c>
      <c r="J134" s="16" t="e">
        <f t="shared" si="11"/>
        <v>#N/A</v>
      </c>
      <c r="K134" s="16">
        <f t="shared" si="12"/>
        <v>5859.7470000000003</v>
      </c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W134" s="18"/>
      <c r="Z134" s="19"/>
      <c r="AA134" s="18"/>
    </row>
    <row r="135" spans="1:27" ht="12.75" x14ac:dyDescent="0.2">
      <c r="A135" s="19" t="s">
        <v>110</v>
      </c>
      <c r="B135" s="20">
        <v>500</v>
      </c>
      <c r="C135" s="20">
        <v>45</v>
      </c>
      <c r="D135" s="20">
        <v>-90</v>
      </c>
      <c r="E135" s="20">
        <v>5620.4470000000001</v>
      </c>
      <c r="F135" s="16" t="str">
        <f t="shared" ref="F135:F143" si="16">LEFT(A135,10)</f>
        <v>2014-12-11</v>
      </c>
      <c r="G135" s="17" t="str">
        <f t="shared" ref="G135:G143" si="17">TEXT(F135,"m/d/yyyy")</f>
        <v>12/11/2014</v>
      </c>
      <c r="H135" s="17">
        <f t="shared" si="13"/>
        <v>43015</v>
      </c>
      <c r="I135" s="16" t="str">
        <f t="shared" ref="I135:I198" si="18">TEXT(H135,"m/d/yyyy")</f>
        <v>10/7/2017</v>
      </c>
      <c r="J135" s="16" t="e">
        <f t="shared" ref="J135:J198" si="19">MATCH(I135,G:G,0)</f>
        <v>#N/A</v>
      </c>
      <c r="K135" s="16">
        <f t="shared" si="12"/>
        <v>5859.7470000000003</v>
      </c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W135" s="18"/>
      <c r="Z135" s="19"/>
      <c r="AA135" s="18"/>
    </row>
    <row r="136" spans="1:27" ht="12.75" x14ac:dyDescent="0.2">
      <c r="A136" s="19" t="s">
        <v>111</v>
      </c>
      <c r="B136" s="20">
        <v>500</v>
      </c>
      <c r="C136" s="20">
        <v>45</v>
      </c>
      <c r="D136" s="20">
        <v>-90</v>
      </c>
      <c r="E136" s="20">
        <v>5666.7150000000001</v>
      </c>
      <c r="F136" s="16" t="str">
        <f t="shared" si="16"/>
        <v>2014-12-12</v>
      </c>
      <c r="G136" s="17" t="str">
        <f t="shared" si="17"/>
        <v>12/12/2014</v>
      </c>
      <c r="H136" s="17">
        <f t="shared" si="13"/>
        <v>43016</v>
      </c>
      <c r="I136" s="16" t="str">
        <f t="shared" si="18"/>
        <v>10/8/2017</v>
      </c>
      <c r="J136" s="16" t="e">
        <f t="shared" si="19"/>
        <v>#N/A</v>
      </c>
      <c r="K136" s="16">
        <f t="shared" ref="K136:K199" si="20">IFERROR(INDEX(E:E,J136),K135)</f>
        <v>5859.7470000000003</v>
      </c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W136" s="18"/>
      <c r="Z136" s="19"/>
      <c r="AA136" s="18"/>
    </row>
    <row r="137" spans="1:27" ht="12.75" x14ac:dyDescent="0.2">
      <c r="A137" s="19" t="s">
        <v>112</v>
      </c>
      <c r="B137" s="20">
        <v>500</v>
      </c>
      <c r="C137" s="20">
        <v>45</v>
      </c>
      <c r="D137" s="20">
        <v>-90</v>
      </c>
      <c r="E137" s="20">
        <v>5754.8530000000001</v>
      </c>
      <c r="F137" s="16" t="str">
        <f t="shared" si="16"/>
        <v>2014-12-13</v>
      </c>
      <c r="G137" s="17" t="str">
        <f t="shared" si="17"/>
        <v>12/13/2014</v>
      </c>
      <c r="H137" s="17">
        <f t="shared" ref="H137:H200" si="21">H136+1</f>
        <v>43017</v>
      </c>
      <c r="I137" s="16" t="str">
        <f t="shared" si="18"/>
        <v>10/9/2017</v>
      </c>
      <c r="J137" s="16" t="e">
        <f t="shared" si="19"/>
        <v>#N/A</v>
      </c>
      <c r="K137" s="16">
        <f t="shared" si="20"/>
        <v>5859.7470000000003</v>
      </c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18"/>
      <c r="W137" s="18"/>
      <c r="Z137" s="19"/>
      <c r="AA137" s="18"/>
    </row>
    <row r="138" spans="1:27" ht="12.75" x14ac:dyDescent="0.2">
      <c r="A138" s="19" t="s">
        <v>113</v>
      </c>
      <c r="B138" s="20">
        <v>500</v>
      </c>
      <c r="C138" s="20">
        <v>45</v>
      </c>
      <c r="D138" s="20">
        <v>-90</v>
      </c>
      <c r="E138" s="20">
        <v>5744.8643000000002</v>
      </c>
      <c r="F138" s="16" t="str">
        <f t="shared" si="16"/>
        <v>2014-12-14</v>
      </c>
      <c r="G138" s="17" t="str">
        <f t="shared" si="17"/>
        <v>12/14/2014</v>
      </c>
      <c r="H138" s="17">
        <f t="shared" si="21"/>
        <v>43018</v>
      </c>
      <c r="I138" s="16" t="str">
        <f t="shared" si="18"/>
        <v>10/10/2017</v>
      </c>
      <c r="J138" s="16" t="e">
        <f t="shared" si="19"/>
        <v>#N/A</v>
      </c>
      <c r="K138" s="16">
        <f t="shared" si="20"/>
        <v>5859.7470000000003</v>
      </c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18"/>
      <c r="W138" s="18"/>
      <c r="Z138" s="19"/>
      <c r="AA138" s="18"/>
    </row>
    <row r="139" spans="1:27" ht="12.75" x14ac:dyDescent="0.2">
      <c r="A139" s="19" t="s">
        <v>114</v>
      </c>
      <c r="B139" s="20">
        <v>500</v>
      </c>
      <c r="C139" s="20">
        <v>45</v>
      </c>
      <c r="D139" s="20">
        <v>-90</v>
      </c>
      <c r="E139" s="20">
        <v>5670.0967000000001</v>
      </c>
      <c r="F139" s="16" t="str">
        <f t="shared" si="16"/>
        <v>2014-12-15</v>
      </c>
      <c r="G139" s="17" t="str">
        <f t="shared" si="17"/>
        <v>12/15/2014</v>
      </c>
      <c r="H139" s="17">
        <f t="shared" si="21"/>
        <v>43019</v>
      </c>
      <c r="I139" s="16" t="str">
        <f t="shared" si="18"/>
        <v>10/11/2017</v>
      </c>
      <c r="J139" s="16" t="e">
        <f t="shared" si="19"/>
        <v>#N/A</v>
      </c>
      <c r="K139" s="16">
        <f t="shared" si="20"/>
        <v>5859.7470000000003</v>
      </c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18"/>
      <c r="W139" s="18"/>
      <c r="Z139" s="19"/>
      <c r="AA139" s="18"/>
    </row>
    <row r="140" spans="1:27" ht="12.75" x14ac:dyDescent="0.2">
      <c r="A140" s="19" t="s">
        <v>115</v>
      </c>
      <c r="B140" s="20">
        <v>500</v>
      </c>
      <c r="C140" s="20">
        <v>45</v>
      </c>
      <c r="D140" s="20">
        <v>-90</v>
      </c>
      <c r="E140" s="20">
        <v>5512.6904000000004</v>
      </c>
      <c r="F140" s="16" t="str">
        <f t="shared" si="16"/>
        <v>2014-12-16</v>
      </c>
      <c r="G140" s="17" t="str">
        <f t="shared" si="17"/>
        <v>12/16/2014</v>
      </c>
      <c r="H140" s="17">
        <f t="shared" si="21"/>
        <v>43020</v>
      </c>
      <c r="I140" s="16" t="str">
        <f t="shared" si="18"/>
        <v>10/12/2017</v>
      </c>
      <c r="J140" s="16" t="e">
        <f t="shared" si="19"/>
        <v>#N/A</v>
      </c>
      <c r="K140" s="16">
        <f t="shared" si="20"/>
        <v>5859.7470000000003</v>
      </c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W140" s="18"/>
      <c r="Z140" s="19"/>
      <c r="AA140" s="18"/>
    </row>
    <row r="141" spans="1:27" ht="12.75" x14ac:dyDescent="0.2">
      <c r="A141" s="19" t="s">
        <v>116</v>
      </c>
      <c r="B141" s="20">
        <v>500</v>
      </c>
      <c r="C141" s="20">
        <v>45</v>
      </c>
      <c r="D141" s="20">
        <v>-90</v>
      </c>
      <c r="E141" s="20">
        <v>5432.8519999999999</v>
      </c>
      <c r="F141" s="16" t="str">
        <f t="shared" si="16"/>
        <v>2014-12-17</v>
      </c>
      <c r="G141" s="17" t="str">
        <f t="shared" si="17"/>
        <v>12/17/2014</v>
      </c>
      <c r="H141" s="17">
        <f t="shared" si="21"/>
        <v>43021</v>
      </c>
      <c r="I141" s="16" t="str">
        <f t="shared" si="18"/>
        <v>10/13/2017</v>
      </c>
      <c r="J141" s="16" t="e">
        <f t="shared" si="19"/>
        <v>#N/A</v>
      </c>
      <c r="K141" s="16">
        <f t="shared" si="20"/>
        <v>5859.7470000000003</v>
      </c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W141" s="18"/>
      <c r="Z141" s="19"/>
      <c r="AA141" s="18"/>
    </row>
    <row r="142" spans="1:27" ht="12.75" x14ac:dyDescent="0.2">
      <c r="A142" s="19" t="s">
        <v>117</v>
      </c>
      <c r="B142" s="20">
        <v>500</v>
      </c>
      <c r="C142" s="20">
        <v>45</v>
      </c>
      <c r="D142" s="20">
        <v>-90</v>
      </c>
      <c r="E142" s="20">
        <v>5521.7479999999996</v>
      </c>
      <c r="F142" s="17" t="str">
        <f t="shared" si="16"/>
        <v>2014-12-18</v>
      </c>
      <c r="G142" s="17" t="str">
        <f t="shared" si="17"/>
        <v>12/18/2014</v>
      </c>
      <c r="H142" s="17">
        <f t="shared" si="21"/>
        <v>43022</v>
      </c>
      <c r="I142" s="16" t="str">
        <f t="shared" si="18"/>
        <v>10/14/2017</v>
      </c>
      <c r="J142" s="16" t="e">
        <f t="shared" si="19"/>
        <v>#N/A</v>
      </c>
      <c r="K142" s="16">
        <f t="shared" si="20"/>
        <v>5859.7470000000003</v>
      </c>
      <c r="L142" s="20"/>
      <c r="M142" s="20"/>
      <c r="N142" s="20"/>
      <c r="O142" s="20"/>
      <c r="P142" s="20"/>
      <c r="Q142" s="20"/>
      <c r="R142" s="20"/>
      <c r="S142" s="20"/>
      <c r="T142" s="18"/>
      <c r="U142" s="20"/>
      <c r="W142" s="18"/>
      <c r="Z142" s="19"/>
      <c r="AA142" s="18"/>
    </row>
    <row r="143" spans="1:27" ht="12.75" x14ac:dyDescent="0.2">
      <c r="A143" s="19" t="s">
        <v>118</v>
      </c>
      <c r="B143" s="20">
        <v>500</v>
      </c>
      <c r="C143" s="20">
        <v>45</v>
      </c>
      <c r="D143" s="20">
        <v>-90</v>
      </c>
      <c r="E143" s="20">
        <v>5518.3969999999999</v>
      </c>
      <c r="F143" s="16" t="str">
        <f t="shared" si="16"/>
        <v>2014-12-19</v>
      </c>
      <c r="G143" s="17" t="str">
        <f t="shared" si="17"/>
        <v>12/19/2014</v>
      </c>
      <c r="H143" s="17">
        <f t="shared" si="21"/>
        <v>43023</v>
      </c>
      <c r="I143" s="16" t="str">
        <f t="shared" si="18"/>
        <v>10/15/2017</v>
      </c>
      <c r="J143" s="16" t="e">
        <f t="shared" si="19"/>
        <v>#N/A</v>
      </c>
      <c r="K143" s="16">
        <f t="shared" si="20"/>
        <v>5859.7470000000003</v>
      </c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W143" s="18"/>
      <c r="Z143" s="19"/>
      <c r="AA143" s="18"/>
    </row>
    <row r="144" spans="1:27" ht="12.75" x14ac:dyDescent="0.2">
      <c r="A144" s="19" t="s">
        <v>119</v>
      </c>
      <c r="B144" s="20">
        <v>500</v>
      </c>
      <c r="C144" s="20">
        <v>45</v>
      </c>
      <c r="D144" s="20">
        <v>-90</v>
      </c>
      <c r="E144" s="20">
        <v>5506.1459999999997</v>
      </c>
      <c r="F144" s="16" t="str">
        <f t="shared" ref="F144:F207" si="22">LEFT(A144,10)</f>
        <v>2014-12-20</v>
      </c>
      <c r="G144" s="17" t="str">
        <f t="shared" ref="G144:G207" si="23">TEXT(F144,"m/d/yyyy")</f>
        <v>12/20/2014</v>
      </c>
      <c r="H144" s="17">
        <f t="shared" si="21"/>
        <v>43024</v>
      </c>
      <c r="I144" s="16" t="str">
        <f t="shared" si="18"/>
        <v>10/16/2017</v>
      </c>
      <c r="J144" s="16" t="e">
        <f t="shared" si="19"/>
        <v>#N/A</v>
      </c>
      <c r="K144" s="16">
        <f t="shared" si="20"/>
        <v>5859.7470000000003</v>
      </c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18"/>
      <c r="W144" s="18"/>
      <c r="Z144" s="19"/>
      <c r="AA144" s="18"/>
    </row>
    <row r="145" spans="1:27" ht="12.75" x14ac:dyDescent="0.2">
      <c r="A145" s="19" t="s">
        <v>120</v>
      </c>
      <c r="B145" s="20">
        <v>500</v>
      </c>
      <c r="C145" s="20">
        <v>45</v>
      </c>
      <c r="D145" s="20">
        <v>-90</v>
      </c>
      <c r="E145" s="20">
        <v>5473.6689999999999</v>
      </c>
      <c r="F145" s="16" t="str">
        <f t="shared" si="22"/>
        <v>2014-12-21</v>
      </c>
      <c r="G145" s="17" t="str">
        <f t="shared" si="23"/>
        <v>12/21/2014</v>
      </c>
      <c r="H145" s="17">
        <f t="shared" si="21"/>
        <v>43025</v>
      </c>
      <c r="I145" s="16" t="str">
        <f t="shared" si="18"/>
        <v>10/17/2017</v>
      </c>
      <c r="J145" s="16" t="e">
        <f t="shared" si="19"/>
        <v>#N/A</v>
      </c>
      <c r="K145" s="16">
        <f t="shared" si="20"/>
        <v>5859.7470000000003</v>
      </c>
      <c r="L145" s="20"/>
      <c r="M145" s="20"/>
      <c r="N145" s="20"/>
      <c r="O145" s="20"/>
      <c r="P145" s="20"/>
      <c r="Q145" s="20"/>
      <c r="R145" s="20"/>
      <c r="S145" s="20"/>
      <c r="T145" s="18"/>
      <c r="U145" s="20"/>
      <c r="V145" s="18"/>
      <c r="W145" s="18"/>
      <c r="Z145" s="19"/>
      <c r="AA145" s="18"/>
    </row>
    <row r="146" spans="1:27" ht="12.75" x14ac:dyDescent="0.2">
      <c r="A146" s="19" t="s">
        <v>121</v>
      </c>
      <c r="B146" s="20">
        <v>500</v>
      </c>
      <c r="C146" s="20">
        <v>45</v>
      </c>
      <c r="D146" s="20">
        <v>-90</v>
      </c>
      <c r="E146" s="20">
        <v>5454.3509999999997</v>
      </c>
      <c r="F146" s="16" t="str">
        <f t="shared" si="22"/>
        <v>2014-12-22</v>
      </c>
      <c r="G146" s="17" t="str">
        <f t="shared" si="23"/>
        <v>12/22/2014</v>
      </c>
      <c r="H146" s="17">
        <f t="shared" si="21"/>
        <v>43026</v>
      </c>
      <c r="I146" s="16" t="str">
        <f t="shared" si="18"/>
        <v>10/18/2017</v>
      </c>
      <c r="J146" s="16" t="e">
        <f t="shared" si="19"/>
        <v>#N/A</v>
      </c>
      <c r="K146" s="16">
        <f t="shared" si="20"/>
        <v>5859.7470000000003</v>
      </c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W146" s="18"/>
      <c r="Z146" s="19"/>
      <c r="AA146" s="18"/>
    </row>
    <row r="147" spans="1:27" ht="12.75" x14ac:dyDescent="0.2">
      <c r="A147" s="19" t="s">
        <v>122</v>
      </c>
      <c r="B147" s="20">
        <v>500</v>
      </c>
      <c r="C147" s="20">
        <v>45</v>
      </c>
      <c r="D147" s="20">
        <v>-90</v>
      </c>
      <c r="E147" s="20">
        <v>5424.9930000000004</v>
      </c>
      <c r="F147" s="16" t="str">
        <f t="shared" si="22"/>
        <v>2014-12-23</v>
      </c>
      <c r="G147" s="17" t="str">
        <f t="shared" si="23"/>
        <v>12/23/2014</v>
      </c>
      <c r="H147" s="17">
        <f t="shared" si="21"/>
        <v>43027</v>
      </c>
      <c r="I147" s="16" t="str">
        <f t="shared" si="18"/>
        <v>10/19/2017</v>
      </c>
      <c r="J147" s="16" t="e">
        <f t="shared" si="19"/>
        <v>#N/A</v>
      </c>
      <c r="K147" s="16">
        <f t="shared" si="20"/>
        <v>5859.7470000000003</v>
      </c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W147" s="18"/>
      <c r="Z147" s="19"/>
      <c r="AA147" s="18"/>
    </row>
    <row r="148" spans="1:27" ht="12.75" x14ac:dyDescent="0.2">
      <c r="A148" s="19" t="s">
        <v>123</v>
      </c>
      <c r="B148" s="20">
        <v>500</v>
      </c>
      <c r="C148" s="20">
        <v>45</v>
      </c>
      <c r="D148" s="20">
        <v>-90</v>
      </c>
      <c r="E148" s="20">
        <v>5421.7563</v>
      </c>
      <c r="F148" s="16" t="str">
        <f t="shared" si="22"/>
        <v>2014-12-24</v>
      </c>
      <c r="G148" s="17" t="str">
        <f t="shared" si="23"/>
        <v>12/24/2014</v>
      </c>
      <c r="H148" s="17">
        <f t="shared" si="21"/>
        <v>43028</v>
      </c>
      <c r="I148" s="16" t="str">
        <f t="shared" si="18"/>
        <v>10/20/2017</v>
      </c>
      <c r="J148" s="16" t="e">
        <f t="shared" si="19"/>
        <v>#N/A</v>
      </c>
      <c r="K148" s="16">
        <f t="shared" si="20"/>
        <v>5859.7470000000003</v>
      </c>
      <c r="L148" s="20"/>
      <c r="M148" s="20"/>
      <c r="N148" s="20"/>
      <c r="O148" s="20"/>
      <c r="P148" s="20"/>
      <c r="Q148" s="20"/>
      <c r="R148" s="20"/>
      <c r="S148" s="20"/>
      <c r="T148" s="18"/>
      <c r="U148" s="20"/>
      <c r="V148" s="18"/>
      <c r="W148" s="18"/>
      <c r="Z148" s="19"/>
      <c r="AA148" s="18"/>
    </row>
    <row r="149" spans="1:27" ht="12.75" x14ac:dyDescent="0.2">
      <c r="A149" s="19" t="s">
        <v>124</v>
      </c>
      <c r="B149" s="20">
        <v>500</v>
      </c>
      <c r="C149" s="20">
        <v>45</v>
      </c>
      <c r="D149" s="20">
        <v>-90</v>
      </c>
      <c r="E149" s="20">
        <v>5341.0119999999997</v>
      </c>
      <c r="F149" s="16" t="str">
        <f t="shared" si="22"/>
        <v>2014-12-25</v>
      </c>
      <c r="G149" s="17" t="str">
        <f t="shared" si="23"/>
        <v>12/25/2014</v>
      </c>
      <c r="H149" s="17">
        <f t="shared" si="21"/>
        <v>43029</v>
      </c>
      <c r="I149" s="16" t="str">
        <f t="shared" si="18"/>
        <v>10/21/2017</v>
      </c>
      <c r="J149" s="16" t="e">
        <f t="shared" si="19"/>
        <v>#N/A</v>
      </c>
      <c r="K149" s="16">
        <f t="shared" si="20"/>
        <v>5859.7470000000003</v>
      </c>
      <c r="L149" s="20"/>
      <c r="M149" s="20"/>
      <c r="N149" s="20"/>
      <c r="O149" s="20"/>
      <c r="P149" s="20"/>
      <c r="Q149" s="20"/>
      <c r="R149" s="20"/>
      <c r="S149" s="20"/>
      <c r="T149" s="18"/>
      <c r="U149" s="20"/>
      <c r="V149" s="18"/>
      <c r="W149" s="18"/>
      <c r="Z149" s="19"/>
      <c r="AA149" s="18"/>
    </row>
    <row r="150" spans="1:27" ht="12.75" x14ac:dyDescent="0.2">
      <c r="A150" s="19" t="s">
        <v>125</v>
      </c>
      <c r="B150" s="20">
        <v>500</v>
      </c>
      <c r="C150" s="20">
        <v>45</v>
      </c>
      <c r="D150" s="20">
        <v>-90</v>
      </c>
      <c r="E150" s="20">
        <v>5488.9049999999997</v>
      </c>
      <c r="F150" s="16" t="str">
        <f t="shared" si="22"/>
        <v>2014-12-26</v>
      </c>
      <c r="G150" s="17" t="str">
        <f t="shared" si="23"/>
        <v>12/26/2014</v>
      </c>
      <c r="H150" s="17">
        <f t="shared" si="21"/>
        <v>43030</v>
      </c>
      <c r="I150" s="16" t="str">
        <f t="shared" si="18"/>
        <v>10/22/2017</v>
      </c>
      <c r="J150" s="16" t="e">
        <f t="shared" si="19"/>
        <v>#N/A</v>
      </c>
      <c r="K150" s="16">
        <f t="shared" si="20"/>
        <v>5859.7470000000003</v>
      </c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W150" s="18"/>
      <c r="Z150" s="19"/>
      <c r="AA150" s="18"/>
    </row>
    <row r="151" spans="1:27" ht="12.75" x14ac:dyDescent="0.2">
      <c r="A151" s="19" t="s">
        <v>126</v>
      </c>
      <c r="B151" s="20">
        <v>500</v>
      </c>
      <c r="C151" s="20">
        <v>45</v>
      </c>
      <c r="D151" s="20">
        <v>-90</v>
      </c>
      <c r="E151" s="20">
        <v>5524.1450000000004</v>
      </c>
      <c r="F151" s="16" t="str">
        <f t="shared" si="22"/>
        <v>2014-12-27</v>
      </c>
      <c r="G151" s="17" t="str">
        <f t="shared" si="23"/>
        <v>12/27/2014</v>
      </c>
      <c r="H151" s="17">
        <f t="shared" si="21"/>
        <v>43031</v>
      </c>
      <c r="I151" s="16" t="str">
        <f t="shared" si="18"/>
        <v>10/23/2017</v>
      </c>
      <c r="J151" s="16" t="e">
        <f t="shared" si="19"/>
        <v>#N/A</v>
      </c>
      <c r="K151" s="16">
        <f t="shared" si="20"/>
        <v>5859.7470000000003</v>
      </c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W151" s="18"/>
      <c r="Z151" s="19"/>
      <c r="AA151" s="18"/>
    </row>
    <row r="152" spans="1:27" ht="12.75" x14ac:dyDescent="0.2">
      <c r="A152" s="19" t="s">
        <v>127</v>
      </c>
      <c r="B152" s="20">
        <v>500</v>
      </c>
      <c r="C152" s="20">
        <v>45</v>
      </c>
      <c r="D152" s="20">
        <v>-90</v>
      </c>
      <c r="E152" s="20">
        <v>5385.7606999999998</v>
      </c>
      <c r="F152" s="16" t="str">
        <f t="shared" si="22"/>
        <v>2014-12-28</v>
      </c>
      <c r="G152" s="17" t="str">
        <f t="shared" si="23"/>
        <v>12/28/2014</v>
      </c>
      <c r="H152" s="17">
        <f t="shared" si="21"/>
        <v>43032</v>
      </c>
      <c r="I152" s="16" t="str">
        <f t="shared" si="18"/>
        <v>10/24/2017</v>
      </c>
      <c r="J152" s="16" t="e">
        <f t="shared" si="19"/>
        <v>#N/A</v>
      </c>
      <c r="K152" s="16">
        <f t="shared" si="20"/>
        <v>5859.7470000000003</v>
      </c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W152" s="18"/>
      <c r="Z152" s="19"/>
      <c r="AA152" s="18"/>
    </row>
    <row r="153" spans="1:27" ht="12.75" x14ac:dyDescent="0.2">
      <c r="A153" s="19" t="s">
        <v>128</v>
      </c>
      <c r="B153" s="20">
        <v>500</v>
      </c>
      <c r="C153" s="20">
        <v>45</v>
      </c>
      <c r="D153" s="20">
        <v>-90</v>
      </c>
      <c r="E153" s="20">
        <v>5359.3389999999999</v>
      </c>
      <c r="F153" s="16" t="str">
        <f t="shared" si="22"/>
        <v>2014-12-29</v>
      </c>
      <c r="G153" s="17" t="str">
        <f t="shared" si="23"/>
        <v>12/29/2014</v>
      </c>
      <c r="H153" s="17">
        <f t="shared" si="21"/>
        <v>43033</v>
      </c>
      <c r="I153" s="16" t="str">
        <f t="shared" si="18"/>
        <v>10/25/2017</v>
      </c>
      <c r="J153" s="16" t="e">
        <f t="shared" si="19"/>
        <v>#N/A</v>
      </c>
      <c r="K153" s="16">
        <f t="shared" si="20"/>
        <v>5859.7470000000003</v>
      </c>
      <c r="L153" s="20"/>
      <c r="M153" s="20"/>
      <c r="N153" s="20"/>
      <c r="O153" s="20"/>
      <c r="P153" s="20"/>
      <c r="Q153" s="20"/>
      <c r="R153" s="20"/>
      <c r="S153" s="20"/>
      <c r="T153" s="18"/>
      <c r="U153" s="20"/>
      <c r="W153" s="18"/>
      <c r="Z153" s="19"/>
      <c r="AA153" s="18"/>
    </row>
    <row r="154" spans="1:27" ht="12.75" x14ac:dyDescent="0.2">
      <c r="A154" s="19" t="s">
        <v>129</v>
      </c>
      <c r="B154" s="20">
        <v>500</v>
      </c>
      <c r="C154" s="20">
        <v>45</v>
      </c>
      <c r="D154" s="20">
        <v>-90</v>
      </c>
      <c r="E154" s="20">
        <v>5351.2430000000004</v>
      </c>
      <c r="F154" s="16" t="str">
        <f t="shared" si="22"/>
        <v>2014-12-30</v>
      </c>
      <c r="G154" s="17" t="str">
        <f t="shared" si="23"/>
        <v>12/30/2014</v>
      </c>
      <c r="H154" s="17">
        <f t="shared" si="21"/>
        <v>43034</v>
      </c>
      <c r="I154" s="16" t="str">
        <f t="shared" si="18"/>
        <v>10/26/2017</v>
      </c>
      <c r="J154" s="16" t="e">
        <f t="shared" si="19"/>
        <v>#N/A</v>
      </c>
      <c r="K154" s="16">
        <f t="shared" si="20"/>
        <v>5859.7470000000003</v>
      </c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W154" s="18"/>
      <c r="Z154" s="19"/>
      <c r="AA154" s="18"/>
    </row>
    <row r="155" spans="1:27" ht="12.75" x14ac:dyDescent="0.2">
      <c r="A155" s="19" t="s">
        <v>130</v>
      </c>
      <c r="B155" s="20">
        <v>500</v>
      </c>
      <c r="C155" s="20">
        <v>45</v>
      </c>
      <c r="D155" s="20">
        <v>-90</v>
      </c>
      <c r="E155" s="20">
        <v>5314.0565999999999</v>
      </c>
      <c r="F155" s="16" t="str">
        <f t="shared" si="22"/>
        <v>2015-01-01</v>
      </c>
      <c r="G155" s="17" t="str">
        <f t="shared" si="23"/>
        <v>1/1/2015</v>
      </c>
      <c r="H155" s="17">
        <f t="shared" si="21"/>
        <v>43035</v>
      </c>
      <c r="I155" s="16" t="str">
        <f t="shared" si="18"/>
        <v>10/27/2017</v>
      </c>
      <c r="J155" s="16" t="e">
        <f t="shared" si="19"/>
        <v>#N/A</v>
      </c>
      <c r="K155" s="16">
        <f t="shared" si="20"/>
        <v>5859.7470000000003</v>
      </c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W155" s="18"/>
      <c r="Z155" s="19"/>
      <c r="AA155" s="18"/>
    </row>
    <row r="156" spans="1:27" ht="12.75" x14ac:dyDescent="0.2">
      <c r="A156" s="19" t="s">
        <v>131</v>
      </c>
      <c r="B156" s="20">
        <v>500</v>
      </c>
      <c r="C156" s="20">
        <v>45</v>
      </c>
      <c r="D156" s="20">
        <v>-90</v>
      </c>
      <c r="E156" s="20">
        <v>5347.7187999999996</v>
      </c>
      <c r="F156" s="16" t="str">
        <f t="shared" si="22"/>
        <v>2015-01-02</v>
      </c>
      <c r="G156" s="17" t="str">
        <f t="shared" si="23"/>
        <v>1/2/2015</v>
      </c>
      <c r="H156" s="17">
        <f t="shared" si="21"/>
        <v>43036</v>
      </c>
      <c r="I156" s="16" t="str">
        <f t="shared" si="18"/>
        <v>10/28/2017</v>
      </c>
      <c r="J156" s="16" t="e">
        <f t="shared" si="19"/>
        <v>#N/A</v>
      </c>
      <c r="K156" s="16">
        <f t="shared" si="20"/>
        <v>5859.7470000000003</v>
      </c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W156" s="18"/>
      <c r="Z156" s="19"/>
      <c r="AA156" s="18"/>
    </row>
    <row r="157" spans="1:27" ht="12.75" x14ac:dyDescent="0.2">
      <c r="A157" s="19" t="s">
        <v>132</v>
      </c>
      <c r="B157" s="20">
        <v>500</v>
      </c>
      <c r="C157" s="20">
        <v>45</v>
      </c>
      <c r="D157" s="20">
        <v>-90</v>
      </c>
      <c r="E157" s="20">
        <v>5513.241</v>
      </c>
      <c r="F157" s="16" t="str">
        <f t="shared" si="22"/>
        <v>2015-01-03</v>
      </c>
      <c r="G157" s="17" t="str">
        <f t="shared" si="23"/>
        <v>1/3/2015</v>
      </c>
      <c r="H157" s="17">
        <f t="shared" si="21"/>
        <v>43037</v>
      </c>
      <c r="I157" s="16" t="str">
        <f t="shared" si="18"/>
        <v>10/29/2017</v>
      </c>
      <c r="J157" s="16" t="e">
        <f t="shared" si="19"/>
        <v>#N/A</v>
      </c>
      <c r="K157" s="16">
        <f t="shared" si="20"/>
        <v>5859.7470000000003</v>
      </c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W157" s="18"/>
      <c r="Z157" s="19"/>
      <c r="AA157" s="18"/>
    </row>
    <row r="158" spans="1:27" ht="12.75" x14ac:dyDescent="0.2">
      <c r="A158" s="19" t="s">
        <v>133</v>
      </c>
      <c r="B158" s="20">
        <v>500</v>
      </c>
      <c r="C158" s="20">
        <v>45</v>
      </c>
      <c r="D158" s="20">
        <v>-90</v>
      </c>
      <c r="E158" s="20">
        <v>5446.9160000000002</v>
      </c>
      <c r="F158" s="16" t="str">
        <f t="shared" si="22"/>
        <v>2015-01-04</v>
      </c>
      <c r="G158" s="17" t="str">
        <f t="shared" si="23"/>
        <v>1/4/2015</v>
      </c>
      <c r="H158" s="17">
        <f t="shared" si="21"/>
        <v>43038</v>
      </c>
      <c r="I158" s="16" t="str">
        <f t="shared" si="18"/>
        <v>10/30/2017</v>
      </c>
      <c r="J158" s="16" t="e">
        <f t="shared" si="19"/>
        <v>#N/A</v>
      </c>
      <c r="K158" s="16">
        <f t="shared" si="20"/>
        <v>5859.7470000000003</v>
      </c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W158" s="18"/>
      <c r="Z158" s="19"/>
      <c r="AA158" s="18"/>
    </row>
    <row r="159" spans="1:27" ht="12.75" x14ac:dyDescent="0.2">
      <c r="A159" s="19" t="s">
        <v>134</v>
      </c>
      <c r="B159" s="20">
        <v>500</v>
      </c>
      <c r="C159" s="20">
        <v>45</v>
      </c>
      <c r="D159" s="20">
        <v>-90</v>
      </c>
      <c r="E159" s="20">
        <v>5198.585</v>
      </c>
      <c r="F159" s="16" t="str">
        <f t="shared" si="22"/>
        <v>2015-01-05</v>
      </c>
      <c r="G159" s="17" t="str">
        <f t="shared" si="23"/>
        <v>1/5/2015</v>
      </c>
      <c r="H159" s="17">
        <f t="shared" si="21"/>
        <v>43039</v>
      </c>
      <c r="I159" s="16" t="str">
        <f t="shared" si="18"/>
        <v>10/31/2017</v>
      </c>
      <c r="J159" s="16" t="e">
        <f t="shared" si="19"/>
        <v>#N/A</v>
      </c>
      <c r="K159" s="16">
        <f t="shared" si="20"/>
        <v>5859.7470000000003</v>
      </c>
      <c r="L159" s="20"/>
      <c r="M159" s="20"/>
      <c r="N159" s="20"/>
      <c r="O159" s="20"/>
      <c r="P159" s="20"/>
      <c r="Q159" s="20"/>
      <c r="R159" s="20"/>
      <c r="S159" s="20"/>
      <c r="T159" s="18"/>
      <c r="U159" s="20"/>
      <c r="V159" s="18"/>
      <c r="W159" s="18"/>
      <c r="Z159" s="19"/>
      <c r="AA159" s="18"/>
    </row>
    <row r="160" spans="1:27" ht="12.75" x14ac:dyDescent="0.2">
      <c r="A160" s="19" t="s">
        <v>135</v>
      </c>
      <c r="B160" s="20">
        <v>500</v>
      </c>
      <c r="C160" s="20">
        <v>45</v>
      </c>
      <c r="D160" s="20">
        <v>-90</v>
      </c>
      <c r="E160" s="20">
        <v>5328.0129999999999</v>
      </c>
      <c r="F160" s="16" t="str">
        <f t="shared" si="22"/>
        <v>2015-01-06</v>
      </c>
      <c r="G160" s="17" t="str">
        <f t="shared" si="23"/>
        <v>1/6/2015</v>
      </c>
      <c r="H160" s="17">
        <f t="shared" si="21"/>
        <v>43040</v>
      </c>
      <c r="I160" s="16" t="str">
        <f t="shared" si="18"/>
        <v>11/1/2017</v>
      </c>
      <c r="J160" s="16" t="e">
        <f t="shared" si="19"/>
        <v>#N/A</v>
      </c>
      <c r="K160" s="16">
        <f t="shared" si="20"/>
        <v>5859.7470000000003</v>
      </c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18"/>
      <c r="W160" s="18"/>
      <c r="Z160" s="19"/>
      <c r="AA160" s="18"/>
    </row>
    <row r="161" spans="1:27" ht="12.75" x14ac:dyDescent="0.2">
      <c r="A161" s="19" t="s">
        <v>136</v>
      </c>
      <c r="B161" s="20">
        <v>500</v>
      </c>
      <c r="C161" s="20">
        <v>45</v>
      </c>
      <c r="D161" s="20">
        <v>-90</v>
      </c>
      <c r="E161" s="20">
        <v>5188.5039999999999</v>
      </c>
      <c r="F161" s="16" t="str">
        <f t="shared" si="22"/>
        <v>2015-01-07</v>
      </c>
      <c r="G161" s="17" t="str">
        <f t="shared" si="23"/>
        <v>1/7/2015</v>
      </c>
      <c r="H161" s="17">
        <f t="shared" si="21"/>
        <v>43041</v>
      </c>
      <c r="I161" s="16" t="str">
        <f t="shared" si="18"/>
        <v>11/2/2017</v>
      </c>
      <c r="J161" s="16" t="e">
        <f t="shared" si="19"/>
        <v>#N/A</v>
      </c>
      <c r="K161" s="16">
        <f t="shared" si="20"/>
        <v>5859.7470000000003</v>
      </c>
      <c r="L161" s="20"/>
      <c r="M161" s="20"/>
      <c r="N161" s="20"/>
      <c r="O161" s="20"/>
      <c r="P161" s="20"/>
      <c r="Q161" s="20"/>
      <c r="R161" s="20"/>
      <c r="S161" s="20"/>
      <c r="T161" s="18"/>
      <c r="U161" s="20"/>
      <c r="V161" s="18"/>
      <c r="W161" s="18"/>
      <c r="Z161" s="19"/>
      <c r="AA161" s="18"/>
    </row>
    <row r="162" spans="1:27" ht="12.75" x14ac:dyDescent="0.2">
      <c r="A162" s="19" t="s">
        <v>137</v>
      </c>
      <c r="B162" s="20">
        <v>500</v>
      </c>
      <c r="C162" s="20">
        <v>45</v>
      </c>
      <c r="D162" s="20">
        <v>-90</v>
      </c>
      <c r="E162" s="20">
        <v>5401.55</v>
      </c>
      <c r="F162" s="16" t="str">
        <f t="shared" si="22"/>
        <v>2015-01-08</v>
      </c>
      <c r="G162" s="17" t="str">
        <f t="shared" si="23"/>
        <v>1/8/2015</v>
      </c>
      <c r="H162" s="17">
        <f t="shared" si="21"/>
        <v>43042</v>
      </c>
      <c r="I162" s="16" t="str">
        <f t="shared" si="18"/>
        <v>11/3/2017</v>
      </c>
      <c r="J162" s="16" t="e">
        <f t="shared" si="19"/>
        <v>#N/A</v>
      </c>
      <c r="K162" s="16">
        <f t="shared" si="20"/>
        <v>5859.7470000000003</v>
      </c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W162" s="18"/>
      <c r="Z162" s="19"/>
      <c r="AA162" s="18"/>
    </row>
    <row r="163" spans="1:27" ht="12.75" x14ac:dyDescent="0.2">
      <c r="A163" s="19" t="s">
        <v>138</v>
      </c>
      <c r="B163" s="20">
        <v>500</v>
      </c>
      <c r="C163" s="20">
        <v>45</v>
      </c>
      <c r="D163" s="20">
        <v>-90</v>
      </c>
      <c r="E163" s="20">
        <v>5149.9696999999996</v>
      </c>
      <c r="F163" s="16" t="str">
        <f t="shared" si="22"/>
        <v>2015-01-09</v>
      </c>
      <c r="G163" s="17" t="str">
        <f t="shared" si="23"/>
        <v>1/9/2015</v>
      </c>
      <c r="H163" s="17">
        <f t="shared" si="21"/>
        <v>43043</v>
      </c>
      <c r="I163" s="16" t="str">
        <f t="shared" si="18"/>
        <v>11/4/2017</v>
      </c>
      <c r="J163" s="16" t="e">
        <f t="shared" si="19"/>
        <v>#N/A</v>
      </c>
      <c r="K163" s="16">
        <f t="shared" si="20"/>
        <v>5859.7470000000003</v>
      </c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18"/>
      <c r="W163" s="18"/>
      <c r="Z163" s="19"/>
      <c r="AA163" s="18"/>
    </row>
    <row r="164" spans="1:27" ht="12.75" x14ac:dyDescent="0.2">
      <c r="A164" s="19" t="s">
        <v>139</v>
      </c>
      <c r="B164" s="20">
        <v>500</v>
      </c>
      <c r="C164" s="20">
        <v>45</v>
      </c>
      <c r="D164" s="20">
        <v>-90</v>
      </c>
      <c r="E164" s="20">
        <v>5201.0010000000002</v>
      </c>
      <c r="F164" s="16" t="str">
        <f t="shared" si="22"/>
        <v>2015-01-10</v>
      </c>
      <c r="G164" s="17" t="str">
        <f t="shared" si="23"/>
        <v>1/10/2015</v>
      </c>
      <c r="H164" s="17">
        <f t="shared" si="21"/>
        <v>43044</v>
      </c>
      <c r="I164" s="16" t="str">
        <f t="shared" si="18"/>
        <v>11/5/2017</v>
      </c>
      <c r="J164" s="16" t="e">
        <f t="shared" si="19"/>
        <v>#N/A</v>
      </c>
      <c r="K164" s="16">
        <f t="shared" si="20"/>
        <v>5859.7470000000003</v>
      </c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18"/>
      <c r="W164" s="18"/>
      <c r="Z164" s="19"/>
      <c r="AA164" s="18"/>
    </row>
    <row r="165" spans="1:27" ht="12.75" x14ac:dyDescent="0.2">
      <c r="A165" s="19" t="s">
        <v>140</v>
      </c>
      <c r="B165" s="20">
        <v>500</v>
      </c>
      <c r="C165" s="20">
        <v>45</v>
      </c>
      <c r="D165" s="20">
        <v>-90</v>
      </c>
      <c r="E165" s="20">
        <v>5413.1532999999999</v>
      </c>
      <c r="F165" s="16" t="str">
        <f t="shared" si="22"/>
        <v>2015-01-11</v>
      </c>
      <c r="G165" s="17" t="str">
        <f t="shared" si="23"/>
        <v>1/11/2015</v>
      </c>
      <c r="H165" s="17">
        <f t="shared" si="21"/>
        <v>43045</v>
      </c>
      <c r="I165" s="16" t="str">
        <f t="shared" si="18"/>
        <v>11/6/2017</v>
      </c>
      <c r="J165" s="16" t="e">
        <f t="shared" si="19"/>
        <v>#N/A</v>
      </c>
      <c r="K165" s="16">
        <f t="shared" si="20"/>
        <v>5859.7470000000003</v>
      </c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W165" s="18"/>
      <c r="Z165" s="19"/>
      <c r="AA165" s="18"/>
    </row>
    <row r="166" spans="1:27" ht="12.75" x14ac:dyDescent="0.2">
      <c r="A166" s="19" t="s">
        <v>141</v>
      </c>
      <c r="B166" s="20">
        <v>500</v>
      </c>
      <c r="C166" s="20">
        <v>45</v>
      </c>
      <c r="D166" s="20">
        <v>-90</v>
      </c>
      <c r="E166" s="20">
        <v>5472.5469999999996</v>
      </c>
      <c r="F166" s="16" t="str">
        <f t="shared" si="22"/>
        <v>2015-01-12</v>
      </c>
      <c r="G166" s="17" t="str">
        <f t="shared" si="23"/>
        <v>1/12/2015</v>
      </c>
      <c r="H166" s="17">
        <f t="shared" si="21"/>
        <v>43046</v>
      </c>
      <c r="I166" s="16" t="str">
        <f t="shared" si="18"/>
        <v>11/7/2017</v>
      </c>
      <c r="J166" s="16" t="e">
        <f t="shared" si="19"/>
        <v>#N/A</v>
      </c>
      <c r="K166" s="16">
        <f t="shared" si="20"/>
        <v>5859.7470000000003</v>
      </c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18"/>
      <c r="W166" s="18"/>
      <c r="Z166" s="19"/>
      <c r="AA166" s="18"/>
    </row>
    <row r="167" spans="1:27" ht="12.75" x14ac:dyDescent="0.2">
      <c r="A167" s="19" t="s">
        <v>142</v>
      </c>
      <c r="B167" s="20">
        <v>500</v>
      </c>
      <c r="C167" s="20">
        <v>45</v>
      </c>
      <c r="D167" s="20">
        <v>-90</v>
      </c>
      <c r="E167" s="20">
        <v>5518.4309999999996</v>
      </c>
      <c r="F167" s="16" t="str">
        <f t="shared" si="22"/>
        <v>2015-01-13</v>
      </c>
      <c r="G167" s="17" t="str">
        <f t="shared" si="23"/>
        <v>1/13/2015</v>
      </c>
      <c r="H167" s="17">
        <f t="shared" si="21"/>
        <v>43047</v>
      </c>
      <c r="I167" s="16" t="str">
        <f t="shared" si="18"/>
        <v>11/8/2017</v>
      </c>
      <c r="J167" s="16" t="e">
        <f t="shared" si="19"/>
        <v>#N/A</v>
      </c>
      <c r="K167" s="16">
        <f t="shared" si="20"/>
        <v>5859.7470000000003</v>
      </c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18"/>
      <c r="W167" s="18"/>
      <c r="Z167" s="19"/>
      <c r="AA167" s="18"/>
    </row>
    <row r="168" spans="1:27" ht="12.75" x14ac:dyDescent="0.2">
      <c r="A168" s="19" t="s">
        <v>143</v>
      </c>
      <c r="B168" s="20">
        <v>500</v>
      </c>
      <c r="C168" s="20">
        <v>45</v>
      </c>
      <c r="D168" s="20">
        <v>-90</v>
      </c>
      <c r="E168" s="20">
        <v>5534.5240000000003</v>
      </c>
      <c r="F168" s="16" t="str">
        <f t="shared" si="22"/>
        <v>2015-01-14</v>
      </c>
      <c r="G168" s="17" t="str">
        <f t="shared" si="23"/>
        <v>1/14/2015</v>
      </c>
      <c r="H168" s="17">
        <f t="shared" si="21"/>
        <v>43048</v>
      </c>
      <c r="I168" s="16" t="str">
        <f t="shared" si="18"/>
        <v>11/9/2017</v>
      </c>
      <c r="J168" s="16" t="e">
        <f t="shared" si="19"/>
        <v>#N/A</v>
      </c>
      <c r="K168" s="16">
        <f t="shared" si="20"/>
        <v>5859.7470000000003</v>
      </c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18"/>
      <c r="W168" s="18"/>
      <c r="Z168" s="19"/>
      <c r="AA168" s="18"/>
    </row>
    <row r="169" spans="1:27" ht="12.75" x14ac:dyDescent="0.2">
      <c r="A169" s="19" t="s">
        <v>144</v>
      </c>
      <c r="B169" s="20">
        <v>500</v>
      </c>
      <c r="C169" s="20">
        <v>45</v>
      </c>
      <c r="D169" s="20">
        <v>-90</v>
      </c>
      <c r="E169" s="20">
        <v>5469.6279999999997</v>
      </c>
      <c r="F169" s="16" t="str">
        <f t="shared" si="22"/>
        <v>2015-01-15</v>
      </c>
      <c r="G169" s="17" t="str">
        <f t="shared" si="23"/>
        <v>1/15/2015</v>
      </c>
      <c r="H169" s="17">
        <f t="shared" si="21"/>
        <v>43049</v>
      </c>
      <c r="I169" s="16" t="str">
        <f t="shared" si="18"/>
        <v>11/10/2017</v>
      </c>
      <c r="J169" s="16" t="e">
        <f t="shared" si="19"/>
        <v>#N/A</v>
      </c>
      <c r="K169" s="16">
        <f t="shared" si="20"/>
        <v>5859.7470000000003</v>
      </c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W169" s="18"/>
      <c r="Z169" s="19"/>
      <c r="AA169" s="18"/>
    </row>
    <row r="170" spans="1:27" ht="12.75" x14ac:dyDescent="0.2">
      <c r="A170" s="19" t="s">
        <v>145</v>
      </c>
      <c r="B170" s="20">
        <v>500</v>
      </c>
      <c r="C170" s="20">
        <v>45</v>
      </c>
      <c r="D170" s="20">
        <v>-90</v>
      </c>
      <c r="E170" s="20">
        <v>5433.6419999999998</v>
      </c>
      <c r="F170" s="16" t="str">
        <f t="shared" si="22"/>
        <v>2015-01-16</v>
      </c>
      <c r="G170" s="17" t="str">
        <f t="shared" si="23"/>
        <v>1/16/2015</v>
      </c>
      <c r="H170" s="17">
        <f t="shared" si="21"/>
        <v>43050</v>
      </c>
      <c r="I170" s="16" t="str">
        <f t="shared" si="18"/>
        <v>11/11/2017</v>
      </c>
      <c r="J170" s="16" t="e">
        <f t="shared" si="19"/>
        <v>#N/A</v>
      </c>
      <c r="K170" s="16">
        <f t="shared" si="20"/>
        <v>5859.7470000000003</v>
      </c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W170" s="18"/>
      <c r="Z170" s="19"/>
      <c r="AA170" s="18"/>
    </row>
    <row r="171" spans="1:27" ht="12.75" x14ac:dyDescent="0.2">
      <c r="A171" s="19" t="s">
        <v>146</v>
      </c>
      <c r="B171" s="20">
        <v>500</v>
      </c>
      <c r="C171" s="20">
        <v>45</v>
      </c>
      <c r="D171" s="20">
        <v>-90</v>
      </c>
      <c r="E171" s="20">
        <v>5521.3540000000003</v>
      </c>
      <c r="F171" s="16" t="str">
        <f t="shared" si="22"/>
        <v>2015-01-17</v>
      </c>
      <c r="G171" s="17" t="str">
        <f t="shared" si="23"/>
        <v>1/17/2015</v>
      </c>
      <c r="H171" s="17">
        <f t="shared" si="21"/>
        <v>43051</v>
      </c>
      <c r="I171" s="16" t="str">
        <f t="shared" si="18"/>
        <v>11/12/2017</v>
      </c>
      <c r="J171" s="16" t="e">
        <f t="shared" si="19"/>
        <v>#N/A</v>
      </c>
      <c r="K171" s="16">
        <f t="shared" si="20"/>
        <v>5859.7470000000003</v>
      </c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W171" s="18"/>
      <c r="Z171" s="19"/>
      <c r="AA171" s="18"/>
    </row>
    <row r="172" spans="1:27" ht="12.75" x14ac:dyDescent="0.2">
      <c r="A172" s="19" t="s">
        <v>147</v>
      </c>
      <c r="B172" s="20">
        <v>500</v>
      </c>
      <c r="C172" s="20">
        <v>45</v>
      </c>
      <c r="D172" s="20">
        <v>-90</v>
      </c>
      <c r="E172" s="20">
        <v>5323.0546999999997</v>
      </c>
      <c r="F172" s="16" t="str">
        <f t="shared" si="22"/>
        <v>2015-01-18</v>
      </c>
      <c r="G172" s="17" t="str">
        <f t="shared" si="23"/>
        <v>1/18/2015</v>
      </c>
      <c r="H172" s="17">
        <f t="shared" si="21"/>
        <v>43052</v>
      </c>
      <c r="I172" s="16" t="str">
        <f t="shared" si="18"/>
        <v>11/13/2017</v>
      </c>
      <c r="J172" s="16" t="e">
        <f t="shared" si="19"/>
        <v>#N/A</v>
      </c>
      <c r="K172" s="16">
        <f t="shared" si="20"/>
        <v>5859.7470000000003</v>
      </c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W172" s="18"/>
      <c r="Z172" s="19"/>
      <c r="AA172" s="18"/>
    </row>
    <row r="173" spans="1:27" ht="12.75" x14ac:dyDescent="0.2">
      <c r="A173" s="19" t="s">
        <v>148</v>
      </c>
      <c r="B173" s="20">
        <v>500</v>
      </c>
      <c r="C173" s="20">
        <v>45</v>
      </c>
      <c r="D173" s="20">
        <v>-90</v>
      </c>
      <c r="E173" s="20">
        <v>5406.9939999999997</v>
      </c>
      <c r="F173" s="16" t="str">
        <f t="shared" si="22"/>
        <v>2015-01-19</v>
      </c>
      <c r="G173" s="17" t="str">
        <f t="shared" si="23"/>
        <v>1/19/2015</v>
      </c>
      <c r="H173" s="17">
        <f t="shared" si="21"/>
        <v>43053</v>
      </c>
      <c r="I173" s="16" t="str">
        <f t="shared" si="18"/>
        <v>11/14/2017</v>
      </c>
      <c r="J173" s="16" t="e">
        <f t="shared" si="19"/>
        <v>#N/A</v>
      </c>
      <c r="K173" s="16">
        <f t="shared" si="20"/>
        <v>5859.7470000000003</v>
      </c>
      <c r="L173" s="20"/>
      <c r="M173" s="20"/>
      <c r="N173" s="20"/>
      <c r="O173" s="20"/>
      <c r="P173" s="20"/>
      <c r="Q173" s="20"/>
      <c r="R173" s="20"/>
      <c r="S173" s="20"/>
      <c r="T173" s="18"/>
      <c r="U173" s="20"/>
      <c r="V173" s="18"/>
      <c r="W173" s="18"/>
      <c r="Z173" s="19"/>
      <c r="AA173" s="18"/>
    </row>
    <row r="174" spans="1:27" ht="12.75" x14ac:dyDescent="0.2">
      <c r="A174" s="19" t="s">
        <v>149</v>
      </c>
      <c r="B174" s="20">
        <v>500</v>
      </c>
      <c r="C174" s="20">
        <v>45</v>
      </c>
      <c r="D174" s="20">
        <v>-90</v>
      </c>
      <c r="E174" s="20">
        <v>5422.7240000000002</v>
      </c>
      <c r="F174" s="16" t="str">
        <f t="shared" si="22"/>
        <v>2015-01-20</v>
      </c>
      <c r="G174" s="17" t="str">
        <f t="shared" si="23"/>
        <v>1/20/2015</v>
      </c>
      <c r="H174" s="17">
        <f t="shared" si="21"/>
        <v>43054</v>
      </c>
      <c r="I174" s="16" t="str">
        <f t="shared" si="18"/>
        <v>11/15/2017</v>
      </c>
      <c r="J174" s="16" t="e">
        <f t="shared" si="19"/>
        <v>#N/A</v>
      </c>
      <c r="K174" s="16">
        <f t="shared" si="20"/>
        <v>5859.7470000000003</v>
      </c>
      <c r="L174" s="20"/>
      <c r="M174" s="20"/>
      <c r="N174" s="20"/>
      <c r="O174" s="20"/>
      <c r="P174" s="20"/>
      <c r="Q174" s="20"/>
      <c r="R174" s="20"/>
      <c r="S174" s="20"/>
      <c r="T174" s="18"/>
      <c r="U174" s="20"/>
      <c r="V174" s="18"/>
      <c r="W174" s="18"/>
      <c r="Z174" s="19"/>
      <c r="AA174" s="18"/>
    </row>
    <row r="175" spans="1:27" ht="12.75" x14ac:dyDescent="0.2">
      <c r="A175" s="19" t="s">
        <v>150</v>
      </c>
      <c r="B175" s="20">
        <v>500</v>
      </c>
      <c r="C175" s="20">
        <v>45</v>
      </c>
      <c r="D175" s="20">
        <v>-90</v>
      </c>
      <c r="E175" s="20">
        <v>5430.7209999999995</v>
      </c>
      <c r="F175" s="16" t="str">
        <f t="shared" si="22"/>
        <v>2015-01-21</v>
      </c>
      <c r="G175" s="17" t="str">
        <f t="shared" si="23"/>
        <v>1/21/2015</v>
      </c>
      <c r="H175" s="17">
        <f t="shared" si="21"/>
        <v>43055</v>
      </c>
      <c r="I175" s="16" t="str">
        <f t="shared" si="18"/>
        <v>11/16/2017</v>
      </c>
      <c r="J175" s="16" t="e">
        <f t="shared" si="19"/>
        <v>#N/A</v>
      </c>
      <c r="K175" s="16">
        <f t="shared" si="20"/>
        <v>5859.7470000000003</v>
      </c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W175" s="18"/>
      <c r="Z175" s="19"/>
      <c r="AA175" s="18"/>
    </row>
    <row r="176" spans="1:27" ht="12.75" x14ac:dyDescent="0.2">
      <c r="A176" s="19" t="s">
        <v>151</v>
      </c>
      <c r="B176" s="20">
        <v>500</v>
      </c>
      <c r="C176" s="20">
        <v>45</v>
      </c>
      <c r="D176" s="20">
        <v>-90</v>
      </c>
      <c r="E176" s="20">
        <v>5414.9309999999996</v>
      </c>
      <c r="F176" s="16" t="str">
        <f t="shared" si="22"/>
        <v>2015-01-22</v>
      </c>
      <c r="G176" s="17" t="str">
        <f t="shared" si="23"/>
        <v>1/22/2015</v>
      </c>
      <c r="H176" s="17">
        <f t="shared" si="21"/>
        <v>43056</v>
      </c>
      <c r="I176" s="16" t="str">
        <f t="shared" si="18"/>
        <v>11/17/2017</v>
      </c>
      <c r="J176" s="16" t="e">
        <f t="shared" si="19"/>
        <v>#N/A</v>
      </c>
      <c r="K176" s="16">
        <f t="shared" si="20"/>
        <v>5859.7470000000003</v>
      </c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18"/>
      <c r="W176" s="18"/>
      <c r="Z176" s="19"/>
      <c r="AA176" s="18"/>
    </row>
    <row r="177" spans="1:27" ht="12.75" x14ac:dyDescent="0.2">
      <c r="A177" s="19" t="s">
        <v>152</v>
      </c>
      <c r="B177" s="20">
        <v>500</v>
      </c>
      <c r="C177" s="20">
        <v>45</v>
      </c>
      <c r="D177" s="20">
        <v>-90</v>
      </c>
      <c r="E177" s="20">
        <v>5533.2430000000004</v>
      </c>
      <c r="F177" s="16" t="str">
        <f t="shared" si="22"/>
        <v>2015-01-23</v>
      </c>
      <c r="G177" s="17" t="str">
        <f t="shared" si="23"/>
        <v>1/23/2015</v>
      </c>
      <c r="H177" s="17">
        <f t="shared" si="21"/>
        <v>43057</v>
      </c>
      <c r="I177" s="16" t="str">
        <f t="shared" si="18"/>
        <v>11/18/2017</v>
      </c>
      <c r="J177" s="16" t="e">
        <f t="shared" si="19"/>
        <v>#N/A</v>
      </c>
      <c r="K177" s="16">
        <f t="shared" si="20"/>
        <v>5859.7470000000003</v>
      </c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W177" s="18"/>
      <c r="Z177" s="19"/>
      <c r="AA177" s="18"/>
    </row>
    <row r="178" spans="1:27" ht="12.75" x14ac:dyDescent="0.2">
      <c r="A178" s="19" t="s">
        <v>153</v>
      </c>
      <c r="B178" s="20">
        <v>500</v>
      </c>
      <c r="C178" s="20">
        <v>45</v>
      </c>
      <c r="D178" s="20">
        <v>-90</v>
      </c>
      <c r="E178" s="20">
        <v>5438.7920000000004</v>
      </c>
      <c r="F178" s="16" t="str">
        <f t="shared" si="22"/>
        <v>2015-01-24</v>
      </c>
      <c r="G178" s="17" t="str">
        <f t="shared" si="23"/>
        <v>1/24/2015</v>
      </c>
      <c r="H178" s="17">
        <f t="shared" si="21"/>
        <v>43058</v>
      </c>
      <c r="I178" s="16" t="str">
        <f t="shared" si="18"/>
        <v>11/19/2017</v>
      </c>
      <c r="J178" s="16" t="e">
        <f t="shared" si="19"/>
        <v>#N/A</v>
      </c>
      <c r="K178" s="16">
        <f t="shared" si="20"/>
        <v>5859.7470000000003</v>
      </c>
      <c r="L178" s="20"/>
      <c r="M178" s="20"/>
      <c r="N178" s="20"/>
      <c r="O178" s="20"/>
      <c r="P178" s="20"/>
      <c r="Q178" s="20"/>
      <c r="R178" s="20"/>
      <c r="S178" s="20"/>
      <c r="T178" s="21"/>
      <c r="U178" s="20"/>
      <c r="V178" s="18"/>
      <c r="W178" s="18"/>
      <c r="Z178" s="19"/>
      <c r="AA178" s="18"/>
    </row>
    <row r="179" spans="1:27" ht="12.75" x14ac:dyDescent="0.2">
      <c r="A179" s="19" t="s">
        <v>154</v>
      </c>
      <c r="B179" s="20">
        <v>500</v>
      </c>
      <c r="C179" s="20">
        <v>45</v>
      </c>
      <c r="D179" s="20">
        <v>-90</v>
      </c>
      <c r="E179" s="20">
        <v>5364.11</v>
      </c>
      <c r="F179" s="16" t="str">
        <f t="shared" si="22"/>
        <v>2015-01-25</v>
      </c>
      <c r="G179" s="17" t="str">
        <f t="shared" si="23"/>
        <v>1/25/2015</v>
      </c>
      <c r="H179" s="17">
        <f t="shared" si="21"/>
        <v>43059</v>
      </c>
      <c r="I179" s="16" t="str">
        <f t="shared" si="18"/>
        <v>11/20/2017</v>
      </c>
      <c r="J179" s="16" t="e">
        <f t="shared" si="19"/>
        <v>#N/A</v>
      </c>
      <c r="K179" s="16">
        <f t="shared" si="20"/>
        <v>5859.7470000000003</v>
      </c>
      <c r="L179" s="20"/>
      <c r="M179" s="20"/>
      <c r="N179" s="20"/>
      <c r="O179" s="20"/>
      <c r="P179" s="20"/>
      <c r="Q179" s="20"/>
      <c r="R179" s="20"/>
      <c r="S179" s="20"/>
      <c r="T179" s="18"/>
      <c r="U179" s="20"/>
      <c r="V179" s="18"/>
      <c r="W179" s="18"/>
      <c r="Z179" s="19"/>
      <c r="AA179" s="18"/>
    </row>
    <row r="180" spans="1:27" ht="12.75" x14ac:dyDescent="0.2">
      <c r="A180" s="19" t="s">
        <v>155</v>
      </c>
      <c r="B180" s="20">
        <v>500</v>
      </c>
      <c r="C180" s="20">
        <v>45</v>
      </c>
      <c r="D180" s="20">
        <v>-90</v>
      </c>
      <c r="E180" s="20">
        <v>5380.0576000000001</v>
      </c>
      <c r="F180" s="16" t="str">
        <f t="shared" si="22"/>
        <v>2015-01-26</v>
      </c>
      <c r="G180" s="17" t="str">
        <f t="shared" si="23"/>
        <v>1/26/2015</v>
      </c>
      <c r="H180" s="17">
        <f t="shared" si="21"/>
        <v>43060</v>
      </c>
      <c r="I180" s="16" t="str">
        <f t="shared" si="18"/>
        <v>11/21/2017</v>
      </c>
      <c r="J180" s="16" t="e">
        <f t="shared" si="19"/>
        <v>#N/A</v>
      </c>
      <c r="K180" s="16">
        <f t="shared" si="20"/>
        <v>5859.7470000000003</v>
      </c>
      <c r="L180" s="20"/>
      <c r="M180" s="20"/>
      <c r="N180" s="20"/>
      <c r="O180" s="20"/>
      <c r="P180" s="20"/>
      <c r="Q180" s="20"/>
      <c r="R180" s="20"/>
      <c r="S180" s="20"/>
      <c r="T180" s="18"/>
      <c r="U180" s="20"/>
      <c r="W180" s="18"/>
      <c r="Z180" s="19"/>
      <c r="AA180" s="18"/>
    </row>
    <row r="181" spans="1:27" ht="12.75" x14ac:dyDescent="0.2">
      <c r="A181" s="19" t="s">
        <v>156</v>
      </c>
      <c r="B181" s="20">
        <v>500</v>
      </c>
      <c r="C181" s="20">
        <v>45</v>
      </c>
      <c r="D181" s="20">
        <v>-90</v>
      </c>
      <c r="E181" s="20">
        <v>5372.5073000000002</v>
      </c>
      <c r="F181" s="16" t="str">
        <f t="shared" si="22"/>
        <v>2015-01-27</v>
      </c>
      <c r="G181" s="17" t="str">
        <f t="shared" si="23"/>
        <v>1/27/2015</v>
      </c>
      <c r="H181" s="17">
        <f t="shared" si="21"/>
        <v>43061</v>
      </c>
      <c r="I181" s="16" t="str">
        <f t="shared" si="18"/>
        <v>11/22/2017</v>
      </c>
      <c r="J181" s="16" t="e">
        <f t="shared" si="19"/>
        <v>#N/A</v>
      </c>
      <c r="K181" s="16">
        <f t="shared" si="20"/>
        <v>5859.7470000000003</v>
      </c>
      <c r="L181" s="20"/>
      <c r="M181" s="20"/>
      <c r="N181" s="20"/>
      <c r="O181" s="20"/>
      <c r="P181" s="20"/>
      <c r="Q181" s="20"/>
      <c r="R181" s="20"/>
      <c r="S181" s="20"/>
      <c r="T181" s="18"/>
      <c r="U181" s="20"/>
      <c r="V181" s="18"/>
      <c r="W181" s="18"/>
      <c r="Z181" s="19"/>
      <c r="AA181" s="18"/>
    </row>
    <row r="182" spans="1:27" ht="12.75" x14ac:dyDescent="0.2">
      <c r="A182" s="19" t="s">
        <v>157</v>
      </c>
      <c r="B182" s="20">
        <v>500</v>
      </c>
      <c r="C182" s="20">
        <v>45</v>
      </c>
      <c r="D182" s="20">
        <v>-90</v>
      </c>
      <c r="E182" s="20">
        <v>5551.8819999999996</v>
      </c>
      <c r="F182" s="16" t="str">
        <f t="shared" si="22"/>
        <v>2015-01-28</v>
      </c>
      <c r="G182" s="17" t="str">
        <f t="shared" si="23"/>
        <v>1/28/2015</v>
      </c>
      <c r="H182" s="17">
        <f t="shared" si="21"/>
        <v>43062</v>
      </c>
      <c r="I182" s="16" t="str">
        <f t="shared" si="18"/>
        <v>11/23/2017</v>
      </c>
      <c r="J182" s="16" t="e">
        <f t="shared" si="19"/>
        <v>#N/A</v>
      </c>
      <c r="K182" s="16">
        <f t="shared" si="20"/>
        <v>5859.7470000000003</v>
      </c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W182" s="18"/>
      <c r="Z182" s="19"/>
      <c r="AA182" s="18"/>
    </row>
    <row r="183" spans="1:27" ht="12.75" x14ac:dyDescent="0.2">
      <c r="A183" s="19" t="s">
        <v>158</v>
      </c>
      <c r="B183" s="20">
        <v>500</v>
      </c>
      <c r="C183" s="20">
        <v>45</v>
      </c>
      <c r="D183" s="20">
        <v>-90</v>
      </c>
      <c r="E183" s="20">
        <v>5567.9840000000004</v>
      </c>
      <c r="F183" s="16" t="str">
        <f t="shared" si="22"/>
        <v>2015-01-29</v>
      </c>
      <c r="G183" s="17" t="str">
        <f t="shared" si="23"/>
        <v>1/29/2015</v>
      </c>
      <c r="H183" s="17">
        <f t="shared" si="21"/>
        <v>43063</v>
      </c>
      <c r="I183" s="16" t="str">
        <f t="shared" si="18"/>
        <v>11/24/2017</v>
      </c>
      <c r="J183" s="16" t="e">
        <f t="shared" si="19"/>
        <v>#N/A</v>
      </c>
      <c r="K183" s="16">
        <f t="shared" si="20"/>
        <v>5859.7470000000003</v>
      </c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W183" s="18"/>
      <c r="Z183" s="19"/>
      <c r="AA183" s="18"/>
    </row>
    <row r="184" spans="1:27" ht="12.75" x14ac:dyDescent="0.2">
      <c r="A184" s="19" t="s">
        <v>159</v>
      </c>
      <c r="B184" s="20">
        <v>500</v>
      </c>
      <c r="C184" s="20">
        <v>45</v>
      </c>
      <c r="D184" s="20">
        <v>-90</v>
      </c>
      <c r="E184" s="20">
        <v>5385.8370000000004</v>
      </c>
      <c r="F184" s="16" t="str">
        <f t="shared" si="22"/>
        <v>2015-01-30</v>
      </c>
      <c r="G184" s="17" t="str">
        <f t="shared" si="23"/>
        <v>1/30/2015</v>
      </c>
      <c r="H184" s="17">
        <f t="shared" si="21"/>
        <v>43064</v>
      </c>
      <c r="I184" s="16" t="str">
        <f t="shared" si="18"/>
        <v>11/25/2017</v>
      </c>
      <c r="J184" s="16" t="e">
        <f t="shared" si="19"/>
        <v>#N/A</v>
      </c>
      <c r="K184" s="16">
        <f t="shared" si="20"/>
        <v>5859.7470000000003</v>
      </c>
      <c r="L184" s="20"/>
      <c r="M184" s="20"/>
      <c r="N184" s="20"/>
      <c r="O184" s="20"/>
      <c r="P184" s="20"/>
      <c r="Q184" s="20"/>
      <c r="R184" s="20"/>
      <c r="S184" s="20"/>
      <c r="T184" s="18"/>
      <c r="U184" s="20"/>
      <c r="V184" s="18"/>
      <c r="W184" s="18"/>
      <c r="Z184" s="19"/>
      <c r="AA184" s="18"/>
    </row>
    <row r="185" spans="1:27" ht="12.75" x14ac:dyDescent="0.2">
      <c r="A185" s="19" t="s">
        <v>160</v>
      </c>
      <c r="B185" s="20">
        <v>500</v>
      </c>
      <c r="C185" s="20">
        <v>45</v>
      </c>
      <c r="D185" s="20">
        <v>-90</v>
      </c>
      <c r="E185" s="20">
        <v>5469.8969999999999</v>
      </c>
      <c r="F185" s="16" t="str">
        <f t="shared" si="22"/>
        <v>2015-02-01</v>
      </c>
      <c r="G185" s="17" t="str">
        <f t="shared" si="23"/>
        <v>2/1/2015</v>
      </c>
      <c r="H185" s="17">
        <f t="shared" si="21"/>
        <v>43065</v>
      </c>
      <c r="I185" s="16" t="str">
        <f t="shared" si="18"/>
        <v>11/26/2017</v>
      </c>
      <c r="J185" s="16" t="e">
        <f t="shared" si="19"/>
        <v>#N/A</v>
      </c>
      <c r="K185" s="16">
        <f t="shared" si="20"/>
        <v>5859.7470000000003</v>
      </c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W185" s="18"/>
      <c r="Z185" s="19"/>
      <c r="AA185" s="18"/>
    </row>
    <row r="186" spans="1:27" ht="12.75" x14ac:dyDescent="0.2">
      <c r="A186" s="19" t="s">
        <v>161</v>
      </c>
      <c r="B186" s="20">
        <v>500</v>
      </c>
      <c r="C186" s="20">
        <v>45</v>
      </c>
      <c r="D186" s="20">
        <v>-90</v>
      </c>
      <c r="E186" s="20">
        <v>5319.47</v>
      </c>
      <c r="F186" s="16" t="str">
        <f t="shared" si="22"/>
        <v>2015-02-02</v>
      </c>
      <c r="G186" s="17" t="str">
        <f t="shared" si="23"/>
        <v>2/2/2015</v>
      </c>
      <c r="H186" s="17">
        <f t="shared" si="21"/>
        <v>43066</v>
      </c>
      <c r="I186" s="16" t="str">
        <f t="shared" si="18"/>
        <v>11/27/2017</v>
      </c>
      <c r="J186" s="16" t="e">
        <f t="shared" si="19"/>
        <v>#N/A</v>
      </c>
      <c r="K186" s="16">
        <f t="shared" si="20"/>
        <v>5859.7470000000003</v>
      </c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W186" s="18"/>
      <c r="Z186" s="19"/>
      <c r="AA186" s="18"/>
    </row>
    <row r="187" spans="1:27" ht="12.75" x14ac:dyDescent="0.2">
      <c r="A187" s="19" t="s">
        <v>162</v>
      </c>
      <c r="B187" s="20">
        <v>500</v>
      </c>
      <c r="C187" s="20">
        <v>45</v>
      </c>
      <c r="D187" s="20">
        <v>-90</v>
      </c>
      <c r="E187" s="20">
        <v>5306.1724000000004</v>
      </c>
      <c r="F187" s="16" t="str">
        <f t="shared" si="22"/>
        <v>2015-02-03</v>
      </c>
      <c r="G187" s="17" t="str">
        <f t="shared" si="23"/>
        <v>2/3/2015</v>
      </c>
      <c r="H187" s="17">
        <f t="shared" si="21"/>
        <v>43067</v>
      </c>
      <c r="I187" s="16" t="str">
        <f t="shared" si="18"/>
        <v>11/28/2017</v>
      </c>
      <c r="J187" s="16" t="e">
        <f t="shared" si="19"/>
        <v>#N/A</v>
      </c>
      <c r="K187" s="16">
        <f t="shared" si="20"/>
        <v>5859.7470000000003</v>
      </c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W187" s="18"/>
      <c r="Z187" s="19"/>
      <c r="AA187" s="18"/>
    </row>
    <row r="188" spans="1:27" ht="12.75" x14ac:dyDescent="0.2">
      <c r="A188" s="19" t="s">
        <v>163</v>
      </c>
      <c r="B188" s="20">
        <v>500</v>
      </c>
      <c r="C188" s="20">
        <v>45</v>
      </c>
      <c r="D188" s="20">
        <v>-90</v>
      </c>
      <c r="E188" s="20">
        <v>5338.5860000000002</v>
      </c>
      <c r="F188" s="16" t="str">
        <f t="shared" si="22"/>
        <v>2015-02-04</v>
      </c>
      <c r="G188" s="17" t="str">
        <f t="shared" si="23"/>
        <v>2/4/2015</v>
      </c>
      <c r="H188" s="17">
        <f t="shared" si="21"/>
        <v>43068</v>
      </c>
      <c r="I188" s="16" t="str">
        <f t="shared" si="18"/>
        <v>11/29/2017</v>
      </c>
      <c r="J188" s="16" t="e">
        <f t="shared" si="19"/>
        <v>#N/A</v>
      </c>
      <c r="K188" s="16">
        <f t="shared" si="20"/>
        <v>5859.7470000000003</v>
      </c>
      <c r="L188" s="20"/>
      <c r="M188" s="20"/>
      <c r="N188" s="20"/>
      <c r="O188" s="20"/>
      <c r="P188" s="20"/>
      <c r="Q188" s="20"/>
      <c r="R188" s="20"/>
      <c r="S188" s="20"/>
      <c r="T188" s="18"/>
      <c r="U188" s="20"/>
      <c r="V188" s="18"/>
      <c r="W188" s="18"/>
      <c r="Z188" s="19"/>
      <c r="AA188" s="18"/>
    </row>
    <row r="189" spans="1:27" ht="12.75" x14ac:dyDescent="0.2">
      <c r="A189" s="19" t="s">
        <v>164</v>
      </c>
      <c r="B189" s="20">
        <v>500</v>
      </c>
      <c r="C189" s="20">
        <v>45</v>
      </c>
      <c r="D189" s="20">
        <v>-90</v>
      </c>
      <c r="E189" s="20">
        <v>5204.4385000000002</v>
      </c>
      <c r="F189" s="16" t="str">
        <f t="shared" si="22"/>
        <v>2015-02-05</v>
      </c>
      <c r="G189" s="17" t="str">
        <f t="shared" si="23"/>
        <v>2/5/2015</v>
      </c>
      <c r="H189" s="17">
        <f t="shared" si="21"/>
        <v>43069</v>
      </c>
      <c r="I189" s="16" t="str">
        <f t="shared" si="18"/>
        <v>11/30/2017</v>
      </c>
      <c r="J189" s="16" t="e">
        <f t="shared" si="19"/>
        <v>#N/A</v>
      </c>
      <c r="K189" s="16">
        <f t="shared" si="20"/>
        <v>5859.7470000000003</v>
      </c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18"/>
      <c r="W189" s="18"/>
      <c r="Z189" s="19"/>
      <c r="AA189" s="18"/>
    </row>
    <row r="190" spans="1:27" ht="12.75" x14ac:dyDescent="0.2">
      <c r="A190" s="19" t="s">
        <v>165</v>
      </c>
      <c r="B190" s="20">
        <v>500</v>
      </c>
      <c r="C190" s="20">
        <v>45</v>
      </c>
      <c r="D190" s="20">
        <v>-90</v>
      </c>
      <c r="E190" s="20">
        <v>5394.4030000000002</v>
      </c>
      <c r="F190" s="16" t="str">
        <f t="shared" si="22"/>
        <v>2015-02-06</v>
      </c>
      <c r="G190" s="17" t="str">
        <f t="shared" si="23"/>
        <v>2/6/2015</v>
      </c>
      <c r="H190" s="17">
        <f t="shared" si="21"/>
        <v>43070</v>
      </c>
      <c r="I190" s="16" t="str">
        <f t="shared" si="18"/>
        <v>12/1/2017</v>
      </c>
      <c r="J190" s="16" t="e">
        <f t="shared" si="19"/>
        <v>#N/A</v>
      </c>
      <c r="K190" s="16">
        <f t="shared" si="20"/>
        <v>5859.7470000000003</v>
      </c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W190" s="18"/>
      <c r="Z190" s="19"/>
      <c r="AA190" s="18"/>
    </row>
    <row r="191" spans="1:27" ht="12.75" x14ac:dyDescent="0.2">
      <c r="A191" s="19" t="s">
        <v>166</v>
      </c>
      <c r="B191" s="20">
        <v>500</v>
      </c>
      <c r="C191" s="20">
        <v>45</v>
      </c>
      <c r="D191" s="20">
        <v>-90</v>
      </c>
      <c r="E191" s="20">
        <v>5545.0106999999998</v>
      </c>
      <c r="F191" s="16" t="str">
        <f t="shared" si="22"/>
        <v>2015-02-07</v>
      </c>
      <c r="G191" s="17" t="str">
        <f t="shared" si="23"/>
        <v>2/7/2015</v>
      </c>
      <c r="H191" s="17">
        <f t="shared" si="21"/>
        <v>43071</v>
      </c>
      <c r="I191" s="16" t="str">
        <f t="shared" si="18"/>
        <v>12/2/2017</v>
      </c>
      <c r="J191" s="16" t="e">
        <f t="shared" si="19"/>
        <v>#N/A</v>
      </c>
      <c r="K191" s="16">
        <f t="shared" si="20"/>
        <v>5859.7470000000003</v>
      </c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W191" s="18"/>
      <c r="Z191" s="19"/>
      <c r="AA191" s="18"/>
    </row>
    <row r="192" spans="1:27" ht="12.75" x14ac:dyDescent="0.2">
      <c r="A192" s="19" t="s">
        <v>167</v>
      </c>
      <c r="B192" s="20">
        <v>500</v>
      </c>
      <c r="C192" s="20">
        <v>45</v>
      </c>
      <c r="D192" s="20">
        <v>-90</v>
      </c>
      <c r="E192" s="20">
        <v>5541.3154000000004</v>
      </c>
      <c r="F192" s="16" t="str">
        <f t="shared" si="22"/>
        <v>2015-02-08</v>
      </c>
      <c r="G192" s="17" t="str">
        <f t="shared" si="23"/>
        <v>2/8/2015</v>
      </c>
      <c r="H192" s="17">
        <f t="shared" si="21"/>
        <v>43072</v>
      </c>
      <c r="I192" s="16" t="str">
        <f t="shared" si="18"/>
        <v>12/3/2017</v>
      </c>
      <c r="J192" s="16" t="e">
        <f t="shared" si="19"/>
        <v>#N/A</v>
      </c>
      <c r="K192" s="16">
        <f t="shared" si="20"/>
        <v>5859.7470000000003</v>
      </c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W192" s="18"/>
      <c r="Z192" s="19"/>
      <c r="AA192" s="18"/>
    </row>
    <row r="193" spans="1:27" ht="12.75" x14ac:dyDescent="0.2">
      <c r="A193" s="19" t="s">
        <v>168</v>
      </c>
      <c r="B193" s="20">
        <v>500</v>
      </c>
      <c r="C193" s="20">
        <v>45</v>
      </c>
      <c r="D193" s="20">
        <v>-90</v>
      </c>
      <c r="E193" s="20">
        <v>5495.3423000000003</v>
      </c>
      <c r="F193" s="16" t="str">
        <f t="shared" si="22"/>
        <v>2015-02-09</v>
      </c>
      <c r="G193" s="17" t="str">
        <f t="shared" si="23"/>
        <v>2/9/2015</v>
      </c>
      <c r="H193" s="17">
        <f t="shared" si="21"/>
        <v>43073</v>
      </c>
      <c r="I193" s="16" t="str">
        <f t="shared" si="18"/>
        <v>12/4/2017</v>
      </c>
      <c r="J193" s="16" t="e">
        <f t="shared" si="19"/>
        <v>#N/A</v>
      </c>
      <c r="K193" s="16">
        <f t="shared" si="20"/>
        <v>5859.7470000000003</v>
      </c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W193" s="18"/>
      <c r="Z193" s="19"/>
      <c r="AA193" s="18"/>
    </row>
    <row r="194" spans="1:27" ht="12.75" x14ac:dyDescent="0.2">
      <c r="A194" s="19" t="s">
        <v>169</v>
      </c>
      <c r="B194" s="20">
        <v>500</v>
      </c>
      <c r="C194" s="20">
        <v>45</v>
      </c>
      <c r="D194" s="20">
        <v>-90</v>
      </c>
      <c r="E194" s="20">
        <v>5539.8193000000001</v>
      </c>
      <c r="F194" s="16" t="str">
        <f t="shared" si="22"/>
        <v>2015-02-10</v>
      </c>
      <c r="G194" s="17" t="str">
        <f t="shared" si="23"/>
        <v>2/10/2015</v>
      </c>
      <c r="H194" s="17">
        <f t="shared" si="21"/>
        <v>43074</v>
      </c>
      <c r="I194" s="16" t="str">
        <f t="shared" si="18"/>
        <v>12/5/2017</v>
      </c>
      <c r="J194" s="16" t="e">
        <f t="shared" si="19"/>
        <v>#N/A</v>
      </c>
      <c r="K194" s="16">
        <f t="shared" si="20"/>
        <v>5859.7470000000003</v>
      </c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W194" s="18"/>
      <c r="Z194" s="19"/>
      <c r="AA194" s="18"/>
    </row>
    <row r="195" spans="1:27" ht="12.75" x14ac:dyDescent="0.2">
      <c r="A195" s="19" t="s">
        <v>170</v>
      </c>
      <c r="B195" s="20">
        <v>500</v>
      </c>
      <c r="C195" s="20">
        <v>45</v>
      </c>
      <c r="D195" s="20">
        <v>-90</v>
      </c>
      <c r="E195" s="20">
        <v>5475.6469999999999</v>
      </c>
      <c r="F195" s="16" t="str">
        <f t="shared" si="22"/>
        <v>2015-02-11</v>
      </c>
      <c r="G195" s="17" t="str">
        <f t="shared" si="23"/>
        <v>2/11/2015</v>
      </c>
      <c r="H195" s="17">
        <f t="shared" si="21"/>
        <v>43075</v>
      </c>
      <c r="I195" s="16" t="str">
        <f t="shared" si="18"/>
        <v>12/6/2017</v>
      </c>
      <c r="J195" s="16" t="e">
        <f t="shared" si="19"/>
        <v>#N/A</v>
      </c>
      <c r="K195" s="16">
        <f t="shared" si="20"/>
        <v>5859.7470000000003</v>
      </c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W195" s="18"/>
      <c r="Z195" s="19"/>
      <c r="AA195" s="18"/>
    </row>
    <row r="196" spans="1:27" ht="12.75" x14ac:dyDescent="0.2">
      <c r="A196" s="19" t="s">
        <v>171</v>
      </c>
      <c r="B196" s="20">
        <v>500</v>
      </c>
      <c r="C196" s="20">
        <v>45</v>
      </c>
      <c r="D196" s="20">
        <v>-90</v>
      </c>
      <c r="E196" s="20">
        <v>5266.7030000000004</v>
      </c>
      <c r="F196" s="16" t="str">
        <f t="shared" si="22"/>
        <v>2015-02-12</v>
      </c>
      <c r="G196" s="17" t="str">
        <f t="shared" si="23"/>
        <v>2/12/2015</v>
      </c>
      <c r="H196" s="17">
        <f t="shared" si="21"/>
        <v>43076</v>
      </c>
      <c r="I196" s="16" t="str">
        <f t="shared" si="18"/>
        <v>12/7/2017</v>
      </c>
      <c r="J196" s="16" t="e">
        <f t="shared" si="19"/>
        <v>#N/A</v>
      </c>
      <c r="K196" s="16">
        <f t="shared" si="20"/>
        <v>5859.7470000000003</v>
      </c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W196" s="18"/>
      <c r="Z196" s="19"/>
      <c r="AA196" s="18"/>
    </row>
    <row r="197" spans="1:27" ht="12.75" x14ac:dyDescent="0.2">
      <c r="A197" s="19" t="s">
        <v>172</v>
      </c>
      <c r="B197" s="20">
        <v>500</v>
      </c>
      <c r="C197" s="20">
        <v>45</v>
      </c>
      <c r="D197" s="20">
        <v>-90</v>
      </c>
      <c r="E197" s="20">
        <v>5395.6084000000001</v>
      </c>
      <c r="F197" s="16" t="str">
        <f t="shared" si="22"/>
        <v>2015-02-13</v>
      </c>
      <c r="G197" s="17" t="str">
        <f t="shared" si="23"/>
        <v>2/13/2015</v>
      </c>
      <c r="H197" s="17">
        <f t="shared" si="21"/>
        <v>43077</v>
      </c>
      <c r="I197" s="16" t="str">
        <f t="shared" si="18"/>
        <v>12/8/2017</v>
      </c>
      <c r="J197" s="16" t="e">
        <f t="shared" si="19"/>
        <v>#N/A</v>
      </c>
      <c r="K197" s="16">
        <f t="shared" si="20"/>
        <v>5859.7470000000003</v>
      </c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W197" s="18"/>
      <c r="Z197" s="19"/>
      <c r="AA197" s="18"/>
    </row>
    <row r="198" spans="1:27" ht="12.75" x14ac:dyDescent="0.2">
      <c r="A198" s="19" t="s">
        <v>173</v>
      </c>
      <c r="B198" s="20">
        <v>500</v>
      </c>
      <c r="C198" s="20">
        <v>45</v>
      </c>
      <c r="D198" s="20">
        <v>-90</v>
      </c>
      <c r="E198" s="20">
        <v>5349.8936000000003</v>
      </c>
      <c r="F198" s="16" t="str">
        <f t="shared" si="22"/>
        <v>2015-02-14</v>
      </c>
      <c r="G198" s="17" t="str">
        <f t="shared" si="23"/>
        <v>2/14/2015</v>
      </c>
      <c r="H198" s="17">
        <f t="shared" si="21"/>
        <v>43078</v>
      </c>
      <c r="I198" s="16" t="str">
        <f t="shared" si="18"/>
        <v>12/9/2017</v>
      </c>
      <c r="J198" s="16" t="e">
        <f t="shared" si="19"/>
        <v>#N/A</v>
      </c>
      <c r="K198" s="16">
        <f t="shared" si="20"/>
        <v>5859.7470000000003</v>
      </c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18"/>
      <c r="W198" s="18"/>
      <c r="Z198" s="19"/>
      <c r="AA198" s="18"/>
    </row>
    <row r="199" spans="1:27" ht="12.75" x14ac:dyDescent="0.2">
      <c r="A199" s="19" t="s">
        <v>174</v>
      </c>
      <c r="B199" s="20">
        <v>500</v>
      </c>
      <c r="C199" s="20">
        <v>45</v>
      </c>
      <c r="D199" s="20">
        <v>-90</v>
      </c>
      <c r="E199" s="20">
        <v>5292.1352999999999</v>
      </c>
      <c r="F199" s="16" t="str">
        <f t="shared" si="22"/>
        <v>2015-02-15</v>
      </c>
      <c r="G199" s="17" t="str">
        <f t="shared" si="23"/>
        <v>2/15/2015</v>
      </c>
      <c r="H199" s="17">
        <f t="shared" si="21"/>
        <v>43079</v>
      </c>
      <c r="I199" s="16" t="str">
        <f t="shared" ref="I199:I262" si="24">TEXT(H199,"m/d/yyyy")</f>
        <v>12/10/2017</v>
      </c>
      <c r="J199" s="16" t="e">
        <f t="shared" ref="J199:J262" si="25">MATCH(I199,G:G,0)</f>
        <v>#N/A</v>
      </c>
      <c r="K199" s="16">
        <f t="shared" si="20"/>
        <v>5859.7470000000003</v>
      </c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18"/>
      <c r="W199" s="18"/>
      <c r="Z199" s="19"/>
      <c r="AA199" s="18"/>
    </row>
    <row r="200" spans="1:27" ht="12.75" x14ac:dyDescent="0.2">
      <c r="A200" s="19" t="s">
        <v>175</v>
      </c>
      <c r="B200" s="20">
        <v>500</v>
      </c>
      <c r="C200" s="20">
        <v>45</v>
      </c>
      <c r="D200" s="20">
        <v>-90</v>
      </c>
      <c r="E200" s="20">
        <v>5356.4769999999999</v>
      </c>
      <c r="F200" s="16" t="str">
        <f t="shared" si="22"/>
        <v>2015-02-16</v>
      </c>
      <c r="G200" s="17" t="str">
        <f t="shared" si="23"/>
        <v>2/16/2015</v>
      </c>
      <c r="H200" s="17">
        <f t="shared" si="21"/>
        <v>43080</v>
      </c>
      <c r="I200" s="16" t="str">
        <f t="shared" si="24"/>
        <v>12/11/2017</v>
      </c>
      <c r="J200" s="16" t="e">
        <f t="shared" si="25"/>
        <v>#N/A</v>
      </c>
      <c r="K200" s="16">
        <f t="shared" ref="K200:K263" si="26">IFERROR(INDEX(E:E,J200),K199)</f>
        <v>5859.7470000000003</v>
      </c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W200" s="18"/>
      <c r="Z200" s="19"/>
      <c r="AA200" s="18"/>
    </row>
    <row r="201" spans="1:27" ht="12.75" x14ac:dyDescent="0.2">
      <c r="A201" s="19" t="s">
        <v>176</v>
      </c>
      <c r="B201" s="20">
        <v>500</v>
      </c>
      <c r="C201" s="20">
        <v>45</v>
      </c>
      <c r="D201" s="20">
        <v>-90</v>
      </c>
      <c r="E201" s="20">
        <v>5260.9883</v>
      </c>
      <c r="F201" s="16" t="str">
        <f t="shared" si="22"/>
        <v>2015-02-17</v>
      </c>
      <c r="G201" s="17" t="str">
        <f t="shared" si="23"/>
        <v>2/17/2015</v>
      </c>
      <c r="H201" s="17">
        <f t="shared" ref="H201:H264" si="27">H200+1</f>
        <v>43081</v>
      </c>
      <c r="I201" s="16" t="str">
        <f t="shared" si="24"/>
        <v>12/12/2017</v>
      </c>
      <c r="J201" s="16" t="e">
        <f t="shared" si="25"/>
        <v>#N/A</v>
      </c>
      <c r="K201" s="16">
        <f t="shared" si="26"/>
        <v>5859.7470000000003</v>
      </c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W201" s="18"/>
      <c r="Z201" s="19"/>
      <c r="AA201" s="18"/>
    </row>
    <row r="202" spans="1:27" ht="12.75" x14ac:dyDescent="0.2">
      <c r="A202" s="19" t="s">
        <v>177</v>
      </c>
      <c r="B202" s="20">
        <v>500</v>
      </c>
      <c r="C202" s="20">
        <v>45</v>
      </c>
      <c r="D202" s="20">
        <v>-90</v>
      </c>
      <c r="E202" s="20">
        <v>5036.3689999999997</v>
      </c>
      <c r="F202" s="16" t="str">
        <f t="shared" si="22"/>
        <v>2015-02-18</v>
      </c>
      <c r="G202" s="17" t="str">
        <f t="shared" si="23"/>
        <v>2/18/2015</v>
      </c>
      <c r="H202" s="17">
        <f t="shared" si="27"/>
        <v>43082</v>
      </c>
      <c r="I202" s="16" t="str">
        <f t="shared" si="24"/>
        <v>12/13/2017</v>
      </c>
      <c r="J202" s="16" t="e">
        <f t="shared" si="25"/>
        <v>#N/A</v>
      </c>
      <c r="K202" s="16">
        <f t="shared" si="26"/>
        <v>5859.7470000000003</v>
      </c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W202" s="18"/>
      <c r="Z202" s="19"/>
      <c r="AA202" s="18"/>
    </row>
    <row r="203" spans="1:27" ht="12.75" x14ac:dyDescent="0.2">
      <c r="A203" s="19" t="s">
        <v>178</v>
      </c>
      <c r="B203" s="20">
        <v>500</v>
      </c>
      <c r="C203" s="20">
        <v>45</v>
      </c>
      <c r="D203" s="20">
        <v>-90</v>
      </c>
      <c r="E203" s="20">
        <v>5087.942</v>
      </c>
      <c r="F203" s="16" t="str">
        <f t="shared" si="22"/>
        <v>2015-02-19</v>
      </c>
      <c r="G203" s="17" t="str">
        <f t="shared" si="23"/>
        <v>2/19/2015</v>
      </c>
      <c r="H203" s="17">
        <f t="shared" si="27"/>
        <v>43083</v>
      </c>
      <c r="I203" s="16" t="str">
        <f t="shared" si="24"/>
        <v>12/14/2017</v>
      </c>
      <c r="J203" s="16" t="e">
        <f t="shared" si="25"/>
        <v>#N/A</v>
      </c>
      <c r="K203" s="16">
        <f t="shared" si="26"/>
        <v>5859.7470000000003</v>
      </c>
      <c r="L203" s="20"/>
      <c r="M203" s="20"/>
      <c r="N203" s="20"/>
      <c r="O203" s="20"/>
      <c r="P203" s="20"/>
      <c r="Q203" s="20"/>
      <c r="R203" s="20"/>
      <c r="S203" s="20"/>
      <c r="T203" s="18"/>
      <c r="U203" s="20"/>
      <c r="V203" s="18"/>
      <c r="W203" s="18"/>
      <c r="Z203" s="19"/>
      <c r="AA203" s="18"/>
    </row>
    <row r="204" spans="1:27" ht="12.75" x14ac:dyDescent="0.2">
      <c r="A204" s="19" t="s">
        <v>179</v>
      </c>
      <c r="B204" s="20">
        <v>500</v>
      </c>
      <c r="C204" s="20">
        <v>45</v>
      </c>
      <c r="D204" s="20">
        <v>-90</v>
      </c>
      <c r="E204" s="20">
        <v>5285.3019999999997</v>
      </c>
      <c r="F204" s="16" t="str">
        <f t="shared" si="22"/>
        <v>2015-02-20</v>
      </c>
      <c r="G204" s="17" t="str">
        <f t="shared" si="23"/>
        <v>2/20/2015</v>
      </c>
      <c r="H204" s="17">
        <f t="shared" si="27"/>
        <v>43084</v>
      </c>
      <c r="I204" s="16" t="str">
        <f t="shared" si="24"/>
        <v>12/15/2017</v>
      </c>
      <c r="J204" s="16" t="e">
        <f t="shared" si="25"/>
        <v>#N/A</v>
      </c>
      <c r="K204" s="16">
        <f t="shared" si="26"/>
        <v>5859.7470000000003</v>
      </c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W204" s="18"/>
      <c r="Z204" s="19"/>
      <c r="AA204" s="18"/>
    </row>
    <row r="205" spans="1:27" ht="12.75" x14ac:dyDescent="0.2">
      <c r="A205" s="19" t="s">
        <v>180</v>
      </c>
      <c r="B205" s="20">
        <v>500</v>
      </c>
      <c r="C205" s="20">
        <v>45</v>
      </c>
      <c r="D205" s="20">
        <v>-90</v>
      </c>
      <c r="E205" s="20">
        <v>5335.4380000000001</v>
      </c>
      <c r="F205" s="16" t="str">
        <f t="shared" si="22"/>
        <v>2015-02-21</v>
      </c>
      <c r="G205" s="17" t="str">
        <f t="shared" si="23"/>
        <v>2/21/2015</v>
      </c>
      <c r="H205" s="17">
        <f t="shared" si="27"/>
        <v>43085</v>
      </c>
      <c r="I205" s="16" t="str">
        <f t="shared" si="24"/>
        <v>12/16/2017</v>
      </c>
      <c r="J205" s="16" t="e">
        <f t="shared" si="25"/>
        <v>#N/A</v>
      </c>
      <c r="K205" s="16">
        <f t="shared" si="26"/>
        <v>5859.7470000000003</v>
      </c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18"/>
      <c r="W205" s="18"/>
      <c r="Z205" s="19"/>
      <c r="AA205" s="18"/>
    </row>
    <row r="206" spans="1:27" ht="12.75" x14ac:dyDescent="0.2">
      <c r="A206" s="19" t="s">
        <v>181</v>
      </c>
      <c r="B206" s="20">
        <v>500</v>
      </c>
      <c r="C206" s="20">
        <v>45</v>
      </c>
      <c r="D206" s="20">
        <v>-90</v>
      </c>
      <c r="E206" s="20">
        <v>5288.6760000000004</v>
      </c>
      <c r="F206" s="16" t="str">
        <f t="shared" si="22"/>
        <v>2015-02-22</v>
      </c>
      <c r="G206" s="17" t="str">
        <f t="shared" si="23"/>
        <v>2/22/2015</v>
      </c>
      <c r="H206" s="17">
        <f t="shared" si="27"/>
        <v>43086</v>
      </c>
      <c r="I206" s="16" t="str">
        <f t="shared" si="24"/>
        <v>12/17/2017</v>
      </c>
      <c r="J206" s="16" t="e">
        <f t="shared" si="25"/>
        <v>#N/A</v>
      </c>
      <c r="K206" s="16">
        <f t="shared" si="26"/>
        <v>5859.7470000000003</v>
      </c>
      <c r="L206" s="20"/>
      <c r="M206" s="20"/>
      <c r="N206" s="20"/>
      <c r="O206" s="20"/>
      <c r="P206" s="20"/>
      <c r="Q206" s="20"/>
      <c r="R206" s="20"/>
      <c r="S206" s="20"/>
      <c r="T206" s="18"/>
      <c r="U206" s="20"/>
      <c r="W206" s="18"/>
      <c r="Z206" s="19"/>
      <c r="AA206" s="18"/>
    </row>
    <row r="207" spans="1:27" ht="12.75" x14ac:dyDescent="0.2">
      <c r="A207" s="19" t="s">
        <v>182</v>
      </c>
      <c r="B207" s="20">
        <v>500</v>
      </c>
      <c r="C207" s="20">
        <v>45</v>
      </c>
      <c r="D207" s="20">
        <v>-90</v>
      </c>
      <c r="E207" s="20">
        <v>5259.96</v>
      </c>
      <c r="F207" s="16" t="str">
        <f t="shared" si="22"/>
        <v>2015-02-23</v>
      </c>
      <c r="G207" s="17" t="str">
        <f t="shared" si="23"/>
        <v>2/23/2015</v>
      </c>
      <c r="H207" s="17">
        <f t="shared" si="27"/>
        <v>43087</v>
      </c>
      <c r="I207" s="16" t="str">
        <f t="shared" si="24"/>
        <v>12/18/2017</v>
      </c>
      <c r="J207" s="16" t="e">
        <f t="shared" si="25"/>
        <v>#N/A</v>
      </c>
      <c r="K207" s="16">
        <f t="shared" si="26"/>
        <v>5859.7470000000003</v>
      </c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W207" s="18"/>
      <c r="Z207" s="19"/>
      <c r="AA207" s="18"/>
    </row>
    <row r="208" spans="1:27" ht="12.75" x14ac:dyDescent="0.2">
      <c r="A208" s="19" t="s">
        <v>183</v>
      </c>
      <c r="B208" s="20">
        <v>500</v>
      </c>
      <c r="C208" s="20">
        <v>45</v>
      </c>
      <c r="D208" s="20">
        <v>-90</v>
      </c>
      <c r="E208" s="20">
        <v>5382.4350000000004</v>
      </c>
      <c r="F208" s="16" t="str">
        <f t="shared" ref="F208:F271" si="28">LEFT(A208,10)</f>
        <v>2015-02-24</v>
      </c>
      <c r="G208" s="17" t="str">
        <f t="shared" ref="G208:G271" si="29">TEXT(F208,"m/d/yyyy")</f>
        <v>2/24/2015</v>
      </c>
      <c r="H208" s="17">
        <f t="shared" si="27"/>
        <v>43088</v>
      </c>
      <c r="I208" s="16" t="str">
        <f t="shared" si="24"/>
        <v>12/19/2017</v>
      </c>
      <c r="J208" s="16" t="e">
        <f t="shared" si="25"/>
        <v>#N/A</v>
      </c>
      <c r="K208" s="16">
        <f t="shared" si="26"/>
        <v>5859.7470000000003</v>
      </c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W208" s="18"/>
      <c r="Z208" s="19"/>
      <c r="AA208" s="18"/>
    </row>
    <row r="209" spans="1:27" ht="12.75" x14ac:dyDescent="0.2">
      <c r="A209" s="19" t="s">
        <v>184</v>
      </c>
      <c r="B209" s="20">
        <v>500</v>
      </c>
      <c r="C209" s="20">
        <v>45</v>
      </c>
      <c r="D209" s="20">
        <v>-90</v>
      </c>
      <c r="E209" s="20">
        <v>5232.4870000000001</v>
      </c>
      <c r="F209" s="16" t="str">
        <f t="shared" si="28"/>
        <v>2015-02-25</v>
      </c>
      <c r="G209" s="17" t="str">
        <f t="shared" si="29"/>
        <v>2/25/2015</v>
      </c>
      <c r="H209" s="17">
        <f t="shared" si="27"/>
        <v>43089</v>
      </c>
      <c r="I209" s="16" t="str">
        <f t="shared" si="24"/>
        <v>12/20/2017</v>
      </c>
      <c r="J209" s="16" t="e">
        <f t="shared" si="25"/>
        <v>#N/A</v>
      </c>
      <c r="K209" s="16">
        <f t="shared" si="26"/>
        <v>5859.7470000000003</v>
      </c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W209" s="18"/>
      <c r="Z209" s="19"/>
      <c r="AA209" s="18"/>
    </row>
    <row r="210" spans="1:27" ht="12.75" x14ac:dyDescent="0.2">
      <c r="A210" s="19" t="s">
        <v>185</v>
      </c>
      <c r="B210" s="20">
        <v>500</v>
      </c>
      <c r="C210" s="20">
        <v>45</v>
      </c>
      <c r="D210" s="20">
        <v>-90</v>
      </c>
      <c r="E210" s="20">
        <v>5261.78</v>
      </c>
      <c r="F210" s="16" t="str">
        <f t="shared" si="28"/>
        <v>2015-02-26</v>
      </c>
      <c r="G210" s="17" t="str">
        <f t="shared" si="29"/>
        <v>2/26/2015</v>
      </c>
      <c r="H210" s="17">
        <f t="shared" si="27"/>
        <v>43090</v>
      </c>
      <c r="I210" s="16" t="str">
        <f t="shared" si="24"/>
        <v>12/21/2017</v>
      </c>
      <c r="J210" s="16" t="e">
        <f t="shared" si="25"/>
        <v>#N/A</v>
      </c>
      <c r="K210" s="16">
        <f t="shared" si="26"/>
        <v>5859.7470000000003</v>
      </c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W210" s="18"/>
      <c r="Z210" s="19"/>
      <c r="AA210" s="18"/>
    </row>
    <row r="211" spans="1:27" ht="12.75" x14ac:dyDescent="0.2">
      <c r="A211" s="19" t="s">
        <v>186</v>
      </c>
      <c r="B211" s="20">
        <v>500</v>
      </c>
      <c r="C211" s="20">
        <v>45</v>
      </c>
      <c r="D211" s="20">
        <v>-90</v>
      </c>
      <c r="E211" s="20">
        <v>5230.5200000000004</v>
      </c>
      <c r="F211" s="16" t="str">
        <f t="shared" si="28"/>
        <v>2015-02-27</v>
      </c>
      <c r="G211" s="17" t="str">
        <f t="shared" si="29"/>
        <v>2/27/2015</v>
      </c>
      <c r="H211" s="17">
        <f t="shared" si="27"/>
        <v>43091</v>
      </c>
      <c r="I211" s="16" t="str">
        <f t="shared" si="24"/>
        <v>12/22/2017</v>
      </c>
      <c r="J211" s="16" t="e">
        <f t="shared" si="25"/>
        <v>#N/A</v>
      </c>
      <c r="K211" s="16">
        <f t="shared" si="26"/>
        <v>5859.7470000000003</v>
      </c>
      <c r="L211" s="20"/>
      <c r="M211" s="20"/>
      <c r="N211" s="20"/>
      <c r="O211" s="20"/>
      <c r="P211" s="20"/>
      <c r="Q211" s="20"/>
      <c r="R211" s="20"/>
      <c r="S211" s="20"/>
      <c r="T211" s="18"/>
      <c r="U211" s="20"/>
      <c r="V211" s="18"/>
      <c r="W211" s="18"/>
      <c r="Z211" s="19"/>
      <c r="AA211" s="18"/>
    </row>
    <row r="212" spans="1:27" ht="12.75" x14ac:dyDescent="0.2">
      <c r="A212" s="19" t="s">
        <v>187</v>
      </c>
      <c r="B212" s="20">
        <v>500</v>
      </c>
      <c r="C212" s="20">
        <v>45</v>
      </c>
      <c r="D212" s="20">
        <v>-90</v>
      </c>
      <c r="E212" s="20">
        <v>5412.4719999999998</v>
      </c>
      <c r="F212" s="16" t="str">
        <f t="shared" si="28"/>
        <v>2015-03-01</v>
      </c>
      <c r="G212" s="17" t="str">
        <f t="shared" si="29"/>
        <v>3/1/2015</v>
      </c>
      <c r="H212" s="17">
        <f t="shared" si="27"/>
        <v>43092</v>
      </c>
      <c r="I212" s="16" t="str">
        <f t="shared" si="24"/>
        <v>12/23/2017</v>
      </c>
      <c r="J212" s="16" t="e">
        <f t="shared" si="25"/>
        <v>#N/A</v>
      </c>
      <c r="K212" s="16">
        <f t="shared" si="26"/>
        <v>5859.7470000000003</v>
      </c>
      <c r="L212" s="20"/>
      <c r="M212" s="20"/>
      <c r="N212" s="20"/>
      <c r="O212" s="20"/>
      <c r="P212" s="20"/>
      <c r="Q212" s="20"/>
      <c r="R212" s="20"/>
      <c r="S212" s="20"/>
      <c r="T212" s="18"/>
      <c r="U212" s="20"/>
      <c r="W212" s="18"/>
      <c r="Z212" s="19"/>
      <c r="AA212" s="18"/>
    </row>
    <row r="213" spans="1:27" ht="12.75" x14ac:dyDescent="0.2">
      <c r="A213" s="19" t="s">
        <v>188</v>
      </c>
      <c r="B213" s="20">
        <v>500</v>
      </c>
      <c r="C213" s="20">
        <v>45</v>
      </c>
      <c r="D213" s="20">
        <v>-90</v>
      </c>
      <c r="E213" s="20">
        <v>5308.973</v>
      </c>
      <c r="F213" s="16" t="str">
        <f t="shared" si="28"/>
        <v>2015-03-02</v>
      </c>
      <c r="G213" s="17" t="str">
        <f t="shared" si="29"/>
        <v>3/2/2015</v>
      </c>
      <c r="H213" s="17">
        <f t="shared" si="27"/>
        <v>43093</v>
      </c>
      <c r="I213" s="16" t="str">
        <f t="shared" si="24"/>
        <v>12/24/2017</v>
      </c>
      <c r="J213" s="16" t="e">
        <f t="shared" si="25"/>
        <v>#N/A</v>
      </c>
      <c r="K213" s="16">
        <f t="shared" si="26"/>
        <v>5859.7470000000003</v>
      </c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18"/>
      <c r="W213" s="18"/>
      <c r="Z213" s="19"/>
      <c r="AA213" s="18"/>
    </row>
    <row r="214" spans="1:27" ht="12.75" x14ac:dyDescent="0.2">
      <c r="A214" s="19" t="s">
        <v>189</v>
      </c>
      <c r="B214" s="20">
        <v>500</v>
      </c>
      <c r="C214" s="20">
        <v>45</v>
      </c>
      <c r="D214" s="20">
        <v>-90</v>
      </c>
      <c r="E214" s="20">
        <v>5495.6689999999999</v>
      </c>
      <c r="F214" s="16" t="str">
        <f t="shared" si="28"/>
        <v>2015-03-03</v>
      </c>
      <c r="G214" s="17" t="str">
        <f t="shared" si="29"/>
        <v>3/3/2015</v>
      </c>
      <c r="H214" s="17">
        <f t="shared" si="27"/>
        <v>43094</v>
      </c>
      <c r="I214" s="16" t="str">
        <f t="shared" si="24"/>
        <v>12/25/2017</v>
      </c>
      <c r="J214" s="16" t="e">
        <f t="shared" si="25"/>
        <v>#N/A</v>
      </c>
      <c r="K214" s="16">
        <f t="shared" si="26"/>
        <v>5859.7470000000003</v>
      </c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18"/>
      <c r="W214" s="18"/>
      <c r="Z214" s="19"/>
      <c r="AA214" s="18"/>
    </row>
    <row r="215" spans="1:27" ht="12.75" x14ac:dyDescent="0.2">
      <c r="A215" s="19" t="s">
        <v>190</v>
      </c>
      <c r="B215" s="20">
        <v>500</v>
      </c>
      <c r="C215" s="20">
        <v>45</v>
      </c>
      <c r="D215" s="20">
        <v>-90</v>
      </c>
      <c r="E215" s="20">
        <v>5294.6989999999996</v>
      </c>
      <c r="F215" s="16" t="str">
        <f t="shared" si="28"/>
        <v>2015-03-04</v>
      </c>
      <c r="G215" s="17" t="str">
        <f t="shared" si="29"/>
        <v>3/4/2015</v>
      </c>
      <c r="H215" s="17">
        <f t="shared" si="27"/>
        <v>43095</v>
      </c>
      <c r="I215" s="16" t="str">
        <f t="shared" si="24"/>
        <v>12/26/2017</v>
      </c>
      <c r="J215" s="16" t="e">
        <f t="shared" si="25"/>
        <v>#N/A</v>
      </c>
      <c r="K215" s="16">
        <f t="shared" si="26"/>
        <v>5859.7470000000003</v>
      </c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W215" s="18"/>
      <c r="Z215" s="19"/>
      <c r="AA215" s="18"/>
    </row>
    <row r="216" spans="1:27" ht="12.75" x14ac:dyDescent="0.2">
      <c r="A216" s="19" t="s">
        <v>191</v>
      </c>
      <c r="B216" s="20">
        <v>500</v>
      </c>
      <c r="C216" s="20">
        <v>45</v>
      </c>
      <c r="D216" s="20">
        <v>-90</v>
      </c>
      <c r="E216" s="20">
        <v>5203.1419999999998</v>
      </c>
      <c r="F216" s="16" t="str">
        <f t="shared" si="28"/>
        <v>2015-03-05</v>
      </c>
      <c r="G216" s="17" t="str">
        <f t="shared" si="29"/>
        <v>3/5/2015</v>
      </c>
      <c r="H216" s="17">
        <f t="shared" si="27"/>
        <v>43096</v>
      </c>
      <c r="I216" s="16" t="str">
        <f t="shared" si="24"/>
        <v>12/27/2017</v>
      </c>
      <c r="J216" s="16" t="e">
        <f t="shared" si="25"/>
        <v>#N/A</v>
      </c>
      <c r="K216" s="16">
        <f t="shared" si="26"/>
        <v>5859.7470000000003</v>
      </c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W216" s="18"/>
      <c r="Z216" s="19"/>
      <c r="AA216" s="18"/>
    </row>
    <row r="217" spans="1:27" ht="12.75" x14ac:dyDescent="0.2">
      <c r="A217" s="19" t="s">
        <v>192</v>
      </c>
      <c r="B217" s="20">
        <v>500</v>
      </c>
      <c r="C217" s="20">
        <v>45</v>
      </c>
      <c r="D217" s="20">
        <v>-90</v>
      </c>
      <c r="E217" s="20">
        <v>5407.8193000000001</v>
      </c>
      <c r="F217" s="16" t="str">
        <f t="shared" si="28"/>
        <v>2015-03-06</v>
      </c>
      <c r="G217" s="17" t="str">
        <f t="shared" si="29"/>
        <v>3/6/2015</v>
      </c>
      <c r="H217" s="17">
        <f t="shared" si="27"/>
        <v>43097</v>
      </c>
      <c r="I217" s="16" t="str">
        <f t="shared" si="24"/>
        <v>12/28/2017</v>
      </c>
      <c r="J217" s="16" t="e">
        <f t="shared" si="25"/>
        <v>#N/A</v>
      </c>
      <c r="K217" s="16">
        <f t="shared" si="26"/>
        <v>5859.7470000000003</v>
      </c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W217" s="18"/>
      <c r="Z217" s="19"/>
      <c r="AA217" s="18"/>
    </row>
    <row r="218" spans="1:27" ht="12.75" x14ac:dyDescent="0.2">
      <c r="A218" s="19" t="s">
        <v>193</v>
      </c>
      <c r="B218" s="20">
        <v>500</v>
      </c>
      <c r="C218" s="20">
        <v>45</v>
      </c>
      <c r="D218" s="20">
        <v>-90</v>
      </c>
      <c r="E218" s="20">
        <v>5416.5379999999996</v>
      </c>
      <c r="F218" s="16" t="str">
        <f t="shared" si="28"/>
        <v>2015-03-07</v>
      </c>
      <c r="G218" s="17" t="str">
        <f t="shared" si="29"/>
        <v>3/7/2015</v>
      </c>
      <c r="H218" s="17">
        <f t="shared" si="27"/>
        <v>43098</v>
      </c>
      <c r="I218" s="16" t="str">
        <f t="shared" si="24"/>
        <v>12/29/2017</v>
      </c>
      <c r="J218" s="16" t="e">
        <f t="shared" si="25"/>
        <v>#N/A</v>
      </c>
      <c r="K218" s="16">
        <f t="shared" si="26"/>
        <v>5859.7470000000003</v>
      </c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18"/>
      <c r="W218" s="18"/>
      <c r="Z218" s="19"/>
      <c r="AA218" s="18"/>
    </row>
    <row r="219" spans="1:27" ht="12.75" x14ac:dyDescent="0.2">
      <c r="A219" s="19" t="s">
        <v>194</v>
      </c>
      <c r="B219" s="20">
        <v>500</v>
      </c>
      <c r="C219" s="20">
        <v>45</v>
      </c>
      <c r="D219" s="20">
        <v>-90</v>
      </c>
      <c r="E219" s="20">
        <v>5428.1522999999997</v>
      </c>
      <c r="F219" s="16" t="str">
        <f t="shared" si="28"/>
        <v>2015-03-08</v>
      </c>
      <c r="G219" s="17" t="str">
        <f t="shared" si="29"/>
        <v>3/8/2015</v>
      </c>
      <c r="H219" s="17">
        <f t="shared" si="27"/>
        <v>43099</v>
      </c>
      <c r="I219" s="16" t="str">
        <f t="shared" si="24"/>
        <v>12/30/2017</v>
      </c>
      <c r="J219" s="16" t="e">
        <f t="shared" si="25"/>
        <v>#N/A</v>
      </c>
      <c r="K219" s="16">
        <f t="shared" si="26"/>
        <v>5859.7470000000003</v>
      </c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18"/>
      <c r="W219" s="18"/>
      <c r="Z219" s="19"/>
      <c r="AA219" s="18"/>
    </row>
    <row r="220" spans="1:27" ht="12.75" x14ac:dyDescent="0.2">
      <c r="A220" s="19" t="s">
        <v>195</v>
      </c>
      <c r="B220" s="20">
        <v>500</v>
      </c>
      <c r="C220" s="20">
        <v>45</v>
      </c>
      <c r="D220" s="20">
        <v>-90</v>
      </c>
      <c r="E220" s="20">
        <v>5440.1962999999996</v>
      </c>
      <c r="F220" s="16" t="str">
        <f t="shared" si="28"/>
        <v>2015-03-09</v>
      </c>
      <c r="G220" s="17" t="str">
        <f t="shared" si="29"/>
        <v>3/9/2015</v>
      </c>
      <c r="H220" s="17">
        <f t="shared" si="27"/>
        <v>43100</v>
      </c>
      <c r="I220" s="16" t="str">
        <f t="shared" si="24"/>
        <v>12/31/2017</v>
      </c>
      <c r="J220" s="16" t="e">
        <f t="shared" si="25"/>
        <v>#N/A</v>
      </c>
      <c r="K220" s="16">
        <f t="shared" si="26"/>
        <v>5859.7470000000003</v>
      </c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18"/>
      <c r="W220" s="18"/>
      <c r="Z220" s="19"/>
      <c r="AA220" s="18"/>
    </row>
    <row r="221" spans="1:27" ht="12.75" x14ac:dyDescent="0.2">
      <c r="A221" s="19" t="s">
        <v>196</v>
      </c>
      <c r="B221" s="20">
        <v>500</v>
      </c>
      <c r="C221" s="20">
        <v>45</v>
      </c>
      <c r="D221" s="20">
        <v>-90</v>
      </c>
      <c r="E221" s="20">
        <v>5552.2920000000004</v>
      </c>
      <c r="F221" s="16" t="str">
        <f t="shared" si="28"/>
        <v>2015-03-10</v>
      </c>
      <c r="G221" s="17" t="str">
        <f t="shared" si="29"/>
        <v>3/10/2015</v>
      </c>
      <c r="H221" s="17">
        <f t="shared" si="27"/>
        <v>43101</v>
      </c>
      <c r="I221" s="16" t="str">
        <f t="shared" si="24"/>
        <v>1/1/2018</v>
      </c>
      <c r="J221" s="16" t="e">
        <f t="shared" si="25"/>
        <v>#N/A</v>
      </c>
      <c r="K221" s="16">
        <f t="shared" si="26"/>
        <v>5859.7470000000003</v>
      </c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18"/>
      <c r="W221" s="18"/>
      <c r="Z221" s="19"/>
      <c r="AA221" s="18"/>
    </row>
    <row r="222" spans="1:27" ht="12.75" x14ac:dyDescent="0.2">
      <c r="A222" s="19" t="s">
        <v>197</v>
      </c>
      <c r="B222" s="20">
        <v>500</v>
      </c>
      <c r="C222" s="20">
        <v>45</v>
      </c>
      <c r="D222" s="20">
        <v>-90</v>
      </c>
      <c r="E222" s="20">
        <v>5572.9687999999996</v>
      </c>
      <c r="F222" s="16" t="str">
        <f t="shared" si="28"/>
        <v>2015-03-11</v>
      </c>
      <c r="G222" s="17" t="str">
        <f t="shared" si="29"/>
        <v>3/11/2015</v>
      </c>
      <c r="H222" s="17">
        <f t="shared" si="27"/>
        <v>43102</v>
      </c>
      <c r="I222" s="16" t="str">
        <f t="shared" si="24"/>
        <v>1/2/2018</v>
      </c>
      <c r="J222" s="16" t="e">
        <f t="shared" si="25"/>
        <v>#N/A</v>
      </c>
      <c r="K222" s="16">
        <f t="shared" si="26"/>
        <v>5859.7470000000003</v>
      </c>
      <c r="L222" s="20"/>
      <c r="M222" s="20"/>
      <c r="N222" s="20"/>
      <c r="O222" s="20"/>
      <c r="P222" s="20"/>
      <c r="Q222" s="20"/>
      <c r="R222" s="20"/>
      <c r="S222" s="20"/>
      <c r="T222" s="18"/>
      <c r="U222" s="20"/>
      <c r="V222" s="18"/>
      <c r="W222" s="18"/>
      <c r="Z222" s="19"/>
      <c r="AA222" s="18"/>
    </row>
    <row r="223" spans="1:27" ht="12.75" x14ac:dyDescent="0.2">
      <c r="A223" s="19" t="s">
        <v>198</v>
      </c>
      <c r="B223" s="20">
        <v>500</v>
      </c>
      <c r="C223" s="20">
        <v>45</v>
      </c>
      <c r="D223" s="20">
        <v>-90</v>
      </c>
      <c r="E223" s="20">
        <v>5663.8050000000003</v>
      </c>
      <c r="F223" s="16" t="str">
        <f t="shared" si="28"/>
        <v>2015-03-12</v>
      </c>
      <c r="G223" s="17" t="str">
        <f t="shared" si="29"/>
        <v>3/12/2015</v>
      </c>
      <c r="H223" s="17">
        <f t="shared" si="27"/>
        <v>43103</v>
      </c>
      <c r="I223" s="16" t="str">
        <f t="shared" si="24"/>
        <v>1/3/2018</v>
      </c>
      <c r="J223" s="16" t="e">
        <f t="shared" si="25"/>
        <v>#N/A</v>
      </c>
      <c r="K223" s="16">
        <f t="shared" si="26"/>
        <v>5859.7470000000003</v>
      </c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W223" s="18"/>
      <c r="Z223" s="19"/>
      <c r="AA223" s="18"/>
    </row>
    <row r="224" spans="1:27" ht="12.75" x14ac:dyDescent="0.2">
      <c r="A224" s="19" t="s">
        <v>199</v>
      </c>
      <c r="B224" s="20">
        <v>500</v>
      </c>
      <c r="C224" s="20">
        <v>45</v>
      </c>
      <c r="D224" s="20">
        <v>-90</v>
      </c>
      <c r="E224" s="20">
        <v>5696.1289999999999</v>
      </c>
      <c r="F224" s="16" t="str">
        <f t="shared" si="28"/>
        <v>2015-03-13</v>
      </c>
      <c r="G224" s="17" t="str">
        <f t="shared" si="29"/>
        <v>3/13/2015</v>
      </c>
      <c r="H224" s="17">
        <f t="shared" si="27"/>
        <v>43104</v>
      </c>
      <c r="I224" s="16" t="str">
        <f t="shared" si="24"/>
        <v>1/4/2018</v>
      </c>
      <c r="J224" s="16" t="e">
        <f t="shared" si="25"/>
        <v>#N/A</v>
      </c>
      <c r="K224" s="16">
        <f t="shared" si="26"/>
        <v>5859.7470000000003</v>
      </c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W224" s="18"/>
      <c r="Z224" s="19"/>
      <c r="AA224" s="18"/>
    </row>
    <row r="225" spans="1:27" ht="12.75" x14ac:dyDescent="0.2">
      <c r="A225" s="19" t="s">
        <v>200</v>
      </c>
      <c r="B225" s="20">
        <v>500</v>
      </c>
      <c r="C225" s="20">
        <v>45</v>
      </c>
      <c r="D225" s="20">
        <v>-90</v>
      </c>
      <c r="E225" s="20">
        <v>5587.2187999999996</v>
      </c>
      <c r="F225" s="16" t="str">
        <f t="shared" si="28"/>
        <v>2015-03-14</v>
      </c>
      <c r="G225" s="17" t="str">
        <f t="shared" si="29"/>
        <v>3/14/2015</v>
      </c>
      <c r="H225" s="17">
        <f t="shared" si="27"/>
        <v>43105</v>
      </c>
      <c r="I225" s="16" t="str">
        <f t="shared" si="24"/>
        <v>1/5/2018</v>
      </c>
      <c r="J225" s="16" t="e">
        <f t="shared" si="25"/>
        <v>#N/A</v>
      </c>
      <c r="K225" s="16">
        <f t="shared" si="26"/>
        <v>5859.7470000000003</v>
      </c>
      <c r="L225" s="20"/>
      <c r="M225" s="20"/>
      <c r="N225" s="20"/>
      <c r="O225" s="20"/>
      <c r="P225" s="20"/>
      <c r="Q225" s="20"/>
      <c r="R225" s="20"/>
      <c r="S225" s="20"/>
      <c r="T225" s="18"/>
      <c r="U225" s="20"/>
      <c r="V225" s="18"/>
      <c r="W225" s="18"/>
      <c r="Z225" s="19"/>
      <c r="AA225" s="18"/>
    </row>
    <row r="226" spans="1:27" ht="12.75" x14ac:dyDescent="0.2">
      <c r="A226" s="19" t="s">
        <v>201</v>
      </c>
      <c r="B226" s="20">
        <v>500</v>
      </c>
      <c r="C226" s="20">
        <v>45</v>
      </c>
      <c r="D226" s="20">
        <v>-90</v>
      </c>
      <c r="E226" s="20">
        <v>5617.1450000000004</v>
      </c>
      <c r="F226" s="16" t="str">
        <f t="shared" si="28"/>
        <v>2015-03-15</v>
      </c>
      <c r="G226" s="17" t="str">
        <f t="shared" si="29"/>
        <v>3/15/2015</v>
      </c>
      <c r="H226" s="17">
        <f t="shared" si="27"/>
        <v>43106</v>
      </c>
      <c r="I226" s="16" t="str">
        <f t="shared" si="24"/>
        <v>1/6/2018</v>
      </c>
      <c r="J226" s="16" t="e">
        <f t="shared" si="25"/>
        <v>#N/A</v>
      </c>
      <c r="K226" s="16">
        <f t="shared" si="26"/>
        <v>5859.7470000000003</v>
      </c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18"/>
      <c r="W226" s="18"/>
      <c r="Z226" s="19"/>
      <c r="AA226" s="18"/>
    </row>
    <row r="227" spans="1:27" ht="12.75" x14ac:dyDescent="0.2">
      <c r="A227" s="19" t="s">
        <v>202</v>
      </c>
      <c r="B227" s="20">
        <v>500</v>
      </c>
      <c r="C227" s="20">
        <v>45</v>
      </c>
      <c r="D227" s="20">
        <v>-90</v>
      </c>
      <c r="E227" s="20">
        <v>5682.99</v>
      </c>
      <c r="F227" s="16" t="str">
        <f t="shared" si="28"/>
        <v>2015-03-16</v>
      </c>
      <c r="G227" s="17" t="str">
        <f t="shared" si="29"/>
        <v>3/16/2015</v>
      </c>
      <c r="H227" s="17">
        <f t="shared" si="27"/>
        <v>43107</v>
      </c>
      <c r="I227" s="16" t="str">
        <f t="shared" si="24"/>
        <v>1/7/2018</v>
      </c>
      <c r="J227" s="16" t="e">
        <f t="shared" si="25"/>
        <v>#N/A</v>
      </c>
      <c r="K227" s="16">
        <f t="shared" si="26"/>
        <v>5859.7470000000003</v>
      </c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W227" s="18"/>
      <c r="Z227" s="19"/>
      <c r="AA227" s="18"/>
    </row>
    <row r="228" spans="1:27" ht="12.75" x14ac:dyDescent="0.2">
      <c r="A228" s="19" t="s">
        <v>203</v>
      </c>
      <c r="B228" s="20">
        <v>500</v>
      </c>
      <c r="C228" s="20">
        <v>45</v>
      </c>
      <c r="D228" s="20">
        <v>-90</v>
      </c>
      <c r="E228" s="20">
        <v>5632.4252999999999</v>
      </c>
      <c r="F228" s="16" t="str">
        <f t="shared" si="28"/>
        <v>2015-03-17</v>
      </c>
      <c r="G228" s="17" t="str">
        <f t="shared" si="29"/>
        <v>3/17/2015</v>
      </c>
      <c r="H228" s="17">
        <f t="shared" si="27"/>
        <v>43108</v>
      </c>
      <c r="I228" s="16" t="str">
        <f t="shared" si="24"/>
        <v>1/8/2018</v>
      </c>
      <c r="J228" s="16" t="e">
        <f t="shared" si="25"/>
        <v>#N/A</v>
      </c>
      <c r="K228" s="16">
        <f t="shared" si="26"/>
        <v>5859.7470000000003</v>
      </c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W228" s="18"/>
      <c r="Z228" s="19"/>
      <c r="AA228" s="18"/>
    </row>
    <row r="229" spans="1:27" ht="12.75" x14ac:dyDescent="0.2">
      <c r="A229" s="19" t="s">
        <v>204</v>
      </c>
      <c r="B229" s="20">
        <v>500</v>
      </c>
      <c r="C229" s="20">
        <v>45</v>
      </c>
      <c r="D229" s="20">
        <v>-90</v>
      </c>
      <c r="E229" s="20">
        <v>5550.4309999999996</v>
      </c>
      <c r="F229" s="16" t="str">
        <f t="shared" si="28"/>
        <v>2015-03-18</v>
      </c>
      <c r="G229" s="17" t="str">
        <f t="shared" si="29"/>
        <v>3/18/2015</v>
      </c>
      <c r="H229" s="17">
        <f t="shared" si="27"/>
        <v>43109</v>
      </c>
      <c r="I229" s="16" t="str">
        <f t="shared" si="24"/>
        <v>1/9/2018</v>
      </c>
      <c r="J229" s="16" t="e">
        <f t="shared" si="25"/>
        <v>#N/A</v>
      </c>
      <c r="K229" s="16">
        <f t="shared" si="26"/>
        <v>5859.7470000000003</v>
      </c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W229" s="18"/>
      <c r="Z229" s="19"/>
      <c r="AA229" s="18"/>
    </row>
    <row r="230" spans="1:27" ht="12.75" x14ac:dyDescent="0.2">
      <c r="A230" s="19" t="s">
        <v>205</v>
      </c>
      <c r="B230" s="20">
        <v>500</v>
      </c>
      <c r="C230" s="20">
        <v>45</v>
      </c>
      <c r="D230" s="20">
        <v>-90</v>
      </c>
      <c r="E230" s="20">
        <v>5554.2120000000004</v>
      </c>
      <c r="F230" s="16" t="str">
        <f t="shared" si="28"/>
        <v>2015-03-19</v>
      </c>
      <c r="G230" s="17" t="str">
        <f t="shared" si="29"/>
        <v>3/19/2015</v>
      </c>
      <c r="H230" s="17">
        <f t="shared" si="27"/>
        <v>43110</v>
      </c>
      <c r="I230" s="16" t="str">
        <f t="shared" si="24"/>
        <v>1/10/2018</v>
      </c>
      <c r="J230" s="16" t="e">
        <f t="shared" si="25"/>
        <v>#N/A</v>
      </c>
      <c r="K230" s="16">
        <f t="shared" si="26"/>
        <v>5859.7470000000003</v>
      </c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W230" s="18"/>
      <c r="Z230" s="19"/>
      <c r="AA230" s="18"/>
    </row>
    <row r="231" spans="1:27" ht="12.75" x14ac:dyDescent="0.2">
      <c r="A231" s="19" t="s">
        <v>206</v>
      </c>
      <c r="B231" s="20">
        <v>500</v>
      </c>
      <c r="C231" s="20">
        <v>45</v>
      </c>
      <c r="D231" s="20">
        <v>-90</v>
      </c>
      <c r="E231" s="20">
        <v>5505.7187999999996</v>
      </c>
      <c r="F231" s="16" t="str">
        <f t="shared" si="28"/>
        <v>2015-03-20</v>
      </c>
      <c r="G231" s="17" t="str">
        <f t="shared" si="29"/>
        <v>3/20/2015</v>
      </c>
      <c r="H231" s="17">
        <f t="shared" si="27"/>
        <v>43111</v>
      </c>
      <c r="I231" s="16" t="str">
        <f t="shared" si="24"/>
        <v>1/11/2018</v>
      </c>
      <c r="J231" s="16" t="e">
        <f t="shared" si="25"/>
        <v>#N/A</v>
      </c>
      <c r="K231" s="16">
        <f t="shared" si="26"/>
        <v>5859.7470000000003</v>
      </c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18"/>
      <c r="W231" s="18"/>
      <c r="Z231" s="19"/>
      <c r="AA231" s="18"/>
    </row>
    <row r="232" spans="1:27" ht="12.75" x14ac:dyDescent="0.2">
      <c r="A232" s="19" t="s">
        <v>207</v>
      </c>
      <c r="B232" s="20">
        <v>500</v>
      </c>
      <c r="C232" s="20">
        <v>45</v>
      </c>
      <c r="D232" s="20">
        <v>-90</v>
      </c>
      <c r="E232" s="20">
        <v>5491.1149999999998</v>
      </c>
      <c r="F232" s="16" t="str">
        <f t="shared" si="28"/>
        <v>2015-03-21</v>
      </c>
      <c r="G232" s="17" t="str">
        <f t="shared" si="29"/>
        <v>3/21/2015</v>
      </c>
      <c r="H232" s="17">
        <f t="shared" si="27"/>
        <v>43112</v>
      </c>
      <c r="I232" s="16" t="str">
        <f t="shared" si="24"/>
        <v>1/12/2018</v>
      </c>
      <c r="J232" s="16" t="e">
        <f t="shared" si="25"/>
        <v>#N/A</v>
      </c>
      <c r="K232" s="16">
        <f t="shared" si="26"/>
        <v>5859.7470000000003</v>
      </c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18"/>
      <c r="W232" s="18"/>
      <c r="Z232" s="19"/>
      <c r="AA232" s="18"/>
    </row>
    <row r="233" spans="1:27" ht="12.75" x14ac:dyDescent="0.2">
      <c r="A233" s="19" t="s">
        <v>208</v>
      </c>
      <c r="B233" s="20">
        <v>500</v>
      </c>
      <c r="C233" s="20">
        <v>45</v>
      </c>
      <c r="D233" s="20">
        <v>-90</v>
      </c>
      <c r="E233" s="20">
        <v>5541.2344000000003</v>
      </c>
      <c r="F233" s="16" t="str">
        <f t="shared" si="28"/>
        <v>2015-03-22</v>
      </c>
      <c r="G233" s="17" t="str">
        <f t="shared" si="29"/>
        <v>3/22/2015</v>
      </c>
      <c r="H233" s="17">
        <f t="shared" si="27"/>
        <v>43113</v>
      </c>
      <c r="I233" s="16" t="str">
        <f t="shared" si="24"/>
        <v>1/13/2018</v>
      </c>
      <c r="J233" s="16" t="e">
        <f t="shared" si="25"/>
        <v>#N/A</v>
      </c>
      <c r="K233" s="16">
        <f t="shared" si="26"/>
        <v>5859.7470000000003</v>
      </c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W233" s="18"/>
      <c r="Z233" s="19"/>
      <c r="AA233" s="18"/>
    </row>
    <row r="234" spans="1:27" ht="12.75" x14ac:dyDescent="0.2">
      <c r="A234" s="19" t="s">
        <v>209</v>
      </c>
      <c r="B234" s="20">
        <v>500</v>
      </c>
      <c r="C234" s="20">
        <v>45</v>
      </c>
      <c r="D234" s="20">
        <v>-90</v>
      </c>
      <c r="E234" s="20">
        <v>5549.6342999999997</v>
      </c>
      <c r="F234" s="16" t="str">
        <f t="shared" si="28"/>
        <v>2015-03-23</v>
      </c>
      <c r="G234" s="17" t="str">
        <f t="shared" si="29"/>
        <v>3/23/2015</v>
      </c>
      <c r="H234" s="17">
        <f t="shared" si="27"/>
        <v>43114</v>
      </c>
      <c r="I234" s="16" t="str">
        <f t="shared" si="24"/>
        <v>1/14/2018</v>
      </c>
      <c r="J234" s="16" t="e">
        <f t="shared" si="25"/>
        <v>#N/A</v>
      </c>
      <c r="K234" s="16">
        <f t="shared" si="26"/>
        <v>5859.7470000000003</v>
      </c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W234" s="18"/>
      <c r="Z234" s="19"/>
      <c r="AA234" s="18"/>
    </row>
    <row r="235" spans="1:27" ht="12.75" x14ac:dyDescent="0.2">
      <c r="A235" s="19" t="s">
        <v>210</v>
      </c>
      <c r="B235" s="20">
        <v>500</v>
      </c>
      <c r="C235" s="20">
        <v>45</v>
      </c>
      <c r="D235" s="20">
        <v>-90</v>
      </c>
      <c r="E235" s="20">
        <v>5491.7929999999997</v>
      </c>
      <c r="F235" s="16" t="str">
        <f t="shared" si="28"/>
        <v>2015-03-24</v>
      </c>
      <c r="G235" s="17" t="str">
        <f t="shared" si="29"/>
        <v>3/24/2015</v>
      </c>
      <c r="H235" s="17">
        <f t="shared" si="27"/>
        <v>43115</v>
      </c>
      <c r="I235" s="16" t="str">
        <f t="shared" si="24"/>
        <v>1/15/2018</v>
      </c>
      <c r="J235" s="16" t="e">
        <f t="shared" si="25"/>
        <v>#N/A</v>
      </c>
      <c r="K235" s="16">
        <f t="shared" si="26"/>
        <v>5859.7470000000003</v>
      </c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W235" s="18"/>
      <c r="Z235" s="19"/>
      <c r="AA235" s="18"/>
    </row>
    <row r="236" spans="1:27" ht="12.75" x14ac:dyDescent="0.2">
      <c r="A236" s="19" t="s">
        <v>211</v>
      </c>
      <c r="B236" s="20">
        <v>500</v>
      </c>
      <c r="C236" s="20">
        <v>45</v>
      </c>
      <c r="D236" s="20">
        <v>-90</v>
      </c>
      <c r="E236" s="20">
        <v>5565.1090000000004</v>
      </c>
      <c r="F236" s="16" t="str">
        <f t="shared" si="28"/>
        <v>2015-03-25</v>
      </c>
      <c r="G236" s="17" t="str">
        <f t="shared" si="29"/>
        <v>3/25/2015</v>
      </c>
      <c r="H236" s="17">
        <f t="shared" si="27"/>
        <v>43116</v>
      </c>
      <c r="I236" s="16" t="str">
        <f t="shared" si="24"/>
        <v>1/16/2018</v>
      </c>
      <c r="J236" s="16" t="e">
        <f t="shared" si="25"/>
        <v>#N/A</v>
      </c>
      <c r="K236" s="16">
        <f t="shared" si="26"/>
        <v>5859.7470000000003</v>
      </c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W236" s="18"/>
      <c r="Z236" s="19"/>
      <c r="AA236" s="18"/>
    </row>
    <row r="237" spans="1:27" ht="12.75" x14ac:dyDescent="0.2">
      <c r="A237" s="19" t="s">
        <v>212</v>
      </c>
      <c r="B237" s="20">
        <v>500</v>
      </c>
      <c r="C237" s="20">
        <v>45</v>
      </c>
      <c r="D237" s="20">
        <v>-90</v>
      </c>
      <c r="E237" s="20">
        <v>5426.7383</v>
      </c>
      <c r="F237" s="16" t="str">
        <f t="shared" si="28"/>
        <v>2015-03-26</v>
      </c>
      <c r="G237" s="17" t="str">
        <f t="shared" si="29"/>
        <v>3/26/2015</v>
      </c>
      <c r="H237" s="17">
        <f t="shared" si="27"/>
        <v>43117</v>
      </c>
      <c r="I237" s="16" t="str">
        <f t="shared" si="24"/>
        <v>1/17/2018</v>
      </c>
      <c r="J237" s="16" t="e">
        <f t="shared" si="25"/>
        <v>#N/A</v>
      </c>
      <c r="K237" s="16">
        <f t="shared" si="26"/>
        <v>5859.7470000000003</v>
      </c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W237" s="18"/>
      <c r="Z237" s="19"/>
      <c r="AA237" s="18"/>
    </row>
    <row r="238" spans="1:27" ht="12.75" x14ac:dyDescent="0.2">
      <c r="A238" s="19" t="s">
        <v>213</v>
      </c>
      <c r="B238" s="20">
        <v>500</v>
      </c>
      <c r="C238" s="20">
        <v>45</v>
      </c>
      <c r="D238" s="20">
        <v>-90</v>
      </c>
      <c r="E238" s="20">
        <v>5307.3</v>
      </c>
      <c r="F238" s="16" t="str">
        <f t="shared" si="28"/>
        <v>2015-03-27</v>
      </c>
      <c r="G238" s="17" t="str">
        <f t="shared" si="29"/>
        <v>3/27/2015</v>
      </c>
      <c r="H238" s="17">
        <f t="shared" si="27"/>
        <v>43118</v>
      </c>
      <c r="I238" s="16" t="str">
        <f t="shared" si="24"/>
        <v>1/18/2018</v>
      </c>
      <c r="J238" s="16" t="e">
        <f t="shared" si="25"/>
        <v>#N/A</v>
      </c>
      <c r="K238" s="16">
        <f t="shared" si="26"/>
        <v>5859.7470000000003</v>
      </c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W238" s="18"/>
      <c r="Z238" s="19"/>
      <c r="AA238" s="18"/>
    </row>
    <row r="239" spans="1:27" ht="12.75" x14ac:dyDescent="0.2">
      <c r="A239" s="19" t="s">
        <v>214</v>
      </c>
      <c r="B239" s="20">
        <v>500</v>
      </c>
      <c r="C239" s="20">
        <v>45</v>
      </c>
      <c r="D239" s="20">
        <v>-90</v>
      </c>
      <c r="E239" s="20">
        <v>5347.2094999999999</v>
      </c>
      <c r="F239" s="16" t="str">
        <f t="shared" si="28"/>
        <v>2015-03-28</v>
      </c>
      <c r="G239" s="17" t="str">
        <f t="shared" si="29"/>
        <v>3/28/2015</v>
      </c>
      <c r="H239" s="17">
        <f t="shared" si="27"/>
        <v>43119</v>
      </c>
      <c r="I239" s="16" t="str">
        <f t="shared" si="24"/>
        <v>1/19/2018</v>
      </c>
      <c r="J239" s="16" t="e">
        <f t="shared" si="25"/>
        <v>#N/A</v>
      </c>
      <c r="K239" s="16">
        <f t="shared" si="26"/>
        <v>5859.7470000000003</v>
      </c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18"/>
      <c r="W239" s="18"/>
      <c r="Z239" s="19"/>
      <c r="AA239" s="18"/>
    </row>
    <row r="240" spans="1:27" ht="12.75" x14ac:dyDescent="0.2">
      <c r="A240" s="19" t="s">
        <v>215</v>
      </c>
      <c r="B240" s="20">
        <v>500</v>
      </c>
      <c r="C240" s="20">
        <v>45</v>
      </c>
      <c r="D240" s="20">
        <v>-90</v>
      </c>
      <c r="E240" s="20">
        <v>5529.64</v>
      </c>
      <c r="F240" s="16" t="str">
        <f t="shared" si="28"/>
        <v>2015-03-29</v>
      </c>
      <c r="G240" s="17" t="str">
        <f t="shared" si="29"/>
        <v>3/29/2015</v>
      </c>
      <c r="H240" s="17">
        <f t="shared" si="27"/>
        <v>43120</v>
      </c>
      <c r="I240" s="16" t="str">
        <f t="shared" si="24"/>
        <v>1/20/2018</v>
      </c>
      <c r="J240" s="16" t="e">
        <f t="shared" si="25"/>
        <v>#N/A</v>
      </c>
      <c r="K240" s="16">
        <f t="shared" si="26"/>
        <v>5859.7470000000003</v>
      </c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W240" s="18"/>
      <c r="Z240" s="19"/>
      <c r="AA240" s="18"/>
    </row>
    <row r="241" spans="1:27" ht="12.75" x14ac:dyDescent="0.2">
      <c r="A241" s="19" t="s">
        <v>216</v>
      </c>
      <c r="B241" s="20">
        <v>500</v>
      </c>
      <c r="C241" s="20">
        <v>45</v>
      </c>
      <c r="D241" s="20">
        <v>-90</v>
      </c>
      <c r="E241" s="20">
        <v>5390.835</v>
      </c>
      <c r="F241" s="16" t="str">
        <f t="shared" si="28"/>
        <v>2015-03-30</v>
      </c>
      <c r="G241" s="17" t="str">
        <f t="shared" si="29"/>
        <v>3/30/2015</v>
      </c>
      <c r="H241" s="17">
        <f t="shared" si="27"/>
        <v>43121</v>
      </c>
      <c r="I241" s="16" t="str">
        <f t="shared" si="24"/>
        <v>1/21/2018</v>
      </c>
      <c r="J241" s="16" t="e">
        <f t="shared" si="25"/>
        <v>#N/A</v>
      </c>
      <c r="K241" s="16">
        <f t="shared" si="26"/>
        <v>5859.7470000000003</v>
      </c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W241" s="18"/>
      <c r="Z241" s="19"/>
      <c r="AA241" s="18"/>
    </row>
    <row r="242" spans="1:27" ht="12.75" x14ac:dyDescent="0.2">
      <c r="A242" s="19" t="s">
        <v>217</v>
      </c>
      <c r="B242" s="20">
        <v>500</v>
      </c>
      <c r="C242" s="20">
        <v>45</v>
      </c>
      <c r="D242" s="20">
        <v>-90</v>
      </c>
      <c r="E242" s="20">
        <v>5528.3779999999997</v>
      </c>
      <c r="F242" s="16" t="str">
        <f t="shared" si="28"/>
        <v>2015-04-01</v>
      </c>
      <c r="G242" s="17" t="str">
        <f t="shared" si="29"/>
        <v>4/1/2015</v>
      </c>
      <c r="H242" s="17">
        <f t="shared" si="27"/>
        <v>43122</v>
      </c>
      <c r="I242" s="16" t="str">
        <f t="shared" si="24"/>
        <v>1/22/2018</v>
      </c>
      <c r="J242" s="16" t="e">
        <f t="shared" si="25"/>
        <v>#N/A</v>
      </c>
      <c r="K242" s="16">
        <f t="shared" si="26"/>
        <v>5859.7470000000003</v>
      </c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18"/>
      <c r="W242" s="18"/>
      <c r="Z242" s="19"/>
      <c r="AA242" s="18"/>
    </row>
    <row r="243" spans="1:27" ht="12.75" x14ac:dyDescent="0.2">
      <c r="A243" s="19" t="s">
        <v>218</v>
      </c>
      <c r="B243" s="20">
        <v>500</v>
      </c>
      <c r="C243" s="20">
        <v>45</v>
      </c>
      <c r="D243" s="20">
        <v>-90</v>
      </c>
      <c r="E243" s="20">
        <v>5618.7606999999998</v>
      </c>
      <c r="F243" s="16" t="str">
        <f t="shared" si="28"/>
        <v>2015-04-02</v>
      </c>
      <c r="G243" s="17" t="str">
        <f t="shared" si="29"/>
        <v>4/2/2015</v>
      </c>
      <c r="H243" s="17">
        <f t="shared" si="27"/>
        <v>43123</v>
      </c>
      <c r="I243" s="16" t="str">
        <f t="shared" si="24"/>
        <v>1/23/2018</v>
      </c>
      <c r="J243" s="16" t="e">
        <f t="shared" si="25"/>
        <v>#N/A</v>
      </c>
      <c r="K243" s="16">
        <f t="shared" si="26"/>
        <v>5859.7470000000003</v>
      </c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W243" s="18"/>
      <c r="Z243" s="19"/>
      <c r="AA243" s="18"/>
    </row>
    <row r="244" spans="1:27" ht="12.75" x14ac:dyDescent="0.2">
      <c r="A244" s="19" t="s">
        <v>219</v>
      </c>
      <c r="B244" s="20">
        <v>500</v>
      </c>
      <c r="C244" s="20">
        <v>45</v>
      </c>
      <c r="D244" s="20">
        <v>-90</v>
      </c>
      <c r="E244" s="20">
        <v>5478.8980000000001</v>
      </c>
      <c r="F244" s="16" t="str">
        <f t="shared" si="28"/>
        <v>2015-04-03</v>
      </c>
      <c r="G244" s="17" t="str">
        <f t="shared" si="29"/>
        <v>4/3/2015</v>
      </c>
      <c r="H244" s="17">
        <f t="shared" si="27"/>
        <v>43124</v>
      </c>
      <c r="I244" s="16" t="str">
        <f t="shared" si="24"/>
        <v>1/24/2018</v>
      </c>
      <c r="J244" s="16" t="e">
        <f t="shared" si="25"/>
        <v>#N/A</v>
      </c>
      <c r="K244" s="16">
        <f t="shared" si="26"/>
        <v>5859.7470000000003</v>
      </c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18"/>
      <c r="W244" s="18"/>
      <c r="Z244" s="19"/>
      <c r="AA244" s="18"/>
    </row>
    <row r="245" spans="1:27" ht="12.75" x14ac:dyDescent="0.2">
      <c r="A245" s="19" t="s">
        <v>220</v>
      </c>
      <c r="B245" s="20">
        <v>500</v>
      </c>
      <c r="C245" s="20">
        <v>45</v>
      </c>
      <c r="D245" s="20">
        <v>-90</v>
      </c>
      <c r="E245" s="20">
        <v>5392.2520000000004</v>
      </c>
      <c r="F245" s="16" t="str">
        <f t="shared" si="28"/>
        <v>2015-04-04</v>
      </c>
      <c r="G245" s="17" t="str">
        <f t="shared" si="29"/>
        <v>4/4/2015</v>
      </c>
      <c r="H245" s="17">
        <f t="shared" si="27"/>
        <v>43125</v>
      </c>
      <c r="I245" s="16" t="str">
        <f t="shared" si="24"/>
        <v>1/25/2018</v>
      </c>
      <c r="J245" s="16" t="e">
        <f t="shared" si="25"/>
        <v>#N/A</v>
      </c>
      <c r="K245" s="16">
        <f t="shared" si="26"/>
        <v>5859.7470000000003</v>
      </c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18"/>
      <c r="W245" s="18"/>
      <c r="Z245" s="19"/>
      <c r="AA245" s="18"/>
    </row>
    <row r="246" spans="1:27" ht="12.75" x14ac:dyDescent="0.2">
      <c r="A246" s="19" t="s">
        <v>221</v>
      </c>
      <c r="B246" s="20">
        <v>500</v>
      </c>
      <c r="C246" s="20">
        <v>45</v>
      </c>
      <c r="D246" s="20">
        <v>-90</v>
      </c>
      <c r="E246" s="20">
        <v>5438.7439999999997</v>
      </c>
      <c r="F246" s="16" t="str">
        <f t="shared" si="28"/>
        <v>2015-04-05</v>
      </c>
      <c r="G246" s="17" t="str">
        <f t="shared" si="29"/>
        <v>4/5/2015</v>
      </c>
      <c r="H246" s="17">
        <f t="shared" si="27"/>
        <v>43126</v>
      </c>
      <c r="I246" s="16" t="str">
        <f t="shared" si="24"/>
        <v>1/26/2018</v>
      </c>
      <c r="J246" s="16" t="e">
        <f t="shared" si="25"/>
        <v>#N/A</v>
      </c>
      <c r="K246" s="16">
        <f t="shared" si="26"/>
        <v>5859.7470000000003</v>
      </c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18"/>
      <c r="W246" s="18"/>
      <c r="Z246" s="19"/>
      <c r="AA246" s="18"/>
    </row>
    <row r="247" spans="1:27" ht="12.75" x14ac:dyDescent="0.2">
      <c r="A247" s="19" t="s">
        <v>222</v>
      </c>
      <c r="B247" s="20">
        <v>500</v>
      </c>
      <c r="C247" s="20">
        <v>45</v>
      </c>
      <c r="D247" s="20">
        <v>-90</v>
      </c>
      <c r="E247" s="20">
        <v>5518.2879999999996</v>
      </c>
      <c r="F247" s="16" t="str">
        <f t="shared" si="28"/>
        <v>2015-04-06</v>
      </c>
      <c r="G247" s="17" t="str">
        <f t="shared" si="29"/>
        <v>4/6/2015</v>
      </c>
      <c r="H247" s="17">
        <f t="shared" si="27"/>
        <v>43127</v>
      </c>
      <c r="I247" s="16" t="str">
        <f t="shared" si="24"/>
        <v>1/27/2018</v>
      </c>
      <c r="J247" s="16" t="e">
        <f t="shared" si="25"/>
        <v>#N/A</v>
      </c>
      <c r="K247" s="16">
        <f t="shared" si="26"/>
        <v>5859.7470000000003</v>
      </c>
      <c r="L247" s="20"/>
      <c r="M247" s="20"/>
      <c r="N247" s="20"/>
      <c r="O247" s="20"/>
      <c r="P247" s="20"/>
      <c r="Q247" s="20"/>
      <c r="R247" s="20"/>
      <c r="S247" s="20"/>
      <c r="T247" s="21"/>
      <c r="U247" s="20"/>
      <c r="V247" s="18"/>
      <c r="W247" s="18"/>
      <c r="Z247" s="19"/>
      <c r="AA247" s="18"/>
    </row>
    <row r="248" spans="1:27" ht="12.75" x14ac:dyDescent="0.2">
      <c r="A248" s="19" t="s">
        <v>223</v>
      </c>
      <c r="B248" s="20">
        <v>500</v>
      </c>
      <c r="C248" s="20">
        <v>45</v>
      </c>
      <c r="D248" s="20">
        <v>-90</v>
      </c>
      <c r="E248" s="20">
        <v>5606.1977999999999</v>
      </c>
      <c r="F248" s="16" t="str">
        <f t="shared" si="28"/>
        <v>2015-04-07</v>
      </c>
      <c r="G248" s="17" t="str">
        <f t="shared" si="29"/>
        <v>4/7/2015</v>
      </c>
      <c r="H248" s="17">
        <f t="shared" si="27"/>
        <v>43128</v>
      </c>
      <c r="I248" s="16" t="str">
        <f t="shared" si="24"/>
        <v>1/28/2018</v>
      </c>
      <c r="J248" s="16" t="e">
        <f t="shared" si="25"/>
        <v>#N/A</v>
      </c>
      <c r="K248" s="16">
        <f t="shared" si="26"/>
        <v>5859.7470000000003</v>
      </c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18"/>
      <c r="W248" s="18"/>
      <c r="Z248" s="19"/>
      <c r="AA248" s="18"/>
    </row>
    <row r="249" spans="1:27" ht="12.75" x14ac:dyDescent="0.2">
      <c r="A249" s="19" t="s">
        <v>224</v>
      </c>
      <c r="B249" s="20">
        <v>500</v>
      </c>
      <c r="C249" s="20">
        <v>45</v>
      </c>
      <c r="D249" s="20">
        <v>-90</v>
      </c>
      <c r="E249" s="20">
        <v>5640.7992999999997</v>
      </c>
      <c r="F249" s="16" t="str">
        <f t="shared" si="28"/>
        <v>2015-04-08</v>
      </c>
      <c r="G249" s="17" t="str">
        <f t="shared" si="29"/>
        <v>4/8/2015</v>
      </c>
      <c r="H249" s="17">
        <f t="shared" si="27"/>
        <v>43129</v>
      </c>
      <c r="I249" s="16" t="str">
        <f t="shared" si="24"/>
        <v>1/29/2018</v>
      </c>
      <c r="J249" s="16" t="e">
        <f t="shared" si="25"/>
        <v>#N/A</v>
      </c>
      <c r="K249" s="16">
        <f t="shared" si="26"/>
        <v>5859.7470000000003</v>
      </c>
      <c r="L249" s="20"/>
      <c r="M249" s="20"/>
      <c r="N249" s="20"/>
      <c r="O249" s="20"/>
      <c r="P249" s="20"/>
      <c r="Q249" s="20"/>
      <c r="R249" s="20"/>
      <c r="S249" s="20"/>
      <c r="T249" s="18"/>
      <c r="U249" s="20"/>
      <c r="V249" s="18"/>
      <c r="W249" s="18"/>
      <c r="Z249" s="19"/>
      <c r="AA249" s="18"/>
    </row>
    <row r="250" spans="1:27" ht="12.75" x14ac:dyDescent="0.2">
      <c r="A250" s="19" t="s">
        <v>225</v>
      </c>
      <c r="B250" s="20">
        <v>500</v>
      </c>
      <c r="C250" s="20">
        <v>45</v>
      </c>
      <c r="D250" s="20">
        <v>-90</v>
      </c>
      <c r="E250" s="20">
        <v>5635.3360000000002</v>
      </c>
      <c r="F250" s="16" t="str">
        <f t="shared" si="28"/>
        <v>2015-04-09</v>
      </c>
      <c r="G250" s="17" t="str">
        <f t="shared" si="29"/>
        <v>4/9/2015</v>
      </c>
      <c r="H250" s="17">
        <f t="shared" si="27"/>
        <v>43130</v>
      </c>
      <c r="I250" s="16" t="str">
        <f t="shared" si="24"/>
        <v>1/30/2018</v>
      </c>
      <c r="J250" s="16" t="e">
        <f t="shared" si="25"/>
        <v>#N/A</v>
      </c>
      <c r="K250" s="16">
        <f t="shared" si="26"/>
        <v>5859.7470000000003</v>
      </c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W250" s="18"/>
      <c r="Z250" s="19"/>
      <c r="AA250" s="18"/>
    </row>
    <row r="251" spans="1:27" ht="12.75" x14ac:dyDescent="0.2">
      <c r="A251" s="19" t="s">
        <v>226</v>
      </c>
      <c r="B251" s="20">
        <v>500</v>
      </c>
      <c r="C251" s="20">
        <v>45</v>
      </c>
      <c r="D251" s="20">
        <v>-90</v>
      </c>
      <c r="E251" s="20">
        <v>5541.4916999999996</v>
      </c>
      <c r="F251" s="16" t="str">
        <f t="shared" si="28"/>
        <v>2015-04-10</v>
      </c>
      <c r="G251" s="17" t="str">
        <f t="shared" si="29"/>
        <v>4/10/2015</v>
      </c>
      <c r="H251" s="17">
        <f t="shared" si="27"/>
        <v>43131</v>
      </c>
      <c r="I251" s="16" t="str">
        <f t="shared" si="24"/>
        <v>1/31/2018</v>
      </c>
      <c r="J251" s="16" t="e">
        <f t="shared" si="25"/>
        <v>#N/A</v>
      </c>
      <c r="K251" s="16">
        <f t="shared" si="26"/>
        <v>5859.7470000000003</v>
      </c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W251" s="18"/>
      <c r="Z251" s="19"/>
      <c r="AA251" s="18"/>
    </row>
    <row r="252" spans="1:27" ht="12.75" x14ac:dyDescent="0.2">
      <c r="A252" s="19" t="s">
        <v>227</v>
      </c>
      <c r="B252" s="20">
        <v>500</v>
      </c>
      <c r="C252" s="20">
        <v>45</v>
      </c>
      <c r="D252" s="20">
        <v>-90</v>
      </c>
      <c r="E252" s="20">
        <v>5450.6943000000001</v>
      </c>
      <c r="F252" s="16" t="str">
        <f t="shared" si="28"/>
        <v>2015-04-11</v>
      </c>
      <c r="G252" s="17" t="str">
        <f t="shared" si="29"/>
        <v>4/11/2015</v>
      </c>
      <c r="H252" s="17">
        <f t="shared" si="27"/>
        <v>43132</v>
      </c>
      <c r="I252" s="16" t="str">
        <f t="shared" si="24"/>
        <v>2/1/2018</v>
      </c>
      <c r="J252" s="16" t="e">
        <f t="shared" si="25"/>
        <v>#N/A</v>
      </c>
      <c r="K252" s="16">
        <f t="shared" si="26"/>
        <v>5859.7470000000003</v>
      </c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W252" s="18"/>
      <c r="Z252" s="19"/>
      <c r="AA252" s="18"/>
    </row>
    <row r="253" spans="1:27" ht="12.75" x14ac:dyDescent="0.2">
      <c r="A253" s="19" t="s">
        <v>228</v>
      </c>
      <c r="B253" s="20">
        <v>500</v>
      </c>
      <c r="C253" s="20">
        <v>45</v>
      </c>
      <c r="D253" s="20">
        <v>-90</v>
      </c>
      <c r="E253" s="20">
        <v>5618.2569999999996</v>
      </c>
      <c r="F253" s="16" t="str">
        <f t="shared" si="28"/>
        <v>2015-04-12</v>
      </c>
      <c r="G253" s="17" t="str">
        <f t="shared" si="29"/>
        <v>4/12/2015</v>
      </c>
      <c r="H253" s="17">
        <f t="shared" si="27"/>
        <v>43133</v>
      </c>
      <c r="I253" s="16" t="str">
        <f t="shared" si="24"/>
        <v>2/2/2018</v>
      </c>
      <c r="J253" s="16" t="e">
        <f t="shared" si="25"/>
        <v>#N/A</v>
      </c>
      <c r="K253" s="16">
        <f t="shared" si="26"/>
        <v>5859.7470000000003</v>
      </c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W253" s="18"/>
      <c r="Z253" s="19"/>
      <c r="AA253" s="18"/>
    </row>
    <row r="254" spans="1:27" ht="12.75" x14ac:dyDescent="0.2">
      <c r="A254" s="19" t="s">
        <v>229</v>
      </c>
      <c r="B254" s="20">
        <v>500</v>
      </c>
      <c r="C254" s="20">
        <v>45</v>
      </c>
      <c r="D254" s="20">
        <v>-90</v>
      </c>
      <c r="E254" s="20">
        <v>5636.7420000000002</v>
      </c>
      <c r="F254" s="16" t="str">
        <f t="shared" si="28"/>
        <v>2015-04-13</v>
      </c>
      <c r="G254" s="17" t="str">
        <f t="shared" si="29"/>
        <v>4/13/2015</v>
      </c>
      <c r="H254" s="17">
        <f t="shared" si="27"/>
        <v>43134</v>
      </c>
      <c r="I254" s="16" t="str">
        <f t="shared" si="24"/>
        <v>2/3/2018</v>
      </c>
      <c r="J254" s="16" t="e">
        <f t="shared" si="25"/>
        <v>#N/A</v>
      </c>
      <c r="K254" s="16">
        <f t="shared" si="26"/>
        <v>5859.7470000000003</v>
      </c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W254" s="18"/>
      <c r="Z254" s="19"/>
      <c r="AA254" s="18"/>
    </row>
    <row r="255" spans="1:27" ht="12.75" x14ac:dyDescent="0.2">
      <c r="A255" s="19" t="s">
        <v>230</v>
      </c>
      <c r="B255" s="20">
        <v>500</v>
      </c>
      <c r="C255" s="20">
        <v>45</v>
      </c>
      <c r="D255" s="20">
        <v>-90</v>
      </c>
      <c r="E255" s="20">
        <v>5534.8486000000003</v>
      </c>
      <c r="F255" s="16" t="str">
        <f t="shared" si="28"/>
        <v>2015-04-14</v>
      </c>
      <c r="G255" s="17" t="str">
        <f t="shared" si="29"/>
        <v>4/14/2015</v>
      </c>
      <c r="H255" s="17">
        <f t="shared" si="27"/>
        <v>43135</v>
      </c>
      <c r="I255" s="16" t="str">
        <f t="shared" si="24"/>
        <v>2/4/2018</v>
      </c>
      <c r="J255" s="16" t="e">
        <f t="shared" si="25"/>
        <v>#N/A</v>
      </c>
      <c r="K255" s="16">
        <f t="shared" si="26"/>
        <v>5859.7470000000003</v>
      </c>
      <c r="L255" s="20"/>
      <c r="M255" s="20"/>
      <c r="N255" s="20"/>
      <c r="O255" s="20"/>
      <c r="P255" s="20"/>
      <c r="Q255" s="20"/>
      <c r="R255" s="20"/>
      <c r="S255" s="20"/>
      <c r="T255" s="18"/>
      <c r="U255" s="20"/>
      <c r="W255" s="18"/>
      <c r="Z255" s="19"/>
      <c r="AA255" s="18"/>
    </row>
    <row r="256" spans="1:27" ht="12.75" x14ac:dyDescent="0.2">
      <c r="A256" s="19" t="s">
        <v>231</v>
      </c>
      <c r="B256" s="20">
        <v>500</v>
      </c>
      <c r="C256" s="20">
        <v>45</v>
      </c>
      <c r="D256" s="20">
        <v>-90</v>
      </c>
      <c r="E256" s="20">
        <v>5713.7</v>
      </c>
      <c r="F256" s="16" t="str">
        <f t="shared" si="28"/>
        <v>2015-04-15</v>
      </c>
      <c r="G256" s="17" t="str">
        <f t="shared" si="29"/>
        <v>4/15/2015</v>
      </c>
      <c r="H256" s="17">
        <f t="shared" si="27"/>
        <v>43136</v>
      </c>
      <c r="I256" s="16" t="str">
        <f t="shared" si="24"/>
        <v>2/5/2018</v>
      </c>
      <c r="J256" s="16" t="e">
        <f t="shared" si="25"/>
        <v>#N/A</v>
      </c>
      <c r="K256" s="16">
        <f t="shared" si="26"/>
        <v>5859.7470000000003</v>
      </c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18"/>
      <c r="W256" s="18"/>
      <c r="Z256" s="19"/>
      <c r="AA256" s="18"/>
    </row>
    <row r="257" spans="1:27" ht="12.75" x14ac:dyDescent="0.2">
      <c r="A257" s="19" t="s">
        <v>232</v>
      </c>
      <c r="B257" s="20">
        <v>500</v>
      </c>
      <c r="C257" s="20">
        <v>45</v>
      </c>
      <c r="D257" s="20">
        <v>-90</v>
      </c>
      <c r="E257" s="20">
        <v>5710.8612999999996</v>
      </c>
      <c r="F257" s="16" t="str">
        <f t="shared" si="28"/>
        <v>2015-04-16</v>
      </c>
      <c r="G257" s="17" t="str">
        <f t="shared" si="29"/>
        <v>4/16/2015</v>
      </c>
      <c r="H257" s="17">
        <f t="shared" si="27"/>
        <v>43137</v>
      </c>
      <c r="I257" s="16" t="str">
        <f t="shared" si="24"/>
        <v>2/6/2018</v>
      </c>
      <c r="J257" s="16" t="e">
        <f t="shared" si="25"/>
        <v>#N/A</v>
      </c>
      <c r="K257" s="16">
        <f t="shared" si="26"/>
        <v>5859.7470000000003</v>
      </c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18"/>
      <c r="W257" s="18"/>
      <c r="Z257" s="19"/>
      <c r="AA257" s="18"/>
    </row>
    <row r="258" spans="1:27" ht="12.75" x14ac:dyDescent="0.2">
      <c r="A258" s="19" t="s">
        <v>233</v>
      </c>
      <c r="B258" s="20">
        <v>500</v>
      </c>
      <c r="C258" s="20">
        <v>45</v>
      </c>
      <c r="D258" s="20">
        <v>-90</v>
      </c>
      <c r="E258" s="20">
        <v>5694.7290000000003</v>
      </c>
      <c r="F258" s="16" t="str">
        <f t="shared" si="28"/>
        <v>2015-04-17</v>
      </c>
      <c r="G258" s="17" t="str">
        <f t="shared" si="29"/>
        <v>4/17/2015</v>
      </c>
      <c r="H258" s="17">
        <f t="shared" si="27"/>
        <v>43138</v>
      </c>
      <c r="I258" s="16" t="str">
        <f t="shared" si="24"/>
        <v>2/7/2018</v>
      </c>
      <c r="J258" s="16" t="e">
        <f t="shared" si="25"/>
        <v>#N/A</v>
      </c>
      <c r="K258" s="16">
        <f t="shared" si="26"/>
        <v>5859.7470000000003</v>
      </c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18"/>
      <c r="W258" s="18"/>
      <c r="Z258" s="19"/>
      <c r="AA258" s="18"/>
    </row>
    <row r="259" spans="1:27" ht="12.75" x14ac:dyDescent="0.2">
      <c r="A259" s="19" t="s">
        <v>234</v>
      </c>
      <c r="B259" s="20">
        <v>500</v>
      </c>
      <c r="C259" s="20">
        <v>45</v>
      </c>
      <c r="D259" s="20">
        <v>-90</v>
      </c>
      <c r="E259" s="20">
        <v>5685.848</v>
      </c>
      <c r="F259" s="16" t="str">
        <f t="shared" si="28"/>
        <v>2015-04-18</v>
      </c>
      <c r="G259" s="17" t="str">
        <f t="shared" si="29"/>
        <v>4/18/2015</v>
      </c>
      <c r="H259" s="17">
        <f t="shared" si="27"/>
        <v>43139</v>
      </c>
      <c r="I259" s="16" t="str">
        <f t="shared" si="24"/>
        <v>2/8/2018</v>
      </c>
      <c r="J259" s="16" t="e">
        <f t="shared" si="25"/>
        <v>#N/A</v>
      </c>
      <c r="K259" s="16">
        <f t="shared" si="26"/>
        <v>5859.7470000000003</v>
      </c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W259" s="18"/>
      <c r="Z259" s="19"/>
      <c r="AA259" s="18"/>
    </row>
    <row r="260" spans="1:27" ht="12.75" x14ac:dyDescent="0.2">
      <c r="A260" s="19" t="s">
        <v>235</v>
      </c>
      <c r="B260" s="20">
        <v>500</v>
      </c>
      <c r="C260" s="20">
        <v>45</v>
      </c>
      <c r="D260" s="20">
        <v>-90</v>
      </c>
      <c r="E260" s="20">
        <v>5668.8856999999998</v>
      </c>
      <c r="F260" s="16" t="str">
        <f t="shared" si="28"/>
        <v>2015-04-19</v>
      </c>
      <c r="G260" s="17" t="str">
        <f t="shared" si="29"/>
        <v>4/19/2015</v>
      </c>
      <c r="H260" s="17">
        <f t="shared" si="27"/>
        <v>43140</v>
      </c>
      <c r="I260" s="16" t="str">
        <f t="shared" si="24"/>
        <v>2/9/2018</v>
      </c>
      <c r="J260" s="16" t="e">
        <f t="shared" si="25"/>
        <v>#N/A</v>
      </c>
      <c r="K260" s="16">
        <f t="shared" si="26"/>
        <v>5859.7470000000003</v>
      </c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18"/>
      <c r="W260" s="18"/>
      <c r="Z260" s="19"/>
      <c r="AA260" s="18"/>
    </row>
    <row r="261" spans="1:27" ht="12.75" x14ac:dyDescent="0.2">
      <c r="A261" s="19" t="s">
        <v>236</v>
      </c>
      <c r="B261" s="20">
        <v>500</v>
      </c>
      <c r="C261" s="20">
        <v>45</v>
      </c>
      <c r="D261" s="20">
        <v>-90</v>
      </c>
      <c r="E261" s="20">
        <v>5473.5303000000004</v>
      </c>
      <c r="F261" s="16" t="str">
        <f t="shared" si="28"/>
        <v>2015-04-20</v>
      </c>
      <c r="G261" s="17" t="str">
        <f t="shared" si="29"/>
        <v>4/20/2015</v>
      </c>
      <c r="H261" s="17">
        <f t="shared" si="27"/>
        <v>43141</v>
      </c>
      <c r="I261" s="16" t="str">
        <f t="shared" si="24"/>
        <v>2/10/2018</v>
      </c>
      <c r="J261" s="16" t="e">
        <f t="shared" si="25"/>
        <v>#N/A</v>
      </c>
      <c r="K261" s="16">
        <f t="shared" si="26"/>
        <v>5859.7470000000003</v>
      </c>
      <c r="L261" s="20"/>
      <c r="M261" s="20"/>
      <c r="N261" s="20"/>
      <c r="O261" s="20"/>
      <c r="P261" s="20"/>
      <c r="Q261" s="20"/>
      <c r="R261" s="20"/>
      <c r="S261" s="20"/>
      <c r="T261" s="18"/>
      <c r="U261" s="20"/>
      <c r="V261" s="18"/>
      <c r="W261" s="18"/>
      <c r="Z261" s="19"/>
      <c r="AA261" s="18"/>
    </row>
    <row r="262" spans="1:27" ht="12.75" x14ac:dyDescent="0.2">
      <c r="A262" s="19" t="s">
        <v>237</v>
      </c>
      <c r="B262" s="20">
        <v>500</v>
      </c>
      <c r="C262" s="20">
        <v>45</v>
      </c>
      <c r="D262" s="20">
        <v>-90</v>
      </c>
      <c r="E262" s="20">
        <v>5252.9989999999998</v>
      </c>
      <c r="F262" s="16" t="str">
        <f t="shared" si="28"/>
        <v>2015-04-21</v>
      </c>
      <c r="G262" s="17" t="str">
        <f t="shared" si="29"/>
        <v>4/21/2015</v>
      </c>
      <c r="H262" s="17">
        <f t="shared" si="27"/>
        <v>43142</v>
      </c>
      <c r="I262" s="16" t="str">
        <f t="shared" si="24"/>
        <v>2/11/2018</v>
      </c>
      <c r="J262" s="16" t="e">
        <f t="shared" si="25"/>
        <v>#N/A</v>
      </c>
      <c r="K262" s="16">
        <f t="shared" si="26"/>
        <v>5859.7470000000003</v>
      </c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W262" s="18"/>
      <c r="Z262" s="19"/>
      <c r="AA262" s="18"/>
    </row>
    <row r="263" spans="1:27" ht="12.75" x14ac:dyDescent="0.2">
      <c r="A263" s="19" t="s">
        <v>238</v>
      </c>
      <c r="B263" s="20">
        <v>500</v>
      </c>
      <c r="C263" s="20">
        <v>45</v>
      </c>
      <c r="D263" s="20">
        <v>-90</v>
      </c>
      <c r="E263" s="20">
        <v>5307.8370000000004</v>
      </c>
      <c r="F263" s="16" t="str">
        <f t="shared" si="28"/>
        <v>2015-04-22</v>
      </c>
      <c r="G263" s="17" t="str">
        <f t="shared" si="29"/>
        <v>4/22/2015</v>
      </c>
      <c r="H263" s="17">
        <f t="shared" si="27"/>
        <v>43143</v>
      </c>
      <c r="I263" s="16" t="str">
        <f t="shared" ref="I263:I326" si="30">TEXT(H263,"m/d/yyyy")</f>
        <v>2/12/2018</v>
      </c>
      <c r="J263" s="16" t="e">
        <f t="shared" ref="J263:J326" si="31">MATCH(I263,G:G,0)</f>
        <v>#N/A</v>
      </c>
      <c r="K263" s="16">
        <f t="shared" si="26"/>
        <v>5859.7470000000003</v>
      </c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18"/>
      <c r="W263" s="18"/>
      <c r="Z263" s="19"/>
      <c r="AA263" s="18"/>
    </row>
    <row r="264" spans="1:27" ht="12.75" x14ac:dyDescent="0.2">
      <c r="A264" s="19" t="s">
        <v>239</v>
      </c>
      <c r="B264" s="20">
        <v>500</v>
      </c>
      <c r="C264" s="20">
        <v>45</v>
      </c>
      <c r="D264" s="20">
        <v>-90</v>
      </c>
      <c r="E264" s="20">
        <v>5393.6239999999998</v>
      </c>
      <c r="F264" s="16" t="str">
        <f t="shared" si="28"/>
        <v>2015-04-23</v>
      </c>
      <c r="G264" s="17" t="str">
        <f t="shared" si="29"/>
        <v>4/23/2015</v>
      </c>
      <c r="H264" s="17">
        <f t="shared" si="27"/>
        <v>43144</v>
      </c>
      <c r="I264" s="16" t="str">
        <f t="shared" si="30"/>
        <v>2/13/2018</v>
      </c>
      <c r="J264" s="16" t="e">
        <f t="shared" si="31"/>
        <v>#N/A</v>
      </c>
      <c r="K264" s="16">
        <f t="shared" ref="K264:K327" si="32">IFERROR(INDEX(E:E,J264),K263)</f>
        <v>5859.7470000000003</v>
      </c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W264" s="18"/>
      <c r="Z264" s="19"/>
      <c r="AA264" s="18"/>
    </row>
    <row r="265" spans="1:27" ht="12.75" x14ac:dyDescent="0.2">
      <c r="A265" s="19" t="s">
        <v>240</v>
      </c>
      <c r="B265" s="20">
        <v>500</v>
      </c>
      <c r="C265" s="20">
        <v>45</v>
      </c>
      <c r="D265" s="20">
        <v>-90</v>
      </c>
      <c r="E265" s="20">
        <v>5549.1934000000001</v>
      </c>
      <c r="F265" s="16" t="str">
        <f t="shared" si="28"/>
        <v>2015-04-24</v>
      </c>
      <c r="G265" s="17" t="str">
        <f t="shared" si="29"/>
        <v>4/24/2015</v>
      </c>
      <c r="H265" s="17">
        <f t="shared" ref="H265:H328" si="33">H264+1</f>
        <v>43145</v>
      </c>
      <c r="I265" s="16" t="str">
        <f t="shared" si="30"/>
        <v>2/14/2018</v>
      </c>
      <c r="J265" s="16" t="e">
        <f t="shared" si="31"/>
        <v>#N/A</v>
      </c>
      <c r="K265" s="16">
        <f t="shared" si="32"/>
        <v>5859.7470000000003</v>
      </c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W265" s="18"/>
      <c r="Z265" s="19"/>
      <c r="AA265" s="18"/>
    </row>
    <row r="266" spans="1:27" ht="12.75" x14ac:dyDescent="0.2">
      <c r="A266" s="19" t="s">
        <v>241</v>
      </c>
      <c r="B266" s="20">
        <v>500</v>
      </c>
      <c r="C266" s="20">
        <v>45</v>
      </c>
      <c r="D266" s="20">
        <v>-90</v>
      </c>
      <c r="E266" s="20">
        <v>5573.2960000000003</v>
      </c>
      <c r="F266" s="16" t="str">
        <f t="shared" si="28"/>
        <v>2015-04-25</v>
      </c>
      <c r="G266" s="17" t="str">
        <f t="shared" si="29"/>
        <v>4/25/2015</v>
      </c>
      <c r="H266" s="17">
        <f t="shared" si="33"/>
        <v>43146</v>
      </c>
      <c r="I266" s="16" t="str">
        <f t="shared" si="30"/>
        <v>2/15/2018</v>
      </c>
      <c r="J266" s="16" t="e">
        <f t="shared" si="31"/>
        <v>#N/A</v>
      </c>
      <c r="K266" s="16">
        <f t="shared" si="32"/>
        <v>5859.7470000000003</v>
      </c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W266" s="18"/>
      <c r="Z266" s="19"/>
      <c r="AA266" s="18"/>
    </row>
    <row r="267" spans="1:27" ht="12.75" x14ac:dyDescent="0.2">
      <c r="A267" s="19" t="s">
        <v>242</v>
      </c>
      <c r="B267" s="20">
        <v>500</v>
      </c>
      <c r="C267" s="20">
        <v>45</v>
      </c>
      <c r="D267" s="20">
        <v>-90</v>
      </c>
      <c r="E267" s="20">
        <v>5568.7259999999997</v>
      </c>
      <c r="F267" s="16" t="str">
        <f t="shared" si="28"/>
        <v>2015-04-26</v>
      </c>
      <c r="G267" s="17" t="str">
        <f t="shared" si="29"/>
        <v>4/26/2015</v>
      </c>
      <c r="H267" s="17">
        <f t="shared" si="33"/>
        <v>43147</v>
      </c>
      <c r="I267" s="16" t="str">
        <f t="shared" si="30"/>
        <v>2/16/2018</v>
      </c>
      <c r="J267" s="16" t="e">
        <f t="shared" si="31"/>
        <v>#N/A</v>
      </c>
      <c r="K267" s="16">
        <f t="shared" si="32"/>
        <v>5859.7470000000003</v>
      </c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W267" s="18"/>
      <c r="Z267" s="19"/>
      <c r="AA267" s="18"/>
    </row>
    <row r="268" spans="1:27" ht="12.75" x14ac:dyDescent="0.2">
      <c r="A268" s="19" t="s">
        <v>243</v>
      </c>
      <c r="B268" s="20">
        <v>500</v>
      </c>
      <c r="C268" s="20">
        <v>45</v>
      </c>
      <c r="D268" s="20">
        <v>-90</v>
      </c>
      <c r="E268" s="20">
        <v>5629.98</v>
      </c>
      <c r="F268" s="16" t="str">
        <f t="shared" si="28"/>
        <v>2015-04-27</v>
      </c>
      <c r="G268" s="17" t="str">
        <f t="shared" si="29"/>
        <v>4/27/2015</v>
      </c>
      <c r="H268" s="17">
        <f t="shared" si="33"/>
        <v>43148</v>
      </c>
      <c r="I268" s="16" t="str">
        <f t="shared" si="30"/>
        <v>2/17/2018</v>
      </c>
      <c r="J268" s="16" t="e">
        <f t="shared" si="31"/>
        <v>#N/A</v>
      </c>
      <c r="K268" s="16">
        <f t="shared" si="32"/>
        <v>5859.7470000000003</v>
      </c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W268" s="18"/>
      <c r="Z268" s="19"/>
      <c r="AA268" s="18"/>
    </row>
    <row r="269" spans="1:27" ht="12.75" x14ac:dyDescent="0.2">
      <c r="A269" s="19" t="s">
        <v>244</v>
      </c>
      <c r="B269" s="20">
        <v>500</v>
      </c>
      <c r="C269" s="20">
        <v>45</v>
      </c>
      <c r="D269" s="20">
        <v>-90</v>
      </c>
      <c r="E269" s="20">
        <v>5687.5469999999996</v>
      </c>
      <c r="F269" s="16" t="str">
        <f t="shared" si="28"/>
        <v>2015-04-28</v>
      </c>
      <c r="G269" s="17" t="str">
        <f t="shared" si="29"/>
        <v>4/28/2015</v>
      </c>
      <c r="H269" s="17">
        <f t="shared" si="33"/>
        <v>43149</v>
      </c>
      <c r="I269" s="16" t="str">
        <f t="shared" si="30"/>
        <v>2/18/2018</v>
      </c>
      <c r="J269" s="16" t="e">
        <f t="shared" si="31"/>
        <v>#N/A</v>
      </c>
      <c r="K269" s="16">
        <f t="shared" si="32"/>
        <v>5859.7470000000003</v>
      </c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W269" s="18"/>
      <c r="Z269" s="19"/>
      <c r="AA269" s="18"/>
    </row>
    <row r="270" spans="1:27" ht="12.75" x14ac:dyDescent="0.2">
      <c r="A270" s="19" t="s">
        <v>245</v>
      </c>
      <c r="B270" s="20">
        <v>500</v>
      </c>
      <c r="C270" s="20">
        <v>45</v>
      </c>
      <c r="D270" s="20">
        <v>-90</v>
      </c>
      <c r="E270" s="20">
        <v>5618.7187999999996</v>
      </c>
      <c r="F270" s="16" t="str">
        <f t="shared" si="28"/>
        <v>2015-04-29</v>
      </c>
      <c r="G270" s="17" t="str">
        <f t="shared" si="29"/>
        <v>4/29/2015</v>
      </c>
      <c r="H270" s="17">
        <f t="shared" si="33"/>
        <v>43150</v>
      </c>
      <c r="I270" s="16" t="str">
        <f t="shared" si="30"/>
        <v>2/19/2018</v>
      </c>
      <c r="J270" s="16" t="e">
        <f t="shared" si="31"/>
        <v>#N/A</v>
      </c>
      <c r="K270" s="16">
        <f t="shared" si="32"/>
        <v>5859.7470000000003</v>
      </c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W270" s="18"/>
      <c r="Z270" s="19"/>
      <c r="AA270" s="18"/>
    </row>
    <row r="271" spans="1:27" ht="12.75" x14ac:dyDescent="0.2">
      <c r="A271" s="19" t="s">
        <v>246</v>
      </c>
      <c r="B271" s="20">
        <v>500</v>
      </c>
      <c r="C271" s="20">
        <v>45</v>
      </c>
      <c r="D271" s="20">
        <v>-90</v>
      </c>
      <c r="E271" s="20">
        <v>5679.06</v>
      </c>
      <c r="F271" s="16" t="str">
        <f t="shared" si="28"/>
        <v>2015-05-01</v>
      </c>
      <c r="G271" s="17" t="str">
        <f t="shared" si="29"/>
        <v>5/1/2015</v>
      </c>
      <c r="H271" s="17">
        <f t="shared" si="33"/>
        <v>43151</v>
      </c>
      <c r="I271" s="16" t="str">
        <f t="shared" si="30"/>
        <v>2/20/2018</v>
      </c>
      <c r="J271" s="16" t="e">
        <f t="shared" si="31"/>
        <v>#N/A</v>
      </c>
      <c r="K271" s="16">
        <f t="shared" si="32"/>
        <v>5859.7470000000003</v>
      </c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W271" s="18"/>
      <c r="Z271" s="19"/>
      <c r="AA271" s="18"/>
    </row>
    <row r="272" spans="1:27" ht="12.75" x14ac:dyDescent="0.2">
      <c r="A272" s="19" t="s">
        <v>247</v>
      </c>
      <c r="B272" s="20">
        <v>500</v>
      </c>
      <c r="C272" s="20">
        <v>45</v>
      </c>
      <c r="D272" s="20">
        <v>-90</v>
      </c>
      <c r="E272" s="20">
        <v>5663.5155999999997</v>
      </c>
      <c r="F272" s="16" t="str">
        <f t="shared" ref="F272:F335" si="34">LEFT(A272,10)</f>
        <v>2015-05-03</v>
      </c>
      <c r="G272" s="17" t="str">
        <f t="shared" ref="G272:G335" si="35">TEXT(F272,"m/d/yyyy")</f>
        <v>5/3/2015</v>
      </c>
      <c r="H272" s="17">
        <f t="shared" si="33"/>
        <v>43152</v>
      </c>
      <c r="I272" s="16" t="str">
        <f t="shared" si="30"/>
        <v>2/21/2018</v>
      </c>
      <c r="J272" s="16" t="e">
        <f t="shared" si="31"/>
        <v>#N/A</v>
      </c>
      <c r="K272" s="16">
        <f t="shared" si="32"/>
        <v>5859.7470000000003</v>
      </c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18"/>
      <c r="W272" s="18"/>
      <c r="Z272" s="19"/>
      <c r="AA272" s="18"/>
    </row>
    <row r="273" spans="1:27" ht="12.75" x14ac:dyDescent="0.2">
      <c r="A273" s="19" t="s">
        <v>248</v>
      </c>
      <c r="B273" s="20">
        <v>500</v>
      </c>
      <c r="C273" s="20">
        <v>45</v>
      </c>
      <c r="D273" s="20">
        <v>-90</v>
      </c>
      <c r="E273" s="20">
        <v>5741.3530000000001</v>
      </c>
      <c r="F273" s="16" t="str">
        <f t="shared" si="34"/>
        <v>2015-05-05</v>
      </c>
      <c r="G273" s="17" t="str">
        <f t="shared" si="35"/>
        <v>5/5/2015</v>
      </c>
      <c r="H273" s="17">
        <f t="shared" si="33"/>
        <v>43153</v>
      </c>
      <c r="I273" s="16" t="str">
        <f t="shared" si="30"/>
        <v>2/22/2018</v>
      </c>
      <c r="J273" s="16" t="e">
        <f t="shared" si="31"/>
        <v>#N/A</v>
      </c>
      <c r="K273" s="16">
        <f t="shared" si="32"/>
        <v>5859.7470000000003</v>
      </c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W273" s="18"/>
      <c r="Z273" s="19"/>
      <c r="AA273" s="18"/>
    </row>
    <row r="274" spans="1:27" ht="12.75" x14ac:dyDescent="0.2">
      <c r="A274" s="19" t="s">
        <v>249</v>
      </c>
      <c r="B274" s="20">
        <v>500</v>
      </c>
      <c r="C274" s="20">
        <v>45</v>
      </c>
      <c r="D274" s="20">
        <v>-90</v>
      </c>
      <c r="E274" s="20">
        <v>5734.8676999999998</v>
      </c>
      <c r="F274" s="16" t="str">
        <f t="shared" si="34"/>
        <v>2015-05-07</v>
      </c>
      <c r="G274" s="17" t="str">
        <f t="shared" si="35"/>
        <v>5/7/2015</v>
      </c>
      <c r="H274" s="17">
        <f t="shared" si="33"/>
        <v>43154</v>
      </c>
      <c r="I274" s="16" t="str">
        <f t="shared" si="30"/>
        <v>2/23/2018</v>
      </c>
      <c r="J274" s="16" t="e">
        <f t="shared" si="31"/>
        <v>#N/A</v>
      </c>
      <c r="K274" s="16">
        <f t="shared" si="32"/>
        <v>5859.7470000000003</v>
      </c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18"/>
      <c r="W274" s="18"/>
      <c r="Z274" s="19"/>
      <c r="AA274" s="18"/>
    </row>
    <row r="275" spans="1:27" ht="12.75" x14ac:dyDescent="0.2">
      <c r="A275" s="19" t="s">
        <v>250</v>
      </c>
      <c r="B275" s="20">
        <v>500</v>
      </c>
      <c r="C275" s="20">
        <v>45</v>
      </c>
      <c r="D275" s="20">
        <v>-90</v>
      </c>
      <c r="E275" s="20">
        <v>5736.0263999999997</v>
      </c>
      <c r="F275" s="16" t="str">
        <f t="shared" si="34"/>
        <v>2015-05-09</v>
      </c>
      <c r="G275" s="17" t="str">
        <f t="shared" si="35"/>
        <v>5/9/2015</v>
      </c>
      <c r="H275" s="17">
        <f t="shared" si="33"/>
        <v>43155</v>
      </c>
      <c r="I275" s="16" t="str">
        <f t="shared" si="30"/>
        <v>2/24/2018</v>
      </c>
      <c r="J275" s="16" t="e">
        <f t="shared" si="31"/>
        <v>#N/A</v>
      </c>
      <c r="K275" s="16">
        <f t="shared" si="32"/>
        <v>5859.7470000000003</v>
      </c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18"/>
      <c r="W275" s="18"/>
      <c r="Z275" s="19"/>
      <c r="AA275" s="18"/>
    </row>
    <row r="276" spans="1:27" ht="12.75" x14ac:dyDescent="0.2">
      <c r="A276" s="19" t="s">
        <v>251</v>
      </c>
      <c r="B276" s="20">
        <v>500</v>
      </c>
      <c r="C276" s="20">
        <v>45</v>
      </c>
      <c r="D276" s="20">
        <v>-90</v>
      </c>
      <c r="E276" s="20">
        <v>5659.8130000000001</v>
      </c>
      <c r="F276" s="16" t="str">
        <f t="shared" si="34"/>
        <v>2015-05-11</v>
      </c>
      <c r="G276" s="17" t="str">
        <f t="shared" si="35"/>
        <v>5/11/2015</v>
      </c>
      <c r="H276" s="17">
        <f t="shared" si="33"/>
        <v>43156</v>
      </c>
      <c r="I276" s="16" t="str">
        <f t="shared" si="30"/>
        <v>2/25/2018</v>
      </c>
      <c r="J276" s="16" t="e">
        <f t="shared" si="31"/>
        <v>#N/A</v>
      </c>
      <c r="K276" s="16">
        <f t="shared" si="32"/>
        <v>5859.7470000000003</v>
      </c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18"/>
      <c r="W276" s="18"/>
      <c r="Z276" s="19"/>
      <c r="AA276" s="18"/>
    </row>
    <row r="277" spans="1:27" ht="12.75" x14ac:dyDescent="0.2">
      <c r="A277" s="19" t="s">
        <v>252</v>
      </c>
      <c r="B277" s="20">
        <v>500</v>
      </c>
      <c r="C277" s="20">
        <v>45</v>
      </c>
      <c r="D277" s="20">
        <v>-90</v>
      </c>
      <c r="E277" s="20">
        <v>5715.0977000000003</v>
      </c>
      <c r="F277" s="16" t="str">
        <f t="shared" si="34"/>
        <v>2015-05-13</v>
      </c>
      <c r="G277" s="17" t="str">
        <f t="shared" si="35"/>
        <v>5/13/2015</v>
      </c>
      <c r="H277" s="17">
        <f t="shared" si="33"/>
        <v>43157</v>
      </c>
      <c r="I277" s="16" t="str">
        <f t="shared" si="30"/>
        <v>2/26/2018</v>
      </c>
      <c r="J277" s="16" t="e">
        <f t="shared" si="31"/>
        <v>#N/A</v>
      </c>
      <c r="K277" s="16">
        <f t="shared" si="32"/>
        <v>5859.7470000000003</v>
      </c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18"/>
      <c r="W277" s="18"/>
      <c r="Z277" s="19"/>
      <c r="AA277" s="18"/>
    </row>
    <row r="278" spans="1:27" ht="12.75" x14ac:dyDescent="0.2">
      <c r="A278" s="19" t="s">
        <v>253</v>
      </c>
      <c r="B278" s="20">
        <v>500</v>
      </c>
      <c r="C278" s="20">
        <v>45</v>
      </c>
      <c r="D278" s="20">
        <v>-90</v>
      </c>
      <c r="E278" s="20">
        <v>5697.826</v>
      </c>
      <c r="F278" s="16" t="str">
        <f t="shared" si="34"/>
        <v>2015-05-15</v>
      </c>
      <c r="G278" s="17" t="str">
        <f t="shared" si="35"/>
        <v>5/15/2015</v>
      </c>
      <c r="H278" s="17">
        <f t="shared" si="33"/>
        <v>43158</v>
      </c>
      <c r="I278" s="16" t="str">
        <f t="shared" si="30"/>
        <v>2/27/2018</v>
      </c>
      <c r="J278" s="16" t="e">
        <f t="shared" si="31"/>
        <v>#N/A</v>
      </c>
      <c r="K278" s="16">
        <f t="shared" si="32"/>
        <v>5859.7470000000003</v>
      </c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18"/>
      <c r="W278" s="18"/>
      <c r="Z278" s="19"/>
      <c r="AA278" s="18"/>
    </row>
    <row r="279" spans="1:27" ht="12.75" x14ac:dyDescent="0.2">
      <c r="A279" s="19" t="s">
        <v>254</v>
      </c>
      <c r="B279" s="20">
        <v>500</v>
      </c>
      <c r="C279" s="20">
        <v>45</v>
      </c>
      <c r="D279" s="20">
        <v>-90</v>
      </c>
      <c r="E279" s="20">
        <v>5769.4633999999996</v>
      </c>
      <c r="F279" s="16" t="str">
        <f t="shared" si="34"/>
        <v>2015-05-17</v>
      </c>
      <c r="G279" s="17" t="str">
        <f t="shared" si="35"/>
        <v>5/17/2015</v>
      </c>
      <c r="H279" s="17">
        <f t="shared" si="33"/>
        <v>43159</v>
      </c>
      <c r="I279" s="16" t="str">
        <f t="shared" si="30"/>
        <v>2/28/2018</v>
      </c>
      <c r="J279" s="16" t="e">
        <f t="shared" si="31"/>
        <v>#N/A</v>
      </c>
      <c r="K279" s="16">
        <f t="shared" si="32"/>
        <v>5859.7470000000003</v>
      </c>
      <c r="L279" s="20"/>
      <c r="M279" s="20"/>
      <c r="N279" s="20"/>
      <c r="O279" s="20"/>
      <c r="P279" s="20"/>
      <c r="Q279" s="20"/>
      <c r="R279" s="20"/>
      <c r="S279" s="20"/>
      <c r="T279" s="18"/>
      <c r="U279" s="20"/>
      <c r="V279" s="18"/>
      <c r="W279" s="18"/>
      <c r="Z279" s="19"/>
      <c r="AA279" s="18"/>
    </row>
    <row r="280" spans="1:27" ht="12.75" x14ac:dyDescent="0.2">
      <c r="A280" s="19" t="s">
        <v>255</v>
      </c>
      <c r="B280" s="20">
        <v>500</v>
      </c>
      <c r="C280" s="20">
        <v>45</v>
      </c>
      <c r="D280" s="20">
        <v>-90</v>
      </c>
      <c r="E280" s="20">
        <v>5661.4043000000001</v>
      </c>
      <c r="F280" s="16" t="str">
        <f t="shared" si="34"/>
        <v>2015-05-19</v>
      </c>
      <c r="G280" s="17" t="str">
        <f t="shared" si="35"/>
        <v>5/19/2015</v>
      </c>
      <c r="H280" s="17">
        <f t="shared" si="33"/>
        <v>43160</v>
      </c>
      <c r="I280" s="16" t="str">
        <f t="shared" si="30"/>
        <v>3/1/2018</v>
      </c>
      <c r="J280" s="16" t="e">
        <f t="shared" si="31"/>
        <v>#N/A</v>
      </c>
      <c r="K280" s="16">
        <f t="shared" si="32"/>
        <v>5859.7470000000003</v>
      </c>
      <c r="L280" s="20"/>
      <c r="M280" s="20"/>
      <c r="N280" s="20"/>
      <c r="O280" s="20"/>
      <c r="P280" s="20"/>
      <c r="Q280" s="20"/>
      <c r="R280" s="20"/>
      <c r="S280" s="20"/>
      <c r="T280" s="18"/>
      <c r="U280" s="20"/>
      <c r="W280" s="18"/>
      <c r="Z280" s="19"/>
      <c r="AA280" s="18"/>
    </row>
    <row r="281" spans="1:27" ht="12.75" x14ac:dyDescent="0.2">
      <c r="A281" s="19" t="s">
        <v>256</v>
      </c>
      <c r="B281" s="20">
        <v>500</v>
      </c>
      <c r="C281" s="20">
        <v>45</v>
      </c>
      <c r="D281" s="20">
        <v>-90</v>
      </c>
      <c r="E281" s="20">
        <v>5578.8450000000003</v>
      </c>
      <c r="F281" s="16" t="str">
        <f t="shared" si="34"/>
        <v>2015-05-21</v>
      </c>
      <c r="G281" s="17" t="str">
        <f t="shared" si="35"/>
        <v>5/21/2015</v>
      </c>
      <c r="H281" s="17">
        <f t="shared" si="33"/>
        <v>43161</v>
      </c>
      <c r="I281" s="16" t="str">
        <f t="shared" si="30"/>
        <v>3/2/2018</v>
      </c>
      <c r="J281" s="16" t="e">
        <f t="shared" si="31"/>
        <v>#N/A</v>
      </c>
      <c r="K281" s="16">
        <f t="shared" si="32"/>
        <v>5859.7470000000003</v>
      </c>
      <c r="L281" s="20"/>
      <c r="M281" s="20"/>
      <c r="N281" s="20"/>
      <c r="O281" s="20"/>
      <c r="P281" s="20"/>
      <c r="Q281" s="20"/>
      <c r="R281" s="20"/>
      <c r="S281" s="20"/>
      <c r="T281" s="18"/>
      <c r="U281" s="20"/>
      <c r="V281" s="18"/>
      <c r="W281" s="18"/>
      <c r="Z281" s="19"/>
      <c r="AA281" s="18"/>
    </row>
    <row r="282" spans="1:27" ht="12.75" x14ac:dyDescent="0.2">
      <c r="A282" s="19" t="s">
        <v>257</v>
      </c>
      <c r="B282" s="20">
        <v>500</v>
      </c>
      <c r="C282" s="20">
        <v>45</v>
      </c>
      <c r="D282" s="20">
        <v>-90</v>
      </c>
      <c r="E282" s="20">
        <v>5732.3980000000001</v>
      </c>
      <c r="F282" s="16" t="str">
        <f t="shared" si="34"/>
        <v>2015-05-23</v>
      </c>
      <c r="G282" s="17" t="str">
        <f t="shared" si="35"/>
        <v>5/23/2015</v>
      </c>
      <c r="H282" s="17">
        <f t="shared" si="33"/>
        <v>43162</v>
      </c>
      <c r="I282" s="16" t="str">
        <f t="shared" si="30"/>
        <v>3/3/2018</v>
      </c>
      <c r="J282" s="16" t="e">
        <f t="shared" si="31"/>
        <v>#N/A</v>
      </c>
      <c r="K282" s="16">
        <f t="shared" si="32"/>
        <v>5859.7470000000003</v>
      </c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W282" s="18"/>
      <c r="Z282" s="19"/>
      <c r="AA282" s="18"/>
    </row>
    <row r="283" spans="1:27" ht="12.75" x14ac:dyDescent="0.2">
      <c r="A283" s="19" t="s">
        <v>258</v>
      </c>
      <c r="B283" s="20">
        <v>500</v>
      </c>
      <c r="C283" s="20">
        <v>45</v>
      </c>
      <c r="D283" s="20">
        <v>-90</v>
      </c>
      <c r="E283" s="20">
        <v>5709.3856999999998</v>
      </c>
      <c r="F283" s="16" t="str">
        <f t="shared" si="34"/>
        <v>2015-05-25</v>
      </c>
      <c r="G283" s="17" t="str">
        <f t="shared" si="35"/>
        <v>5/25/2015</v>
      </c>
      <c r="H283" s="17">
        <f t="shared" si="33"/>
        <v>43163</v>
      </c>
      <c r="I283" s="16" t="str">
        <f t="shared" si="30"/>
        <v>3/4/2018</v>
      </c>
      <c r="J283" s="16" t="e">
        <f t="shared" si="31"/>
        <v>#N/A</v>
      </c>
      <c r="K283" s="16">
        <f t="shared" si="32"/>
        <v>5859.7470000000003</v>
      </c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18"/>
      <c r="W283" s="18"/>
      <c r="Z283" s="19"/>
      <c r="AA283" s="18"/>
    </row>
    <row r="284" spans="1:27" ht="12.75" x14ac:dyDescent="0.2">
      <c r="A284" s="19" t="s">
        <v>259</v>
      </c>
      <c r="B284" s="20">
        <v>500</v>
      </c>
      <c r="C284" s="20">
        <v>45</v>
      </c>
      <c r="D284" s="20">
        <v>-90</v>
      </c>
      <c r="E284" s="20">
        <v>5655.8509999999997</v>
      </c>
      <c r="F284" s="16" t="str">
        <f t="shared" si="34"/>
        <v>2015-05-27</v>
      </c>
      <c r="G284" s="17" t="str">
        <f t="shared" si="35"/>
        <v>5/27/2015</v>
      </c>
      <c r="H284" s="17">
        <f t="shared" si="33"/>
        <v>43164</v>
      </c>
      <c r="I284" s="16" t="str">
        <f t="shared" si="30"/>
        <v>3/5/2018</v>
      </c>
      <c r="J284" s="16" t="e">
        <f t="shared" si="31"/>
        <v>#N/A</v>
      </c>
      <c r="K284" s="16">
        <f t="shared" si="32"/>
        <v>5859.7470000000003</v>
      </c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18"/>
      <c r="W284" s="18"/>
      <c r="Z284" s="19"/>
      <c r="AA284" s="18"/>
    </row>
    <row r="285" spans="1:27" ht="12.75" x14ac:dyDescent="0.2">
      <c r="A285" s="19" t="s">
        <v>260</v>
      </c>
      <c r="B285" s="20">
        <v>500</v>
      </c>
      <c r="C285" s="20">
        <v>45</v>
      </c>
      <c r="D285" s="20">
        <v>-90</v>
      </c>
      <c r="E285" s="20">
        <v>5760.5950000000003</v>
      </c>
      <c r="F285" s="16" t="str">
        <f t="shared" si="34"/>
        <v>2015-05-29</v>
      </c>
      <c r="G285" s="17" t="str">
        <f t="shared" si="35"/>
        <v>5/29/2015</v>
      </c>
      <c r="H285" s="17">
        <f t="shared" si="33"/>
        <v>43165</v>
      </c>
      <c r="I285" s="16" t="str">
        <f t="shared" si="30"/>
        <v>3/6/2018</v>
      </c>
      <c r="J285" s="16" t="e">
        <f t="shared" si="31"/>
        <v>#N/A</v>
      </c>
      <c r="K285" s="16">
        <f t="shared" si="32"/>
        <v>5859.7470000000003</v>
      </c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W285" s="18"/>
      <c r="Z285" s="19"/>
      <c r="AA285" s="18"/>
    </row>
    <row r="286" spans="1:27" ht="12.75" x14ac:dyDescent="0.2">
      <c r="A286" s="19" t="s">
        <v>261</v>
      </c>
      <c r="B286" s="20">
        <v>500</v>
      </c>
      <c r="C286" s="20">
        <v>45</v>
      </c>
      <c r="D286" s="20">
        <v>-90</v>
      </c>
      <c r="E286" s="20">
        <v>5738.4224000000004</v>
      </c>
      <c r="F286" s="16" t="str">
        <f t="shared" si="34"/>
        <v>2015-05-31</v>
      </c>
      <c r="G286" s="17" t="str">
        <f t="shared" si="35"/>
        <v>5/31/2015</v>
      </c>
      <c r="H286" s="17">
        <f t="shared" si="33"/>
        <v>43166</v>
      </c>
      <c r="I286" s="16" t="str">
        <f t="shared" si="30"/>
        <v>3/7/2018</v>
      </c>
      <c r="J286" s="16" t="e">
        <f t="shared" si="31"/>
        <v>#N/A</v>
      </c>
      <c r="K286" s="16">
        <f t="shared" si="32"/>
        <v>5859.7470000000003</v>
      </c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18"/>
      <c r="W286" s="18"/>
      <c r="Z286" s="19"/>
      <c r="AA286" s="18"/>
    </row>
    <row r="287" spans="1:27" ht="12.75" x14ac:dyDescent="0.2">
      <c r="A287" s="19" t="s">
        <v>262</v>
      </c>
      <c r="B287" s="20">
        <v>500</v>
      </c>
      <c r="C287" s="20">
        <v>45</v>
      </c>
      <c r="D287" s="20">
        <v>-90</v>
      </c>
      <c r="E287" s="20">
        <v>5752.3516</v>
      </c>
      <c r="F287" s="16" t="str">
        <f t="shared" si="34"/>
        <v>2015-06-01</v>
      </c>
      <c r="G287" s="17" t="str">
        <f t="shared" si="35"/>
        <v>6/1/2015</v>
      </c>
      <c r="H287" s="17">
        <f t="shared" si="33"/>
        <v>43167</v>
      </c>
      <c r="I287" s="16" t="str">
        <f t="shared" si="30"/>
        <v>3/8/2018</v>
      </c>
      <c r="J287" s="16" t="e">
        <f t="shared" si="31"/>
        <v>#N/A</v>
      </c>
      <c r="K287" s="16">
        <f t="shared" si="32"/>
        <v>5859.7470000000003</v>
      </c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W287" s="18"/>
      <c r="Z287" s="19"/>
      <c r="AA287" s="18"/>
    </row>
    <row r="288" spans="1:27" ht="12.75" x14ac:dyDescent="0.2">
      <c r="A288" s="19" t="s">
        <v>263</v>
      </c>
      <c r="B288" s="20">
        <v>500</v>
      </c>
      <c r="C288" s="20">
        <v>45</v>
      </c>
      <c r="D288" s="20">
        <v>-90</v>
      </c>
      <c r="E288" s="20">
        <v>5781.3019999999997</v>
      </c>
      <c r="F288" s="16" t="str">
        <f t="shared" si="34"/>
        <v>2015-06-02</v>
      </c>
      <c r="G288" s="17" t="str">
        <f t="shared" si="35"/>
        <v>6/2/2015</v>
      </c>
      <c r="H288" s="17">
        <f t="shared" si="33"/>
        <v>43168</v>
      </c>
      <c r="I288" s="16" t="str">
        <f t="shared" si="30"/>
        <v>3/9/2018</v>
      </c>
      <c r="J288" s="16" t="e">
        <f t="shared" si="31"/>
        <v>#N/A</v>
      </c>
      <c r="K288" s="16">
        <f t="shared" si="32"/>
        <v>5859.7470000000003</v>
      </c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18"/>
      <c r="W288" s="18"/>
      <c r="Z288" s="19"/>
      <c r="AA288" s="18"/>
    </row>
    <row r="289" spans="1:27" ht="12.75" x14ac:dyDescent="0.2">
      <c r="A289" s="19" t="s">
        <v>264</v>
      </c>
      <c r="B289" s="20">
        <v>500</v>
      </c>
      <c r="C289" s="20">
        <v>45</v>
      </c>
      <c r="D289" s="20">
        <v>-90</v>
      </c>
      <c r="E289" s="20">
        <v>5784.3969999999999</v>
      </c>
      <c r="F289" s="16" t="str">
        <f t="shared" si="34"/>
        <v>2015-06-03</v>
      </c>
      <c r="G289" s="17" t="str">
        <f t="shared" si="35"/>
        <v>6/3/2015</v>
      </c>
      <c r="H289" s="17">
        <f t="shared" si="33"/>
        <v>43169</v>
      </c>
      <c r="I289" s="16" t="str">
        <f t="shared" si="30"/>
        <v>3/10/2018</v>
      </c>
      <c r="J289" s="16" t="e">
        <f t="shared" si="31"/>
        <v>#N/A</v>
      </c>
      <c r="K289" s="16">
        <f t="shared" si="32"/>
        <v>5859.7470000000003</v>
      </c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18"/>
      <c r="W289" s="18"/>
      <c r="Z289" s="19"/>
      <c r="AA289" s="18"/>
    </row>
    <row r="290" spans="1:27" ht="12.75" x14ac:dyDescent="0.2">
      <c r="A290" s="19" t="s">
        <v>265</v>
      </c>
      <c r="B290" s="20">
        <v>500</v>
      </c>
      <c r="C290" s="20">
        <v>45</v>
      </c>
      <c r="D290" s="20">
        <v>-90</v>
      </c>
      <c r="E290" s="20">
        <v>5802.2183000000005</v>
      </c>
      <c r="F290" s="16" t="str">
        <f t="shared" si="34"/>
        <v>2015-06-04</v>
      </c>
      <c r="G290" s="17" t="str">
        <f t="shared" si="35"/>
        <v>6/4/2015</v>
      </c>
      <c r="H290" s="17">
        <f t="shared" si="33"/>
        <v>43170</v>
      </c>
      <c r="I290" s="16" t="str">
        <f t="shared" si="30"/>
        <v>3/11/2018</v>
      </c>
      <c r="J290" s="16" t="e">
        <f t="shared" si="31"/>
        <v>#N/A</v>
      </c>
      <c r="K290" s="16">
        <f t="shared" si="32"/>
        <v>5859.7470000000003</v>
      </c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18"/>
      <c r="W290" s="18"/>
      <c r="Z290" s="19"/>
      <c r="AA290" s="18"/>
    </row>
    <row r="291" spans="1:27" ht="12.75" x14ac:dyDescent="0.2">
      <c r="A291" s="19" t="s">
        <v>266</v>
      </c>
      <c r="B291" s="20">
        <v>500</v>
      </c>
      <c r="C291" s="20">
        <v>45</v>
      </c>
      <c r="D291" s="20">
        <v>-90</v>
      </c>
      <c r="E291" s="20">
        <v>5799.4030000000002</v>
      </c>
      <c r="F291" s="16" t="str">
        <f t="shared" si="34"/>
        <v>2015-06-05</v>
      </c>
      <c r="G291" s="17" t="str">
        <f t="shared" si="35"/>
        <v>6/5/2015</v>
      </c>
      <c r="H291" s="17">
        <f t="shared" si="33"/>
        <v>43171</v>
      </c>
      <c r="I291" s="16" t="str">
        <f t="shared" si="30"/>
        <v>3/12/2018</v>
      </c>
      <c r="J291" s="16" t="e">
        <f t="shared" si="31"/>
        <v>#N/A</v>
      </c>
      <c r="K291" s="16">
        <f t="shared" si="32"/>
        <v>5859.7470000000003</v>
      </c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18"/>
      <c r="W291" s="18"/>
      <c r="Z291" s="19"/>
      <c r="AA291" s="18"/>
    </row>
    <row r="292" spans="1:27" ht="12.75" x14ac:dyDescent="0.2">
      <c r="A292" s="19" t="s">
        <v>267</v>
      </c>
      <c r="B292" s="20">
        <v>500</v>
      </c>
      <c r="C292" s="20">
        <v>45</v>
      </c>
      <c r="D292" s="20">
        <v>-90</v>
      </c>
      <c r="E292" s="20">
        <v>5798.1210000000001</v>
      </c>
      <c r="F292" s="16" t="str">
        <f t="shared" si="34"/>
        <v>2015-06-06</v>
      </c>
      <c r="G292" s="17" t="str">
        <f t="shared" si="35"/>
        <v>6/6/2015</v>
      </c>
      <c r="H292" s="17">
        <f t="shared" si="33"/>
        <v>43172</v>
      </c>
      <c r="I292" s="16" t="str">
        <f t="shared" si="30"/>
        <v>3/13/2018</v>
      </c>
      <c r="J292" s="16" t="e">
        <f t="shared" si="31"/>
        <v>#N/A</v>
      </c>
      <c r="K292" s="16">
        <f t="shared" si="32"/>
        <v>5859.7470000000003</v>
      </c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W292" s="18"/>
      <c r="Z292" s="19"/>
      <c r="AA292" s="18"/>
    </row>
    <row r="293" spans="1:27" ht="12.75" x14ac:dyDescent="0.2">
      <c r="A293" s="19" t="s">
        <v>268</v>
      </c>
      <c r="B293" s="20">
        <v>500</v>
      </c>
      <c r="C293" s="20">
        <v>45</v>
      </c>
      <c r="D293" s="20">
        <v>-90</v>
      </c>
      <c r="E293" s="20">
        <v>5708.326</v>
      </c>
      <c r="F293" s="16" t="str">
        <f t="shared" si="34"/>
        <v>2015-06-07</v>
      </c>
      <c r="G293" s="17" t="str">
        <f t="shared" si="35"/>
        <v>6/7/2015</v>
      </c>
      <c r="H293" s="17">
        <f t="shared" si="33"/>
        <v>43173</v>
      </c>
      <c r="I293" s="16" t="str">
        <f t="shared" si="30"/>
        <v>3/14/2018</v>
      </c>
      <c r="J293" s="16" t="e">
        <f t="shared" si="31"/>
        <v>#N/A</v>
      </c>
      <c r="K293" s="16">
        <f t="shared" si="32"/>
        <v>5859.7470000000003</v>
      </c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W293" s="18"/>
      <c r="Z293" s="19"/>
      <c r="AA293" s="18"/>
    </row>
    <row r="294" spans="1:27" ht="12.75" x14ac:dyDescent="0.2">
      <c r="A294" s="19" t="s">
        <v>269</v>
      </c>
      <c r="B294" s="20">
        <v>500</v>
      </c>
      <c r="C294" s="20">
        <v>45</v>
      </c>
      <c r="D294" s="20">
        <v>-90</v>
      </c>
      <c r="E294" s="20">
        <v>5644.8739999999998</v>
      </c>
      <c r="F294" s="16" t="str">
        <f t="shared" si="34"/>
        <v>2015-06-08</v>
      </c>
      <c r="G294" s="17" t="str">
        <f t="shared" si="35"/>
        <v>6/8/2015</v>
      </c>
      <c r="H294" s="17">
        <f t="shared" si="33"/>
        <v>43174</v>
      </c>
      <c r="I294" s="16" t="str">
        <f t="shared" si="30"/>
        <v>3/15/2018</v>
      </c>
      <c r="J294" s="16" t="e">
        <f t="shared" si="31"/>
        <v>#N/A</v>
      </c>
      <c r="K294" s="16">
        <f t="shared" si="32"/>
        <v>5859.7470000000003</v>
      </c>
      <c r="L294" s="20"/>
      <c r="M294" s="20"/>
      <c r="N294" s="20"/>
      <c r="O294" s="20"/>
      <c r="P294" s="20"/>
      <c r="Q294" s="20"/>
      <c r="R294" s="20"/>
      <c r="S294" s="20"/>
      <c r="T294" s="21"/>
      <c r="U294" s="20"/>
      <c r="V294" s="18"/>
      <c r="W294" s="18"/>
      <c r="Z294" s="19"/>
      <c r="AA294" s="18"/>
    </row>
    <row r="295" spans="1:27" ht="12.75" x14ac:dyDescent="0.2">
      <c r="A295" s="19" t="s">
        <v>270</v>
      </c>
      <c r="B295" s="20">
        <v>500</v>
      </c>
      <c r="C295" s="20">
        <v>45</v>
      </c>
      <c r="D295" s="20">
        <v>-90</v>
      </c>
      <c r="E295" s="20">
        <v>5733.7206999999999</v>
      </c>
      <c r="F295" s="16" t="str">
        <f t="shared" si="34"/>
        <v>2015-06-09</v>
      </c>
      <c r="G295" s="17" t="str">
        <f t="shared" si="35"/>
        <v>6/9/2015</v>
      </c>
      <c r="H295" s="17">
        <f t="shared" si="33"/>
        <v>43175</v>
      </c>
      <c r="I295" s="16" t="str">
        <f t="shared" si="30"/>
        <v>3/16/2018</v>
      </c>
      <c r="J295" s="16" t="e">
        <f t="shared" si="31"/>
        <v>#N/A</v>
      </c>
      <c r="K295" s="16">
        <f t="shared" si="32"/>
        <v>5859.7470000000003</v>
      </c>
      <c r="L295" s="20"/>
      <c r="M295" s="20"/>
      <c r="N295" s="20"/>
      <c r="O295" s="20"/>
      <c r="P295" s="20"/>
      <c r="Q295" s="20"/>
      <c r="R295" s="20"/>
      <c r="T295" s="20"/>
      <c r="U295" s="20"/>
      <c r="W295" s="18"/>
      <c r="Z295" s="19"/>
      <c r="AA295" s="18"/>
    </row>
    <row r="296" spans="1:27" ht="12.75" x14ac:dyDescent="0.2">
      <c r="A296" s="19" t="s">
        <v>271</v>
      </c>
      <c r="B296" s="10">
        <v>500</v>
      </c>
      <c r="C296" s="10">
        <v>45</v>
      </c>
      <c r="D296" s="10">
        <v>-90</v>
      </c>
      <c r="E296" s="13">
        <v>5737.9080000000004</v>
      </c>
      <c r="F296" s="16" t="str">
        <f t="shared" si="34"/>
        <v>2015-06-10</v>
      </c>
      <c r="G296" s="17" t="str">
        <f t="shared" si="35"/>
        <v>6/10/2015</v>
      </c>
      <c r="H296" s="17">
        <f t="shared" si="33"/>
        <v>43176</v>
      </c>
      <c r="I296" s="16" t="str">
        <f t="shared" si="30"/>
        <v>3/17/2018</v>
      </c>
      <c r="J296" s="16" t="e">
        <f t="shared" si="31"/>
        <v>#N/A</v>
      </c>
      <c r="K296" s="16">
        <f t="shared" si="32"/>
        <v>5859.7470000000003</v>
      </c>
      <c r="Z296" s="19"/>
      <c r="AA296" s="18"/>
    </row>
    <row r="297" spans="1:27" ht="12.75" x14ac:dyDescent="0.2">
      <c r="A297" s="19" t="s">
        <v>272</v>
      </c>
      <c r="B297" s="10">
        <v>500</v>
      </c>
      <c r="C297" s="10">
        <v>45</v>
      </c>
      <c r="D297" s="10">
        <v>-90</v>
      </c>
      <c r="E297" s="13">
        <v>5744.299</v>
      </c>
      <c r="F297" s="16" t="str">
        <f t="shared" si="34"/>
        <v>2015-06-11</v>
      </c>
      <c r="G297" s="17" t="str">
        <f t="shared" si="35"/>
        <v>6/11/2015</v>
      </c>
      <c r="H297" s="17">
        <f t="shared" si="33"/>
        <v>43177</v>
      </c>
      <c r="I297" s="16" t="str">
        <f t="shared" si="30"/>
        <v>3/18/2018</v>
      </c>
      <c r="J297" s="16" t="e">
        <f t="shared" si="31"/>
        <v>#N/A</v>
      </c>
      <c r="K297" s="16">
        <f t="shared" si="32"/>
        <v>5859.7470000000003</v>
      </c>
      <c r="Z297" s="19"/>
      <c r="AA297" s="18"/>
    </row>
    <row r="298" spans="1:27" ht="12.75" x14ac:dyDescent="0.2">
      <c r="A298" s="19" t="s">
        <v>273</v>
      </c>
      <c r="B298" s="10">
        <v>500</v>
      </c>
      <c r="C298" s="10">
        <v>45</v>
      </c>
      <c r="D298" s="10">
        <v>-90</v>
      </c>
      <c r="E298" s="13">
        <v>5778.6980000000003</v>
      </c>
      <c r="F298" s="16" t="str">
        <f t="shared" si="34"/>
        <v>2015-06-12</v>
      </c>
      <c r="G298" s="17" t="str">
        <f t="shared" si="35"/>
        <v>6/12/2015</v>
      </c>
      <c r="H298" s="17">
        <f t="shared" si="33"/>
        <v>43178</v>
      </c>
      <c r="I298" s="16" t="str">
        <f t="shared" si="30"/>
        <v>3/19/2018</v>
      </c>
      <c r="J298" s="16" t="e">
        <f t="shared" si="31"/>
        <v>#N/A</v>
      </c>
      <c r="K298" s="16">
        <f t="shared" si="32"/>
        <v>5859.7470000000003</v>
      </c>
      <c r="Z298" s="19"/>
      <c r="AA298" s="18"/>
    </row>
    <row r="299" spans="1:27" ht="12.75" x14ac:dyDescent="0.2">
      <c r="A299" s="19" t="s">
        <v>274</v>
      </c>
      <c r="B299" s="13">
        <v>500</v>
      </c>
      <c r="C299" s="10">
        <v>45</v>
      </c>
      <c r="D299" s="13">
        <v>-90</v>
      </c>
      <c r="E299" s="13">
        <v>5783.0527000000002</v>
      </c>
      <c r="F299" s="16" t="str">
        <f t="shared" si="34"/>
        <v>2015-06-13</v>
      </c>
      <c r="G299" s="17" t="str">
        <f t="shared" si="35"/>
        <v>6/13/2015</v>
      </c>
      <c r="H299" s="17">
        <f t="shared" si="33"/>
        <v>43179</v>
      </c>
      <c r="I299" s="16" t="str">
        <f t="shared" si="30"/>
        <v>3/20/2018</v>
      </c>
      <c r="J299" s="16" t="e">
        <f t="shared" si="31"/>
        <v>#N/A</v>
      </c>
      <c r="K299" s="16">
        <f t="shared" si="32"/>
        <v>5859.7470000000003</v>
      </c>
      <c r="Z299" s="19"/>
      <c r="AA299" s="18"/>
    </row>
    <row r="300" spans="1:27" ht="12.75" x14ac:dyDescent="0.2">
      <c r="A300" s="19" t="s">
        <v>275</v>
      </c>
      <c r="B300" s="13">
        <v>500</v>
      </c>
      <c r="C300" s="10">
        <v>45</v>
      </c>
      <c r="D300" s="13">
        <v>-90</v>
      </c>
      <c r="E300" s="13">
        <v>5810.3890000000001</v>
      </c>
      <c r="F300" s="16" t="str">
        <f t="shared" si="34"/>
        <v>2015-06-14</v>
      </c>
      <c r="G300" s="17" t="str">
        <f t="shared" si="35"/>
        <v>6/14/2015</v>
      </c>
      <c r="H300" s="17">
        <f t="shared" si="33"/>
        <v>43180</v>
      </c>
      <c r="I300" s="16" t="str">
        <f t="shared" si="30"/>
        <v>3/21/2018</v>
      </c>
      <c r="J300" s="16" t="e">
        <f t="shared" si="31"/>
        <v>#N/A</v>
      </c>
      <c r="K300" s="16">
        <f t="shared" si="32"/>
        <v>5859.7470000000003</v>
      </c>
      <c r="Z300" s="19"/>
      <c r="AA300" s="18"/>
    </row>
    <row r="301" spans="1:27" ht="12.75" x14ac:dyDescent="0.2">
      <c r="A301" s="19" t="s">
        <v>276</v>
      </c>
      <c r="B301" s="13">
        <v>500</v>
      </c>
      <c r="C301" s="10">
        <v>45</v>
      </c>
      <c r="D301" s="13">
        <v>-90</v>
      </c>
      <c r="E301" s="13">
        <v>5785.7606999999998</v>
      </c>
      <c r="F301" s="16" t="str">
        <f t="shared" si="34"/>
        <v>2015-06-15</v>
      </c>
      <c r="G301" s="17" t="str">
        <f t="shared" si="35"/>
        <v>6/15/2015</v>
      </c>
      <c r="H301" s="17">
        <f t="shared" si="33"/>
        <v>43181</v>
      </c>
      <c r="I301" s="16" t="str">
        <f t="shared" si="30"/>
        <v>3/22/2018</v>
      </c>
      <c r="J301" s="16" t="e">
        <f t="shared" si="31"/>
        <v>#N/A</v>
      </c>
      <c r="K301" s="16">
        <f t="shared" si="32"/>
        <v>5859.7470000000003</v>
      </c>
      <c r="Z301" s="19"/>
      <c r="AA301" s="18"/>
    </row>
    <row r="302" spans="1:27" ht="12.75" x14ac:dyDescent="0.2">
      <c r="A302" s="19" t="s">
        <v>277</v>
      </c>
      <c r="B302" s="13">
        <v>500</v>
      </c>
      <c r="C302" s="10">
        <v>45</v>
      </c>
      <c r="D302" s="13">
        <v>-90</v>
      </c>
      <c r="E302" s="13">
        <v>5799.3573999999999</v>
      </c>
      <c r="F302" s="16" t="str">
        <f t="shared" si="34"/>
        <v>2015-06-16</v>
      </c>
      <c r="G302" s="17" t="str">
        <f t="shared" si="35"/>
        <v>6/16/2015</v>
      </c>
      <c r="H302" s="17">
        <f t="shared" si="33"/>
        <v>43182</v>
      </c>
      <c r="I302" s="16" t="str">
        <f t="shared" si="30"/>
        <v>3/23/2018</v>
      </c>
      <c r="J302" s="16" t="e">
        <f t="shared" si="31"/>
        <v>#N/A</v>
      </c>
      <c r="K302" s="16">
        <f t="shared" si="32"/>
        <v>5859.7470000000003</v>
      </c>
      <c r="Z302" s="19"/>
      <c r="AA302" s="18"/>
    </row>
    <row r="303" spans="1:27" ht="12.75" x14ac:dyDescent="0.2">
      <c r="A303" s="19" t="s">
        <v>278</v>
      </c>
      <c r="B303" s="13">
        <v>500</v>
      </c>
      <c r="C303" s="10">
        <v>45</v>
      </c>
      <c r="D303" s="13">
        <v>-90</v>
      </c>
      <c r="E303" s="13">
        <v>5771.09</v>
      </c>
      <c r="F303" s="16" t="str">
        <f t="shared" si="34"/>
        <v>2015-06-17</v>
      </c>
      <c r="G303" s="17" t="str">
        <f t="shared" si="35"/>
        <v>6/17/2015</v>
      </c>
      <c r="H303" s="17">
        <f t="shared" si="33"/>
        <v>43183</v>
      </c>
      <c r="I303" s="16" t="str">
        <f t="shared" si="30"/>
        <v>3/24/2018</v>
      </c>
      <c r="J303" s="16" t="e">
        <f t="shared" si="31"/>
        <v>#N/A</v>
      </c>
      <c r="K303" s="16">
        <f t="shared" si="32"/>
        <v>5859.7470000000003</v>
      </c>
      <c r="Z303" s="19"/>
      <c r="AA303" s="18"/>
    </row>
    <row r="304" spans="1:27" ht="12.75" x14ac:dyDescent="0.2">
      <c r="A304" s="19" t="s">
        <v>279</v>
      </c>
      <c r="B304" s="13">
        <v>500</v>
      </c>
      <c r="C304" s="10">
        <v>45</v>
      </c>
      <c r="D304" s="13">
        <v>-90</v>
      </c>
      <c r="E304" s="13">
        <v>5763.9462999999996</v>
      </c>
      <c r="F304" s="16" t="str">
        <f t="shared" si="34"/>
        <v>2015-06-18</v>
      </c>
      <c r="G304" s="17" t="str">
        <f t="shared" si="35"/>
        <v>6/18/2015</v>
      </c>
      <c r="H304" s="17">
        <f t="shared" si="33"/>
        <v>43184</v>
      </c>
      <c r="I304" s="16" t="str">
        <f t="shared" si="30"/>
        <v>3/25/2018</v>
      </c>
      <c r="J304" s="16" t="e">
        <f t="shared" si="31"/>
        <v>#N/A</v>
      </c>
      <c r="K304" s="16">
        <f t="shared" si="32"/>
        <v>5859.7470000000003</v>
      </c>
      <c r="Z304" s="19"/>
      <c r="AA304" s="18"/>
    </row>
    <row r="305" spans="1:27" ht="12.75" x14ac:dyDescent="0.2">
      <c r="A305" s="19" t="s">
        <v>280</v>
      </c>
      <c r="B305" s="13">
        <v>500</v>
      </c>
      <c r="C305" s="10">
        <v>45</v>
      </c>
      <c r="D305" s="13">
        <v>-90</v>
      </c>
      <c r="E305" s="13">
        <v>5781.7007000000003</v>
      </c>
      <c r="F305" s="16" t="str">
        <f t="shared" si="34"/>
        <v>2015-06-19</v>
      </c>
      <c r="G305" s="17" t="str">
        <f t="shared" si="35"/>
        <v>6/19/2015</v>
      </c>
      <c r="H305" s="17">
        <f t="shared" si="33"/>
        <v>43185</v>
      </c>
      <c r="I305" s="16" t="str">
        <f t="shared" si="30"/>
        <v>3/26/2018</v>
      </c>
      <c r="J305" s="16" t="e">
        <f t="shared" si="31"/>
        <v>#N/A</v>
      </c>
      <c r="K305" s="16">
        <f t="shared" si="32"/>
        <v>5859.7470000000003</v>
      </c>
      <c r="Z305" s="19"/>
      <c r="AA305" s="18"/>
    </row>
    <row r="306" spans="1:27" ht="12.75" x14ac:dyDescent="0.2">
      <c r="A306" s="19" t="s">
        <v>281</v>
      </c>
      <c r="B306" s="13">
        <v>500</v>
      </c>
      <c r="C306" s="10">
        <v>45</v>
      </c>
      <c r="D306" s="13">
        <v>-90</v>
      </c>
      <c r="E306" s="13">
        <v>5752.0060000000003</v>
      </c>
      <c r="F306" s="16" t="str">
        <f t="shared" si="34"/>
        <v>2015-06-20</v>
      </c>
      <c r="G306" s="17" t="str">
        <f t="shared" si="35"/>
        <v>6/20/2015</v>
      </c>
      <c r="H306" s="17">
        <f t="shared" si="33"/>
        <v>43186</v>
      </c>
      <c r="I306" s="16" t="str">
        <f t="shared" si="30"/>
        <v>3/27/2018</v>
      </c>
      <c r="J306" s="16" t="e">
        <f t="shared" si="31"/>
        <v>#N/A</v>
      </c>
      <c r="K306" s="16">
        <f t="shared" si="32"/>
        <v>5859.7470000000003</v>
      </c>
      <c r="Z306" s="19"/>
      <c r="AA306" s="18"/>
    </row>
    <row r="307" spans="1:27" ht="12.75" x14ac:dyDescent="0.2">
      <c r="A307" s="19" t="s">
        <v>282</v>
      </c>
      <c r="B307" s="13">
        <v>500</v>
      </c>
      <c r="C307" s="10">
        <v>45</v>
      </c>
      <c r="D307" s="13">
        <v>-90</v>
      </c>
      <c r="E307" s="13">
        <v>5744.982</v>
      </c>
      <c r="F307" s="16" t="str">
        <f t="shared" si="34"/>
        <v>2015-06-21</v>
      </c>
      <c r="G307" s="17" t="str">
        <f t="shared" si="35"/>
        <v>6/21/2015</v>
      </c>
      <c r="H307" s="17">
        <f t="shared" si="33"/>
        <v>43187</v>
      </c>
      <c r="I307" s="16" t="str">
        <f t="shared" si="30"/>
        <v>3/28/2018</v>
      </c>
      <c r="J307" s="16" t="e">
        <f t="shared" si="31"/>
        <v>#N/A</v>
      </c>
      <c r="K307" s="16">
        <f t="shared" si="32"/>
        <v>5859.7470000000003</v>
      </c>
      <c r="Z307" s="19"/>
      <c r="AA307" s="18"/>
    </row>
    <row r="308" spans="1:27" ht="12.75" x14ac:dyDescent="0.2">
      <c r="A308" s="19" t="s">
        <v>283</v>
      </c>
      <c r="B308" s="13">
        <v>500</v>
      </c>
      <c r="C308" s="10">
        <v>45</v>
      </c>
      <c r="D308" s="13">
        <v>-90</v>
      </c>
      <c r="E308" s="13">
        <v>5755.6289999999999</v>
      </c>
      <c r="F308" s="16" t="str">
        <f t="shared" si="34"/>
        <v>2015-06-22</v>
      </c>
      <c r="G308" s="17" t="str">
        <f t="shared" si="35"/>
        <v>6/22/2015</v>
      </c>
      <c r="H308" s="17">
        <f t="shared" si="33"/>
        <v>43188</v>
      </c>
      <c r="I308" s="16" t="str">
        <f t="shared" si="30"/>
        <v>3/29/2018</v>
      </c>
      <c r="J308" s="16" t="e">
        <f t="shared" si="31"/>
        <v>#N/A</v>
      </c>
      <c r="K308" s="16">
        <f t="shared" si="32"/>
        <v>5859.7470000000003</v>
      </c>
      <c r="Z308" s="19"/>
      <c r="AA308" s="18"/>
    </row>
    <row r="309" spans="1:27" ht="12.75" x14ac:dyDescent="0.2">
      <c r="A309" s="19" t="s">
        <v>284</v>
      </c>
      <c r="B309" s="13">
        <v>500</v>
      </c>
      <c r="C309" s="10">
        <v>45</v>
      </c>
      <c r="D309" s="13">
        <v>-90</v>
      </c>
      <c r="E309" s="13">
        <v>5763.18</v>
      </c>
      <c r="F309" s="16" t="str">
        <f t="shared" si="34"/>
        <v>2015-06-23</v>
      </c>
      <c r="G309" s="17" t="str">
        <f t="shared" si="35"/>
        <v>6/23/2015</v>
      </c>
      <c r="H309" s="17">
        <f t="shared" si="33"/>
        <v>43189</v>
      </c>
      <c r="I309" s="16" t="str">
        <f t="shared" si="30"/>
        <v>3/30/2018</v>
      </c>
      <c r="J309" s="16" t="e">
        <f t="shared" si="31"/>
        <v>#N/A</v>
      </c>
      <c r="K309" s="16">
        <f t="shared" si="32"/>
        <v>5859.7470000000003</v>
      </c>
      <c r="Z309" s="19"/>
      <c r="AA309" s="18"/>
    </row>
    <row r="310" spans="1:27" ht="12.75" x14ac:dyDescent="0.2">
      <c r="A310" s="19" t="s">
        <v>285</v>
      </c>
      <c r="B310" s="13">
        <v>500</v>
      </c>
      <c r="C310" s="10">
        <v>45</v>
      </c>
      <c r="D310" s="13">
        <v>-90</v>
      </c>
      <c r="E310" s="13">
        <v>5797.4250000000002</v>
      </c>
      <c r="F310" s="16" t="str">
        <f t="shared" si="34"/>
        <v>2015-06-24</v>
      </c>
      <c r="G310" s="17" t="str">
        <f t="shared" si="35"/>
        <v>6/24/2015</v>
      </c>
      <c r="H310" s="17">
        <f t="shared" si="33"/>
        <v>43190</v>
      </c>
      <c r="I310" s="16" t="str">
        <f t="shared" si="30"/>
        <v>3/31/2018</v>
      </c>
      <c r="J310" s="16" t="e">
        <f t="shared" si="31"/>
        <v>#N/A</v>
      </c>
      <c r="K310" s="16">
        <f t="shared" si="32"/>
        <v>5859.7470000000003</v>
      </c>
      <c r="Z310" s="19"/>
      <c r="AA310" s="18"/>
    </row>
    <row r="311" spans="1:27" ht="12.75" x14ac:dyDescent="0.2">
      <c r="A311" s="19" t="s">
        <v>286</v>
      </c>
      <c r="B311" s="13">
        <v>500</v>
      </c>
      <c r="C311" s="10">
        <v>45</v>
      </c>
      <c r="D311" s="13">
        <v>-90</v>
      </c>
      <c r="E311" s="13">
        <v>5768.9790000000003</v>
      </c>
      <c r="F311" s="16" t="str">
        <f t="shared" si="34"/>
        <v>2015-06-25</v>
      </c>
      <c r="G311" s="17" t="str">
        <f t="shared" si="35"/>
        <v>6/25/2015</v>
      </c>
      <c r="H311" s="17">
        <f t="shared" si="33"/>
        <v>43191</v>
      </c>
      <c r="I311" s="16" t="str">
        <f t="shared" si="30"/>
        <v>4/1/2018</v>
      </c>
      <c r="J311" s="16" t="e">
        <f t="shared" si="31"/>
        <v>#N/A</v>
      </c>
      <c r="K311" s="16">
        <f t="shared" si="32"/>
        <v>5859.7470000000003</v>
      </c>
      <c r="Z311" s="19"/>
      <c r="AA311" s="18"/>
    </row>
    <row r="312" spans="1:27" ht="12.75" x14ac:dyDescent="0.2">
      <c r="A312" s="19" t="s">
        <v>287</v>
      </c>
      <c r="B312" s="13">
        <v>500</v>
      </c>
      <c r="C312" s="10">
        <v>45</v>
      </c>
      <c r="D312" s="13">
        <v>-90</v>
      </c>
      <c r="E312" s="13">
        <v>5755.6229999999996</v>
      </c>
      <c r="F312" s="16" t="str">
        <f t="shared" si="34"/>
        <v>2015-06-26</v>
      </c>
      <c r="G312" s="17" t="str">
        <f t="shared" si="35"/>
        <v>6/26/2015</v>
      </c>
      <c r="H312" s="17">
        <f t="shared" si="33"/>
        <v>43192</v>
      </c>
      <c r="I312" s="16" t="str">
        <f t="shared" si="30"/>
        <v>4/2/2018</v>
      </c>
      <c r="J312" s="16" t="e">
        <f t="shared" si="31"/>
        <v>#N/A</v>
      </c>
      <c r="K312" s="16">
        <f t="shared" si="32"/>
        <v>5859.7470000000003</v>
      </c>
      <c r="Z312" s="19"/>
      <c r="AA312" s="18"/>
    </row>
    <row r="313" spans="1:27" ht="12.75" x14ac:dyDescent="0.2">
      <c r="A313" s="19" t="s">
        <v>288</v>
      </c>
      <c r="B313" s="13">
        <v>500</v>
      </c>
      <c r="C313" s="10">
        <v>45</v>
      </c>
      <c r="D313" s="13">
        <v>-90</v>
      </c>
      <c r="E313" s="13">
        <v>5752.58</v>
      </c>
      <c r="F313" s="16" t="str">
        <f t="shared" si="34"/>
        <v>2015-06-27</v>
      </c>
      <c r="G313" s="17" t="str">
        <f t="shared" si="35"/>
        <v>6/27/2015</v>
      </c>
      <c r="H313" s="17">
        <f t="shared" si="33"/>
        <v>43193</v>
      </c>
      <c r="I313" s="16" t="str">
        <f t="shared" si="30"/>
        <v>4/3/2018</v>
      </c>
      <c r="J313" s="16" t="e">
        <f t="shared" si="31"/>
        <v>#N/A</v>
      </c>
      <c r="K313" s="16">
        <f t="shared" si="32"/>
        <v>5859.7470000000003</v>
      </c>
      <c r="Z313" s="19"/>
      <c r="AA313" s="18"/>
    </row>
    <row r="314" spans="1:27" ht="12.75" x14ac:dyDescent="0.2">
      <c r="A314" s="19" t="s">
        <v>289</v>
      </c>
      <c r="B314" s="13">
        <v>500</v>
      </c>
      <c r="C314" s="10">
        <v>45</v>
      </c>
      <c r="D314" s="13">
        <v>-90</v>
      </c>
      <c r="E314" s="13">
        <v>5699.875</v>
      </c>
      <c r="F314" s="16" t="str">
        <f t="shared" si="34"/>
        <v>2015-06-28</v>
      </c>
      <c r="G314" s="17" t="str">
        <f t="shared" si="35"/>
        <v>6/28/2015</v>
      </c>
      <c r="H314" s="17">
        <f t="shared" si="33"/>
        <v>43194</v>
      </c>
      <c r="I314" s="16" t="str">
        <f t="shared" si="30"/>
        <v>4/4/2018</v>
      </c>
      <c r="J314" s="16" t="e">
        <f t="shared" si="31"/>
        <v>#N/A</v>
      </c>
      <c r="K314" s="16">
        <f t="shared" si="32"/>
        <v>5859.7470000000003</v>
      </c>
      <c r="Z314" s="19"/>
      <c r="AA314" s="18"/>
    </row>
    <row r="315" spans="1:27" ht="12.75" x14ac:dyDescent="0.2">
      <c r="A315" s="19" t="s">
        <v>290</v>
      </c>
      <c r="B315" s="13">
        <v>500</v>
      </c>
      <c r="C315" s="10">
        <v>45</v>
      </c>
      <c r="D315" s="13">
        <v>-90</v>
      </c>
      <c r="E315" s="13">
        <v>5705.1094000000003</v>
      </c>
      <c r="F315" s="16" t="str">
        <f t="shared" si="34"/>
        <v>2015-06-29</v>
      </c>
      <c r="G315" s="17" t="str">
        <f t="shared" si="35"/>
        <v>6/29/2015</v>
      </c>
      <c r="H315" s="17">
        <f t="shared" si="33"/>
        <v>43195</v>
      </c>
      <c r="I315" s="16" t="str">
        <f t="shared" si="30"/>
        <v>4/5/2018</v>
      </c>
      <c r="J315" s="16" t="e">
        <f t="shared" si="31"/>
        <v>#N/A</v>
      </c>
      <c r="K315" s="16">
        <f t="shared" si="32"/>
        <v>5859.7470000000003</v>
      </c>
      <c r="Z315" s="19"/>
      <c r="AA315" s="18"/>
    </row>
    <row r="316" spans="1:27" ht="12.75" x14ac:dyDescent="0.2">
      <c r="A316" s="19" t="s">
        <v>291</v>
      </c>
      <c r="B316" s="13">
        <v>500</v>
      </c>
      <c r="C316" s="10">
        <v>45</v>
      </c>
      <c r="D316" s="13">
        <v>-90</v>
      </c>
      <c r="E316" s="13">
        <v>5747.3130000000001</v>
      </c>
      <c r="F316" s="16" t="str">
        <f t="shared" si="34"/>
        <v>2015-07-01</v>
      </c>
      <c r="G316" s="17" t="str">
        <f t="shared" si="35"/>
        <v>7/1/2015</v>
      </c>
      <c r="H316" s="17">
        <f t="shared" si="33"/>
        <v>43196</v>
      </c>
      <c r="I316" s="16" t="str">
        <f t="shared" si="30"/>
        <v>4/6/2018</v>
      </c>
      <c r="J316" s="16" t="e">
        <f t="shared" si="31"/>
        <v>#N/A</v>
      </c>
      <c r="K316" s="16">
        <f t="shared" si="32"/>
        <v>5859.7470000000003</v>
      </c>
      <c r="Z316" s="19"/>
      <c r="AA316" s="18"/>
    </row>
    <row r="317" spans="1:27" ht="12.75" x14ac:dyDescent="0.2">
      <c r="A317" s="19" t="s">
        <v>292</v>
      </c>
      <c r="B317" s="13">
        <v>500</v>
      </c>
      <c r="C317" s="10">
        <v>45</v>
      </c>
      <c r="D317" s="13">
        <v>-90</v>
      </c>
      <c r="E317" s="13">
        <v>5764.3149999999996</v>
      </c>
      <c r="F317" s="16" t="str">
        <f t="shared" si="34"/>
        <v>2015-07-02</v>
      </c>
      <c r="G317" s="17" t="str">
        <f t="shared" si="35"/>
        <v>7/2/2015</v>
      </c>
      <c r="H317" s="17">
        <f t="shared" si="33"/>
        <v>43197</v>
      </c>
      <c r="I317" s="16" t="str">
        <f t="shared" si="30"/>
        <v>4/7/2018</v>
      </c>
      <c r="J317" s="16" t="e">
        <f t="shared" si="31"/>
        <v>#N/A</v>
      </c>
      <c r="K317" s="16">
        <f t="shared" si="32"/>
        <v>5859.7470000000003</v>
      </c>
      <c r="Z317" s="19"/>
      <c r="AA317" s="18"/>
    </row>
    <row r="318" spans="1:27" ht="12.75" x14ac:dyDescent="0.2">
      <c r="A318" s="19" t="s">
        <v>293</v>
      </c>
      <c r="B318" s="13">
        <v>500</v>
      </c>
      <c r="C318" s="10">
        <v>45</v>
      </c>
      <c r="D318" s="13">
        <v>-90</v>
      </c>
      <c r="E318" s="13">
        <v>5767.7515000000003</v>
      </c>
      <c r="F318" s="16" t="str">
        <f t="shared" si="34"/>
        <v>2015-07-03</v>
      </c>
      <c r="G318" s="17" t="str">
        <f t="shared" si="35"/>
        <v>7/3/2015</v>
      </c>
      <c r="H318" s="17">
        <f t="shared" si="33"/>
        <v>43198</v>
      </c>
      <c r="I318" s="16" t="str">
        <f t="shared" si="30"/>
        <v>4/8/2018</v>
      </c>
      <c r="J318" s="16" t="e">
        <f t="shared" si="31"/>
        <v>#N/A</v>
      </c>
      <c r="K318" s="16">
        <f t="shared" si="32"/>
        <v>5859.7470000000003</v>
      </c>
      <c r="Z318" s="19"/>
      <c r="AA318" s="18"/>
    </row>
    <row r="319" spans="1:27" ht="12.75" x14ac:dyDescent="0.2">
      <c r="A319" s="19" t="s">
        <v>294</v>
      </c>
      <c r="B319" s="13">
        <v>500</v>
      </c>
      <c r="C319" s="10">
        <v>45</v>
      </c>
      <c r="D319" s="13">
        <v>-90</v>
      </c>
      <c r="E319" s="13">
        <v>5815.0439999999999</v>
      </c>
      <c r="F319" s="16" t="str">
        <f t="shared" si="34"/>
        <v>2015-07-04</v>
      </c>
      <c r="G319" s="17" t="str">
        <f t="shared" si="35"/>
        <v>7/4/2015</v>
      </c>
      <c r="H319" s="17">
        <f t="shared" si="33"/>
        <v>43199</v>
      </c>
      <c r="I319" s="16" t="str">
        <f t="shared" si="30"/>
        <v>4/9/2018</v>
      </c>
      <c r="J319" s="16" t="e">
        <f t="shared" si="31"/>
        <v>#N/A</v>
      </c>
      <c r="K319" s="16">
        <f t="shared" si="32"/>
        <v>5859.7470000000003</v>
      </c>
      <c r="Z319" s="19"/>
      <c r="AA319" s="18"/>
    </row>
    <row r="320" spans="1:27" ht="12.75" x14ac:dyDescent="0.2">
      <c r="A320" s="19" t="s">
        <v>295</v>
      </c>
      <c r="B320" s="13">
        <v>500</v>
      </c>
      <c r="C320" s="10">
        <v>45</v>
      </c>
      <c r="D320" s="13">
        <v>-90</v>
      </c>
      <c r="E320" s="13">
        <v>5842.7709999999997</v>
      </c>
      <c r="F320" s="16" t="str">
        <f t="shared" si="34"/>
        <v>2015-07-05</v>
      </c>
      <c r="G320" s="17" t="str">
        <f t="shared" si="35"/>
        <v>7/5/2015</v>
      </c>
      <c r="H320" s="17">
        <f t="shared" si="33"/>
        <v>43200</v>
      </c>
      <c r="I320" s="16" t="str">
        <f t="shared" si="30"/>
        <v>4/10/2018</v>
      </c>
      <c r="J320" s="16" t="e">
        <f t="shared" si="31"/>
        <v>#N/A</v>
      </c>
      <c r="K320" s="16">
        <f t="shared" si="32"/>
        <v>5859.7470000000003</v>
      </c>
      <c r="Z320" s="19"/>
      <c r="AA320" s="18"/>
    </row>
    <row r="321" spans="1:27" ht="12.75" x14ac:dyDescent="0.2">
      <c r="A321" s="19" t="s">
        <v>296</v>
      </c>
      <c r="B321" s="13">
        <v>500</v>
      </c>
      <c r="C321" s="10">
        <v>45</v>
      </c>
      <c r="D321" s="13">
        <v>-90</v>
      </c>
      <c r="E321" s="13">
        <v>5804.9989999999998</v>
      </c>
      <c r="F321" s="16" t="str">
        <f t="shared" si="34"/>
        <v>2015-07-06</v>
      </c>
      <c r="G321" s="17" t="str">
        <f t="shared" si="35"/>
        <v>7/6/2015</v>
      </c>
      <c r="H321" s="17">
        <f t="shared" si="33"/>
        <v>43201</v>
      </c>
      <c r="I321" s="16" t="str">
        <f t="shared" si="30"/>
        <v>4/11/2018</v>
      </c>
      <c r="J321" s="16" t="e">
        <f t="shared" si="31"/>
        <v>#N/A</v>
      </c>
      <c r="K321" s="16">
        <f t="shared" si="32"/>
        <v>5859.7470000000003</v>
      </c>
      <c r="Z321" s="19"/>
      <c r="AA321" s="18"/>
    </row>
    <row r="322" spans="1:27" ht="12.75" x14ac:dyDescent="0.2">
      <c r="A322" s="19" t="s">
        <v>297</v>
      </c>
      <c r="B322" s="13">
        <v>500</v>
      </c>
      <c r="C322" s="10">
        <v>45</v>
      </c>
      <c r="D322" s="13">
        <v>-90</v>
      </c>
      <c r="E322" s="13">
        <v>5768.0083000000004</v>
      </c>
      <c r="F322" s="16" t="str">
        <f t="shared" si="34"/>
        <v>2015-07-07</v>
      </c>
      <c r="G322" s="17" t="str">
        <f t="shared" si="35"/>
        <v>7/7/2015</v>
      </c>
      <c r="H322" s="17">
        <f t="shared" si="33"/>
        <v>43202</v>
      </c>
      <c r="I322" s="16" t="str">
        <f t="shared" si="30"/>
        <v>4/12/2018</v>
      </c>
      <c r="J322" s="16" t="e">
        <f t="shared" si="31"/>
        <v>#N/A</v>
      </c>
      <c r="K322" s="16">
        <f t="shared" si="32"/>
        <v>5859.7470000000003</v>
      </c>
      <c r="Z322" s="19"/>
      <c r="AA322" s="18"/>
    </row>
    <row r="323" spans="1:27" ht="12.75" x14ac:dyDescent="0.2">
      <c r="A323" s="19" t="s">
        <v>298</v>
      </c>
      <c r="B323" s="13">
        <v>500</v>
      </c>
      <c r="C323" s="10">
        <v>45</v>
      </c>
      <c r="D323" s="13">
        <v>-90</v>
      </c>
      <c r="E323" s="13">
        <v>5798.2470000000003</v>
      </c>
      <c r="F323" s="16" t="str">
        <f t="shared" si="34"/>
        <v>2015-07-08</v>
      </c>
      <c r="G323" s="17" t="str">
        <f t="shared" si="35"/>
        <v>7/8/2015</v>
      </c>
      <c r="H323" s="17">
        <f t="shared" si="33"/>
        <v>43203</v>
      </c>
      <c r="I323" s="16" t="str">
        <f t="shared" si="30"/>
        <v>4/13/2018</v>
      </c>
      <c r="J323" s="16" t="e">
        <f t="shared" si="31"/>
        <v>#N/A</v>
      </c>
      <c r="K323" s="16">
        <f t="shared" si="32"/>
        <v>5859.7470000000003</v>
      </c>
      <c r="Z323" s="19"/>
      <c r="AA323" s="18"/>
    </row>
    <row r="324" spans="1:27" ht="12.75" x14ac:dyDescent="0.2">
      <c r="A324" s="19" t="s">
        <v>299</v>
      </c>
      <c r="B324" s="13">
        <v>500</v>
      </c>
      <c r="C324" s="10">
        <v>45</v>
      </c>
      <c r="D324" s="13">
        <v>-90</v>
      </c>
      <c r="E324" s="13">
        <v>5792.1030000000001</v>
      </c>
      <c r="F324" s="16" t="str">
        <f t="shared" si="34"/>
        <v>2015-07-09</v>
      </c>
      <c r="G324" s="17" t="str">
        <f t="shared" si="35"/>
        <v>7/9/2015</v>
      </c>
      <c r="H324" s="17">
        <f t="shared" si="33"/>
        <v>43204</v>
      </c>
      <c r="I324" s="16" t="str">
        <f t="shared" si="30"/>
        <v>4/14/2018</v>
      </c>
      <c r="J324" s="16" t="e">
        <f t="shared" si="31"/>
        <v>#N/A</v>
      </c>
      <c r="K324" s="16">
        <f t="shared" si="32"/>
        <v>5859.7470000000003</v>
      </c>
      <c r="Z324" s="19"/>
      <c r="AA324" s="18"/>
    </row>
    <row r="325" spans="1:27" ht="12.75" x14ac:dyDescent="0.2">
      <c r="A325" s="19" t="s">
        <v>300</v>
      </c>
      <c r="B325" s="13">
        <v>500</v>
      </c>
      <c r="C325" s="10">
        <v>45</v>
      </c>
      <c r="D325" s="13">
        <v>-90</v>
      </c>
      <c r="E325" s="13">
        <v>5857.0527000000002</v>
      </c>
      <c r="F325" s="16" t="str">
        <f t="shared" si="34"/>
        <v>2015-07-10</v>
      </c>
      <c r="G325" s="17" t="str">
        <f t="shared" si="35"/>
        <v>7/10/2015</v>
      </c>
      <c r="H325" s="17">
        <f t="shared" si="33"/>
        <v>43205</v>
      </c>
      <c r="I325" s="16" t="str">
        <f t="shared" si="30"/>
        <v>4/15/2018</v>
      </c>
      <c r="J325" s="16" t="e">
        <f t="shared" si="31"/>
        <v>#N/A</v>
      </c>
      <c r="K325" s="16">
        <f t="shared" si="32"/>
        <v>5859.7470000000003</v>
      </c>
      <c r="Z325" s="19"/>
      <c r="AA325" s="18"/>
    </row>
    <row r="326" spans="1:27" ht="12.75" x14ac:dyDescent="0.2">
      <c r="A326" s="19" t="s">
        <v>301</v>
      </c>
      <c r="B326" s="13">
        <v>500</v>
      </c>
      <c r="C326" s="10">
        <v>45</v>
      </c>
      <c r="D326" s="13">
        <v>-90</v>
      </c>
      <c r="E326" s="13">
        <v>5863.62</v>
      </c>
      <c r="F326" s="16" t="str">
        <f t="shared" si="34"/>
        <v>2015-07-11</v>
      </c>
      <c r="G326" s="17" t="str">
        <f t="shared" si="35"/>
        <v>7/11/2015</v>
      </c>
      <c r="H326" s="17">
        <f t="shared" si="33"/>
        <v>43206</v>
      </c>
      <c r="I326" s="16" t="str">
        <f t="shared" si="30"/>
        <v>4/16/2018</v>
      </c>
      <c r="J326" s="16" t="e">
        <f t="shared" si="31"/>
        <v>#N/A</v>
      </c>
      <c r="K326" s="16">
        <f t="shared" si="32"/>
        <v>5859.7470000000003</v>
      </c>
      <c r="Z326" s="19"/>
      <c r="AA326" s="18"/>
    </row>
    <row r="327" spans="1:27" ht="12.75" x14ac:dyDescent="0.2">
      <c r="A327" s="19" t="s">
        <v>302</v>
      </c>
      <c r="B327" s="13">
        <v>500</v>
      </c>
      <c r="C327" s="10">
        <v>45</v>
      </c>
      <c r="D327" s="13">
        <v>-90</v>
      </c>
      <c r="E327" s="13">
        <v>5848.9960000000001</v>
      </c>
      <c r="F327" s="16" t="str">
        <f t="shared" si="34"/>
        <v>2015-07-12</v>
      </c>
      <c r="G327" s="17" t="str">
        <f t="shared" si="35"/>
        <v>7/12/2015</v>
      </c>
      <c r="H327" s="17">
        <f t="shared" si="33"/>
        <v>43207</v>
      </c>
      <c r="I327" s="16" t="str">
        <f t="shared" ref="I327:I390" si="36">TEXT(H327,"m/d/yyyy")</f>
        <v>4/17/2018</v>
      </c>
      <c r="J327" s="16" t="e">
        <f t="shared" ref="J327:J390" si="37">MATCH(I327,G:G,0)</f>
        <v>#N/A</v>
      </c>
      <c r="K327" s="16">
        <f t="shared" si="32"/>
        <v>5859.7470000000003</v>
      </c>
      <c r="Z327" s="19"/>
      <c r="AA327" s="18"/>
    </row>
    <row r="328" spans="1:27" ht="12.75" x14ac:dyDescent="0.2">
      <c r="A328" s="19" t="s">
        <v>303</v>
      </c>
      <c r="B328" s="13">
        <v>500</v>
      </c>
      <c r="C328" s="10">
        <v>45</v>
      </c>
      <c r="D328" s="13">
        <v>-90</v>
      </c>
      <c r="E328" s="13">
        <v>5749.5106999999998</v>
      </c>
      <c r="F328" s="16" t="str">
        <f t="shared" si="34"/>
        <v>2015-07-13</v>
      </c>
      <c r="G328" s="17" t="str">
        <f t="shared" si="35"/>
        <v>7/13/2015</v>
      </c>
      <c r="H328" s="17">
        <f t="shared" si="33"/>
        <v>43208</v>
      </c>
      <c r="I328" s="16" t="str">
        <f t="shared" si="36"/>
        <v>4/18/2018</v>
      </c>
      <c r="J328" s="16" t="e">
        <f t="shared" si="37"/>
        <v>#N/A</v>
      </c>
      <c r="K328" s="16">
        <f t="shared" ref="K328:K391" si="38">IFERROR(INDEX(E:E,J328),K327)</f>
        <v>5859.7470000000003</v>
      </c>
      <c r="Z328" s="19"/>
      <c r="AA328" s="18"/>
    </row>
    <row r="329" spans="1:27" ht="12.75" x14ac:dyDescent="0.2">
      <c r="A329" s="19" t="s">
        <v>304</v>
      </c>
      <c r="B329" s="13">
        <v>500</v>
      </c>
      <c r="C329" s="10">
        <v>45</v>
      </c>
      <c r="D329" s="13">
        <v>-90</v>
      </c>
      <c r="E329" s="13">
        <v>5782.6710000000003</v>
      </c>
      <c r="F329" s="16" t="str">
        <f t="shared" si="34"/>
        <v>2015-07-14</v>
      </c>
      <c r="G329" s="17" t="str">
        <f t="shared" si="35"/>
        <v>7/14/2015</v>
      </c>
      <c r="H329" s="17">
        <f t="shared" ref="H329:H392" si="39">H328+1</f>
        <v>43209</v>
      </c>
      <c r="I329" s="16" t="str">
        <f t="shared" si="36"/>
        <v>4/19/2018</v>
      </c>
      <c r="J329" s="16" t="e">
        <f t="shared" si="37"/>
        <v>#N/A</v>
      </c>
      <c r="K329" s="16">
        <f t="shared" si="38"/>
        <v>5859.7470000000003</v>
      </c>
      <c r="Z329" s="19"/>
      <c r="AA329" s="18"/>
    </row>
    <row r="330" spans="1:27" ht="12.75" x14ac:dyDescent="0.2">
      <c r="A330" s="19" t="s">
        <v>305</v>
      </c>
      <c r="B330" s="13">
        <v>500</v>
      </c>
      <c r="C330" s="10">
        <v>45</v>
      </c>
      <c r="D330" s="13">
        <v>-90</v>
      </c>
      <c r="E330" s="13">
        <v>5827.2782999999999</v>
      </c>
      <c r="F330" s="16" t="str">
        <f t="shared" si="34"/>
        <v>2015-07-15</v>
      </c>
      <c r="G330" s="17" t="str">
        <f t="shared" si="35"/>
        <v>7/15/2015</v>
      </c>
      <c r="H330" s="17">
        <f t="shared" si="39"/>
        <v>43210</v>
      </c>
      <c r="I330" s="16" t="str">
        <f t="shared" si="36"/>
        <v>4/20/2018</v>
      </c>
      <c r="J330" s="16" t="e">
        <f t="shared" si="37"/>
        <v>#N/A</v>
      </c>
      <c r="K330" s="16">
        <f t="shared" si="38"/>
        <v>5859.7470000000003</v>
      </c>
      <c r="Z330" s="19"/>
      <c r="AA330" s="18"/>
    </row>
    <row r="331" spans="1:27" ht="12.75" x14ac:dyDescent="0.2">
      <c r="A331" s="19" t="s">
        <v>306</v>
      </c>
      <c r="B331" s="13">
        <v>500</v>
      </c>
      <c r="C331" s="10">
        <v>45</v>
      </c>
      <c r="D331" s="13">
        <v>-90</v>
      </c>
      <c r="E331" s="13">
        <v>5815.1133</v>
      </c>
      <c r="F331" s="16" t="str">
        <f t="shared" si="34"/>
        <v>2015-07-16</v>
      </c>
      <c r="G331" s="17" t="str">
        <f t="shared" si="35"/>
        <v>7/16/2015</v>
      </c>
      <c r="H331" s="17">
        <f t="shared" si="39"/>
        <v>43211</v>
      </c>
      <c r="I331" s="16" t="str">
        <f t="shared" si="36"/>
        <v>4/21/2018</v>
      </c>
      <c r="J331" s="16" t="e">
        <f t="shared" si="37"/>
        <v>#N/A</v>
      </c>
      <c r="K331" s="16">
        <f t="shared" si="38"/>
        <v>5859.7470000000003</v>
      </c>
      <c r="Z331" s="19"/>
      <c r="AA331" s="18"/>
    </row>
    <row r="332" spans="1:27" ht="12.75" x14ac:dyDescent="0.2">
      <c r="A332" s="19" t="s">
        <v>307</v>
      </c>
      <c r="B332" s="13">
        <v>500</v>
      </c>
      <c r="C332" s="10">
        <v>45</v>
      </c>
      <c r="D332" s="13">
        <v>-90</v>
      </c>
      <c r="E332" s="13">
        <v>5800.5370000000003</v>
      </c>
      <c r="F332" s="16" t="str">
        <f t="shared" si="34"/>
        <v>2015-07-17</v>
      </c>
      <c r="G332" s="17" t="str">
        <f t="shared" si="35"/>
        <v>7/17/2015</v>
      </c>
      <c r="H332" s="17">
        <f t="shared" si="39"/>
        <v>43212</v>
      </c>
      <c r="I332" s="16" t="str">
        <f t="shared" si="36"/>
        <v>4/22/2018</v>
      </c>
      <c r="J332" s="16" t="e">
        <f t="shared" si="37"/>
        <v>#N/A</v>
      </c>
      <c r="K332" s="16">
        <f t="shared" si="38"/>
        <v>5859.7470000000003</v>
      </c>
      <c r="Z332" s="19"/>
      <c r="AA332" s="18"/>
    </row>
    <row r="333" spans="1:27" ht="12.75" x14ac:dyDescent="0.2">
      <c r="A333" s="19" t="s">
        <v>308</v>
      </c>
      <c r="B333" s="13">
        <v>500</v>
      </c>
      <c r="C333" s="10">
        <v>45</v>
      </c>
      <c r="D333" s="13">
        <v>-90</v>
      </c>
      <c r="E333" s="13">
        <v>5814.6143000000002</v>
      </c>
      <c r="F333" s="16" t="str">
        <f t="shared" si="34"/>
        <v>2015-07-18</v>
      </c>
      <c r="G333" s="17" t="str">
        <f t="shared" si="35"/>
        <v>7/18/2015</v>
      </c>
      <c r="H333" s="17">
        <f t="shared" si="39"/>
        <v>43213</v>
      </c>
      <c r="I333" s="16" t="str">
        <f t="shared" si="36"/>
        <v>4/23/2018</v>
      </c>
      <c r="J333" s="16" t="e">
        <f t="shared" si="37"/>
        <v>#N/A</v>
      </c>
      <c r="K333" s="16">
        <f t="shared" si="38"/>
        <v>5859.7470000000003</v>
      </c>
      <c r="Z333" s="19"/>
      <c r="AA333" s="18"/>
    </row>
    <row r="334" spans="1:27" ht="12.75" x14ac:dyDescent="0.2">
      <c r="A334" s="19" t="s">
        <v>309</v>
      </c>
      <c r="B334" s="13">
        <v>500</v>
      </c>
      <c r="C334" s="10">
        <v>45</v>
      </c>
      <c r="D334" s="13">
        <v>-90</v>
      </c>
      <c r="E334" s="13">
        <v>5767.6953000000003</v>
      </c>
      <c r="F334" s="16" t="str">
        <f t="shared" si="34"/>
        <v>2015-07-19</v>
      </c>
      <c r="G334" s="17" t="str">
        <f t="shared" si="35"/>
        <v>7/19/2015</v>
      </c>
      <c r="H334" s="17">
        <f t="shared" si="39"/>
        <v>43214</v>
      </c>
      <c r="I334" s="16" t="str">
        <f t="shared" si="36"/>
        <v>4/24/2018</v>
      </c>
      <c r="J334" s="16" t="e">
        <f t="shared" si="37"/>
        <v>#N/A</v>
      </c>
      <c r="K334" s="16">
        <f t="shared" si="38"/>
        <v>5859.7470000000003</v>
      </c>
      <c r="Z334" s="19"/>
      <c r="AA334" s="18"/>
    </row>
    <row r="335" spans="1:27" ht="12.75" x14ac:dyDescent="0.2">
      <c r="A335" s="19" t="s">
        <v>310</v>
      </c>
      <c r="B335" s="13">
        <v>500</v>
      </c>
      <c r="C335" s="10">
        <v>45</v>
      </c>
      <c r="D335" s="13">
        <v>-90</v>
      </c>
      <c r="E335" s="13">
        <v>5745.6450000000004</v>
      </c>
      <c r="F335" s="16" t="str">
        <f t="shared" si="34"/>
        <v>2015-07-20</v>
      </c>
      <c r="G335" s="17" t="str">
        <f t="shared" si="35"/>
        <v>7/20/2015</v>
      </c>
      <c r="H335" s="17">
        <f t="shared" si="39"/>
        <v>43215</v>
      </c>
      <c r="I335" s="16" t="str">
        <f t="shared" si="36"/>
        <v>4/25/2018</v>
      </c>
      <c r="J335" s="16" t="e">
        <f t="shared" si="37"/>
        <v>#N/A</v>
      </c>
      <c r="K335" s="16">
        <f t="shared" si="38"/>
        <v>5859.7470000000003</v>
      </c>
      <c r="Z335" s="19"/>
      <c r="AA335" s="18"/>
    </row>
    <row r="336" spans="1:27" ht="12.75" x14ac:dyDescent="0.2">
      <c r="A336" s="19" t="s">
        <v>311</v>
      </c>
      <c r="B336" s="13">
        <v>500</v>
      </c>
      <c r="C336" s="10">
        <v>45</v>
      </c>
      <c r="D336" s="13">
        <v>-90</v>
      </c>
      <c r="E336" s="13">
        <v>5750.125</v>
      </c>
      <c r="F336" s="16" t="str">
        <f t="shared" ref="F336:F399" si="40">LEFT(A336,10)</f>
        <v>2015-07-21</v>
      </c>
      <c r="G336" s="17" t="str">
        <f t="shared" ref="G336:G399" si="41">TEXT(F336,"m/d/yyyy")</f>
        <v>7/21/2015</v>
      </c>
      <c r="H336" s="17">
        <f t="shared" si="39"/>
        <v>43216</v>
      </c>
      <c r="I336" s="16" t="str">
        <f t="shared" si="36"/>
        <v>4/26/2018</v>
      </c>
      <c r="J336" s="16" t="e">
        <f t="shared" si="37"/>
        <v>#N/A</v>
      </c>
      <c r="K336" s="16">
        <f t="shared" si="38"/>
        <v>5859.7470000000003</v>
      </c>
      <c r="Z336" s="19"/>
      <c r="AA336" s="18"/>
    </row>
    <row r="337" spans="1:27" ht="12.75" x14ac:dyDescent="0.2">
      <c r="A337" s="19" t="s">
        <v>312</v>
      </c>
      <c r="B337" s="13">
        <v>500</v>
      </c>
      <c r="C337" s="10">
        <v>45</v>
      </c>
      <c r="D337" s="13">
        <v>-90</v>
      </c>
      <c r="E337" s="13">
        <v>5785.9189999999999</v>
      </c>
      <c r="F337" s="16" t="str">
        <f t="shared" si="40"/>
        <v>2015-07-22</v>
      </c>
      <c r="G337" s="17" t="str">
        <f t="shared" si="41"/>
        <v>7/22/2015</v>
      </c>
      <c r="H337" s="17">
        <f t="shared" si="39"/>
        <v>43217</v>
      </c>
      <c r="I337" s="16" t="str">
        <f t="shared" si="36"/>
        <v>4/27/2018</v>
      </c>
      <c r="J337" s="16" t="e">
        <f t="shared" si="37"/>
        <v>#N/A</v>
      </c>
      <c r="K337" s="16">
        <f t="shared" si="38"/>
        <v>5859.7470000000003</v>
      </c>
      <c r="Z337" s="19"/>
      <c r="AA337" s="18"/>
    </row>
    <row r="338" spans="1:27" ht="12.75" x14ac:dyDescent="0.2">
      <c r="A338" s="19" t="s">
        <v>313</v>
      </c>
      <c r="B338" s="13">
        <v>500</v>
      </c>
      <c r="C338" s="10">
        <v>45</v>
      </c>
      <c r="D338" s="13">
        <v>-90</v>
      </c>
      <c r="E338" s="13">
        <v>5835.64</v>
      </c>
      <c r="F338" s="16" t="str">
        <f t="shared" si="40"/>
        <v>2015-07-23</v>
      </c>
      <c r="G338" s="17" t="str">
        <f t="shared" si="41"/>
        <v>7/23/2015</v>
      </c>
      <c r="H338" s="17">
        <f t="shared" si="39"/>
        <v>43218</v>
      </c>
      <c r="I338" s="16" t="str">
        <f t="shared" si="36"/>
        <v>4/28/2018</v>
      </c>
      <c r="J338" s="16" t="e">
        <f t="shared" si="37"/>
        <v>#N/A</v>
      </c>
      <c r="K338" s="16">
        <f t="shared" si="38"/>
        <v>5859.7470000000003</v>
      </c>
      <c r="Z338" s="19"/>
      <c r="AA338" s="18"/>
    </row>
    <row r="339" spans="1:27" ht="12.75" x14ac:dyDescent="0.2">
      <c r="A339" s="19" t="s">
        <v>314</v>
      </c>
      <c r="B339" s="13">
        <v>500</v>
      </c>
      <c r="C339" s="10">
        <v>45</v>
      </c>
      <c r="D339" s="13">
        <v>-90</v>
      </c>
      <c r="E339" s="13">
        <v>5841.1189999999997</v>
      </c>
      <c r="F339" s="16" t="str">
        <f t="shared" si="40"/>
        <v>2015-07-24</v>
      </c>
      <c r="G339" s="17" t="str">
        <f t="shared" si="41"/>
        <v>7/24/2015</v>
      </c>
      <c r="H339" s="17">
        <f t="shared" si="39"/>
        <v>43219</v>
      </c>
      <c r="I339" s="16" t="str">
        <f t="shared" si="36"/>
        <v>4/29/2018</v>
      </c>
      <c r="J339" s="16" t="e">
        <f t="shared" si="37"/>
        <v>#N/A</v>
      </c>
      <c r="K339" s="16">
        <f t="shared" si="38"/>
        <v>5859.7470000000003</v>
      </c>
      <c r="Z339" s="19"/>
      <c r="AA339" s="18"/>
    </row>
    <row r="340" spans="1:27" ht="12.75" x14ac:dyDescent="0.2">
      <c r="A340" s="19" t="s">
        <v>315</v>
      </c>
      <c r="B340" s="13">
        <v>500</v>
      </c>
      <c r="C340" s="10">
        <v>45</v>
      </c>
      <c r="D340" s="13">
        <v>-90</v>
      </c>
      <c r="E340" s="13">
        <v>5834.6980000000003</v>
      </c>
      <c r="F340" s="16" t="str">
        <f t="shared" si="40"/>
        <v>2015-07-25</v>
      </c>
      <c r="G340" s="17" t="str">
        <f t="shared" si="41"/>
        <v>7/25/2015</v>
      </c>
      <c r="H340" s="17">
        <f t="shared" si="39"/>
        <v>43220</v>
      </c>
      <c r="I340" s="16" t="str">
        <f t="shared" si="36"/>
        <v>4/30/2018</v>
      </c>
      <c r="J340" s="16" t="e">
        <f t="shared" si="37"/>
        <v>#N/A</v>
      </c>
      <c r="K340" s="16">
        <f t="shared" si="38"/>
        <v>5859.7470000000003</v>
      </c>
      <c r="Z340" s="19"/>
      <c r="AA340" s="18"/>
    </row>
    <row r="341" spans="1:27" ht="12.75" x14ac:dyDescent="0.2">
      <c r="A341" s="19" t="s">
        <v>316</v>
      </c>
      <c r="B341" s="13">
        <v>500</v>
      </c>
      <c r="C341" s="10">
        <v>45</v>
      </c>
      <c r="D341" s="13">
        <v>-90</v>
      </c>
      <c r="E341" s="13">
        <v>5832.7179999999998</v>
      </c>
      <c r="F341" s="16" t="str">
        <f t="shared" si="40"/>
        <v>2015-07-26</v>
      </c>
      <c r="G341" s="17" t="str">
        <f t="shared" si="41"/>
        <v>7/26/2015</v>
      </c>
      <c r="H341" s="17">
        <f t="shared" si="39"/>
        <v>43221</v>
      </c>
      <c r="I341" s="16" t="str">
        <f t="shared" si="36"/>
        <v>5/1/2018</v>
      </c>
      <c r="J341" s="16" t="e">
        <f t="shared" si="37"/>
        <v>#N/A</v>
      </c>
      <c r="K341" s="16">
        <f t="shared" si="38"/>
        <v>5859.7470000000003</v>
      </c>
      <c r="Z341" s="19"/>
      <c r="AA341" s="18"/>
    </row>
    <row r="342" spans="1:27" ht="12.75" x14ac:dyDescent="0.2">
      <c r="A342" s="19" t="s">
        <v>317</v>
      </c>
      <c r="B342" s="13">
        <v>500</v>
      </c>
      <c r="C342" s="10">
        <v>45</v>
      </c>
      <c r="D342" s="13">
        <v>-90</v>
      </c>
      <c r="E342" s="13">
        <v>5880.2979999999998</v>
      </c>
      <c r="F342" s="16" t="str">
        <f t="shared" si="40"/>
        <v>2015-07-27</v>
      </c>
      <c r="G342" s="17" t="str">
        <f t="shared" si="41"/>
        <v>7/27/2015</v>
      </c>
      <c r="H342" s="17">
        <f t="shared" si="39"/>
        <v>43222</v>
      </c>
      <c r="I342" s="16" t="str">
        <f t="shared" si="36"/>
        <v>5/2/2018</v>
      </c>
      <c r="J342" s="16" t="e">
        <f t="shared" si="37"/>
        <v>#N/A</v>
      </c>
      <c r="K342" s="16">
        <f t="shared" si="38"/>
        <v>5859.7470000000003</v>
      </c>
      <c r="Z342" s="19"/>
      <c r="AA342" s="18"/>
    </row>
    <row r="343" spans="1:27" ht="12.75" x14ac:dyDescent="0.2">
      <c r="A343" s="19" t="s">
        <v>318</v>
      </c>
      <c r="B343" s="13">
        <v>500</v>
      </c>
      <c r="C343" s="10">
        <v>45</v>
      </c>
      <c r="D343" s="13">
        <v>-90</v>
      </c>
      <c r="E343" s="13">
        <v>5872.1279999999997</v>
      </c>
      <c r="F343" s="16" t="str">
        <f t="shared" si="40"/>
        <v>2015-07-28</v>
      </c>
      <c r="G343" s="17" t="str">
        <f t="shared" si="41"/>
        <v>7/28/2015</v>
      </c>
      <c r="H343" s="17">
        <f t="shared" si="39"/>
        <v>43223</v>
      </c>
      <c r="I343" s="16" t="str">
        <f t="shared" si="36"/>
        <v>5/3/2018</v>
      </c>
      <c r="J343" s="16" t="e">
        <f t="shared" si="37"/>
        <v>#N/A</v>
      </c>
      <c r="K343" s="16">
        <f t="shared" si="38"/>
        <v>5859.7470000000003</v>
      </c>
      <c r="Z343" s="19"/>
      <c r="AA343" s="18"/>
    </row>
    <row r="344" spans="1:27" ht="12.75" x14ac:dyDescent="0.2">
      <c r="A344" s="19" t="s">
        <v>319</v>
      </c>
      <c r="B344" s="13">
        <v>500</v>
      </c>
      <c r="C344" s="10">
        <v>45</v>
      </c>
      <c r="D344" s="13">
        <v>-90</v>
      </c>
      <c r="E344" s="13">
        <v>5814.4750000000004</v>
      </c>
      <c r="F344" s="16" t="str">
        <f t="shared" si="40"/>
        <v>2015-07-29</v>
      </c>
      <c r="G344" s="17" t="str">
        <f t="shared" si="41"/>
        <v>7/29/2015</v>
      </c>
      <c r="H344" s="17">
        <f t="shared" si="39"/>
        <v>43224</v>
      </c>
      <c r="I344" s="16" t="str">
        <f t="shared" si="36"/>
        <v>5/4/2018</v>
      </c>
      <c r="J344" s="16" t="e">
        <f t="shared" si="37"/>
        <v>#N/A</v>
      </c>
      <c r="K344" s="16">
        <f t="shared" si="38"/>
        <v>5859.7470000000003</v>
      </c>
      <c r="Z344" s="19"/>
      <c r="AA344" s="18"/>
    </row>
    <row r="345" spans="1:27" ht="12.75" x14ac:dyDescent="0.2">
      <c r="A345" s="19" t="s">
        <v>320</v>
      </c>
      <c r="B345" s="13">
        <v>500</v>
      </c>
      <c r="C345" s="10">
        <v>45</v>
      </c>
      <c r="D345" s="13">
        <v>-90</v>
      </c>
      <c r="E345" s="13">
        <v>5772.9409999999998</v>
      </c>
      <c r="F345" s="16" t="str">
        <f t="shared" si="40"/>
        <v>2015-07-30</v>
      </c>
      <c r="G345" s="17" t="str">
        <f t="shared" si="41"/>
        <v>7/30/2015</v>
      </c>
      <c r="H345" s="17">
        <f t="shared" si="39"/>
        <v>43225</v>
      </c>
      <c r="I345" s="16" t="str">
        <f t="shared" si="36"/>
        <v>5/5/2018</v>
      </c>
      <c r="J345" s="16" t="e">
        <f t="shared" si="37"/>
        <v>#N/A</v>
      </c>
      <c r="K345" s="16">
        <f t="shared" si="38"/>
        <v>5859.7470000000003</v>
      </c>
      <c r="Z345" s="19"/>
      <c r="AA345" s="18"/>
    </row>
    <row r="346" spans="1:27" ht="12.75" x14ac:dyDescent="0.2">
      <c r="A346" s="19" t="s">
        <v>321</v>
      </c>
      <c r="B346" s="13">
        <v>500</v>
      </c>
      <c r="C346" s="10">
        <v>45</v>
      </c>
      <c r="D346" s="13">
        <v>-90</v>
      </c>
      <c r="E346" s="13">
        <v>5751.2280000000001</v>
      </c>
      <c r="F346" s="16" t="str">
        <f t="shared" si="40"/>
        <v>2015-08-01</v>
      </c>
      <c r="G346" s="17" t="str">
        <f t="shared" si="41"/>
        <v>8/1/2015</v>
      </c>
      <c r="H346" s="17">
        <f t="shared" si="39"/>
        <v>43226</v>
      </c>
      <c r="I346" s="16" t="str">
        <f t="shared" si="36"/>
        <v>5/6/2018</v>
      </c>
      <c r="J346" s="16" t="e">
        <f t="shared" si="37"/>
        <v>#N/A</v>
      </c>
      <c r="K346" s="16">
        <f t="shared" si="38"/>
        <v>5859.7470000000003</v>
      </c>
      <c r="Z346" s="19"/>
      <c r="AA346" s="18"/>
    </row>
    <row r="347" spans="1:27" ht="12.75" x14ac:dyDescent="0.2">
      <c r="A347" s="19" t="s">
        <v>322</v>
      </c>
      <c r="B347" s="13">
        <v>500</v>
      </c>
      <c r="C347" s="10">
        <v>45</v>
      </c>
      <c r="D347" s="13">
        <v>-90</v>
      </c>
      <c r="E347" s="13">
        <v>5726.4530000000004</v>
      </c>
      <c r="F347" s="16" t="str">
        <f t="shared" si="40"/>
        <v>2015-08-02</v>
      </c>
      <c r="G347" s="17" t="str">
        <f t="shared" si="41"/>
        <v>8/2/2015</v>
      </c>
      <c r="H347" s="17">
        <f t="shared" si="39"/>
        <v>43227</v>
      </c>
      <c r="I347" s="16" t="str">
        <f t="shared" si="36"/>
        <v>5/7/2018</v>
      </c>
      <c r="J347" s="16" t="e">
        <f t="shared" si="37"/>
        <v>#N/A</v>
      </c>
      <c r="K347" s="16">
        <f t="shared" si="38"/>
        <v>5859.7470000000003</v>
      </c>
      <c r="Z347" s="19"/>
      <c r="AA347" s="18"/>
    </row>
    <row r="348" spans="1:27" ht="12.75" x14ac:dyDescent="0.2">
      <c r="A348" s="19" t="s">
        <v>323</v>
      </c>
      <c r="B348" s="13">
        <v>500</v>
      </c>
      <c r="C348" s="10">
        <v>45</v>
      </c>
      <c r="D348" s="13">
        <v>-90</v>
      </c>
      <c r="E348" s="13">
        <v>5682.8410000000003</v>
      </c>
      <c r="F348" s="16" t="str">
        <f t="shared" si="40"/>
        <v>2015-08-03</v>
      </c>
      <c r="G348" s="17" t="str">
        <f t="shared" si="41"/>
        <v>8/3/2015</v>
      </c>
      <c r="H348" s="17">
        <f t="shared" si="39"/>
        <v>43228</v>
      </c>
      <c r="I348" s="16" t="str">
        <f t="shared" si="36"/>
        <v>5/8/2018</v>
      </c>
      <c r="J348" s="16" t="e">
        <f t="shared" si="37"/>
        <v>#N/A</v>
      </c>
      <c r="K348" s="16">
        <f t="shared" si="38"/>
        <v>5859.7470000000003</v>
      </c>
      <c r="Z348" s="19"/>
      <c r="AA348" s="18"/>
    </row>
    <row r="349" spans="1:27" ht="12.75" x14ac:dyDescent="0.2">
      <c r="A349" s="19" t="s">
        <v>324</v>
      </c>
      <c r="B349" s="13">
        <v>500</v>
      </c>
      <c r="C349" s="10">
        <v>45</v>
      </c>
      <c r="D349" s="13">
        <v>-90</v>
      </c>
      <c r="E349" s="13">
        <v>5738.3969999999999</v>
      </c>
      <c r="F349" s="16" t="str">
        <f t="shared" si="40"/>
        <v>2015-08-04</v>
      </c>
      <c r="G349" s="17" t="str">
        <f t="shared" si="41"/>
        <v>8/4/2015</v>
      </c>
      <c r="H349" s="17">
        <f t="shared" si="39"/>
        <v>43229</v>
      </c>
      <c r="I349" s="16" t="str">
        <f t="shared" si="36"/>
        <v>5/9/2018</v>
      </c>
      <c r="J349" s="16" t="e">
        <f t="shared" si="37"/>
        <v>#N/A</v>
      </c>
      <c r="K349" s="16">
        <f t="shared" si="38"/>
        <v>5859.7470000000003</v>
      </c>
      <c r="Z349" s="19"/>
      <c r="AA349" s="18"/>
    </row>
    <row r="350" spans="1:27" ht="12.75" x14ac:dyDescent="0.2">
      <c r="A350" s="19" t="s">
        <v>325</v>
      </c>
      <c r="B350" s="13">
        <v>500</v>
      </c>
      <c r="C350" s="10">
        <v>45</v>
      </c>
      <c r="D350" s="13">
        <v>-90</v>
      </c>
      <c r="E350" s="13">
        <v>5814.7637000000004</v>
      </c>
      <c r="F350" s="16" t="str">
        <f t="shared" si="40"/>
        <v>2015-08-05</v>
      </c>
      <c r="G350" s="17" t="str">
        <f t="shared" si="41"/>
        <v>8/5/2015</v>
      </c>
      <c r="H350" s="17">
        <f t="shared" si="39"/>
        <v>43230</v>
      </c>
      <c r="I350" s="16" t="str">
        <f t="shared" si="36"/>
        <v>5/10/2018</v>
      </c>
      <c r="J350" s="16" t="e">
        <f t="shared" si="37"/>
        <v>#N/A</v>
      </c>
      <c r="K350" s="16">
        <f t="shared" si="38"/>
        <v>5859.7470000000003</v>
      </c>
      <c r="Z350" s="19"/>
      <c r="AA350" s="18"/>
    </row>
    <row r="351" spans="1:27" ht="12.75" x14ac:dyDescent="0.2">
      <c r="A351" s="19" t="s">
        <v>326</v>
      </c>
      <c r="B351" s="13">
        <v>500</v>
      </c>
      <c r="C351" s="10">
        <v>45</v>
      </c>
      <c r="D351" s="13">
        <v>-90</v>
      </c>
      <c r="E351" s="13">
        <v>5797.6819999999998</v>
      </c>
      <c r="F351" s="16" t="str">
        <f t="shared" si="40"/>
        <v>2015-08-06</v>
      </c>
      <c r="G351" s="17" t="str">
        <f t="shared" si="41"/>
        <v>8/6/2015</v>
      </c>
      <c r="H351" s="17">
        <f t="shared" si="39"/>
        <v>43231</v>
      </c>
      <c r="I351" s="16" t="str">
        <f t="shared" si="36"/>
        <v>5/11/2018</v>
      </c>
      <c r="J351" s="16" t="e">
        <f t="shared" si="37"/>
        <v>#N/A</v>
      </c>
      <c r="K351" s="16">
        <f t="shared" si="38"/>
        <v>5859.7470000000003</v>
      </c>
      <c r="Z351" s="19"/>
      <c r="AA351" s="18"/>
    </row>
    <row r="352" spans="1:27" ht="12.75" x14ac:dyDescent="0.2">
      <c r="A352" s="19" t="s">
        <v>327</v>
      </c>
      <c r="B352" s="13">
        <v>500</v>
      </c>
      <c r="C352" s="10">
        <v>45</v>
      </c>
      <c r="D352" s="13">
        <v>-90</v>
      </c>
      <c r="E352" s="13">
        <v>5771.7960000000003</v>
      </c>
      <c r="F352" s="16" t="str">
        <f t="shared" si="40"/>
        <v>2015-08-07</v>
      </c>
      <c r="G352" s="17" t="str">
        <f t="shared" si="41"/>
        <v>8/7/2015</v>
      </c>
      <c r="H352" s="17">
        <f t="shared" si="39"/>
        <v>43232</v>
      </c>
      <c r="I352" s="16" t="str">
        <f t="shared" si="36"/>
        <v>5/12/2018</v>
      </c>
      <c r="J352" s="16" t="e">
        <f t="shared" si="37"/>
        <v>#N/A</v>
      </c>
      <c r="K352" s="16">
        <f t="shared" si="38"/>
        <v>5859.7470000000003</v>
      </c>
      <c r="Z352" s="19"/>
      <c r="AA352" s="18"/>
    </row>
    <row r="353" spans="1:27" ht="12.75" x14ac:dyDescent="0.2">
      <c r="A353" s="19" t="s">
        <v>328</v>
      </c>
      <c r="B353" s="13">
        <v>500</v>
      </c>
      <c r="C353" s="10">
        <v>45</v>
      </c>
      <c r="D353" s="13">
        <v>-90</v>
      </c>
      <c r="E353" s="13">
        <v>5809.9390000000003</v>
      </c>
      <c r="F353" s="16" t="str">
        <f t="shared" si="40"/>
        <v>2015-08-08</v>
      </c>
      <c r="G353" s="17" t="str">
        <f t="shared" si="41"/>
        <v>8/8/2015</v>
      </c>
      <c r="H353" s="17">
        <f t="shared" si="39"/>
        <v>43233</v>
      </c>
      <c r="I353" s="16" t="str">
        <f t="shared" si="36"/>
        <v>5/13/2018</v>
      </c>
      <c r="J353" s="16" t="e">
        <f t="shared" si="37"/>
        <v>#N/A</v>
      </c>
      <c r="K353" s="16">
        <f t="shared" si="38"/>
        <v>5859.7470000000003</v>
      </c>
      <c r="Z353" s="19"/>
      <c r="AA353" s="18"/>
    </row>
    <row r="354" spans="1:27" ht="12.75" x14ac:dyDescent="0.2">
      <c r="A354" s="19" t="s">
        <v>329</v>
      </c>
      <c r="B354" s="13">
        <v>500</v>
      </c>
      <c r="C354" s="10">
        <v>45</v>
      </c>
      <c r="D354" s="13">
        <v>-90</v>
      </c>
      <c r="E354" s="13">
        <v>5812.6350000000002</v>
      </c>
      <c r="F354" s="16" t="str">
        <f t="shared" si="40"/>
        <v>2015-08-09</v>
      </c>
      <c r="G354" s="17" t="str">
        <f t="shared" si="41"/>
        <v>8/9/2015</v>
      </c>
      <c r="H354" s="17">
        <f t="shared" si="39"/>
        <v>43234</v>
      </c>
      <c r="I354" s="16" t="str">
        <f t="shared" si="36"/>
        <v>5/14/2018</v>
      </c>
      <c r="J354" s="16" t="e">
        <f t="shared" si="37"/>
        <v>#N/A</v>
      </c>
      <c r="K354" s="16">
        <f t="shared" si="38"/>
        <v>5859.7470000000003</v>
      </c>
      <c r="Z354" s="19"/>
      <c r="AA354" s="18"/>
    </row>
    <row r="355" spans="1:27" ht="12.75" x14ac:dyDescent="0.2">
      <c r="A355" s="19" t="s">
        <v>330</v>
      </c>
      <c r="B355" s="13">
        <v>500</v>
      </c>
      <c r="C355" s="10">
        <v>45</v>
      </c>
      <c r="D355" s="13">
        <v>-90</v>
      </c>
      <c r="E355" s="13">
        <v>5779.4939999999997</v>
      </c>
      <c r="F355" s="16" t="str">
        <f t="shared" si="40"/>
        <v>2015-08-10</v>
      </c>
      <c r="G355" s="17" t="str">
        <f t="shared" si="41"/>
        <v>8/10/2015</v>
      </c>
      <c r="H355" s="17">
        <f t="shared" si="39"/>
        <v>43235</v>
      </c>
      <c r="I355" s="16" t="str">
        <f t="shared" si="36"/>
        <v>5/15/2018</v>
      </c>
      <c r="J355" s="16" t="e">
        <f t="shared" si="37"/>
        <v>#N/A</v>
      </c>
      <c r="K355" s="16">
        <f t="shared" si="38"/>
        <v>5859.7470000000003</v>
      </c>
      <c r="Z355" s="19"/>
      <c r="AA355" s="18"/>
    </row>
    <row r="356" spans="1:27" ht="12.75" x14ac:dyDescent="0.2">
      <c r="A356" s="19" t="s">
        <v>331</v>
      </c>
      <c r="B356" s="13">
        <v>500</v>
      </c>
      <c r="C356" s="10">
        <v>45</v>
      </c>
      <c r="D356" s="13">
        <v>-90</v>
      </c>
      <c r="E356" s="13">
        <v>5807.1787000000004</v>
      </c>
      <c r="F356" s="16" t="str">
        <f t="shared" si="40"/>
        <v>2015-08-11</v>
      </c>
      <c r="G356" s="17" t="str">
        <f t="shared" si="41"/>
        <v>8/11/2015</v>
      </c>
      <c r="H356" s="17">
        <f t="shared" si="39"/>
        <v>43236</v>
      </c>
      <c r="I356" s="16" t="str">
        <f t="shared" si="36"/>
        <v>5/16/2018</v>
      </c>
      <c r="J356" s="16" t="e">
        <f t="shared" si="37"/>
        <v>#N/A</v>
      </c>
      <c r="K356" s="16">
        <f t="shared" si="38"/>
        <v>5859.7470000000003</v>
      </c>
      <c r="Z356" s="19"/>
      <c r="AA356" s="18"/>
    </row>
    <row r="357" spans="1:27" ht="12.75" x14ac:dyDescent="0.2">
      <c r="A357" s="19" t="s">
        <v>332</v>
      </c>
      <c r="B357" s="13">
        <v>500</v>
      </c>
      <c r="C357" s="10">
        <v>45</v>
      </c>
      <c r="D357" s="13">
        <v>-90</v>
      </c>
      <c r="E357" s="13">
        <v>5842.2573000000002</v>
      </c>
      <c r="F357" s="16" t="str">
        <f t="shared" si="40"/>
        <v>2015-08-12</v>
      </c>
      <c r="G357" s="17" t="str">
        <f t="shared" si="41"/>
        <v>8/12/2015</v>
      </c>
      <c r="H357" s="17">
        <f t="shared" si="39"/>
        <v>43237</v>
      </c>
      <c r="I357" s="16" t="str">
        <f t="shared" si="36"/>
        <v>5/17/2018</v>
      </c>
      <c r="J357" s="16" t="e">
        <f t="shared" si="37"/>
        <v>#N/A</v>
      </c>
      <c r="K357" s="16">
        <f t="shared" si="38"/>
        <v>5859.7470000000003</v>
      </c>
      <c r="Z357" s="19"/>
      <c r="AA357" s="18"/>
    </row>
    <row r="358" spans="1:27" ht="12.75" x14ac:dyDescent="0.2">
      <c r="A358" s="19" t="s">
        <v>333</v>
      </c>
      <c r="B358" s="13">
        <v>500</v>
      </c>
      <c r="C358" s="10">
        <v>45</v>
      </c>
      <c r="D358" s="13">
        <v>-90</v>
      </c>
      <c r="E358" s="13">
        <v>5848.7520000000004</v>
      </c>
      <c r="F358" s="16" t="str">
        <f t="shared" si="40"/>
        <v>2015-08-13</v>
      </c>
      <c r="G358" s="17" t="str">
        <f t="shared" si="41"/>
        <v>8/13/2015</v>
      </c>
      <c r="H358" s="17">
        <f t="shared" si="39"/>
        <v>43238</v>
      </c>
      <c r="I358" s="16" t="str">
        <f t="shared" si="36"/>
        <v>5/18/2018</v>
      </c>
      <c r="J358" s="16" t="e">
        <f t="shared" si="37"/>
        <v>#N/A</v>
      </c>
      <c r="K358" s="16">
        <f t="shared" si="38"/>
        <v>5859.7470000000003</v>
      </c>
      <c r="Z358" s="19"/>
      <c r="AA358" s="18"/>
    </row>
    <row r="359" spans="1:27" ht="12.75" x14ac:dyDescent="0.2">
      <c r="A359" s="19" t="s">
        <v>26</v>
      </c>
      <c r="B359" s="13">
        <v>500</v>
      </c>
      <c r="C359" s="10">
        <v>45</v>
      </c>
      <c r="D359" s="13">
        <v>-90</v>
      </c>
      <c r="E359" s="13">
        <v>5876.2190000000001</v>
      </c>
      <c r="F359" s="16" t="str">
        <f t="shared" si="40"/>
        <v>2015-08-14</v>
      </c>
      <c r="G359" s="17" t="str">
        <f t="shared" si="41"/>
        <v>8/14/2015</v>
      </c>
      <c r="H359" s="17">
        <f t="shared" si="39"/>
        <v>43239</v>
      </c>
      <c r="I359" s="16" t="str">
        <f t="shared" si="36"/>
        <v>5/19/2018</v>
      </c>
      <c r="J359" s="16" t="e">
        <f t="shared" si="37"/>
        <v>#N/A</v>
      </c>
      <c r="K359" s="16">
        <f t="shared" si="38"/>
        <v>5859.7470000000003</v>
      </c>
      <c r="Z359" s="19"/>
      <c r="AA359" s="18"/>
    </row>
    <row r="360" spans="1:27" ht="12.75" x14ac:dyDescent="0.2">
      <c r="A360" s="19" t="s">
        <v>27</v>
      </c>
      <c r="B360" s="13">
        <v>500</v>
      </c>
      <c r="C360" s="10">
        <v>45</v>
      </c>
      <c r="D360" s="13">
        <v>-90</v>
      </c>
      <c r="E360" s="13">
        <v>5916.9639999999999</v>
      </c>
      <c r="F360" s="16" t="str">
        <f t="shared" si="40"/>
        <v>2015-08-15</v>
      </c>
      <c r="G360" s="17" t="str">
        <f t="shared" si="41"/>
        <v>8/15/2015</v>
      </c>
      <c r="H360" s="17">
        <f t="shared" si="39"/>
        <v>43240</v>
      </c>
      <c r="I360" s="16" t="str">
        <f t="shared" si="36"/>
        <v>5/20/2018</v>
      </c>
      <c r="J360" s="16" t="e">
        <f t="shared" si="37"/>
        <v>#N/A</v>
      </c>
      <c r="K360" s="16">
        <f t="shared" si="38"/>
        <v>5859.7470000000003</v>
      </c>
      <c r="Z360" s="19"/>
      <c r="AA360" s="18"/>
    </row>
    <row r="361" spans="1:27" ht="12.75" x14ac:dyDescent="0.2">
      <c r="A361" s="19" t="s">
        <v>28</v>
      </c>
      <c r="B361" s="13">
        <v>500</v>
      </c>
      <c r="C361" s="10">
        <v>45</v>
      </c>
      <c r="D361" s="13">
        <v>-90</v>
      </c>
      <c r="E361" s="13">
        <v>5897.1469999999999</v>
      </c>
      <c r="F361" s="16" t="str">
        <f t="shared" si="40"/>
        <v>2015-08-16</v>
      </c>
      <c r="G361" s="17" t="str">
        <f t="shared" si="41"/>
        <v>8/16/2015</v>
      </c>
      <c r="H361" s="17">
        <f t="shared" si="39"/>
        <v>43241</v>
      </c>
      <c r="I361" s="16" t="str">
        <f t="shared" si="36"/>
        <v>5/21/2018</v>
      </c>
      <c r="J361" s="16" t="e">
        <f t="shared" si="37"/>
        <v>#N/A</v>
      </c>
      <c r="K361" s="16">
        <f t="shared" si="38"/>
        <v>5859.7470000000003</v>
      </c>
      <c r="Z361" s="19"/>
      <c r="AA361" s="18"/>
    </row>
    <row r="362" spans="1:27" ht="12.75" x14ac:dyDescent="0.2">
      <c r="A362" s="19" t="s">
        <v>29</v>
      </c>
      <c r="B362" s="13">
        <v>500</v>
      </c>
      <c r="C362" s="10">
        <v>45</v>
      </c>
      <c r="D362" s="13">
        <v>-90</v>
      </c>
      <c r="E362" s="13">
        <v>5815.49</v>
      </c>
      <c r="F362" s="16" t="str">
        <f t="shared" si="40"/>
        <v>2015-08-17</v>
      </c>
      <c r="G362" s="17" t="str">
        <f t="shared" si="41"/>
        <v>8/17/2015</v>
      </c>
      <c r="H362" s="17">
        <f t="shared" si="39"/>
        <v>43242</v>
      </c>
      <c r="I362" s="16" t="str">
        <f t="shared" si="36"/>
        <v>5/22/2018</v>
      </c>
      <c r="J362" s="16" t="e">
        <f t="shared" si="37"/>
        <v>#N/A</v>
      </c>
      <c r="K362" s="16">
        <f t="shared" si="38"/>
        <v>5859.7470000000003</v>
      </c>
      <c r="Z362" s="19"/>
      <c r="AA362" s="18"/>
    </row>
    <row r="363" spans="1:27" ht="12.75" x14ac:dyDescent="0.2">
      <c r="A363" s="19" t="s">
        <v>30</v>
      </c>
      <c r="B363" s="13">
        <v>500</v>
      </c>
      <c r="C363" s="10">
        <v>45</v>
      </c>
      <c r="D363" s="13">
        <v>-90</v>
      </c>
      <c r="E363" s="13">
        <v>5768.0010000000002</v>
      </c>
      <c r="F363" s="16" t="str">
        <f t="shared" si="40"/>
        <v>2015-08-18</v>
      </c>
      <c r="G363" s="17" t="str">
        <f t="shared" si="41"/>
        <v>8/18/2015</v>
      </c>
      <c r="H363" s="17">
        <f t="shared" si="39"/>
        <v>43243</v>
      </c>
      <c r="I363" s="16" t="str">
        <f t="shared" si="36"/>
        <v>5/23/2018</v>
      </c>
      <c r="J363" s="16" t="e">
        <f t="shared" si="37"/>
        <v>#N/A</v>
      </c>
      <c r="K363" s="16">
        <f t="shared" si="38"/>
        <v>5859.7470000000003</v>
      </c>
      <c r="Z363" s="19"/>
      <c r="AA363" s="18"/>
    </row>
    <row r="364" spans="1:27" ht="12.75" x14ac:dyDescent="0.2">
      <c r="A364" s="19" t="s">
        <v>31</v>
      </c>
      <c r="B364" s="13">
        <v>500</v>
      </c>
      <c r="C364" s="10">
        <v>45</v>
      </c>
      <c r="D364" s="13">
        <v>-90</v>
      </c>
      <c r="E364" s="13">
        <v>5639.9920000000002</v>
      </c>
      <c r="F364" s="16" t="str">
        <f t="shared" si="40"/>
        <v>2015-08-19</v>
      </c>
      <c r="G364" s="17" t="str">
        <f t="shared" si="41"/>
        <v>8/19/2015</v>
      </c>
      <c r="H364" s="17">
        <f t="shared" si="39"/>
        <v>43244</v>
      </c>
      <c r="I364" s="16" t="str">
        <f t="shared" si="36"/>
        <v>5/24/2018</v>
      </c>
      <c r="J364" s="16" t="e">
        <f t="shared" si="37"/>
        <v>#N/A</v>
      </c>
      <c r="K364" s="16">
        <f t="shared" si="38"/>
        <v>5859.7470000000003</v>
      </c>
      <c r="Z364" s="19"/>
      <c r="AA364" s="18"/>
    </row>
    <row r="365" spans="1:27" ht="12.75" x14ac:dyDescent="0.2">
      <c r="A365" s="19" t="s">
        <v>32</v>
      </c>
      <c r="B365" s="13">
        <v>500</v>
      </c>
      <c r="C365" s="10">
        <v>45</v>
      </c>
      <c r="D365" s="13">
        <v>-90</v>
      </c>
      <c r="E365" s="13">
        <v>5631.0050000000001</v>
      </c>
      <c r="F365" s="16" t="str">
        <f t="shared" si="40"/>
        <v>2015-08-20</v>
      </c>
      <c r="G365" s="17" t="str">
        <f t="shared" si="41"/>
        <v>8/20/2015</v>
      </c>
      <c r="H365" s="17">
        <f t="shared" si="39"/>
        <v>43245</v>
      </c>
      <c r="I365" s="16" t="str">
        <f t="shared" si="36"/>
        <v>5/25/2018</v>
      </c>
      <c r="J365" s="16" t="e">
        <f t="shared" si="37"/>
        <v>#N/A</v>
      </c>
      <c r="K365" s="16">
        <f t="shared" si="38"/>
        <v>5859.7470000000003</v>
      </c>
      <c r="Z365" s="19"/>
      <c r="AA365" s="18"/>
    </row>
    <row r="366" spans="1:27" ht="12.75" x14ac:dyDescent="0.2">
      <c r="A366" s="19" t="s">
        <v>33</v>
      </c>
      <c r="B366" s="13">
        <v>500</v>
      </c>
      <c r="C366" s="10">
        <v>45</v>
      </c>
      <c r="D366" s="13">
        <v>-90</v>
      </c>
      <c r="E366" s="13">
        <v>5808.2449999999999</v>
      </c>
      <c r="F366" s="16" t="str">
        <f t="shared" si="40"/>
        <v>2015-08-22</v>
      </c>
      <c r="G366" s="17" t="str">
        <f t="shared" si="41"/>
        <v>8/22/2015</v>
      </c>
      <c r="H366" s="17">
        <f t="shared" si="39"/>
        <v>43246</v>
      </c>
      <c r="I366" s="16" t="str">
        <f t="shared" si="36"/>
        <v>5/26/2018</v>
      </c>
      <c r="J366" s="16" t="e">
        <f t="shared" si="37"/>
        <v>#N/A</v>
      </c>
      <c r="K366" s="16">
        <f t="shared" si="38"/>
        <v>5859.7470000000003</v>
      </c>
      <c r="Z366" s="19"/>
      <c r="AA366" s="18"/>
    </row>
    <row r="367" spans="1:27" ht="12.75" x14ac:dyDescent="0.2">
      <c r="A367" s="19" t="s">
        <v>34</v>
      </c>
      <c r="B367" s="13">
        <v>500</v>
      </c>
      <c r="C367" s="10">
        <v>45</v>
      </c>
      <c r="D367" s="13">
        <v>-90</v>
      </c>
      <c r="E367" s="13">
        <v>5806.692</v>
      </c>
      <c r="F367" s="16" t="str">
        <f t="shared" si="40"/>
        <v>2015-08-23</v>
      </c>
      <c r="G367" s="17" t="str">
        <f t="shared" si="41"/>
        <v>8/23/2015</v>
      </c>
      <c r="H367" s="17">
        <f t="shared" si="39"/>
        <v>43247</v>
      </c>
      <c r="I367" s="16" t="str">
        <f t="shared" si="36"/>
        <v>5/27/2018</v>
      </c>
      <c r="J367" s="16" t="e">
        <f t="shared" si="37"/>
        <v>#N/A</v>
      </c>
      <c r="K367" s="16">
        <f t="shared" si="38"/>
        <v>5859.7470000000003</v>
      </c>
      <c r="Z367" s="19"/>
      <c r="AA367" s="18"/>
    </row>
    <row r="368" spans="1:27" ht="12.75" x14ac:dyDescent="0.2">
      <c r="A368" s="19" t="s">
        <v>35</v>
      </c>
      <c r="B368" s="13">
        <v>500</v>
      </c>
      <c r="C368" s="10">
        <v>45</v>
      </c>
      <c r="D368" s="13">
        <v>-90</v>
      </c>
      <c r="E368" s="13">
        <v>5651.8554999999997</v>
      </c>
      <c r="F368" s="16" t="str">
        <f t="shared" si="40"/>
        <v>2015-08-24</v>
      </c>
      <c r="G368" s="17" t="str">
        <f t="shared" si="41"/>
        <v>8/24/2015</v>
      </c>
      <c r="H368" s="17">
        <f t="shared" si="39"/>
        <v>43248</v>
      </c>
      <c r="I368" s="16" t="str">
        <f t="shared" si="36"/>
        <v>5/28/2018</v>
      </c>
      <c r="J368" s="16" t="e">
        <f t="shared" si="37"/>
        <v>#N/A</v>
      </c>
      <c r="K368" s="16">
        <f t="shared" si="38"/>
        <v>5859.7470000000003</v>
      </c>
      <c r="Z368" s="19"/>
      <c r="AA368" s="18"/>
    </row>
    <row r="369" spans="1:27" ht="12.75" x14ac:dyDescent="0.2">
      <c r="A369" s="19" t="s">
        <v>36</v>
      </c>
      <c r="B369" s="13">
        <v>500</v>
      </c>
      <c r="C369" s="10">
        <v>45</v>
      </c>
      <c r="D369" s="13">
        <v>-90</v>
      </c>
      <c r="E369" s="13">
        <v>5667.1149999999998</v>
      </c>
      <c r="F369" s="16" t="str">
        <f t="shared" si="40"/>
        <v>2015-08-25</v>
      </c>
      <c r="G369" s="17" t="str">
        <f t="shared" si="41"/>
        <v>8/25/2015</v>
      </c>
      <c r="H369" s="17">
        <f t="shared" si="39"/>
        <v>43249</v>
      </c>
      <c r="I369" s="16" t="str">
        <f t="shared" si="36"/>
        <v>5/29/2018</v>
      </c>
      <c r="J369" s="16" t="e">
        <f t="shared" si="37"/>
        <v>#N/A</v>
      </c>
      <c r="K369" s="16">
        <f t="shared" si="38"/>
        <v>5859.7470000000003</v>
      </c>
      <c r="Z369" s="19"/>
      <c r="AA369" s="18"/>
    </row>
    <row r="370" spans="1:27" ht="12.75" x14ac:dyDescent="0.2">
      <c r="A370" s="19" t="s">
        <v>37</v>
      </c>
      <c r="B370" s="13">
        <v>500</v>
      </c>
      <c r="C370" s="10">
        <v>45</v>
      </c>
      <c r="D370" s="13">
        <v>-90</v>
      </c>
      <c r="E370" s="13">
        <v>5745.0083000000004</v>
      </c>
      <c r="F370" s="16" t="str">
        <f t="shared" si="40"/>
        <v>2015-08-26</v>
      </c>
      <c r="G370" s="17" t="str">
        <f t="shared" si="41"/>
        <v>8/26/2015</v>
      </c>
      <c r="H370" s="17">
        <f t="shared" si="39"/>
        <v>43250</v>
      </c>
      <c r="I370" s="16" t="str">
        <f t="shared" si="36"/>
        <v>5/30/2018</v>
      </c>
      <c r="J370" s="16" t="e">
        <f t="shared" si="37"/>
        <v>#N/A</v>
      </c>
      <c r="K370" s="16">
        <f t="shared" si="38"/>
        <v>5859.7470000000003</v>
      </c>
      <c r="Z370" s="19"/>
      <c r="AA370" s="18"/>
    </row>
    <row r="371" spans="1:27" ht="12.75" x14ac:dyDescent="0.2">
      <c r="A371" s="19" t="s">
        <v>38</v>
      </c>
      <c r="B371" s="13">
        <v>500</v>
      </c>
      <c r="C371" s="10">
        <v>45</v>
      </c>
      <c r="D371" s="13">
        <v>-90</v>
      </c>
      <c r="E371" s="13">
        <v>5810.5625</v>
      </c>
      <c r="F371" s="16" t="str">
        <f t="shared" si="40"/>
        <v>2015-08-27</v>
      </c>
      <c r="G371" s="17" t="str">
        <f t="shared" si="41"/>
        <v>8/27/2015</v>
      </c>
      <c r="H371" s="17">
        <f t="shared" si="39"/>
        <v>43251</v>
      </c>
      <c r="I371" s="16" t="str">
        <f t="shared" si="36"/>
        <v>5/31/2018</v>
      </c>
      <c r="J371" s="16" t="e">
        <f t="shared" si="37"/>
        <v>#N/A</v>
      </c>
      <c r="K371" s="16">
        <f t="shared" si="38"/>
        <v>5859.7470000000003</v>
      </c>
      <c r="Z371" s="19"/>
      <c r="AA371" s="18"/>
    </row>
    <row r="372" spans="1:27" ht="12.75" x14ac:dyDescent="0.2">
      <c r="A372" s="19" t="s">
        <v>39</v>
      </c>
      <c r="B372" s="13">
        <v>500</v>
      </c>
      <c r="C372" s="10">
        <v>45</v>
      </c>
      <c r="D372" s="13">
        <v>-90</v>
      </c>
      <c r="E372" s="13">
        <v>5816.9204</v>
      </c>
      <c r="F372" s="16" t="str">
        <f t="shared" si="40"/>
        <v>2015-08-28</v>
      </c>
      <c r="G372" s="17" t="str">
        <f t="shared" si="41"/>
        <v>8/28/2015</v>
      </c>
      <c r="H372" s="17">
        <f t="shared" si="39"/>
        <v>43252</v>
      </c>
      <c r="I372" s="16" t="str">
        <f t="shared" si="36"/>
        <v>6/1/2018</v>
      </c>
      <c r="J372" s="16" t="e">
        <f t="shared" si="37"/>
        <v>#N/A</v>
      </c>
      <c r="K372" s="16">
        <f t="shared" si="38"/>
        <v>5859.7470000000003</v>
      </c>
      <c r="Z372" s="19"/>
      <c r="AA372" s="18"/>
    </row>
    <row r="373" spans="1:27" ht="12.75" x14ac:dyDescent="0.2">
      <c r="A373" s="19" t="s">
        <v>40</v>
      </c>
      <c r="B373" s="13">
        <v>500</v>
      </c>
      <c r="C373" s="10">
        <v>45</v>
      </c>
      <c r="D373" s="13">
        <v>-90</v>
      </c>
      <c r="E373" s="13">
        <v>5791.5839999999998</v>
      </c>
      <c r="F373" s="16" t="str">
        <f t="shared" si="40"/>
        <v>2015-08-29</v>
      </c>
      <c r="G373" s="17" t="str">
        <f t="shared" si="41"/>
        <v>8/29/2015</v>
      </c>
      <c r="H373" s="17">
        <f t="shared" si="39"/>
        <v>43253</v>
      </c>
      <c r="I373" s="16" t="str">
        <f t="shared" si="36"/>
        <v>6/2/2018</v>
      </c>
      <c r="J373" s="16" t="e">
        <f t="shared" si="37"/>
        <v>#N/A</v>
      </c>
      <c r="K373" s="16">
        <f t="shared" si="38"/>
        <v>5859.7470000000003</v>
      </c>
      <c r="Z373" s="19"/>
      <c r="AA373" s="18"/>
    </row>
    <row r="374" spans="1:27" ht="12.75" x14ac:dyDescent="0.2">
      <c r="A374" s="19" t="s">
        <v>41</v>
      </c>
      <c r="B374" s="13">
        <v>500</v>
      </c>
      <c r="C374" s="10">
        <v>45</v>
      </c>
      <c r="D374" s="13">
        <v>-90</v>
      </c>
      <c r="E374" s="13">
        <v>5834.0454</v>
      </c>
      <c r="F374" s="16" t="str">
        <f t="shared" si="40"/>
        <v>2015-08-30</v>
      </c>
      <c r="G374" s="17" t="str">
        <f t="shared" si="41"/>
        <v>8/30/2015</v>
      </c>
      <c r="H374" s="17">
        <f t="shared" si="39"/>
        <v>43254</v>
      </c>
      <c r="I374" s="16" t="str">
        <f t="shared" si="36"/>
        <v>6/3/2018</v>
      </c>
      <c r="J374" s="16" t="e">
        <f t="shared" si="37"/>
        <v>#N/A</v>
      </c>
      <c r="K374" s="16">
        <f t="shared" si="38"/>
        <v>5859.7470000000003</v>
      </c>
      <c r="Z374" s="19"/>
      <c r="AA374" s="18"/>
    </row>
    <row r="375" spans="1:27" ht="15" customHeight="1" x14ac:dyDescent="0.2">
      <c r="A375" s="19"/>
      <c r="C375" s="10"/>
      <c r="F375" s="16" t="str">
        <f t="shared" si="40"/>
        <v/>
      </c>
      <c r="G375" s="17" t="str">
        <f t="shared" si="41"/>
        <v/>
      </c>
      <c r="H375" s="17">
        <f t="shared" si="39"/>
        <v>43255</v>
      </c>
      <c r="I375" s="16" t="str">
        <f t="shared" si="36"/>
        <v>6/4/2018</v>
      </c>
      <c r="J375" s="16" t="e">
        <f t="shared" si="37"/>
        <v>#N/A</v>
      </c>
      <c r="K375" s="16">
        <f t="shared" si="38"/>
        <v>5859.7470000000003</v>
      </c>
      <c r="Z375" s="19"/>
      <c r="AA375" s="18"/>
    </row>
    <row r="376" spans="1:27" ht="15" customHeight="1" x14ac:dyDescent="0.2">
      <c r="A376" s="19"/>
      <c r="C376" s="10"/>
      <c r="F376" s="16" t="str">
        <f t="shared" si="40"/>
        <v/>
      </c>
      <c r="G376" s="17" t="str">
        <f t="shared" si="41"/>
        <v/>
      </c>
      <c r="H376" s="17">
        <f t="shared" si="39"/>
        <v>43256</v>
      </c>
      <c r="I376" s="16" t="str">
        <f t="shared" si="36"/>
        <v>6/5/2018</v>
      </c>
      <c r="J376" s="16" t="e">
        <f t="shared" si="37"/>
        <v>#N/A</v>
      </c>
      <c r="K376" s="16">
        <f t="shared" si="38"/>
        <v>5859.7470000000003</v>
      </c>
      <c r="Z376" s="19"/>
      <c r="AA376" s="18"/>
    </row>
    <row r="377" spans="1:27" ht="15" customHeight="1" x14ac:dyDescent="0.2">
      <c r="A377" s="19"/>
      <c r="C377" s="10"/>
      <c r="F377" s="16" t="str">
        <f t="shared" si="40"/>
        <v/>
      </c>
      <c r="G377" s="17" t="str">
        <f t="shared" si="41"/>
        <v/>
      </c>
      <c r="H377" s="17">
        <f t="shared" si="39"/>
        <v>43257</v>
      </c>
      <c r="I377" s="16" t="str">
        <f t="shared" si="36"/>
        <v>6/6/2018</v>
      </c>
      <c r="J377" s="16" t="e">
        <f t="shared" si="37"/>
        <v>#N/A</v>
      </c>
      <c r="K377" s="16">
        <f t="shared" si="38"/>
        <v>5859.7470000000003</v>
      </c>
      <c r="Z377" s="19"/>
      <c r="AA377" s="18"/>
    </row>
    <row r="378" spans="1:27" ht="15" customHeight="1" x14ac:dyDescent="0.2">
      <c r="A378" s="19"/>
      <c r="C378" s="10"/>
      <c r="F378" s="16" t="str">
        <f t="shared" si="40"/>
        <v/>
      </c>
      <c r="G378" s="17" t="str">
        <f t="shared" si="41"/>
        <v/>
      </c>
      <c r="H378" s="17">
        <f t="shared" si="39"/>
        <v>43258</v>
      </c>
      <c r="I378" s="16" t="str">
        <f t="shared" si="36"/>
        <v>6/7/2018</v>
      </c>
      <c r="J378" s="16" t="e">
        <f t="shared" si="37"/>
        <v>#N/A</v>
      </c>
      <c r="K378" s="16">
        <f t="shared" si="38"/>
        <v>5859.7470000000003</v>
      </c>
      <c r="Z378" s="19"/>
      <c r="AA378" s="18"/>
    </row>
    <row r="379" spans="1:27" ht="15" customHeight="1" x14ac:dyDescent="0.2">
      <c r="A379" s="19"/>
      <c r="C379" s="10"/>
      <c r="F379" s="16" t="str">
        <f t="shared" si="40"/>
        <v/>
      </c>
      <c r="G379" s="17" t="str">
        <f t="shared" si="41"/>
        <v/>
      </c>
      <c r="H379" s="17">
        <f t="shared" si="39"/>
        <v>43259</v>
      </c>
      <c r="I379" s="16" t="str">
        <f t="shared" si="36"/>
        <v>6/8/2018</v>
      </c>
      <c r="J379" s="16" t="e">
        <f t="shared" si="37"/>
        <v>#N/A</v>
      </c>
      <c r="K379" s="16">
        <f t="shared" si="38"/>
        <v>5859.7470000000003</v>
      </c>
      <c r="Z379" s="19"/>
      <c r="AA379" s="18"/>
    </row>
    <row r="380" spans="1:27" ht="15" customHeight="1" x14ac:dyDescent="0.2">
      <c r="A380" s="19"/>
      <c r="C380" s="10"/>
      <c r="F380" s="16" t="str">
        <f t="shared" si="40"/>
        <v/>
      </c>
      <c r="G380" s="17" t="str">
        <f t="shared" si="41"/>
        <v/>
      </c>
      <c r="H380" s="17">
        <f t="shared" si="39"/>
        <v>43260</v>
      </c>
      <c r="I380" s="16" t="str">
        <f t="shared" si="36"/>
        <v>6/9/2018</v>
      </c>
      <c r="J380" s="16" t="e">
        <f t="shared" si="37"/>
        <v>#N/A</v>
      </c>
      <c r="K380" s="16">
        <f t="shared" si="38"/>
        <v>5859.7470000000003</v>
      </c>
      <c r="Z380" s="19"/>
      <c r="AA380" s="18"/>
    </row>
    <row r="381" spans="1:27" ht="15" customHeight="1" x14ac:dyDescent="0.2">
      <c r="A381" s="19"/>
      <c r="C381" s="10"/>
      <c r="F381" s="16" t="str">
        <f t="shared" si="40"/>
        <v/>
      </c>
      <c r="G381" s="17" t="str">
        <f t="shared" si="41"/>
        <v/>
      </c>
      <c r="H381" s="17">
        <f t="shared" si="39"/>
        <v>43261</v>
      </c>
      <c r="I381" s="16" t="str">
        <f t="shared" si="36"/>
        <v>6/10/2018</v>
      </c>
      <c r="J381" s="16" t="e">
        <f t="shared" si="37"/>
        <v>#N/A</v>
      </c>
      <c r="K381" s="16">
        <f t="shared" si="38"/>
        <v>5859.7470000000003</v>
      </c>
      <c r="Z381" s="19"/>
      <c r="AA381" s="18"/>
    </row>
    <row r="382" spans="1:27" ht="15" customHeight="1" x14ac:dyDescent="0.2">
      <c r="A382" s="19"/>
      <c r="C382" s="10"/>
      <c r="F382" s="16" t="str">
        <f t="shared" si="40"/>
        <v/>
      </c>
      <c r="G382" s="17" t="str">
        <f t="shared" si="41"/>
        <v/>
      </c>
      <c r="H382" s="17">
        <f t="shared" si="39"/>
        <v>43262</v>
      </c>
      <c r="I382" s="16" t="str">
        <f t="shared" si="36"/>
        <v>6/11/2018</v>
      </c>
      <c r="J382" s="16" t="e">
        <f t="shared" si="37"/>
        <v>#N/A</v>
      </c>
      <c r="K382" s="16">
        <f t="shared" si="38"/>
        <v>5859.7470000000003</v>
      </c>
      <c r="Z382" s="19"/>
      <c r="AA382" s="18"/>
    </row>
    <row r="383" spans="1:27" ht="15" customHeight="1" x14ac:dyDescent="0.2">
      <c r="A383" s="19"/>
      <c r="C383" s="10"/>
      <c r="F383" s="16" t="str">
        <f t="shared" si="40"/>
        <v/>
      </c>
      <c r="G383" s="17" t="str">
        <f t="shared" si="41"/>
        <v/>
      </c>
      <c r="H383" s="17">
        <f t="shared" si="39"/>
        <v>43263</v>
      </c>
      <c r="I383" s="16" t="str">
        <f t="shared" si="36"/>
        <v>6/12/2018</v>
      </c>
      <c r="J383" s="16" t="e">
        <f t="shared" si="37"/>
        <v>#N/A</v>
      </c>
      <c r="K383" s="16">
        <f t="shared" si="38"/>
        <v>5859.7470000000003</v>
      </c>
      <c r="Z383" s="19"/>
      <c r="AA383" s="18"/>
    </row>
    <row r="384" spans="1:27" ht="15" customHeight="1" x14ac:dyDescent="0.2">
      <c r="A384" s="19"/>
      <c r="C384" s="10"/>
      <c r="F384" s="16" t="str">
        <f t="shared" si="40"/>
        <v/>
      </c>
      <c r="G384" s="17" t="str">
        <f t="shared" si="41"/>
        <v/>
      </c>
      <c r="H384" s="17">
        <f t="shared" si="39"/>
        <v>43264</v>
      </c>
      <c r="I384" s="16" t="str">
        <f t="shared" si="36"/>
        <v>6/13/2018</v>
      </c>
      <c r="J384" s="16" t="e">
        <f t="shared" si="37"/>
        <v>#N/A</v>
      </c>
      <c r="K384" s="16">
        <f t="shared" si="38"/>
        <v>5859.7470000000003</v>
      </c>
      <c r="Z384" s="19"/>
      <c r="AA384" s="18"/>
    </row>
    <row r="385" spans="1:27" ht="15" customHeight="1" x14ac:dyDescent="0.2">
      <c r="A385" s="19"/>
      <c r="C385" s="10"/>
      <c r="F385" s="16" t="str">
        <f t="shared" si="40"/>
        <v/>
      </c>
      <c r="G385" s="17" t="str">
        <f t="shared" si="41"/>
        <v/>
      </c>
      <c r="H385" s="17">
        <f t="shared" si="39"/>
        <v>43265</v>
      </c>
      <c r="I385" s="16" t="str">
        <f t="shared" si="36"/>
        <v>6/14/2018</v>
      </c>
      <c r="J385" s="16" t="e">
        <f t="shared" si="37"/>
        <v>#N/A</v>
      </c>
      <c r="K385" s="16">
        <f t="shared" si="38"/>
        <v>5859.7470000000003</v>
      </c>
      <c r="Z385" s="19"/>
      <c r="AA385" s="18"/>
    </row>
    <row r="386" spans="1:27" ht="15" customHeight="1" x14ac:dyDescent="0.2">
      <c r="A386" s="19"/>
      <c r="C386" s="10"/>
      <c r="F386" s="16" t="str">
        <f t="shared" si="40"/>
        <v/>
      </c>
      <c r="G386" s="17" t="str">
        <f t="shared" si="41"/>
        <v/>
      </c>
      <c r="H386" s="17">
        <f t="shared" si="39"/>
        <v>43266</v>
      </c>
      <c r="I386" s="16" t="str">
        <f t="shared" si="36"/>
        <v>6/15/2018</v>
      </c>
      <c r="J386" s="16" t="e">
        <f t="shared" si="37"/>
        <v>#N/A</v>
      </c>
      <c r="K386" s="16">
        <f t="shared" si="38"/>
        <v>5859.7470000000003</v>
      </c>
      <c r="Z386" s="19"/>
      <c r="AA386" s="18"/>
    </row>
    <row r="387" spans="1:27" ht="15" customHeight="1" x14ac:dyDescent="0.2">
      <c r="A387" s="19"/>
      <c r="C387" s="10"/>
      <c r="F387" s="16" t="str">
        <f t="shared" si="40"/>
        <v/>
      </c>
      <c r="G387" s="17" t="str">
        <f t="shared" si="41"/>
        <v/>
      </c>
      <c r="H387" s="17">
        <f t="shared" si="39"/>
        <v>43267</v>
      </c>
      <c r="I387" s="16" t="str">
        <f t="shared" si="36"/>
        <v>6/16/2018</v>
      </c>
      <c r="J387" s="16" t="e">
        <f t="shared" si="37"/>
        <v>#N/A</v>
      </c>
      <c r="K387" s="16">
        <f t="shared" si="38"/>
        <v>5859.7470000000003</v>
      </c>
      <c r="Z387" s="19"/>
      <c r="AA387" s="18"/>
    </row>
    <row r="388" spans="1:27" ht="15" customHeight="1" x14ac:dyDescent="0.2">
      <c r="A388" s="19"/>
      <c r="C388" s="10"/>
      <c r="F388" s="16" t="str">
        <f t="shared" si="40"/>
        <v/>
      </c>
      <c r="G388" s="17" t="str">
        <f t="shared" si="41"/>
        <v/>
      </c>
      <c r="H388" s="17">
        <f t="shared" si="39"/>
        <v>43268</v>
      </c>
      <c r="I388" s="16" t="str">
        <f t="shared" si="36"/>
        <v>6/17/2018</v>
      </c>
      <c r="J388" s="16" t="e">
        <f t="shared" si="37"/>
        <v>#N/A</v>
      </c>
      <c r="K388" s="16">
        <f t="shared" si="38"/>
        <v>5859.7470000000003</v>
      </c>
      <c r="Z388" s="19"/>
      <c r="AA388" s="18"/>
    </row>
    <row r="389" spans="1:27" ht="15" customHeight="1" x14ac:dyDescent="0.2">
      <c r="A389" s="19"/>
      <c r="C389" s="10"/>
      <c r="F389" s="16" t="str">
        <f t="shared" si="40"/>
        <v/>
      </c>
      <c r="G389" s="17" t="str">
        <f t="shared" si="41"/>
        <v/>
      </c>
      <c r="H389" s="17">
        <f t="shared" si="39"/>
        <v>43269</v>
      </c>
      <c r="I389" s="16" t="str">
        <f t="shared" si="36"/>
        <v>6/18/2018</v>
      </c>
      <c r="J389" s="16" t="e">
        <f t="shared" si="37"/>
        <v>#N/A</v>
      </c>
      <c r="K389" s="16">
        <f t="shared" si="38"/>
        <v>5859.7470000000003</v>
      </c>
      <c r="Z389" s="19"/>
      <c r="AA389" s="18"/>
    </row>
    <row r="390" spans="1:27" ht="15" customHeight="1" x14ac:dyDescent="0.2">
      <c r="A390" s="19"/>
      <c r="C390" s="10"/>
      <c r="F390" s="16" t="str">
        <f t="shared" si="40"/>
        <v/>
      </c>
      <c r="G390" s="17" t="str">
        <f t="shared" si="41"/>
        <v/>
      </c>
      <c r="H390" s="17">
        <f t="shared" si="39"/>
        <v>43270</v>
      </c>
      <c r="I390" s="16" t="str">
        <f t="shared" si="36"/>
        <v>6/19/2018</v>
      </c>
      <c r="J390" s="16" t="e">
        <f t="shared" si="37"/>
        <v>#N/A</v>
      </c>
      <c r="K390" s="16">
        <f t="shared" si="38"/>
        <v>5859.7470000000003</v>
      </c>
      <c r="Z390" s="19"/>
      <c r="AA390" s="18"/>
    </row>
    <row r="391" spans="1:27" ht="15" customHeight="1" x14ac:dyDescent="0.2">
      <c r="A391" s="19"/>
      <c r="C391" s="10"/>
      <c r="F391" s="16" t="str">
        <f t="shared" si="40"/>
        <v/>
      </c>
      <c r="G391" s="17" t="str">
        <f t="shared" si="41"/>
        <v/>
      </c>
      <c r="H391" s="17">
        <f t="shared" si="39"/>
        <v>43271</v>
      </c>
      <c r="I391" s="16" t="str">
        <f t="shared" ref="I391:I402" si="42">TEXT(H391,"m/d/yyyy")</f>
        <v>6/20/2018</v>
      </c>
      <c r="J391" s="16" t="e">
        <f t="shared" ref="J391:J402" si="43">MATCH(I391,G:G,0)</f>
        <v>#N/A</v>
      </c>
      <c r="K391" s="16">
        <f t="shared" si="38"/>
        <v>5859.7470000000003</v>
      </c>
      <c r="Z391" s="19"/>
      <c r="AA391" s="18"/>
    </row>
    <row r="392" spans="1:27" ht="15" customHeight="1" x14ac:dyDescent="0.2">
      <c r="A392" s="19"/>
      <c r="C392" s="10"/>
      <c r="F392" s="16" t="str">
        <f t="shared" si="40"/>
        <v/>
      </c>
      <c r="G392" s="17" t="str">
        <f t="shared" si="41"/>
        <v/>
      </c>
      <c r="H392" s="17">
        <f t="shared" si="39"/>
        <v>43272</v>
      </c>
      <c r="I392" s="16" t="str">
        <f t="shared" si="42"/>
        <v>6/21/2018</v>
      </c>
      <c r="J392" s="16" t="e">
        <f t="shared" si="43"/>
        <v>#N/A</v>
      </c>
      <c r="K392" s="16">
        <f t="shared" ref="K392:K402" si="44">IFERROR(INDEX(E:E,J392),K391)</f>
        <v>5859.7470000000003</v>
      </c>
      <c r="Z392" s="19"/>
      <c r="AA392" s="18"/>
    </row>
    <row r="393" spans="1:27" ht="15" customHeight="1" x14ac:dyDescent="0.2">
      <c r="A393" s="19"/>
      <c r="C393" s="10"/>
      <c r="F393" s="16" t="str">
        <f t="shared" si="40"/>
        <v/>
      </c>
      <c r="G393" s="17" t="str">
        <f t="shared" si="41"/>
        <v/>
      </c>
      <c r="H393" s="17">
        <f t="shared" ref="H393:H402" si="45">H392+1</f>
        <v>43273</v>
      </c>
      <c r="I393" s="16" t="str">
        <f t="shared" si="42"/>
        <v>6/22/2018</v>
      </c>
      <c r="J393" s="16" t="e">
        <f t="shared" si="43"/>
        <v>#N/A</v>
      </c>
      <c r="K393" s="16">
        <f t="shared" si="44"/>
        <v>5859.7470000000003</v>
      </c>
      <c r="Z393" s="19"/>
      <c r="AA393" s="18"/>
    </row>
    <row r="394" spans="1:27" ht="15" customHeight="1" x14ac:dyDescent="0.2">
      <c r="A394" s="19"/>
      <c r="C394" s="10"/>
      <c r="F394" s="16" t="str">
        <f t="shared" si="40"/>
        <v/>
      </c>
      <c r="G394" s="17" t="str">
        <f t="shared" si="41"/>
        <v/>
      </c>
      <c r="H394" s="17">
        <f t="shared" si="45"/>
        <v>43274</v>
      </c>
      <c r="I394" s="16" t="str">
        <f t="shared" si="42"/>
        <v>6/23/2018</v>
      </c>
      <c r="J394" s="16" t="e">
        <f t="shared" si="43"/>
        <v>#N/A</v>
      </c>
      <c r="K394" s="16">
        <f t="shared" si="44"/>
        <v>5859.7470000000003</v>
      </c>
      <c r="Z394" s="19"/>
      <c r="AA394" s="18"/>
    </row>
    <row r="395" spans="1:27" ht="15" customHeight="1" x14ac:dyDescent="0.2">
      <c r="A395" s="19"/>
      <c r="C395" s="10"/>
      <c r="F395" s="16" t="str">
        <f t="shared" si="40"/>
        <v/>
      </c>
      <c r="G395" s="17" t="str">
        <f t="shared" si="41"/>
        <v/>
      </c>
      <c r="H395" s="17">
        <f t="shared" si="45"/>
        <v>43275</v>
      </c>
      <c r="I395" s="16" t="str">
        <f t="shared" si="42"/>
        <v>6/24/2018</v>
      </c>
      <c r="J395" s="16" t="e">
        <f t="shared" si="43"/>
        <v>#N/A</v>
      </c>
      <c r="K395" s="16">
        <f t="shared" si="44"/>
        <v>5859.7470000000003</v>
      </c>
      <c r="Z395" s="19"/>
      <c r="AA395" s="18"/>
    </row>
    <row r="396" spans="1:27" ht="15" customHeight="1" x14ac:dyDescent="0.2">
      <c r="A396" s="19"/>
      <c r="C396" s="10"/>
      <c r="F396" s="16" t="str">
        <f t="shared" si="40"/>
        <v/>
      </c>
      <c r="G396" s="17" t="str">
        <f t="shared" si="41"/>
        <v/>
      </c>
      <c r="H396" s="17">
        <f t="shared" si="45"/>
        <v>43276</v>
      </c>
      <c r="I396" s="16" t="str">
        <f t="shared" si="42"/>
        <v>6/25/2018</v>
      </c>
      <c r="J396" s="16" t="e">
        <f t="shared" si="43"/>
        <v>#N/A</v>
      </c>
      <c r="K396" s="16">
        <f t="shared" si="44"/>
        <v>5859.7470000000003</v>
      </c>
      <c r="Z396" s="19"/>
      <c r="AA396" s="18"/>
    </row>
    <row r="397" spans="1:27" ht="15" customHeight="1" x14ac:dyDescent="0.2">
      <c r="A397" s="19"/>
      <c r="C397" s="10"/>
      <c r="F397" s="16" t="str">
        <f t="shared" si="40"/>
        <v/>
      </c>
      <c r="G397" s="17" t="str">
        <f t="shared" si="41"/>
        <v/>
      </c>
      <c r="H397" s="17">
        <f t="shared" si="45"/>
        <v>43277</v>
      </c>
      <c r="I397" s="16" t="str">
        <f t="shared" si="42"/>
        <v>6/26/2018</v>
      </c>
      <c r="J397" s="16" t="e">
        <f t="shared" si="43"/>
        <v>#N/A</v>
      </c>
      <c r="K397" s="16">
        <f t="shared" si="44"/>
        <v>5859.7470000000003</v>
      </c>
      <c r="Z397" s="19"/>
      <c r="AA397" s="18"/>
    </row>
    <row r="398" spans="1:27" ht="15" customHeight="1" x14ac:dyDescent="0.2">
      <c r="A398" s="19"/>
      <c r="C398" s="10"/>
      <c r="F398" s="16" t="str">
        <f t="shared" si="40"/>
        <v/>
      </c>
      <c r="G398" s="17" t="str">
        <f t="shared" si="41"/>
        <v/>
      </c>
      <c r="H398" s="17">
        <f t="shared" si="45"/>
        <v>43278</v>
      </c>
      <c r="I398" s="16" t="str">
        <f t="shared" si="42"/>
        <v>6/27/2018</v>
      </c>
      <c r="J398" s="16" t="e">
        <f t="shared" si="43"/>
        <v>#N/A</v>
      </c>
      <c r="K398" s="16">
        <f t="shared" si="44"/>
        <v>5859.7470000000003</v>
      </c>
      <c r="Z398" s="19"/>
      <c r="AA398" s="18"/>
    </row>
    <row r="399" spans="1:27" ht="15" customHeight="1" x14ac:dyDescent="0.2">
      <c r="A399" s="19"/>
      <c r="C399" s="10"/>
      <c r="F399" s="16" t="str">
        <f t="shared" si="40"/>
        <v/>
      </c>
      <c r="G399" s="17" t="str">
        <f t="shared" si="41"/>
        <v/>
      </c>
      <c r="H399" s="17">
        <f t="shared" si="45"/>
        <v>43279</v>
      </c>
      <c r="I399" s="16" t="str">
        <f t="shared" si="42"/>
        <v>6/28/2018</v>
      </c>
      <c r="J399" s="16" t="e">
        <f t="shared" si="43"/>
        <v>#N/A</v>
      </c>
      <c r="K399" s="16">
        <f t="shared" si="44"/>
        <v>5859.7470000000003</v>
      </c>
      <c r="Z399" s="19"/>
      <c r="AA399" s="18"/>
    </row>
    <row r="400" spans="1:27" ht="15" customHeight="1" x14ac:dyDescent="0.2">
      <c r="A400" s="19"/>
      <c r="C400" s="10"/>
      <c r="F400" s="16" t="str">
        <f t="shared" ref="F400:F402" si="46">LEFT(A400,10)</f>
        <v/>
      </c>
      <c r="G400" s="17" t="str">
        <f t="shared" ref="G400:G402" si="47">TEXT(F400,"m/d/yyyy")</f>
        <v/>
      </c>
      <c r="H400" s="17">
        <f t="shared" si="45"/>
        <v>43280</v>
      </c>
      <c r="I400" s="16" t="str">
        <f t="shared" si="42"/>
        <v>6/29/2018</v>
      </c>
      <c r="J400" s="16" t="e">
        <f t="shared" si="43"/>
        <v>#N/A</v>
      </c>
      <c r="K400" s="16">
        <f t="shared" si="44"/>
        <v>5859.7470000000003</v>
      </c>
      <c r="Z400" s="19"/>
      <c r="AA400" s="18"/>
    </row>
    <row r="401" spans="1:27" ht="15" customHeight="1" x14ac:dyDescent="0.2">
      <c r="A401" s="19"/>
      <c r="C401" s="10"/>
      <c r="F401" s="16" t="str">
        <f t="shared" si="46"/>
        <v/>
      </c>
      <c r="G401" s="17" t="str">
        <f t="shared" si="47"/>
        <v/>
      </c>
      <c r="H401" s="17">
        <f t="shared" si="45"/>
        <v>43281</v>
      </c>
      <c r="I401" s="16" t="str">
        <f t="shared" si="42"/>
        <v>6/30/2018</v>
      </c>
      <c r="J401" s="16" t="e">
        <f t="shared" si="43"/>
        <v>#N/A</v>
      </c>
      <c r="K401" s="16">
        <f t="shared" si="44"/>
        <v>5859.7470000000003</v>
      </c>
      <c r="Z401" s="19"/>
      <c r="AA401" s="18"/>
    </row>
    <row r="402" spans="1:27" ht="15" customHeight="1" x14ac:dyDescent="0.2">
      <c r="A402" s="19"/>
      <c r="C402" s="10"/>
      <c r="F402" s="16" t="str">
        <f t="shared" si="46"/>
        <v/>
      </c>
      <c r="G402" s="17" t="str">
        <f t="shared" si="47"/>
        <v/>
      </c>
      <c r="H402" s="17">
        <f t="shared" si="45"/>
        <v>43282</v>
      </c>
      <c r="I402" s="16" t="str">
        <f t="shared" si="42"/>
        <v>7/1/2018</v>
      </c>
      <c r="J402" s="16" t="e">
        <f t="shared" si="43"/>
        <v>#N/A</v>
      </c>
      <c r="K402" s="16">
        <f t="shared" si="44"/>
        <v>5859.7470000000003</v>
      </c>
      <c r="Z402" s="19"/>
      <c r="AA402" s="18"/>
    </row>
    <row r="403" spans="1:27" ht="15" customHeight="1" x14ac:dyDescent="0.2">
      <c r="C403" s="10"/>
      <c r="F403" s="16"/>
      <c r="G403" s="17"/>
      <c r="H403" s="17"/>
      <c r="I403" s="16"/>
      <c r="J403" s="16"/>
      <c r="K403" s="16"/>
      <c r="Z403" s="19"/>
      <c r="AA403" s="18"/>
    </row>
    <row r="404" spans="1:27" ht="15.75" customHeight="1" x14ac:dyDescent="0.2">
      <c r="F404" s="16"/>
      <c r="G404" s="17"/>
      <c r="H404" s="17"/>
      <c r="I404" s="16"/>
      <c r="J404" s="16"/>
      <c r="K404" s="16"/>
    </row>
    <row r="405" spans="1:27" ht="15.75" customHeight="1" x14ac:dyDescent="0.2">
      <c r="F405" s="16"/>
      <c r="G405" s="17"/>
      <c r="H405" s="17"/>
      <c r="I405" s="16"/>
      <c r="J405" s="16"/>
      <c r="K405" s="16"/>
    </row>
    <row r="406" spans="1:27" ht="15.75" customHeight="1" x14ac:dyDescent="0.2">
      <c r="F406" s="16"/>
      <c r="G406" s="17"/>
      <c r="H406" s="17"/>
      <c r="I406" s="16"/>
      <c r="J406" s="16"/>
      <c r="K406" s="16"/>
    </row>
    <row r="407" spans="1:27" ht="15.75" customHeight="1" x14ac:dyDescent="0.2">
      <c r="F407" s="16"/>
      <c r="G407" s="17"/>
      <c r="H407" s="17"/>
      <c r="I407" s="16"/>
      <c r="J407" s="16"/>
      <c r="K407" s="16"/>
    </row>
    <row r="408" spans="1:27" ht="15.75" customHeight="1" x14ac:dyDescent="0.2">
      <c r="F408" s="16"/>
      <c r="G408" s="17"/>
      <c r="H408" s="17"/>
      <c r="I408" s="16"/>
      <c r="J408" s="16"/>
      <c r="K408" s="16"/>
    </row>
    <row r="409" spans="1:27" ht="15.75" customHeight="1" x14ac:dyDescent="0.2">
      <c r="F409" s="16"/>
      <c r="G409" s="17"/>
      <c r="H409" s="17"/>
      <c r="I409" s="16"/>
      <c r="J409" s="16"/>
      <c r="K409" s="16"/>
    </row>
    <row r="410" spans="1:27" ht="15.75" customHeight="1" x14ac:dyDescent="0.2">
      <c r="F410" s="16"/>
      <c r="G410" s="17"/>
      <c r="H410" s="17"/>
      <c r="I410" s="16"/>
      <c r="J410" s="16"/>
      <c r="K410" s="16"/>
    </row>
    <row r="411" spans="1:27" ht="15.75" customHeight="1" x14ac:dyDescent="0.2">
      <c r="F411" s="16"/>
      <c r="G411" s="17"/>
      <c r="H411" s="17"/>
      <c r="I411" s="16"/>
      <c r="J411" s="16"/>
      <c r="K411" s="16"/>
    </row>
    <row r="412" spans="1:27" ht="15.75" customHeight="1" x14ac:dyDescent="0.2">
      <c r="F412" s="16"/>
      <c r="G412" s="17"/>
      <c r="H412" s="17"/>
      <c r="I412" s="16"/>
      <c r="J412" s="16"/>
      <c r="K412" s="16"/>
    </row>
    <row r="413" spans="1:27" ht="15.75" customHeight="1" x14ac:dyDescent="0.2">
      <c r="F413" s="16"/>
      <c r="G413" s="17"/>
      <c r="H413" s="17"/>
      <c r="I413" s="16"/>
      <c r="J413" s="16"/>
      <c r="K413" s="16"/>
    </row>
    <row r="414" spans="1:27" ht="15.75" customHeight="1" x14ac:dyDescent="0.2">
      <c r="F414" s="16"/>
      <c r="G414" s="17"/>
      <c r="H414" s="17"/>
      <c r="I414" s="16"/>
      <c r="J414" s="16"/>
      <c r="K414" s="16"/>
    </row>
    <row r="415" spans="1:27" ht="15.75" customHeight="1" x14ac:dyDescent="0.2">
      <c r="F415" s="16"/>
      <c r="G415" s="17"/>
      <c r="H415" s="17"/>
      <c r="I415" s="16"/>
      <c r="J415" s="16"/>
      <c r="K415" s="16"/>
    </row>
    <row r="416" spans="1:27" ht="15.75" customHeight="1" x14ac:dyDescent="0.2">
      <c r="F416" s="16"/>
      <c r="G416" s="17"/>
      <c r="H416" s="17"/>
      <c r="I416" s="16"/>
      <c r="J416" s="16"/>
      <c r="K416" s="16"/>
    </row>
    <row r="417" spans="6:11" ht="15.75" customHeight="1" x14ac:dyDescent="0.2">
      <c r="F417" s="16"/>
      <c r="G417" s="17"/>
      <c r="H417" s="17"/>
      <c r="I417" s="16"/>
      <c r="J417" s="16"/>
      <c r="K417" s="16"/>
    </row>
    <row r="418" spans="6:11" ht="15.75" customHeight="1" x14ac:dyDescent="0.2">
      <c r="F418" s="16"/>
      <c r="G418" s="17"/>
      <c r="H418" s="17"/>
      <c r="I418" s="16"/>
      <c r="J418" s="16"/>
      <c r="K418" s="16"/>
    </row>
    <row r="419" spans="6:11" ht="15.75" customHeight="1" x14ac:dyDescent="0.2">
      <c r="F419" s="16"/>
      <c r="G419" s="17"/>
      <c r="H419" s="17"/>
      <c r="I419" s="16"/>
      <c r="J419" s="16"/>
      <c r="K419" s="16"/>
    </row>
    <row r="420" spans="6:11" ht="15.75" customHeight="1" x14ac:dyDescent="0.2">
      <c r="F420" s="16"/>
      <c r="G420" s="17"/>
      <c r="H420" s="17"/>
      <c r="I420" s="16"/>
      <c r="J420" s="16"/>
      <c r="K420" s="16"/>
    </row>
    <row r="421" spans="6:11" ht="15.75" customHeight="1" x14ac:dyDescent="0.2">
      <c r="F421" s="16"/>
      <c r="G421" s="17"/>
      <c r="H421" s="17"/>
      <c r="I421" s="16"/>
      <c r="J421" s="16"/>
      <c r="K421" s="16"/>
    </row>
    <row r="422" spans="6:11" ht="15.75" customHeight="1" x14ac:dyDescent="0.2">
      <c r="F422" s="16"/>
      <c r="G422" s="17"/>
      <c r="H422" s="17"/>
      <c r="I422" s="16"/>
      <c r="J422" s="16"/>
      <c r="K422" s="16"/>
    </row>
    <row r="423" spans="6:11" ht="15.75" customHeight="1" x14ac:dyDescent="0.2">
      <c r="F423" s="16"/>
      <c r="G423" s="17"/>
      <c r="H423" s="17"/>
      <c r="I423" s="16"/>
      <c r="J423" s="16"/>
      <c r="K423" s="16"/>
    </row>
    <row r="424" spans="6:11" ht="15.75" customHeight="1" x14ac:dyDescent="0.2">
      <c r="F424" s="16"/>
      <c r="G424" s="17"/>
      <c r="H424" s="17"/>
      <c r="I424" s="16"/>
      <c r="J424" s="16"/>
      <c r="K424" s="16"/>
    </row>
    <row r="425" spans="6:11" ht="15.75" customHeight="1" x14ac:dyDescent="0.2">
      <c r="F425" s="16"/>
      <c r="G425" s="17"/>
      <c r="H425" s="17"/>
      <c r="I425" s="16"/>
      <c r="J425" s="16"/>
      <c r="K425" s="16"/>
    </row>
    <row r="426" spans="6:11" ht="15.75" customHeight="1" x14ac:dyDescent="0.2">
      <c r="F426" s="16"/>
      <c r="G426" s="17"/>
      <c r="H426" s="17"/>
      <c r="I426" s="16"/>
      <c r="J426" s="16"/>
      <c r="K426" s="16"/>
    </row>
    <row r="427" spans="6:11" ht="15.75" customHeight="1" x14ac:dyDescent="0.2">
      <c r="F427" s="16"/>
      <c r="G427" s="17"/>
      <c r="H427" s="17"/>
      <c r="I427" s="16"/>
      <c r="J427" s="16"/>
      <c r="K427" s="16"/>
    </row>
    <row r="428" spans="6:11" ht="15.75" customHeight="1" x14ac:dyDescent="0.2">
      <c r="F428" s="16"/>
      <c r="G428" s="17"/>
      <c r="H428" s="17"/>
      <c r="I428" s="16"/>
      <c r="J428" s="16"/>
      <c r="K428" s="16"/>
    </row>
    <row r="429" spans="6:11" ht="15.75" customHeight="1" x14ac:dyDescent="0.2">
      <c r="F429" s="16"/>
      <c r="G429" s="17"/>
      <c r="H429" s="17"/>
      <c r="I429" s="16"/>
      <c r="J429" s="16"/>
      <c r="K429" s="16"/>
    </row>
    <row r="430" spans="6:11" ht="15.75" customHeight="1" x14ac:dyDescent="0.2">
      <c r="F430" s="16"/>
      <c r="G430" s="17"/>
      <c r="H430" s="17"/>
      <c r="I430" s="16"/>
      <c r="J430" s="16"/>
      <c r="K430" s="16"/>
    </row>
    <row r="431" spans="6:11" ht="15.75" customHeight="1" x14ac:dyDescent="0.2">
      <c r="F431" s="16"/>
      <c r="G431" s="17"/>
      <c r="H431" s="17"/>
      <c r="I431" s="16"/>
      <c r="J431" s="16"/>
      <c r="K431" s="16"/>
    </row>
    <row r="432" spans="6:11" ht="15.75" customHeight="1" x14ac:dyDescent="0.2">
      <c r="F432" s="16"/>
      <c r="G432" s="17"/>
      <c r="H432" s="17"/>
      <c r="I432" s="16"/>
      <c r="J432" s="16"/>
      <c r="K432" s="16"/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GetDataCONUS" altText="GetData">
                <anchor moveWithCells="1" sizeWithCells="1">
                  <from>
                    <xdr:col>0</xdr:col>
                    <xdr:colOff>76200</xdr:colOff>
                    <xdr:row>1</xdr:row>
                    <xdr:rowOff>28575</xdr:rowOff>
                  </from>
                  <to>
                    <xdr:col>0</xdr:col>
                    <xdr:colOff>1266825</xdr:colOff>
                    <xdr:row>2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00B0F0"/>
  </sheetPr>
  <dimension ref="A1:AA816"/>
  <sheetViews>
    <sheetView workbookViewId="0">
      <pane ySplit="6" topLeftCell="A7" activePane="bottomLeft" state="frozen"/>
      <selection pane="bottomLeft" activeCell="C2" sqref="C2"/>
    </sheetView>
  </sheetViews>
  <sheetFormatPr defaultColWidth="17.28515625" defaultRowHeight="15.75" customHeight="1" x14ac:dyDescent="0.2"/>
  <cols>
    <col min="1" max="1" width="19.5703125" style="4" bestFit="1" customWidth="1"/>
    <col min="2" max="2" width="7.42578125" style="4" customWidth="1"/>
    <col min="3" max="3" width="12.7109375" style="13" bestFit="1" customWidth="1"/>
    <col min="4" max="4" width="12.140625" style="4" bestFit="1" customWidth="1"/>
    <col min="5" max="5" width="15.140625" style="4" customWidth="1"/>
    <col min="6" max="9" width="10.140625" style="13" bestFit="1" customWidth="1"/>
    <col min="10" max="10" width="6" style="13" bestFit="1" customWidth="1"/>
    <col min="11" max="11" width="10.140625" style="4" bestFit="1" customWidth="1"/>
    <col min="12" max="12" width="5" style="4" bestFit="1" customWidth="1"/>
    <col min="13" max="13" width="23.85546875" style="4" customWidth="1"/>
    <col min="14" max="14" width="18.5703125" style="4" customWidth="1"/>
    <col min="15" max="15" width="19.85546875" style="4" customWidth="1"/>
    <col min="16" max="16" width="18.28515625" style="4" customWidth="1"/>
    <col min="17" max="17" width="20.7109375" style="4" customWidth="1"/>
    <col min="18" max="18" width="22.140625" style="4" customWidth="1"/>
    <col min="19" max="19" width="20" style="4" customWidth="1"/>
    <col min="20" max="20" width="14.28515625" style="4" customWidth="1"/>
    <col min="21" max="21" width="10.85546875" style="4" customWidth="1"/>
    <col min="22" max="22" width="18.42578125" style="4" customWidth="1"/>
    <col min="23" max="23" width="21.5703125" style="4" customWidth="1"/>
    <col min="24" max="24" width="8.7109375" style="4" customWidth="1"/>
    <col min="25" max="25" width="10.140625" style="4" bestFit="1" customWidth="1"/>
    <col min="26" max="26" width="11.5703125" style="26" customWidth="1"/>
    <col min="27" max="27" width="8.42578125" style="4" customWidth="1"/>
    <col min="28" max="16384" width="17.28515625" style="4"/>
  </cols>
  <sheetData>
    <row r="1" spans="1:27" s="22" customFormat="1" ht="15" customHeight="1" x14ac:dyDescent="0.2">
      <c r="C1" s="12"/>
      <c r="D1" s="23"/>
      <c r="E1" s="31"/>
      <c r="F1" s="87"/>
      <c r="G1" s="87"/>
      <c r="H1" s="87"/>
      <c r="I1" s="15"/>
      <c r="J1" s="87"/>
      <c r="K1" s="32"/>
      <c r="L1" s="32"/>
      <c r="Z1" s="25"/>
    </row>
    <row r="2" spans="1:27" s="22" customFormat="1" ht="15" customHeight="1" x14ac:dyDescent="0.2">
      <c r="C2" s="33" t="s">
        <v>11</v>
      </c>
      <c r="E2" s="34"/>
      <c r="F2" s="87"/>
      <c r="G2" s="87"/>
      <c r="H2" s="87"/>
      <c r="I2" s="14"/>
      <c r="J2" s="87"/>
      <c r="K2" s="32"/>
      <c r="L2" s="32"/>
      <c r="Z2" s="25"/>
    </row>
    <row r="3" spans="1:27" s="22" customFormat="1" ht="15" customHeight="1" x14ac:dyDescent="0.2">
      <c r="C3" s="33" t="s">
        <v>0</v>
      </c>
      <c r="E3" s="23"/>
      <c r="F3" s="14"/>
      <c r="G3" s="14"/>
      <c r="H3" s="14"/>
      <c r="I3" s="14"/>
      <c r="J3" s="14"/>
      <c r="Z3" s="25"/>
    </row>
    <row r="4" spans="1:27" s="22" customFormat="1" ht="15" customHeight="1" x14ac:dyDescent="0.2">
      <c r="C4" s="12"/>
      <c r="F4" s="14"/>
      <c r="G4" s="14"/>
      <c r="H4" s="14"/>
      <c r="I4" s="14"/>
      <c r="J4" s="14"/>
      <c r="Z4" s="25"/>
    </row>
    <row r="5" spans="1:27" ht="12.75" x14ac:dyDescent="0.2">
      <c r="A5" s="4" t="s">
        <v>1</v>
      </c>
      <c r="B5" s="4" t="s">
        <v>2</v>
      </c>
      <c r="C5" s="10" t="s">
        <v>3</v>
      </c>
      <c r="D5" s="4" t="s">
        <v>4</v>
      </c>
      <c r="E5" s="4" t="s">
        <v>5</v>
      </c>
      <c r="K5" s="13" t="s">
        <v>441</v>
      </c>
    </row>
    <row r="6" spans="1:27" ht="12.75" x14ac:dyDescent="0.2">
      <c r="A6" s="35" t="s">
        <v>6</v>
      </c>
      <c r="B6" s="35" t="s">
        <v>7</v>
      </c>
      <c r="C6" s="18" t="s">
        <v>8</v>
      </c>
      <c r="D6" s="35" t="s">
        <v>9</v>
      </c>
      <c r="E6" s="35" t="s">
        <v>10</v>
      </c>
      <c r="F6" s="18" t="s">
        <v>13</v>
      </c>
      <c r="G6" s="18" t="s">
        <v>13</v>
      </c>
      <c r="H6" s="18" t="s">
        <v>13</v>
      </c>
      <c r="I6" s="18" t="s">
        <v>13</v>
      </c>
      <c r="J6" s="18" t="s">
        <v>13</v>
      </c>
      <c r="K6" s="18">
        <f>AVERAGE(E7:E402)</f>
        <v>5413.8181271739159</v>
      </c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Z6" s="36"/>
    </row>
    <row r="7" spans="1:27" ht="12.75" x14ac:dyDescent="0.2">
      <c r="A7" s="37" t="s">
        <v>340</v>
      </c>
      <c r="B7" s="27">
        <v>500</v>
      </c>
      <c r="C7" s="16">
        <v>60</v>
      </c>
      <c r="D7" s="27">
        <v>-180</v>
      </c>
      <c r="E7" s="27">
        <v>5426.9690000000001</v>
      </c>
      <c r="F7" s="16" t="str">
        <f t="shared" ref="F7:F38" si="0">LEFT(A7,10)</f>
        <v>2017-06-01</v>
      </c>
      <c r="G7" s="17" t="str">
        <f t="shared" ref="G7:G38" si="1">TEXT(F7,"m/d/yyyy")</f>
        <v>6/1/2017</v>
      </c>
      <c r="H7" s="17">
        <f>'control-data'!B2</f>
        <v>42887</v>
      </c>
      <c r="I7" s="16" t="str">
        <f t="shared" ref="I7:I70" si="2">TEXT(H7,"m/d/yyyy")</f>
        <v>6/1/2017</v>
      </c>
      <c r="J7" s="16">
        <f t="shared" ref="J7:J70" si="3">MATCH(I7,G:G,0)</f>
        <v>7</v>
      </c>
      <c r="K7" s="27">
        <f>IFERROR(INDEX(E:E,J7),K6)</f>
        <v>5426.9690000000001</v>
      </c>
      <c r="L7" s="27"/>
      <c r="M7" s="27"/>
      <c r="N7" s="27"/>
      <c r="O7" s="27"/>
      <c r="P7" s="27"/>
      <c r="Q7" s="27"/>
      <c r="R7" s="27"/>
      <c r="S7" s="27"/>
      <c r="T7" s="27"/>
      <c r="U7" s="27"/>
      <c r="W7" s="27"/>
      <c r="Y7" s="29"/>
      <c r="Z7" s="38"/>
      <c r="AA7" s="27"/>
    </row>
    <row r="8" spans="1:27" ht="12.75" x14ac:dyDescent="0.2">
      <c r="A8" s="37" t="s">
        <v>341</v>
      </c>
      <c r="B8" s="39">
        <v>500</v>
      </c>
      <c r="C8" s="20">
        <v>60</v>
      </c>
      <c r="D8" s="39">
        <v>-180</v>
      </c>
      <c r="E8" s="39">
        <v>5453.6959999999999</v>
      </c>
      <c r="F8" s="16" t="str">
        <f t="shared" si="0"/>
        <v>2017-06-02</v>
      </c>
      <c r="G8" s="17" t="str">
        <f t="shared" si="1"/>
        <v>6/2/2017</v>
      </c>
      <c r="H8" s="17">
        <f>H7+1</f>
        <v>42888</v>
      </c>
      <c r="I8" s="16" t="str">
        <f t="shared" si="2"/>
        <v>6/2/2017</v>
      </c>
      <c r="J8" s="16">
        <f t="shared" si="3"/>
        <v>8</v>
      </c>
      <c r="K8" s="27">
        <f t="shared" ref="K8:K71" si="4">IFERROR(INDEX(E:E,J8),K7)</f>
        <v>5453.6959999999999</v>
      </c>
      <c r="L8" s="27"/>
      <c r="M8" s="27"/>
      <c r="N8" s="27"/>
      <c r="O8" s="27"/>
      <c r="P8" s="27"/>
      <c r="Q8" s="27"/>
      <c r="R8" s="27"/>
      <c r="T8" s="27"/>
      <c r="W8" s="27"/>
      <c r="Y8" s="29"/>
      <c r="Z8" s="38"/>
      <c r="AA8" s="27"/>
    </row>
    <row r="9" spans="1:27" ht="12.75" x14ac:dyDescent="0.2">
      <c r="A9" s="37" t="s">
        <v>342</v>
      </c>
      <c r="B9" s="27">
        <v>500</v>
      </c>
      <c r="C9" s="16">
        <v>60</v>
      </c>
      <c r="D9" s="27">
        <v>-180</v>
      </c>
      <c r="E9" s="27">
        <v>5426.51</v>
      </c>
      <c r="F9" s="16" t="str">
        <f t="shared" si="0"/>
        <v>2017-06-03</v>
      </c>
      <c r="G9" s="17" t="str">
        <f t="shared" si="1"/>
        <v>6/3/2017</v>
      </c>
      <c r="H9" s="17">
        <f t="shared" ref="H9:H72" si="5">H8+1</f>
        <v>42889</v>
      </c>
      <c r="I9" s="16" t="str">
        <f t="shared" si="2"/>
        <v>6/3/2017</v>
      </c>
      <c r="J9" s="16">
        <f t="shared" si="3"/>
        <v>9</v>
      </c>
      <c r="K9" s="27">
        <f t="shared" si="4"/>
        <v>5426.51</v>
      </c>
      <c r="L9" s="27"/>
      <c r="M9" s="27"/>
      <c r="N9" s="27"/>
      <c r="O9" s="27"/>
      <c r="P9" s="27"/>
      <c r="Q9" s="27"/>
      <c r="R9" s="27"/>
      <c r="S9" s="27"/>
      <c r="T9" s="27"/>
      <c r="W9" s="27"/>
      <c r="Z9" s="30"/>
      <c r="AA9" s="27"/>
    </row>
    <row r="10" spans="1:27" ht="12.75" x14ac:dyDescent="0.2">
      <c r="A10" s="37" t="s">
        <v>343</v>
      </c>
      <c r="B10" s="27">
        <v>500</v>
      </c>
      <c r="C10" s="10">
        <v>60</v>
      </c>
      <c r="D10" s="27">
        <v>-180</v>
      </c>
      <c r="E10" s="27">
        <v>5416.3140000000003</v>
      </c>
      <c r="F10" s="16" t="str">
        <f t="shared" si="0"/>
        <v>2017-06-04</v>
      </c>
      <c r="G10" s="17" t="str">
        <f t="shared" si="1"/>
        <v>6/4/2017</v>
      </c>
      <c r="H10" s="17">
        <f t="shared" si="5"/>
        <v>42890</v>
      </c>
      <c r="I10" s="16" t="str">
        <f t="shared" si="2"/>
        <v>6/4/2017</v>
      </c>
      <c r="J10" s="16">
        <f t="shared" si="3"/>
        <v>10</v>
      </c>
      <c r="K10" s="27">
        <f t="shared" si="4"/>
        <v>5416.3140000000003</v>
      </c>
      <c r="L10" s="39"/>
      <c r="M10" s="39"/>
      <c r="N10" s="39"/>
      <c r="O10" s="39"/>
      <c r="P10" s="39"/>
      <c r="Q10" s="39"/>
      <c r="R10" s="39"/>
      <c r="T10" s="39"/>
      <c r="U10" s="39"/>
      <c r="V10" s="27"/>
      <c r="W10" s="35"/>
      <c r="Y10" s="29"/>
      <c r="Z10" s="38"/>
      <c r="AA10" s="35"/>
    </row>
    <row r="11" spans="1:27" ht="12.75" x14ac:dyDescent="0.2">
      <c r="A11" s="37" t="s">
        <v>344</v>
      </c>
      <c r="B11" s="27">
        <v>500</v>
      </c>
      <c r="C11" s="16">
        <v>60</v>
      </c>
      <c r="D11" s="27">
        <v>-180</v>
      </c>
      <c r="E11" s="27">
        <v>5491.0110000000004</v>
      </c>
      <c r="F11" s="16" t="str">
        <f t="shared" si="0"/>
        <v>2017-06-05</v>
      </c>
      <c r="G11" s="17" t="str">
        <f t="shared" si="1"/>
        <v>6/5/2017</v>
      </c>
      <c r="H11" s="17">
        <f t="shared" si="5"/>
        <v>42891</v>
      </c>
      <c r="I11" s="16" t="str">
        <f t="shared" si="2"/>
        <v>6/5/2017</v>
      </c>
      <c r="J11" s="16">
        <f t="shared" si="3"/>
        <v>11</v>
      </c>
      <c r="K11" s="27">
        <f t="shared" si="4"/>
        <v>5491.0110000000004</v>
      </c>
      <c r="L11" s="27"/>
      <c r="M11" s="27"/>
      <c r="N11" s="27"/>
      <c r="O11" s="27"/>
      <c r="P11" s="27"/>
      <c r="Q11" s="27"/>
      <c r="R11" s="27"/>
      <c r="T11" s="27"/>
      <c r="U11" s="27"/>
      <c r="V11" s="27"/>
      <c r="W11" s="27"/>
      <c r="Y11" s="29"/>
      <c r="Z11" s="38"/>
      <c r="AA11" s="27"/>
    </row>
    <row r="12" spans="1:27" ht="12.75" x14ac:dyDescent="0.2">
      <c r="A12" s="37" t="s">
        <v>345</v>
      </c>
      <c r="B12" s="27">
        <v>500</v>
      </c>
      <c r="C12" s="16">
        <v>60</v>
      </c>
      <c r="D12" s="27">
        <v>-180</v>
      </c>
      <c r="E12" s="27">
        <v>5535.1859999999997</v>
      </c>
      <c r="F12" s="16" t="str">
        <f t="shared" si="0"/>
        <v>2017-06-06</v>
      </c>
      <c r="G12" s="17" t="str">
        <f t="shared" si="1"/>
        <v>6/6/2017</v>
      </c>
      <c r="H12" s="17">
        <f t="shared" si="5"/>
        <v>42892</v>
      </c>
      <c r="I12" s="16" t="str">
        <f t="shared" si="2"/>
        <v>6/6/2017</v>
      </c>
      <c r="J12" s="16">
        <f t="shared" si="3"/>
        <v>12</v>
      </c>
      <c r="K12" s="27">
        <f t="shared" si="4"/>
        <v>5535.1859999999997</v>
      </c>
      <c r="L12" s="27"/>
      <c r="M12" s="27"/>
      <c r="N12" s="27"/>
      <c r="O12" s="27"/>
      <c r="P12" s="27"/>
      <c r="Q12" s="27"/>
      <c r="R12" s="27"/>
      <c r="T12" s="27"/>
      <c r="U12" s="27"/>
      <c r="V12" s="27"/>
      <c r="W12" s="27"/>
      <c r="Z12" s="38"/>
      <c r="AA12" s="35"/>
    </row>
    <row r="13" spans="1:27" ht="12.75" x14ac:dyDescent="0.2">
      <c r="A13" s="37" t="s">
        <v>346</v>
      </c>
      <c r="B13" s="27">
        <v>500</v>
      </c>
      <c r="C13" s="10">
        <v>60</v>
      </c>
      <c r="D13" s="27">
        <v>-180</v>
      </c>
      <c r="E13" s="27">
        <v>5556.1170000000002</v>
      </c>
      <c r="F13" s="16" t="str">
        <f t="shared" si="0"/>
        <v>2017-06-07</v>
      </c>
      <c r="G13" s="17" t="str">
        <f t="shared" si="1"/>
        <v>6/7/2017</v>
      </c>
      <c r="H13" s="17">
        <f t="shared" si="5"/>
        <v>42893</v>
      </c>
      <c r="I13" s="16" t="str">
        <f t="shared" si="2"/>
        <v>6/7/2017</v>
      </c>
      <c r="J13" s="16">
        <f t="shared" si="3"/>
        <v>13</v>
      </c>
      <c r="K13" s="27">
        <f t="shared" si="4"/>
        <v>5556.1170000000002</v>
      </c>
      <c r="L13" s="27"/>
      <c r="M13" s="27"/>
      <c r="N13" s="27"/>
      <c r="O13" s="27"/>
      <c r="P13" s="27"/>
      <c r="Q13" s="27"/>
      <c r="R13" s="27"/>
      <c r="T13" s="27"/>
      <c r="V13" s="27"/>
      <c r="W13" s="27"/>
      <c r="Z13" s="30"/>
      <c r="AA13" s="27"/>
    </row>
    <row r="14" spans="1:27" ht="12.75" x14ac:dyDescent="0.2">
      <c r="A14" s="37" t="s">
        <v>347</v>
      </c>
      <c r="B14" s="27">
        <v>500</v>
      </c>
      <c r="C14" s="16">
        <v>60</v>
      </c>
      <c r="D14" s="27">
        <v>-180</v>
      </c>
      <c r="E14" s="27">
        <v>5521.6313</v>
      </c>
      <c r="F14" s="16" t="str">
        <f t="shared" si="0"/>
        <v>2017-06-08</v>
      </c>
      <c r="G14" s="17" t="str">
        <f t="shared" si="1"/>
        <v>6/8/2017</v>
      </c>
      <c r="H14" s="17">
        <f t="shared" si="5"/>
        <v>42894</v>
      </c>
      <c r="I14" s="16" t="str">
        <f t="shared" si="2"/>
        <v>6/8/2017</v>
      </c>
      <c r="J14" s="16">
        <f t="shared" si="3"/>
        <v>14</v>
      </c>
      <c r="K14" s="27">
        <f t="shared" si="4"/>
        <v>5521.6313</v>
      </c>
      <c r="L14" s="27"/>
      <c r="M14" s="27"/>
      <c r="N14" s="27"/>
      <c r="O14" s="27"/>
      <c r="P14" s="27"/>
      <c r="Q14" s="27"/>
      <c r="R14" s="27"/>
      <c r="T14" s="27"/>
      <c r="U14" s="27"/>
      <c r="W14" s="27"/>
      <c r="Z14" s="30"/>
      <c r="AA14" s="27"/>
    </row>
    <row r="15" spans="1:27" ht="12.75" x14ac:dyDescent="0.2">
      <c r="A15" s="37" t="s">
        <v>348</v>
      </c>
      <c r="B15" s="27">
        <v>500</v>
      </c>
      <c r="C15" s="10">
        <v>60</v>
      </c>
      <c r="D15" s="27">
        <v>-180</v>
      </c>
      <c r="E15" s="27">
        <v>5557.8140000000003</v>
      </c>
      <c r="F15" s="16" t="str">
        <f t="shared" si="0"/>
        <v>2017-06-09</v>
      </c>
      <c r="G15" s="17" t="str">
        <f t="shared" si="1"/>
        <v>6/9/2017</v>
      </c>
      <c r="H15" s="17">
        <f t="shared" si="5"/>
        <v>42895</v>
      </c>
      <c r="I15" s="16" t="str">
        <f t="shared" si="2"/>
        <v>6/9/2017</v>
      </c>
      <c r="J15" s="16">
        <f t="shared" si="3"/>
        <v>15</v>
      </c>
      <c r="K15" s="27">
        <f t="shared" si="4"/>
        <v>5557.8140000000003</v>
      </c>
      <c r="L15" s="27"/>
      <c r="M15" s="27"/>
      <c r="N15" s="27"/>
      <c r="O15" s="27"/>
      <c r="P15" s="27"/>
      <c r="Q15" s="27"/>
      <c r="R15" s="27"/>
      <c r="T15" s="27"/>
      <c r="W15" s="27"/>
      <c r="Z15" s="38"/>
      <c r="AA15" s="35"/>
    </row>
    <row r="16" spans="1:27" ht="12.75" x14ac:dyDescent="0.2">
      <c r="A16" s="37" t="s">
        <v>349</v>
      </c>
      <c r="B16" s="27">
        <v>500</v>
      </c>
      <c r="C16" s="16">
        <v>60</v>
      </c>
      <c r="D16" s="27">
        <v>-180</v>
      </c>
      <c r="E16" s="27">
        <v>5519.0054</v>
      </c>
      <c r="F16" s="16" t="str">
        <f t="shared" si="0"/>
        <v>2017-06-10</v>
      </c>
      <c r="G16" s="17" t="str">
        <f t="shared" si="1"/>
        <v>6/10/2017</v>
      </c>
      <c r="H16" s="17">
        <f t="shared" si="5"/>
        <v>42896</v>
      </c>
      <c r="I16" s="16" t="str">
        <f t="shared" si="2"/>
        <v>6/10/2017</v>
      </c>
      <c r="J16" s="16">
        <f t="shared" si="3"/>
        <v>16</v>
      </c>
      <c r="K16" s="27">
        <f t="shared" si="4"/>
        <v>5519.0054</v>
      </c>
      <c r="L16" s="27"/>
      <c r="M16" s="27"/>
      <c r="N16" s="27"/>
      <c r="O16" s="27"/>
      <c r="P16" s="27"/>
      <c r="Q16" s="27"/>
      <c r="R16" s="27"/>
      <c r="T16" s="27"/>
      <c r="U16" s="27"/>
      <c r="W16" s="27"/>
      <c r="Y16" s="29"/>
      <c r="Z16" s="38"/>
      <c r="AA16" s="27"/>
    </row>
    <row r="17" spans="1:27" ht="12.75" x14ac:dyDescent="0.2">
      <c r="A17" s="37" t="s">
        <v>350</v>
      </c>
      <c r="B17" s="39">
        <v>500</v>
      </c>
      <c r="C17" s="20">
        <v>60</v>
      </c>
      <c r="D17" s="39">
        <v>-180</v>
      </c>
      <c r="E17" s="39">
        <v>5529.0510000000004</v>
      </c>
      <c r="F17" s="16" t="str">
        <f t="shared" si="0"/>
        <v>2017-06-11</v>
      </c>
      <c r="G17" s="17" t="str">
        <f t="shared" si="1"/>
        <v>6/11/2017</v>
      </c>
      <c r="H17" s="17">
        <f t="shared" si="5"/>
        <v>42897</v>
      </c>
      <c r="I17" s="16" t="str">
        <f t="shared" si="2"/>
        <v>6/11/2017</v>
      </c>
      <c r="J17" s="16">
        <f t="shared" si="3"/>
        <v>17</v>
      </c>
      <c r="K17" s="27">
        <f t="shared" si="4"/>
        <v>5529.0510000000004</v>
      </c>
      <c r="L17" s="27"/>
      <c r="M17" s="27"/>
      <c r="N17" s="27"/>
      <c r="O17" s="27"/>
      <c r="P17" s="27"/>
      <c r="Q17" s="27"/>
      <c r="R17" s="27"/>
      <c r="T17" s="27"/>
      <c r="U17" s="27"/>
      <c r="V17" s="27"/>
      <c r="W17" s="27"/>
      <c r="Z17" s="38"/>
      <c r="AA17" s="35"/>
    </row>
    <row r="18" spans="1:27" ht="12.75" x14ac:dyDescent="0.2">
      <c r="A18" s="37" t="s">
        <v>351</v>
      </c>
      <c r="B18" s="27">
        <v>500</v>
      </c>
      <c r="C18" s="16">
        <v>60</v>
      </c>
      <c r="D18" s="27">
        <v>-180</v>
      </c>
      <c r="E18" s="27">
        <v>5527.27</v>
      </c>
      <c r="F18" s="16" t="str">
        <f t="shared" si="0"/>
        <v>2017-06-12</v>
      </c>
      <c r="G18" s="17" t="str">
        <f t="shared" si="1"/>
        <v>6/12/2017</v>
      </c>
      <c r="H18" s="17">
        <f t="shared" si="5"/>
        <v>42898</v>
      </c>
      <c r="I18" s="16" t="str">
        <f t="shared" si="2"/>
        <v>6/12/2017</v>
      </c>
      <c r="J18" s="16">
        <f t="shared" si="3"/>
        <v>18</v>
      </c>
      <c r="K18" s="27">
        <f t="shared" si="4"/>
        <v>5527.27</v>
      </c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Z18" s="30"/>
      <c r="AA18" s="27"/>
    </row>
    <row r="19" spans="1:27" ht="12.75" x14ac:dyDescent="0.2">
      <c r="A19" s="37" t="s">
        <v>352</v>
      </c>
      <c r="B19" s="27">
        <v>500</v>
      </c>
      <c r="C19" s="16">
        <v>60</v>
      </c>
      <c r="D19" s="27">
        <v>-180</v>
      </c>
      <c r="E19" s="27">
        <v>5529.1752999999999</v>
      </c>
      <c r="F19" s="16" t="str">
        <f t="shared" si="0"/>
        <v>2017-06-13</v>
      </c>
      <c r="G19" s="17" t="str">
        <f t="shared" si="1"/>
        <v>6/13/2017</v>
      </c>
      <c r="H19" s="17">
        <f t="shared" si="5"/>
        <v>42899</v>
      </c>
      <c r="I19" s="16" t="str">
        <f t="shared" si="2"/>
        <v>6/13/2017</v>
      </c>
      <c r="J19" s="16">
        <f t="shared" si="3"/>
        <v>19</v>
      </c>
      <c r="K19" s="27">
        <f t="shared" si="4"/>
        <v>5529.1752999999999</v>
      </c>
      <c r="L19" s="39"/>
      <c r="M19" s="39"/>
      <c r="N19" s="39"/>
      <c r="O19" s="39"/>
      <c r="P19" s="39"/>
      <c r="Q19" s="39"/>
      <c r="R19" s="39"/>
      <c r="T19" s="39"/>
      <c r="U19" s="39"/>
      <c r="V19" s="27"/>
      <c r="W19" s="35"/>
      <c r="Z19" s="38"/>
      <c r="AA19" s="35"/>
    </row>
    <row r="20" spans="1:27" ht="12.75" x14ac:dyDescent="0.2">
      <c r="A20" s="37" t="s">
        <v>353</v>
      </c>
      <c r="B20" s="39">
        <v>500</v>
      </c>
      <c r="C20" s="20">
        <v>60</v>
      </c>
      <c r="D20" s="39">
        <v>-180</v>
      </c>
      <c r="E20" s="39">
        <v>5562.4486999999999</v>
      </c>
      <c r="F20" s="16" t="str">
        <f t="shared" si="0"/>
        <v>2017-06-14</v>
      </c>
      <c r="G20" s="17" t="str">
        <f t="shared" si="1"/>
        <v>6/14/2017</v>
      </c>
      <c r="H20" s="17">
        <f t="shared" si="5"/>
        <v>42900</v>
      </c>
      <c r="I20" s="16" t="str">
        <f t="shared" si="2"/>
        <v>6/14/2017</v>
      </c>
      <c r="J20" s="16">
        <f t="shared" si="3"/>
        <v>20</v>
      </c>
      <c r="K20" s="27">
        <f t="shared" si="4"/>
        <v>5562.4486999999999</v>
      </c>
      <c r="L20" s="27"/>
      <c r="M20" s="27"/>
      <c r="N20" s="27"/>
      <c r="O20" s="27"/>
      <c r="P20" s="27"/>
      <c r="Q20" s="27"/>
      <c r="R20" s="27"/>
      <c r="T20" s="27"/>
      <c r="U20" s="27"/>
      <c r="W20" s="27"/>
      <c r="Z20" s="30"/>
      <c r="AA20" s="27"/>
    </row>
    <row r="21" spans="1:27" ht="12.75" x14ac:dyDescent="0.2">
      <c r="A21" s="37" t="s">
        <v>354</v>
      </c>
      <c r="B21" s="39">
        <v>500</v>
      </c>
      <c r="C21" s="20">
        <v>60</v>
      </c>
      <c r="D21" s="39">
        <v>-180</v>
      </c>
      <c r="E21" s="39">
        <v>5543.8140000000003</v>
      </c>
      <c r="F21" s="16" t="str">
        <f t="shared" si="0"/>
        <v>2017-06-15</v>
      </c>
      <c r="G21" s="17" t="str">
        <f t="shared" si="1"/>
        <v>6/15/2017</v>
      </c>
      <c r="H21" s="17">
        <f t="shared" si="5"/>
        <v>42901</v>
      </c>
      <c r="I21" s="16" t="str">
        <f t="shared" si="2"/>
        <v>6/15/2017</v>
      </c>
      <c r="J21" s="16">
        <f t="shared" si="3"/>
        <v>21</v>
      </c>
      <c r="K21" s="27">
        <f t="shared" si="4"/>
        <v>5543.8140000000003</v>
      </c>
      <c r="L21" s="27"/>
      <c r="M21" s="27"/>
      <c r="N21" s="27"/>
      <c r="O21" s="27"/>
      <c r="P21" s="27"/>
      <c r="Q21" s="27"/>
      <c r="R21" s="27"/>
      <c r="T21" s="27"/>
      <c r="U21" s="27"/>
      <c r="W21" s="27"/>
      <c r="Y21" s="29"/>
      <c r="Z21" s="38"/>
      <c r="AA21" s="27"/>
    </row>
    <row r="22" spans="1:27" ht="12.75" x14ac:dyDescent="0.2">
      <c r="A22" s="37" t="s">
        <v>355</v>
      </c>
      <c r="B22" s="27">
        <v>500</v>
      </c>
      <c r="C22" s="16">
        <v>60</v>
      </c>
      <c r="D22" s="27">
        <v>-180</v>
      </c>
      <c r="E22" s="27">
        <v>5541.5492999999997</v>
      </c>
      <c r="F22" s="16" t="str">
        <f t="shared" si="0"/>
        <v>2017-06-16</v>
      </c>
      <c r="G22" s="17" t="str">
        <f t="shared" si="1"/>
        <v>6/16/2017</v>
      </c>
      <c r="H22" s="17">
        <f t="shared" si="5"/>
        <v>42902</v>
      </c>
      <c r="I22" s="16" t="str">
        <f t="shared" si="2"/>
        <v>6/16/2017</v>
      </c>
      <c r="J22" s="16">
        <f t="shared" si="3"/>
        <v>22</v>
      </c>
      <c r="K22" s="27">
        <f t="shared" si="4"/>
        <v>5541.5492999999997</v>
      </c>
      <c r="L22" s="39"/>
      <c r="M22" s="39"/>
      <c r="N22" s="39"/>
      <c r="O22" s="39"/>
      <c r="P22" s="39"/>
      <c r="Q22" s="39"/>
      <c r="R22" s="39"/>
      <c r="S22" s="40"/>
      <c r="T22" s="39"/>
      <c r="U22" s="39"/>
      <c r="V22" s="35"/>
      <c r="W22" s="35"/>
      <c r="Y22" s="29"/>
      <c r="Z22" s="38"/>
      <c r="AA22" s="35"/>
    </row>
    <row r="23" spans="1:27" ht="12.75" x14ac:dyDescent="0.2">
      <c r="A23" s="37" t="s">
        <v>356</v>
      </c>
      <c r="B23" s="27">
        <v>500</v>
      </c>
      <c r="C23" s="10">
        <v>60</v>
      </c>
      <c r="D23" s="27">
        <v>-180</v>
      </c>
      <c r="E23" s="27">
        <v>5573.5940000000001</v>
      </c>
      <c r="F23" s="16" t="str">
        <f t="shared" si="0"/>
        <v>2017-06-17</v>
      </c>
      <c r="G23" s="17" t="str">
        <f t="shared" si="1"/>
        <v>6/17/2017</v>
      </c>
      <c r="H23" s="17">
        <f t="shared" si="5"/>
        <v>42903</v>
      </c>
      <c r="I23" s="16" t="str">
        <f t="shared" si="2"/>
        <v>6/17/2017</v>
      </c>
      <c r="J23" s="16">
        <f t="shared" si="3"/>
        <v>23</v>
      </c>
      <c r="K23" s="27">
        <f t="shared" si="4"/>
        <v>5573.5940000000001</v>
      </c>
      <c r="L23" s="39"/>
      <c r="M23" s="39"/>
      <c r="N23" s="39"/>
      <c r="O23" s="39"/>
      <c r="P23" s="39"/>
      <c r="Q23" s="39"/>
      <c r="R23" s="39"/>
      <c r="S23" s="27"/>
      <c r="T23" s="39"/>
      <c r="U23" s="27"/>
      <c r="V23" s="27"/>
      <c r="W23" s="35"/>
      <c r="Y23" s="29"/>
      <c r="Z23" s="38"/>
      <c r="AA23" s="35"/>
    </row>
    <row r="24" spans="1:27" ht="12.75" x14ac:dyDescent="0.2">
      <c r="A24" s="37" t="s">
        <v>357</v>
      </c>
      <c r="B24" s="39">
        <v>500</v>
      </c>
      <c r="C24" s="20">
        <v>60</v>
      </c>
      <c r="D24" s="39">
        <v>-180</v>
      </c>
      <c r="E24" s="39">
        <v>5578.2269999999999</v>
      </c>
      <c r="F24" s="16" t="str">
        <f t="shared" si="0"/>
        <v>2017-06-18</v>
      </c>
      <c r="G24" s="17" t="str">
        <f t="shared" si="1"/>
        <v>6/18/2017</v>
      </c>
      <c r="H24" s="17">
        <f t="shared" si="5"/>
        <v>42904</v>
      </c>
      <c r="I24" s="16" t="str">
        <f t="shared" si="2"/>
        <v>6/18/2017</v>
      </c>
      <c r="J24" s="16">
        <f t="shared" si="3"/>
        <v>24</v>
      </c>
      <c r="K24" s="27">
        <f t="shared" si="4"/>
        <v>5578.2269999999999</v>
      </c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Z24" s="30"/>
      <c r="AA24" s="27"/>
    </row>
    <row r="25" spans="1:27" ht="12.75" x14ac:dyDescent="0.2">
      <c r="A25" s="37" t="s">
        <v>358</v>
      </c>
      <c r="B25" s="39">
        <v>500</v>
      </c>
      <c r="C25" s="20">
        <v>60</v>
      </c>
      <c r="D25" s="39">
        <v>-180</v>
      </c>
      <c r="E25" s="39">
        <v>5577.2709999999997</v>
      </c>
      <c r="F25" s="16" t="str">
        <f t="shared" si="0"/>
        <v>2017-06-19</v>
      </c>
      <c r="G25" s="17" t="str">
        <f t="shared" si="1"/>
        <v>6/19/2017</v>
      </c>
      <c r="H25" s="17">
        <f t="shared" si="5"/>
        <v>42905</v>
      </c>
      <c r="I25" s="16" t="str">
        <f t="shared" si="2"/>
        <v>6/19/2017</v>
      </c>
      <c r="J25" s="16">
        <f t="shared" si="3"/>
        <v>25</v>
      </c>
      <c r="K25" s="27">
        <f t="shared" si="4"/>
        <v>5577.2709999999997</v>
      </c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Y25" s="29"/>
      <c r="Z25" s="38"/>
      <c r="AA25" s="35"/>
    </row>
    <row r="26" spans="1:27" ht="12.75" x14ac:dyDescent="0.2">
      <c r="A26" s="37" t="s">
        <v>359</v>
      </c>
      <c r="B26" s="27">
        <v>500</v>
      </c>
      <c r="C26" s="16">
        <v>60</v>
      </c>
      <c r="D26" s="27">
        <v>-180</v>
      </c>
      <c r="E26" s="27">
        <v>5555.9129999999996</v>
      </c>
      <c r="F26" s="16" t="str">
        <f t="shared" si="0"/>
        <v>2017-06-20</v>
      </c>
      <c r="G26" s="17" t="str">
        <f t="shared" si="1"/>
        <v>6/20/2017</v>
      </c>
      <c r="H26" s="17">
        <f t="shared" si="5"/>
        <v>42906</v>
      </c>
      <c r="I26" s="16" t="str">
        <f t="shared" si="2"/>
        <v>6/20/2017</v>
      </c>
      <c r="J26" s="16">
        <f t="shared" si="3"/>
        <v>26</v>
      </c>
      <c r="K26" s="27">
        <f t="shared" si="4"/>
        <v>5555.9129999999996</v>
      </c>
      <c r="L26" s="39"/>
      <c r="M26" s="39"/>
      <c r="N26" s="39"/>
      <c r="O26" s="39"/>
      <c r="P26" s="39"/>
      <c r="Q26" s="39"/>
      <c r="R26" s="39"/>
      <c r="S26" s="27"/>
      <c r="T26" s="39"/>
      <c r="U26" s="39"/>
      <c r="W26" s="35"/>
      <c r="Y26" s="29"/>
      <c r="Z26" s="38"/>
      <c r="AA26" s="35"/>
    </row>
    <row r="27" spans="1:27" ht="12.75" x14ac:dyDescent="0.2">
      <c r="A27" s="37" t="s">
        <v>360</v>
      </c>
      <c r="B27" s="27">
        <v>500</v>
      </c>
      <c r="C27" s="16">
        <v>60</v>
      </c>
      <c r="D27" s="27">
        <v>-180</v>
      </c>
      <c r="E27" s="27">
        <v>5560.0209999999997</v>
      </c>
      <c r="F27" s="16" t="str">
        <f t="shared" si="0"/>
        <v>2017-06-21</v>
      </c>
      <c r="G27" s="17" t="str">
        <f t="shared" si="1"/>
        <v>6/21/2017</v>
      </c>
      <c r="H27" s="17">
        <f t="shared" si="5"/>
        <v>42907</v>
      </c>
      <c r="I27" s="16" t="str">
        <f t="shared" si="2"/>
        <v>6/21/2017</v>
      </c>
      <c r="J27" s="16">
        <f t="shared" si="3"/>
        <v>27</v>
      </c>
      <c r="K27" s="27">
        <f t="shared" si="4"/>
        <v>5560.0209999999997</v>
      </c>
      <c r="L27" s="39"/>
      <c r="M27" s="39"/>
      <c r="N27" s="39"/>
      <c r="O27" s="39"/>
      <c r="P27" s="39"/>
      <c r="Q27" s="39"/>
      <c r="R27" s="39"/>
      <c r="T27" s="39"/>
      <c r="U27" s="39"/>
      <c r="V27" s="35"/>
      <c r="W27" s="35"/>
      <c r="Y27" s="29"/>
      <c r="Z27" s="38"/>
      <c r="AA27" s="35"/>
    </row>
    <row r="28" spans="1:27" ht="12.75" x14ac:dyDescent="0.2">
      <c r="A28" s="37" t="s">
        <v>361</v>
      </c>
      <c r="B28" s="27">
        <v>500</v>
      </c>
      <c r="C28" s="16">
        <v>60</v>
      </c>
      <c r="D28" s="27">
        <v>-180</v>
      </c>
      <c r="E28" s="27">
        <v>5564.4252999999999</v>
      </c>
      <c r="F28" s="16" t="str">
        <f t="shared" si="0"/>
        <v>2017-06-22</v>
      </c>
      <c r="G28" s="17" t="str">
        <f t="shared" si="1"/>
        <v>6/22/2017</v>
      </c>
      <c r="H28" s="17">
        <f t="shared" si="5"/>
        <v>42908</v>
      </c>
      <c r="I28" s="16" t="str">
        <f t="shared" si="2"/>
        <v>6/22/2017</v>
      </c>
      <c r="J28" s="16">
        <f t="shared" si="3"/>
        <v>28</v>
      </c>
      <c r="K28" s="27">
        <f t="shared" si="4"/>
        <v>5564.4252999999999</v>
      </c>
      <c r="L28" s="27"/>
      <c r="M28" s="27"/>
      <c r="N28" s="27"/>
      <c r="O28" s="27"/>
      <c r="P28" s="27"/>
      <c r="Q28" s="27"/>
      <c r="R28" s="27"/>
      <c r="T28" s="27"/>
      <c r="U28" s="27"/>
      <c r="W28" s="27"/>
      <c r="Y28" s="29"/>
      <c r="Z28" s="38"/>
      <c r="AA28" s="27"/>
    </row>
    <row r="29" spans="1:27" ht="12.75" x14ac:dyDescent="0.2">
      <c r="A29" s="37" t="s">
        <v>362</v>
      </c>
      <c r="B29" s="39">
        <v>500</v>
      </c>
      <c r="C29" s="20">
        <v>60</v>
      </c>
      <c r="D29" s="39">
        <v>-180</v>
      </c>
      <c r="E29" s="39">
        <v>5651.9849999999997</v>
      </c>
      <c r="F29" s="16" t="str">
        <f t="shared" si="0"/>
        <v>2017-06-23</v>
      </c>
      <c r="G29" s="17" t="str">
        <f t="shared" si="1"/>
        <v>6/23/2017</v>
      </c>
      <c r="H29" s="17">
        <f t="shared" si="5"/>
        <v>42909</v>
      </c>
      <c r="I29" s="16" t="str">
        <f t="shared" si="2"/>
        <v>6/23/2017</v>
      </c>
      <c r="J29" s="16">
        <f t="shared" si="3"/>
        <v>29</v>
      </c>
      <c r="K29" s="27">
        <f t="shared" si="4"/>
        <v>5651.9849999999997</v>
      </c>
      <c r="L29" s="27"/>
      <c r="M29" s="27"/>
      <c r="N29" s="27"/>
      <c r="O29" s="27"/>
      <c r="P29" s="27"/>
      <c r="Q29" s="27"/>
      <c r="R29" s="27"/>
      <c r="T29" s="27"/>
      <c r="U29" s="27"/>
      <c r="W29" s="27"/>
      <c r="Z29" s="30"/>
      <c r="AA29" s="27"/>
    </row>
    <row r="30" spans="1:27" ht="12.75" x14ac:dyDescent="0.2">
      <c r="A30" s="37" t="s">
        <v>363</v>
      </c>
      <c r="B30" s="27">
        <v>500</v>
      </c>
      <c r="C30" s="16">
        <v>60</v>
      </c>
      <c r="D30" s="27">
        <v>-180</v>
      </c>
      <c r="E30" s="27">
        <v>5613.5977000000003</v>
      </c>
      <c r="F30" s="16" t="str">
        <f t="shared" si="0"/>
        <v>2017-06-24</v>
      </c>
      <c r="G30" s="17" t="str">
        <f t="shared" si="1"/>
        <v>6/24/2017</v>
      </c>
      <c r="H30" s="17">
        <f t="shared" si="5"/>
        <v>42910</v>
      </c>
      <c r="I30" s="16" t="str">
        <f t="shared" si="2"/>
        <v>6/24/2017</v>
      </c>
      <c r="J30" s="16">
        <f t="shared" si="3"/>
        <v>30</v>
      </c>
      <c r="K30" s="27">
        <f t="shared" si="4"/>
        <v>5613.5977000000003</v>
      </c>
      <c r="L30" s="27"/>
      <c r="M30" s="27"/>
      <c r="N30" s="27"/>
      <c r="O30" s="27"/>
      <c r="P30" s="27"/>
      <c r="Q30" s="27"/>
      <c r="R30" s="27"/>
      <c r="T30" s="27"/>
      <c r="U30" s="27"/>
      <c r="W30" s="27"/>
      <c r="Y30" s="29"/>
      <c r="Z30" s="38"/>
      <c r="AA30" s="27"/>
    </row>
    <row r="31" spans="1:27" ht="12.75" x14ac:dyDescent="0.2">
      <c r="A31" s="37" t="s">
        <v>364</v>
      </c>
      <c r="B31" s="27">
        <v>500</v>
      </c>
      <c r="C31" s="16">
        <v>60</v>
      </c>
      <c r="D31" s="27">
        <v>-180</v>
      </c>
      <c r="E31" s="27">
        <v>5561.1576999999997</v>
      </c>
      <c r="F31" s="16" t="str">
        <f t="shared" si="0"/>
        <v>2017-06-25</v>
      </c>
      <c r="G31" s="17" t="str">
        <f t="shared" si="1"/>
        <v>6/25/2017</v>
      </c>
      <c r="H31" s="17">
        <f t="shared" si="5"/>
        <v>42911</v>
      </c>
      <c r="I31" s="16" t="str">
        <f t="shared" si="2"/>
        <v>6/25/2017</v>
      </c>
      <c r="J31" s="16">
        <f t="shared" si="3"/>
        <v>31</v>
      </c>
      <c r="K31" s="27">
        <f t="shared" si="4"/>
        <v>5561.1576999999997</v>
      </c>
      <c r="L31" s="39"/>
      <c r="M31" s="39"/>
      <c r="N31" s="39"/>
      <c r="O31" s="39"/>
      <c r="P31" s="39"/>
      <c r="Q31" s="39"/>
      <c r="R31" s="39"/>
      <c r="T31" s="39"/>
      <c r="U31" s="27"/>
      <c r="V31" s="27"/>
      <c r="W31" s="35"/>
      <c r="Z31" s="38"/>
      <c r="AA31" s="35"/>
    </row>
    <row r="32" spans="1:27" ht="12.75" x14ac:dyDescent="0.2">
      <c r="A32" s="37" t="s">
        <v>365</v>
      </c>
      <c r="B32" s="39">
        <v>500</v>
      </c>
      <c r="C32" s="20">
        <v>60</v>
      </c>
      <c r="D32" s="39">
        <v>-180</v>
      </c>
      <c r="E32" s="39">
        <v>5478.4639999999999</v>
      </c>
      <c r="F32" s="16" t="str">
        <f t="shared" si="0"/>
        <v>2017-06-26</v>
      </c>
      <c r="G32" s="17" t="str">
        <f t="shared" si="1"/>
        <v>6/26/2017</v>
      </c>
      <c r="H32" s="17">
        <f t="shared" si="5"/>
        <v>42912</v>
      </c>
      <c r="I32" s="16" t="str">
        <f t="shared" si="2"/>
        <v>6/26/2017</v>
      </c>
      <c r="J32" s="16">
        <f t="shared" si="3"/>
        <v>32</v>
      </c>
      <c r="K32" s="27">
        <f t="shared" si="4"/>
        <v>5478.4639999999999</v>
      </c>
      <c r="L32" s="27"/>
      <c r="M32" s="27"/>
      <c r="N32" s="27"/>
      <c r="O32" s="27"/>
      <c r="P32" s="27"/>
      <c r="Q32" s="27"/>
      <c r="R32" s="27"/>
      <c r="T32" s="27"/>
      <c r="U32" s="27"/>
      <c r="V32" s="27"/>
      <c r="W32" s="27"/>
      <c r="Z32" s="30"/>
      <c r="AA32" s="27"/>
    </row>
    <row r="33" spans="1:27" ht="12.75" x14ac:dyDescent="0.2">
      <c r="A33" s="37" t="s">
        <v>366</v>
      </c>
      <c r="B33" s="39">
        <v>500</v>
      </c>
      <c r="C33" s="20">
        <v>60</v>
      </c>
      <c r="D33" s="39">
        <v>-180</v>
      </c>
      <c r="E33" s="39">
        <v>5419.1980000000003</v>
      </c>
      <c r="F33" s="16" t="str">
        <f t="shared" si="0"/>
        <v>2017-06-27</v>
      </c>
      <c r="G33" s="17" t="str">
        <f t="shared" si="1"/>
        <v>6/27/2017</v>
      </c>
      <c r="H33" s="17">
        <f t="shared" si="5"/>
        <v>42913</v>
      </c>
      <c r="I33" s="16" t="str">
        <f t="shared" si="2"/>
        <v>6/27/2017</v>
      </c>
      <c r="J33" s="16">
        <f t="shared" si="3"/>
        <v>33</v>
      </c>
      <c r="K33" s="27">
        <f t="shared" si="4"/>
        <v>5419.1980000000003</v>
      </c>
      <c r="L33" s="27"/>
      <c r="M33" s="27"/>
      <c r="N33" s="27"/>
      <c r="O33" s="27"/>
      <c r="P33" s="27"/>
      <c r="Q33" s="27"/>
      <c r="R33" s="27"/>
      <c r="T33" s="27"/>
      <c r="U33" s="27"/>
      <c r="W33" s="27"/>
      <c r="Y33" s="29"/>
      <c r="Z33" s="38"/>
      <c r="AA33" s="27"/>
    </row>
    <row r="34" spans="1:27" ht="12.75" x14ac:dyDescent="0.2">
      <c r="A34" s="37" t="s">
        <v>367</v>
      </c>
      <c r="B34" s="27">
        <v>500</v>
      </c>
      <c r="C34" s="16">
        <v>60</v>
      </c>
      <c r="D34" s="27">
        <v>-180</v>
      </c>
      <c r="E34" s="27">
        <v>5380.357</v>
      </c>
      <c r="F34" s="16" t="str">
        <f t="shared" si="0"/>
        <v>2017-06-28</v>
      </c>
      <c r="G34" s="17" t="str">
        <f t="shared" si="1"/>
        <v>6/28/2017</v>
      </c>
      <c r="H34" s="17">
        <f t="shared" si="5"/>
        <v>42914</v>
      </c>
      <c r="I34" s="16" t="str">
        <f t="shared" si="2"/>
        <v>6/28/2017</v>
      </c>
      <c r="J34" s="16">
        <f t="shared" si="3"/>
        <v>34</v>
      </c>
      <c r="K34" s="27">
        <f t="shared" si="4"/>
        <v>5380.357</v>
      </c>
      <c r="L34" s="39"/>
      <c r="M34" s="39"/>
      <c r="N34" s="39"/>
      <c r="O34" s="39"/>
      <c r="P34" s="39"/>
      <c r="Q34" s="39"/>
      <c r="R34" s="39"/>
      <c r="S34" s="40"/>
      <c r="T34" s="39"/>
      <c r="U34" s="40"/>
      <c r="V34" s="41"/>
      <c r="W34" s="35"/>
      <c r="Y34" s="29"/>
      <c r="Z34" s="38"/>
      <c r="AA34" s="35"/>
    </row>
    <row r="35" spans="1:27" ht="12.75" x14ac:dyDescent="0.2">
      <c r="A35" s="37" t="s">
        <v>368</v>
      </c>
      <c r="B35" s="27">
        <v>500</v>
      </c>
      <c r="C35" s="16">
        <v>60</v>
      </c>
      <c r="D35" s="27">
        <v>-180</v>
      </c>
      <c r="E35" s="27">
        <v>5331.79</v>
      </c>
      <c r="F35" s="16" t="str">
        <f t="shared" si="0"/>
        <v>2017-06-29</v>
      </c>
      <c r="G35" s="17" t="str">
        <f t="shared" si="1"/>
        <v>6/29/2017</v>
      </c>
      <c r="H35" s="17">
        <f t="shared" si="5"/>
        <v>42915</v>
      </c>
      <c r="I35" s="16" t="str">
        <f t="shared" si="2"/>
        <v>6/29/2017</v>
      </c>
      <c r="J35" s="16">
        <f t="shared" si="3"/>
        <v>35</v>
      </c>
      <c r="K35" s="27">
        <f t="shared" si="4"/>
        <v>5331.79</v>
      </c>
      <c r="L35" s="39"/>
      <c r="M35" s="39"/>
      <c r="N35" s="39"/>
      <c r="O35" s="39"/>
      <c r="P35" s="39"/>
      <c r="Q35" s="39"/>
      <c r="R35" s="39"/>
      <c r="T35" s="39"/>
      <c r="U35" s="39"/>
      <c r="W35" s="35"/>
      <c r="Y35" s="29"/>
      <c r="Z35" s="38"/>
      <c r="AA35" s="35"/>
    </row>
    <row r="36" spans="1:27" ht="12.75" x14ac:dyDescent="0.2">
      <c r="A36" s="37" t="s">
        <v>369</v>
      </c>
      <c r="B36" s="39">
        <v>500</v>
      </c>
      <c r="C36" s="20">
        <v>60</v>
      </c>
      <c r="D36" s="39">
        <v>-180</v>
      </c>
      <c r="E36" s="39">
        <v>5430.7190000000001</v>
      </c>
      <c r="F36" s="16" t="str">
        <f t="shared" si="0"/>
        <v>2017-07-01</v>
      </c>
      <c r="G36" s="17" t="str">
        <f t="shared" si="1"/>
        <v>7/1/2017</v>
      </c>
      <c r="H36" s="17">
        <f t="shared" si="5"/>
        <v>42916</v>
      </c>
      <c r="I36" s="16" t="str">
        <f t="shared" si="2"/>
        <v>6/30/2017</v>
      </c>
      <c r="J36" s="16" t="e">
        <f t="shared" si="3"/>
        <v>#N/A</v>
      </c>
      <c r="K36" s="27">
        <f t="shared" si="4"/>
        <v>5331.79</v>
      </c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Z36" s="30"/>
      <c r="AA36" s="27"/>
    </row>
    <row r="37" spans="1:27" ht="12.75" x14ac:dyDescent="0.2">
      <c r="A37" s="37" t="s">
        <v>370</v>
      </c>
      <c r="B37" s="39">
        <v>500</v>
      </c>
      <c r="C37" s="20">
        <v>60</v>
      </c>
      <c r="D37" s="39">
        <v>-180</v>
      </c>
      <c r="E37" s="39">
        <v>5421.3440000000001</v>
      </c>
      <c r="F37" s="16" t="str">
        <f t="shared" si="0"/>
        <v>2017-07-02</v>
      </c>
      <c r="G37" s="17" t="str">
        <f t="shared" si="1"/>
        <v>7/2/2017</v>
      </c>
      <c r="H37" s="17">
        <f t="shared" si="5"/>
        <v>42917</v>
      </c>
      <c r="I37" s="16" t="str">
        <f t="shared" si="2"/>
        <v>7/1/2017</v>
      </c>
      <c r="J37" s="16">
        <f t="shared" si="3"/>
        <v>36</v>
      </c>
      <c r="K37" s="27">
        <f t="shared" si="4"/>
        <v>5430.7190000000001</v>
      </c>
      <c r="L37" s="27"/>
      <c r="M37" s="27"/>
      <c r="N37" s="27"/>
      <c r="O37" s="27"/>
      <c r="P37" s="27"/>
      <c r="Q37" s="22"/>
      <c r="R37" s="22"/>
      <c r="S37" s="22"/>
      <c r="T37" s="22"/>
      <c r="U37" s="22"/>
      <c r="V37" s="22"/>
      <c r="W37" s="22"/>
      <c r="Y37" s="29"/>
      <c r="Z37" s="38"/>
      <c r="AA37" s="22"/>
    </row>
    <row r="38" spans="1:27" ht="12.75" x14ac:dyDescent="0.2">
      <c r="A38" s="37" t="s">
        <v>371</v>
      </c>
      <c r="B38" s="27">
        <v>500</v>
      </c>
      <c r="C38" s="16">
        <v>60</v>
      </c>
      <c r="D38" s="27">
        <v>-180</v>
      </c>
      <c r="E38" s="27">
        <v>5457.9920000000002</v>
      </c>
      <c r="F38" s="16" t="str">
        <f t="shared" si="0"/>
        <v>2017-07-03</v>
      </c>
      <c r="G38" s="17" t="str">
        <f t="shared" si="1"/>
        <v>7/3/2017</v>
      </c>
      <c r="H38" s="17">
        <f t="shared" si="5"/>
        <v>42918</v>
      </c>
      <c r="I38" s="16" t="str">
        <f t="shared" si="2"/>
        <v>7/2/2017</v>
      </c>
      <c r="J38" s="16">
        <f t="shared" si="3"/>
        <v>37</v>
      </c>
      <c r="K38" s="27">
        <f t="shared" si="4"/>
        <v>5421.3440000000001</v>
      </c>
      <c r="L38" s="39"/>
      <c r="M38" s="39"/>
      <c r="N38" s="39"/>
      <c r="O38" s="39"/>
      <c r="P38" s="39"/>
      <c r="Q38" s="42"/>
      <c r="R38" s="42"/>
      <c r="S38" s="22"/>
      <c r="T38" s="42"/>
      <c r="U38" s="42"/>
      <c r="V38" s="22"/>
      <c r="W38" s="43"/>
      <c r="Z38" s="38"/>
      <c r="AA38" s="43"/>
    </row>
    <row r="39" spans="1:27" ht="12.75" x14ac:dyDescent="0.2">
      <c r="A39" s="37" t="s">
        <v>372</v>
      </c>
      <c r="B39" s="27">
        <v>500</v>
      </c>
      <c r="C39" s="16">
        <v>60</v>
      </c>
      <c r="D39" s="27">
        <v>-180</v>
      </c>
      <c r="E39" s="27">
        <v>5656.7655999999997</v>
      </c>
      <c r="F39" s="16" t="str">
        <f t="shared" ref="F39:F70" si="6">LEFT(A39,10)</f>
        <v>2017-07-04</v>
      </c>
      <c r="G39" s="17" t="str">
        <f t="shared" ref="G39:G70" si="7">TEXT(F39,"m/d/yyyy")</f>
        <v>7/4/2017</v>
      </c>
      <c r="H39" s="17">
        <f t="shared" si="5"/>
        <v>42919</v>
      </c>
      <c r="I39" s="16" t="str">
        <f t="shared" si="2"/>
        <v>7/3/2017</v>
      </c>
      <c r="J39" s="16">
        <f t="shared" si="3"/>
        <v>38</v>
      </c>
      <c r="K39" s="27">
        <f t="shared" si="4"/>
        <v>5457.9920000000002</v>
      </c>
      <c r="L39" s="39"/>
      <c r="M39" s="39"/>
      <c r="N39" s="39"/>
      <c r="O39" s="39"/>
      <c r="P39" s="39"/>
      <c r="Q39" s="42"/>
      <c r="R39" s="42"/>
      <c r="S39" s="22"/>
      <c r="T39" s="42"/>
      <c r="U39" s="42"/>
      <c r="V39" s="43"/>
      <c r="W39" s="43"/>
      <c r="Y39" s="29"/>
      <c r="Z39" s="38"/>
      <c r="AA39" s="43"/>
    </row>
    <row r="40" spans="1:27" ht="12.75" x14ac:dyDescent="0.2">
      <c r="A40" s="37" t="s">
        <v>373</v>
      </c>
      <c r="B40" s="39">
        <v>500</v>
      </c>
      <c r="C40" s="20">
        <v>60</v>
      </c>
      <c r="D40" s="39">
        <v>-180</v>
      </c>
      <c r="E40" s="39">
        <v>5664.3813</v>
      </c>
      <c r="F40" s="16" t="str">
        <f t="shared" si="6"/>
        <v>2017-07-05</v>
      </c>
      <c r="G40" s="17" t="str">
        <f t="shared" si="7"/>
        <v>7/5/2017</v>
      </c>
      <c r="H40" s="17">
        <f t="shared" si="5"/>
        <v>42920</v>
      </c>
      <c r="I40" s="16" t="str">
        <f t="shared" si="2"/>
        <v>7/4/2017</v>
      </c>
      <c r="J40" s="16">
        <f t="shared" si="3"/>
        <v>39</v>
      </c>
      <c r="K40" s="27">
        <f t="shared" si="4"/>
        <v>5656.7655999999997</v>
      </c>
      <c r="L40" s="27"/>
      <c r="M40" s="27"/>
      <c r="N40" s="27"/>
      <c r="O40" s="27"/>
      <c r="P40" s="27"/>
      <c r="Q40" s="22"/>
      <c r="R40" s="22"/>
      <c r="S40" s="22"/>
      <c r="T40" s="22"/>
      <c r="U40" s="22"/>
      <c r="V40" s="22"/>
      <c r="W40" s="22"/>
      <c r="Y40" s="29"/>
      <c r="Z40" s="38"/>
      <c r="AA40" s="22"/>
    </row>
    <row r="41" spans="1:27" ht="12.75" x14ac:dyDescent="0.2">
      <c r="A41" s="37" t="s">
        <v>374</v>
      </c>
      <c r="B41" s="39">
        <v>500</v>
      </c>
      <c r="C41" s="20">
        <v>60</v>
      </c>
      <c r="D41" s="39">
        <v>-180</v>
      </c>
      <c r="E41" s="39">
        <v>5613.777</v>
      </c>
      <c r="F41" s="16" t="str">
        <f t="shared" si="6"/>
        <v>2017-07-06</v>
      </c>
      <c r="G41" s="17" t="str">
        <f t="shared" si="7"/>
        <v>7/6/2017</v>
      </c>
      <c r="H41" s="17">
        <f t="shared" si="5"/>
        <v>42921</v>
      </c>
      <c r="I41" s="16" t="str">
        <f t="shared" si="2"/>
        <v>7/5/2017</v>
      </c>
      <c r="J41" s="16">
        <f t="shared" si="3"/>
        <v>40</v>
      </c>
      <c r="K41" s="27">
        <f t="shared" si="4"/>
        <v>5664.3813</v>
      </c>
      <c r="L41" s="27"/>
      <c r="M41" s="27"/>
      <c r="N41" s="27"/>
      <c r="O41" s="27"/>
      <c r="P41" s="27"/>
      <c r="Q41" s="27"/>
      <c r="R41" s="27"/>
      <c r="S41" s="27"/>
      <c r="T41" s="27"/>
      <c r="U41" s="27"/>
      <c r="W41" s="27"/>
      <c r="Y41" s="29"/>
      <c r="Z41" s="38"/>
      <c r="AA41" s="27"/>
    </row>
    <row r="42" spans="1:27" ht="12.75" x14ac:dyDescent="0.2">
      <c r="A42" s="37" t="s">
        <v>375</v>
      </c>
      <c r="B42" s="27">
        <v>500</v>
      </c>
      <c r="C42" s="16">
        <v>60</v>
      </c>
      <c r="D42" s="27">
        <v>-180</v>
      </c>
      <c r="E42" s="27">
        <v>5633.4</v>
      </c>
      <c r="F42" s="16" t="str">
        <f t="shared" si="6"/>
        <v>2017-07-07</v>
      </c>
      <c r="G42" s="17" t="str">
        <f t="shared" si="7"/>
        <v>7/7/2017</v>
      </c>
      <c r="H42" s="17">
        <f t="shared" si="5"/>
        <v>42922</v>
      </c>
      <c r="I42" s="16" t="str">
        <f t="shared" si="2"/>
        <v>7/6/2017</v>
      </c>
      <c r="J42" s="16">
        <f t="shared" si="3"/>
        <v>41</v>
      </c>
      <c r="K42" s="27">
        <f t="shared" si="4"/>
        <v>5613.777</v>
      </c>
      <c r="L42" s="39"/>
      <c r="M42" s="39"/>
      <c r="N42" s="39"/>
      <c r="O42" s="39"/>
      <c r="P42" s="39"/>
      <c r="Q42" s="39"/>
      <c r="R42" s="39"/>
      <c r="T42" s="39"/>
      <c r="U42" s="40"/>
      <c r="W42" s="35"/>
      <c r="Y42" s="29"/>
      <c r="Z42" s="38"/>
      <c r="AA42" s="35"/>
    </row>
    <row r="43" spans="1:27" ht="12.75" x14ac:dyDescent="0.2">
      <c r="A43" s="37" t="s">
        <v>376</v>
      </c>
      <c r="B43" s="39">
        <v>500</v>
      </c>
      <c r="C43" s="20">
        <v>60</v>
      </c>
      <c r="D43" s="39">
        <v>-180</v>
      </c>
      <c r="E43" s="39">
        <v>5570.8019999999997</v>
      </c>
      <c r="F43" s="16" t="str">
        <f t="shared" si="6"/>
        <v>2017-07-08</v>
      </c>
      <c r="G43" s="17" t="str">
        <f t="shared" si="7"/>
        <v>7/8/2017</v>
      </c>
      <c r="H43" s="17">
        <f t="shared" si="5"/>
        <v>42923</v>
      </c>
      <c r="I43" s="16" t="str">
        <f t="shared" si="2"/>
        <v>7/7/2017</v>
      </c>
      <c r="J43" s="16">
        <f t="shared" si="3"/>
        <v>42</v>
      </c>
      <c r="K43" s="27">
        <f t="shared" si="4"/>
        <v>5633.4</v>
      </c>
      <c r="L43" s="39"/>
      <c r="M43" s="39"/>
      <c r="N43" s="39"/>
      <c r="O43" s="39"/>
      <c r="P43" s="39"/>
      <c r="Q43" s="39"/>
      <c r="R43" s="39"/>
      <c r="S43" s="27"/>
      <c r="T43" s="39"/>
      <c r="U43" s="27"/>
      <c r="V43" s="27"/>
      <c r="W43" s="35"/>
      <c r="Y43" s="29"/>
      <c r="Z43" s="38"/>
      <c r="AA43" s="35"/>
    </row>
    <row r="44" spans="1:27" ht="12.75" x14ac:dyDescent="0.2">
      <c r="A44" s="37" t="s">
        <v>377</v>
      </c>
      <c r="B44" s="27">
        <v>500</v>
      </c>
      <c r="C44" s="16">
        <v>60</v>
      </c>
      <c r="D44" s="27">
        <v>-180</v>
      </c>
      <c r="E44" s="27">
        <v>5544.8059999999996</v>
      </c>
      <c r="F44" s="16" t="str">
        <f t="shared" si="6"/>
        <v>2017-07-09</v>
      </c>
      <c r="G44" s="17" t="str">
        <f t="shared" si="7"/>
        <v>7/9/2017</v>
      </c>
      <c r="H44" s="17">
        <f t="shared" si="5"/>
        <v>42924</v>
      </c>
      <c r="I44" s="16" t="str">
        <f t="shared" si="2"/>
        <v>7/8/2017</v>
      </c>
      <c r="J44" s="16">
        <f t="shared" si="3"/>
        <v>43</v>
      </c>
      <c r="K44" s="27">
        <f t="shared" si="4"/>
        <v>5570.8019999999997</v>
      </c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Z44" s="30"/>
      <c r="AA44" s="27"/>
    </row>
    <row r="45" spans="1:27" ht="12.75" x14ac:dyDescent="0.2">
      <c r="A45" s="37" t="s">
        <v>378</v>
      </c>
      <c r="B45" s="39">
        <v>500</v>
      </c>
      <c r="C45" s="20">
        <v>60</v>
      </c>
      <c r="D45" s="39">
        <v>-180</v>
      </c>
      <c r="E45" s="39">
        <v>5595.9687999999996</v>
      </c>
      <c r="F45" s="16" t="str">
        <f t="shared" si="6"/>
        <v>2017-07-10</v>
      </c>
      <c r="G45" s="17" t="str">
        <f t="shared" si="7"/>
        <v>7/10/2017</v>
      </c>
      <c r="H45" s="17">
        <f t="shared" si="5"/>
        <v>42925</v>
      </c>
      <c r="I45" s="16" t="str">
        <f t="shared" si="2"/>
        <v>7/9/2017</v>
      </c>
      <c r="J45" s="16">
        <f t="shared" si="3"/>
        <v>44</v>
      </c>
      <c r="K45" s="27">
        <f t="shared" si="4"/>
        <v>5544.8059999999996</v>
      </c>
      <c r="L45" s="39"/>
      <c r="M45" s="39"/>
      <c r="N45" s="39"/>
      <c r="O45" s="39"/>
      <c r="P45" s="39"/>
      <c r="Q45" s="39"/>
      <c r="R45" s="39"/>
      <c r="S45" s="27"/>
      <c r="T45" s="39"/>
      <c r="U45" s="39"/>
      <c r="V45" s="27"/>
      <c r="W45" s="35"/>
      <c r="Z45" s="38"/>
      <c r="AA45" s="35"/>
    </row>
    <row r="46" spans="1:27" ht="12.75" x14ac:dyDescent="0.2">
      <c r="A46" s="37" t="s">
        <v>379</v>
      </c>
      <c r="B46" s="27">
        <v>500</v>
      </c>
      <c r="C46" s="16">
        <v>60</v>
      </c>
      <c r="D46" s="27">
        <v>-180</v>
      </c>
      <c r="E46" s="27">
        <v>5653.7460000000001</v>
      </c>
      <c r="F46" s="16" t="str">
        <f t="shared" si="6"/>
        <v>2017-07-11</v>
      </c>
      <c r="G46" s="17" t="str">
        <f t="shared" si="7"/>
        <v>7/11/2017</v>
      </c>
      <c r="H46" s="17">
        <f t="shared" si="5"/>
        <v>42926</v>
      </c>
      <c r="I46" s="16" t="str">
        <f t="shared" si="2"/>
        <v>7/10/2017</v>
      </c>
      <c r="J46" s="16">
        <f t="shared" si="3"/>
        <v>45</v>
      </c>
      <c r="K46" s="27">
        <f t="shared" si="4"/>
        <v>5595.9687999999996</v>
      </c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Z46" s="30"/>
      <c r="AA46" s="27"/>
    </row>
    <row r="47" spans="1:27" ht="12.75" x14ac:dyDescent="0.2">
      <c r="A47" s="37" t="s">
        <v>380</v>
      </c>
      <c r="B47" s="39">
        <v>500</v>
      </c>
      <c r="C47" s="20">
        <v>60</v>
      </c>
      <c r="D47" s="39">
        <v>-180</v>
      </c>
      <c r="E47" s="39">
        <v>5737.8689999999997</v>
      </c>
      <c r="F47" s="16" t="str">
        <f t="shared" si="6"/>
        <v>2017-07-12</v>
      </c>
      <c r="G47" s="17" t="str">
        <f t="shared" si="7"/>
        <v>7/12/2017</v>
      </c>
      <c r="H47" s="17">
        <f t="shared" si="5"/>
        <v>42927</v>
      </c>
      <c r="I47" s="16" t="str">
        <f t="shared" si="2"/>
        <v>7/11/2017</v>
      </c>
      <c r="J47" s="16">
        <f t="shared" si="3"/>
        <v>46</v>
      </c>
      <c r="K47" s="27">
        <f t="shared" si="4"/>
        <v>5653.7460000000001</v>
      </c>
      <c r="L47" s="39"/>
      <c r="M47" s="39"/>
      <c r="N47" s="39"/>
      <c r="O47" s="39"/>
      <c r="P47" s="39"/>
      <c r="Q47" s="39"/>
      <c r="R47" s="39"/>
      <c r="S47" s="40"/>
      <c r="T47" s="39"/>
      <c r="U47" s="39"/>
      <c r="W47" s="35"/>
      <c r="Z47" s="38"/>
      <c r="AA47" s="35"/>
    </row>
    <row r="48" spans="1:27" ht="12.75" x14ac:dyDescent="0.2">
      <c r="A48" s="37" t="s">
        <v>381</v>
      </c>
      <c r="B48" s="27">
        <v>500</v>
      </c>
      <c r="C48" s="16">
        <v>60</v>
      </c>
      <c r="D48" s="27">
        <v>-180</v>
      </c>
      <c r="E48" s="27">
        <v>5732.3310000000001</v>
      </c>
      <c r="F48" s="16" t="str">
        <f t="shared" si="6"/>
        <v>2017-07-13</v>
      </c>
      <c r="G48" s="17" t="str">
        <f t="shared" si="7"/>
        <v>7/13/2017</v>
      </c>
      <c r="H48" s="17">
        <f t="shared" si="5"/>
        <v>42928</v>
      </c>
      <c r="I48" s="16" t="str">
        <f t="shared" si="2"/>
        <v>7/12/2017</v>
      </c>
      <c r="J48" s="16">
        <f t="shared" si="3"/>
        <v>47</v>
      </c>
      <c r="K48" s="27">
        <f t="shared" si="4"/>
        <v>5737.8689999999997</v>
      </c>
      <c r="L48" s="27"/>
      <c r="M48" s="27"/>
      <c r="N48" s="27"/>
      <c r="O48" s="27"/>
      <c r="P48" s="27"/>
      <c r="Q48" s="22"/>
      <c r="R48" s="22"/>
      <c r="T48" s="22"/>
      <c r="U48" s="22"/>
      <c r="W48" s="22"/>
      <c r="Z48" s="30"/>
      <c r="AA48" s="22"/>
    </row>
    <row r="49" spans="1:27" ht="12.75" x14ac:dyDescent="0.2">
      <c r="A49" s="37" t="s">
        <v>382</v>
      </c>
      <c r="B49" s="27">
        <v>500</v>
      </c>
      <c r="C49" s="10">
        <v>60</v>
      </c>
      <c r="D49" s="27">
        <v>-180</v>
      </c>
      <c r="E49" s="27">
        <v>5652.1133</v>
      </c>
      <c r="F49" s="16" t="str">
        <f t="shared" si="6"/>
        <v>2017-07-14</v>
      </c>
      <c r="G49" s="17" t="str">
        <f t="shared" si="7"/>
        <v>7/14/2017</v>
      </c>
      <c r="H49" s="17">
        <f t="shared" si="5"/>
        <v>42929</v>
      </c>
      <c r="I49" s="16" t="str">
        <f t="shared" si="2"/>
        <v>7/13/2017</v>
      </c>
      <c r="J49" s="16">
        <f t="shared" si="3"/>
        <v>48</v>
      </c>
      <c r="K49" s="27">
        <f t="shared" si="4"/>
        <v>5732.3310000000001</v>
      </c>
      <c r="L49" s="39"/>
      <c r="M49" s="39"/>
      <c r="N49" s="39"/>
      <c r="O49" s="39"/>
      <c r="P49" s="39"/>
      <c r="Q49" s="42"/>
      <c r="R49" s="42"/>
      <c r="T49" s="42"/>
      <c r="U49" s="42"/>
      <c r="W49" s="43"/>
      <c r="Z49" s="38"/>
      <c r="AA49" s="43"/>
    </row>
    <row r="50" spans="1:27" ht="12.75" x14ac:dyDescent="0.2">
      <c r="A50" s="37" t="s">
        <v>383</v>
      </c>
      <c r="B50" s="39">
        <v>500</v>
      </c>
      <c r="C50" s="20">
        <v>60</v>
      </c>
      <c r="D50" s="39">
        <v>-180</v>
      </c>
      <c r="E50" s="39">
        <v>5612.4306999999999</v>
      </c>
      <c r="F50" s="16" t="str">
        <f t="shared" si="6"/>
        <v>2017-07-15</v>
      </c>
      <c r="G50" s="17" t="str">
        <f t="shared" si="7"/>
        <v>7/15/2017</v>
      </c>
      <c r="H50" s="17">
        <f t="shared" si="5"/>
        <v>42930</v>
      </c>
      <c r="I50" s="16" t="str">
        <f t="shared" si="2"/>
        <v>7/14/2017</v>
      </c>
      <c r="J50" s="16">
        <f t="shared" si="3"/>
        <v>49</v>
      </c>
      <c r="K50" s="27">
        <f t="shared" si="4"/>
        <v>5652.1133</v>
      </c>
      <c r="L50" s="27"/>
      <c r="M50" s="27"/>
      <c r="N50" s="27"/>
      <c r="O50" s="27"/>
      <c r="P50" s="27"/>
      <c r="Q50" s="27"/>
      <c r="R50" s="27"/>
      <c r="T50" s="27"/>
      <c r="U50" s="27"/>
      <c r="V50" s="27"/>
      <c r="W50" s="27"/>
      <c r="Z50" s="30"/>
      <c r="AA50" s="27"/>
    </row>
    <row r="51" spans="1:27" ht="12.75" x14ac:dyDescent="0.2">
      <c r="A51" s="37" t="s">
        <v>384</v>
      </c>
      <c r="B51" s="27">
        <v>500</v>
      </c>
      <c r="C51" s="16">
        <v>60</v>
      </c>
      <c r="D51" s="27">
        <v>-180</v>
      </c>
      <c r="E51" s="27">
        <v>5610.43</v>
      </c>
      <c r="F51" s="16" t="str">
        <f t="shared" si="6"/>
        <v>2017-07-16</v>
      </c>
      <c r="G51" s="17" t="str">
        <f t="shared" si="7"/>
        <v>7/16/2017</v>
      </c>
      <c r="H51" s="17">
        <f t="shared" si="5"/>
        <v>42931</v>
      </c>
      <c r="I51" s="16" t="str">
        <f t="shared" si="2"/>
        <v>7/15/2017</v>
      </c>
      <c r="J51" s="16">
        <f t="shared" si="3"/>
        <v>50</v>
      </c>
      <c r="K51" s="27">
        <f t="shared" si="4"/>
        <v>5612.4306999999999</v>
      </c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Y51" s="29"/>
      <c r="Z51" s="38"/>
      <c r="AA51" s="35"/>
    </row>
    <row r="52" spans="1:27" ht="12.75" x14ac:dyDescent="0.2">
      <c r="A52" s="37" t="s">
        <v>385</v>
      </c>
      <c r="B52" s="27">
        <v>500</v>
      </c>
      <c r="C52" s="10">
        <v>60</v>
      </c>
      <c r="D52" s="27">
        <v>-180</v>
      </c>
      <c r="E52" s="27">
        <v>5576.4059999999999</v>
      </c>
      <c r="F52" s="16" t="str">
        <f t="shared" si="6"/>
        <v>2017-07-17</v>
      </c>
      <c r="G52" s="17" t="str">
        <f t="shared" si="7"/>
        <v>7/17/2017</v>
      </c>
      <c r="H52" s="17">
        <f t="shared" si="5"/>
        <v>42932</v>
      </c>
      <c r="I52" s="16" t="str">
        <f t="shared" si="2"/>
        <v>7/16/2017</v>
      </c>
      <c r="J52" s="16">
        <f t="shared" si="3"/>
        <v>51</v>
      </c>
      <c r="K52" s="27">
        <f t="shared" si="4"/>
        <v>5610.43</v>
      </c>
      <c r="L52" s="39"/>
      <c r="M52" s="39"/>
      <c r="N52" s="39"/>
      <c r="O52" s="39"/>
      <c r="P52" s="39"/>
      <c r="Q52" s="39"/>
      <c r="R52" s="39"/>
      <c r="T52" s="39"/>
      <c r="U52" s="27"/>
      <c r="V52" s="27"/>
      <c r="W52" s="35"/>
      <c r="Y52" s="29"/>
      <c r="Z52" s="38"/>
      <c r="AA52" s="35"/>
    </row>
    <row r="53" spans="1:27" ht="12.75" x14ac:dyDescent="0.2">
      <c r="A53" s="37" t="s">
        <v>386</v>
      </c>
      <c r="B53" s="27">
        <v>500</v>
      </c>
      <c r="C53" s="10">
        <v>60</v>
      </c>
      <c r="D53" s="27">
        <v>-180</v>
      </c>
      <c r="E53" s="27">
        <v>5482.7460000000001</v>
      </c>
      <c r="F53" s="16" t="str">
        <f t="shared" si="6"/>
        <v>2017-07-18</v>
      </c>
      <c r="G53" s="17" t="str">
        <f t="shared" si="7"/>
        <v>7/18/2017</v>
      </c>
      <c r="H53" s="17">
        <f t="shared" si="5"/>
        <v>42933</v>
      </c>
      <c r="I53" s="16" t="str">
        <f t="shared" si="2"/>
        <v>7/17/2017</v>
      </c>
      <c r="J53" s="16">
        <f t="shared" si="3"/>
        <v>52</v>
      </c>
      <c r="K53" s="27">
        <f t="shared" si="4"/>
        <v>5576.4059999999999</v>
      </c>
      <c r="L53" s="27"/>
      <c r="M53" s="27"/>
      <c r="N53" s="27"/>
      <c r="O53" s="27"/>
      <c r="P53" s="27"/>
      <c r="Q53" s="27"/>
      <c r="R53" s="27"/>
      <c r="S53" s="27"/>
      <c r="T53" s="27"/>
      <c r="U53" s="27"/>
      <c r="W53" s="27"/>
      <c r="Y53" s="29"/>
      <c r="Z53" s="38"/>
      <c r="AA53" s="27"/>
    </row>
    <row r="54" spans="1:27" ht="12.75" x14ac:dyDescent="0.2">
      <c r="A54" s="37" t="s">
        <v>387</v>
      </c>
      <c r="B54" s="39">
        <v>500</v>
      </c>
      <c r="C54" s="20">
        <v>60</v>
      </c>
      <c r="D54" s="39">
        <v>-180</v>
      </c>
      <c r="E54" s="39">
        <v>5674.3647000000001</v>
      </c>
      <c r="F54" s="16" t="str">
        <f t="shared" si="6"/>
        <v>2017-07-19</v>
      </c>
      <c r="G54" s="17" t="str">
        <f t="shared" si="7"/>
        <v>7/19/2017</v>
      </c>
      <c r="H54" s="17">
        <f t="shared" si="5"/>
        <v>42934</v>
      </c>
      <c r="I54" s="16" t="str">
        <f t="shared" si="2"/>
        <v>7/18/2017</v>
      </c>
      <c r="J54" s="16">
        <f t="shared" si="3"/>
        <v>53</v>
      </c>
      <c r="K54" s="27">
        <f t="shared" si="4"/>
        <v>5482.7460000000001</v>
      </c>
      <c r="L54" s="27"/>
      <c r="M54" s="27"/>
      <c r="N54" s="27"/>
      <c r="O54" s="27"/>
      <c r="P54" s="27"/>
      <c r="Q54" s="27"/>
      <c r="R54" s="27"/>
      <c r="T54" s="27"/>
      <c r="W54" s="27"/>
      <c r="Y54" s="29"/>
      <c r="Z54" s="38"/>
      <c r="AA54" s="35"/>
    </row>
    <row r="55" spans="1:27" ht="12.75" x14ac:dyDescent="0.2">
      <c r="A55" s="37" t="s">
        <v>388</v>
      </c>
      <c r="B55" s="39">
        <v>500</v>
      </c>
      <c r="C55" s="20">
        <v>60</v>
      </c>
      <c r="D55" s="39">
        <v>-180</v>
      </c>
      <c r="E55" s="39">
        <v>5735.6639999999998</v>
      </c>
      <c r="F55" s="16" t="str">
        <f t="shared" si="6"/>
        <v>2017-07-20</v>
      </c>
      <c r="G55" s="17" t="str">
        <f t="shared" si="7"/>
        <v>7/20/2017</v>
      </c>
      <c r="H55" s="17">
        <f t="shared" si="5"/>
        <v>42935</v>
      </c>
      <c r="I55" s="16" t="str">
        <f t="shared" si="2"/>
        <v>7/19/2017</v>
      </c>
      <c r="J55" s="16">
        <f t="shared" si="3"/>
        <v>54</v>
      </c>
      <c r="K55" s="27">
        <f t="shared" si="4"/>
        <v>5674.3647000000001</v>
      </c>
      <c r="L55" s="27"/>
      <c r="M55" s="27"/>
      <c r="N55" s="27"/>
      <c r="O55" s="27"/>
      <c r="P55" s="27"/>
      <c r="Q55" s="27"/>
      <c r="R55" s="27"/>
      <c r="T55" s="27"/>
      <c r="U55" s="27"/>
      <c r="V55" s="27"/>
      <c r="W55" s="27"/>
      <c r="Z55" s="38"/>
      <c r="AA55" s="35"/>
    </row>
    <row r="56" spans="1:27" ht="12.75" x14ac:dyDescent="0.2">
      <c r="A56" s="37" t="s">
        <v>389</v>
      </c>
      <c r="B56" s="27">
        <v>500</v>
      </c>
      <c r="C56" s="16">
        <v>60</v>
      </c>
      <c r="D56" s="27">
        <v>-180</v>
      </c>
      <c r="E56" s="27">
        <v>5790.56</v>
      </c>
      <c r="F56" s="16" t="str">
        <f t="shared" si="6"/>
        <v>2017-07-21</v>
      </c>
      <c r="G56" s="17" t="str">
        <f t="shared" si="7"/>
        <v>7/21/2017</v>
      </c>
      <c r="H56" s="17">
        <f t="shared" si="5"/>
        <v>42936</v>
      </c>
      <c r="I56" s="16" t="str">
        <f t="shared" si="2"/>
        <v>7/20/2017</v>
      </c>
      <c r="J56" s="16">
        <f t="shared" si="3"/>
        <v>55</v>
      </c>
      <c r="K56" s="27">
        <f t="shared" si="4"/>
        <v>5735.6639999999998</v>
      </c>
      <c r="L56" s="39"/>
      <c r="M56" s="39"/>
      <c r="N56" s="39"/>
      <c r="O56" s="39"/>
      <c r="P56" s="39"/>
      <c r="Q56" s="39"/>
      <c r="R56" s="39"/>
      <c r="S56" s="27"/>
      <c r="T56" s="39"/>
      <c r="U56" s="27"/>
      <c r="V56" s="27"/>
      <c r="W56" s="35"/>
      <c r="Y56" s="29"/>
      <c r="Z56" s="38"/>
      <c r="AA56" s="35"/>
    </row>
    <row r="57" spans="1:27" ht="12.75" x14ac:dyDescent="0.2">
      <c r="A57" s="37" t="s">
        <v>390</v>
      </c>
      <c r="B57" s="27">
        <v>500</v>
      </c>
      <c r="C57" s="16">
        <v>60</v>
      </c>
      <c r="D57" s="27">
        <v>-180</v>
      </c>
      <c r="E57" s="27">
        <v>5780.1030000000001</v>
      </c>
      <c r="F57" s="16" t="str">
        <f t="shared" si="6"/>
        <v>2017-07-22</v>
      </c>
      <c r="G57" s="17" t="str">
        <f t="shared" si="7"/>
        <v>7/22/2017</v>
      </c>
      <c r="H57" s="17">
        <f t="shared" si="5"/>
        <v>42937</v>
      </c>
      <c r="I57" s="16" t="str">
        <f t="shared" si="2"/>
        <v>7/21/2017</v>
      </c>
      <c r="J57" s="16">
        <f t="shared" si="3"/>
        <v>56</v>
      </c>
      <c r="K57" s="27">
        <f t="shared" si="4"/>
        <v>5790.56</v>
      </c>
      <c r="L57" s="39"/>
      <c r="M57" s="39"/>
      <c r="N57" s="39"/>
      <c r="O57" s="39"/>
      <c r="P57" s="39"/>
      <c r="Q57" s="39"/>
      <c r="R57" s="39"/>
      <c r="T57" s="39"/>
      <c r="U57" s="39"/>
      <c r="V57" s="35"/>
      <c r="W57" s="35"/>
      <c r="Y57" s="29"/>
      <c r="Z57" s="38"/>
      <c r="AA57" s="35"/>
    </row>
    <row r="58" spans="1:27" ht="12.75" x14ac:dyDescent="0.2">
      <c r="A58" s="37" t="s">
        <v>391</v>
      </c>
      <c r="B58" s="27">
        <v>500</v>
      </c>
      <c r="C58" s="16">
        <v>60</v>
      </c>
      <c r="D58" s="27">
        <v>-180</v>
      </c>
      <c r="E58" s="27">
        <v>5762.1035000000002</v>
      </c>
      <c r="F58" s="16" t="str">
        <f t="shared" si="6"/>
        <v>2017-07-23</v>
      </c>
      <c r="G58" s="17" t="str">
        <f t="shared" si="7"/>
        <v>7/23/2017</v>
      </c>
      <c r="H58" s="17">
        <f t="shared" si="5"/>
        <v>42938</v>
      </c>
      <c r="I58" s="16" t="str">
        <f t="shared" si="2"/>
        <v>7/22/2017</v>
      </c>
      <c r="J58" s="16">
        <f t="shared" si="3"/>
        <v>57</v>
      </c>
      <c r="K58" s="27">
        <f t="shared" si="4"/>
        <v>5780.1030000000001</v>
      </c>
      <c r="L58" s="27"/>
      <c r="M58" s="27"/>
      <c r="N58" s="27"/>
      <c r="O58" s="27"/>
      <c r="P58" s="27"/>
      <c r="Q58" s="27"/>
      <c r="R58" s="27"/>
      <c r="T58" s="27"/>
      <c r="U58" s="27"/>
      <c r="V58" s="27"/>
      <c r="W58" s="27"/>
      <c r="Z58" s="30"/>
      <c r="AA58" s="27"/>
    </row>
    <row r="59" spans="1:27" ht="12.75" x14ac:dyDescent="0.2">
      <c r="A59" s="37" t="s">
        <v>392</v>
      </c>
      <c r="B59" s="27">
        <v>500</v>
      </c>
      <c r="C59" s="16">
        <v>60</v>
      </c>
      <c r="D59" s="27">
        <v>-180</v>
      </c>
      <c r="E59" s="27">
        <v>5710.9269999999997</v>
      </c>
      <c r="F59" s="16" t="str">
        <f t="shared" si="6"/>
        <v>2017-07-24</v>
      </c>
      <c r="G59" s="17" t="str">
        <f t="shared" si="7"/>
        <v>7/24/2017</v>
      </c>
      <c r="H59" s="17">
        <f t="shared" si="5"/>
        <v>42939</v>
      </c>
      <c r="I59" s="16" t="str">
        <f t="shared" si="2"/>
        <v>7/23/2017</v>
      </c>
      <c r="J59" s="16">
        <f t="shared" si="3"/>
        <v>58</v>
      </c>
      <c r="K59" s="27">
        <f t="shared" si="4"/>
        <v>5762.1035000000002</v>
      </c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Z59" s="30"/>
      <c r="AA59" s="27"/>
    </row>
    <row r="60" spans="1:27" ht="12.75" x14ac:dyDescent="0.2">
      <c r="A60" s="37" t="s">
        <v>393</v>
      </c>
      <c r="B60" s="27">
        <v>500</v>
      </c>
      <c r="C60" s="16">
        <v>60</v>
      </c>
      <c r="D60" s="27">
        <v>-180</v>
      </c>
      <c r="E60" s="27">
        <v>5729.9326000000001</v>
      </c>
      <c r="F60" s="16" t="str">
        <f t="shared" si="6"/>
        <v>2017-07-25</v>
      </c>
      <c r="G60" s="17" t="str">
        <f t="shared" si="7"/>
        <v>7/25/2017</v>
      </c>
      <c r="H60" s="17">
        <f t="shared" si="5"/>
        <v>42940</v>
      </c>
      <c r="I60" s="16" t="str">
        <f t="shared" si="2"/>
        <v>7/24/2017</v>
      </c>
      <c r="J60" s="16">
        <f t="shared" si="3"/>
        <v>59</v>
      </c>
      <c r="K60" s="27">
        <f t="shared" si="4"/>
        <v>5710.9269999999997</v>
      </c>
      <c r="L60" s="27"/>
      <c r="M60" s="27"/>
      <c r="N60" s="27"/>
      <c r="O60" s="27"/>
      <c r="P60" s="27"/>
      <c r="Q60" s="27"/>
      <c r="R60" s="27"/>
      <c r="T60" s="27"/>
      <c r="U60" s="27"/>
      <c r="V60" s="27"/>
      <c r="W60" s="27"/>
      <c r="Y60" s="29"/>
      <c r="Z60" s="38"/>
      <c r="AA60" s="27"/>
    </row>
    <row r="61" spans="1:27" ht="12.75" x14ac:dyDescent="0.2">
      <c r="A61" s="37" t="s">
        <v>394</v>
      </c>
      <c r="B61" s="27">
        <v>500</v>
      </c>
      <c r="C61" s="16">
        <v>60</v>
      </c>
      <c r="D61" s="27">
        <v>-180</v>
      </c>
      <c r="E61" s="27">
        <v>5758.1239999999998</v>
      </c>
      <c r="F61" s="16" t="str">
        <f t="shared" si="6"/>
        <v>2017-07-26</v>
      </c>
      <c r="G61" s="17" t="str">
        <f t="shared" si="7"/>
        <v>7/26/2017</v>
      </c>
      <c r="H61" s="17">
        <f t="shared" si="5"/>
        <v>42941</v>
      </c>
      <c r="I61" s="16" t="str">
        <f t="shared" si="2"/>
        <v>7/25/2017</v>
      </c>
      <c r="J61" s="16">
        <f t="shared" si="3"/>
        <v>60</v>
      </c>
      <c r="K61" s="27">
        <f t="shared" si="4"/>
        <v>5729.9326000000001</v>
      </c>
      <c r="L61" s="27"/>
      <c r="M61" s="27"/>
      <c r="N61" s="27"/>
      <c r="O61" s="27"/>
      <c r="P61" s="27"/>
      <c r="Q61" s="27"/>
      <c r="R61" s="27"/>
      <c r="T61" s="27"/>
      <c r="U61" s="27"/>
      <c r="W61" s="27"/>
      <c r="Z61" s="30"/>
      <c r="AA61" s="27"/>
    </row>
    <row r="62" spans="1:27" ht="12.75" x14ac:dyDescent="0.2">
      <c r="A62" s="37" t="s">
        <v>395</v>
      </c>
      <c r="B62" s="39">
        <v>500</v>
      </c>
      <c r="C62" s="20">
        <v>60</v>
      </c>
      <c r="D62" s="39">
        <v>-180</v>
      </c>
      <c r="E62" s="39">
        <v>5787.8622999999998</v>
      </c>
      <c r="F62" s="16" t="str">
        <f t="shared" si="6"/>
        <v>2017-07-27</v>
      </c>
      <c r="G62" s="17" t="str">
        <f t="shared" si="7"/>
        <v>7/27/2017</v>
      </c>
      <c r="H62" s="17">
        <f t="shared" si="5"/>
        <v>42942</v>
      </c>
      <c r="I62" s="16" t="str">
        <f t="shared" si="2"/>
        <v>7/26/2017</v>
      </c>
      <c r="J62" s="16">
        <f t="shared" si="3"/>
        <v>61</v>
      </c>
      <c r="K62" s="27">
        <f t="shared" si="4"/>
        <v>5758.1239999999998</v>
      </c>
      <c r="L62" s="27"/>
      <c r="M62" s="27"/>
      <c r="N62" s="27"/>
      <c r="O62" s="27"/>
      <c r="P62" s="27"/>
      <c r="Q62" s="27"/>
      <c r="R62" s="27"/>
      <c r="S62" s="27"/>
      <c r="T62" s="27"/>
      <c r="U62" s="27"/>
      <c r="W62" s="27"/>
      <c r="Z62" s="30"/>
      <c r="AA62" s="27"/>
    </row>
    <row r="63" spans="1:27" ht="12.75" x14ac:dyDescent="0.2">
      <c r="A63" s="37" t="s">
        <v>396</v>
      </c>
      <c r="B63" s="39">
        <v>500</v>
      </c>
      <c r="C63" s="20">
        <v>60</v>
      </c>
      <c r="D63" s="39">
        <v>-180</v>
      </c>
      <c r="E63" s="39">
        <v>5677.6540000000005</v>
      </c>
      <c r="F63" s="16" t="str">
        <f t="shared" si="6"/>
        <v>2017-07-28</v>
      </c>
      <c r="G63" s="17" t="str">
        <f t="shared" si="7"/>
        <v>7/28/2017</v>
      </c>
      <c r="H63" s="17">
        <f t="shared" si="5"/>
        <v>42943</v>
      </c>
      <c r="I63" s="16" t="str">
        <f t="shared" si="2"/>
        <v>7/27/2017</v>
      </c>
      <c r="J63" s="16">
        <f t="shared" si="3"/>
        <v>62</v>
      </c>
      <c r="K63" s="27">
        <f t="shared" si="4"/>
        <v>5787.8622999999998</v>
      </c>
      <c r="L63" s="27"/>
      <c r="M63" s="27"/>
      <c r="N63" s="27"/>
      <c r="O63" s="27"/>
      <c r="P63" s="27"/>
      <c r="Q63" s="27"/>
      <c r="R63" s="27"/>
      <c r="S63" s="27"/>
      <c r="T63" s="27"/>
      <c r="U63" s="27"/>
      <c r="W63" s="27"/>
      <c r="Z63" s="30"/>
      <c r="AA63" s="27"/>
    </row>
    <row r="64" spans="1:27" ht="12.75" x14ac:dyDescent="0.2">
      <c r="A64" s="37" t="s">
        <v>397</v>
      </c>
      <c r="B64" s="39">
        <v>500</v>
      </c>
      <c r="C64" s="20">
        <v>60</v>
      </c>
      <c r="D64" s="39">
        <v>-180</v>
      </c>
      <c r="E64" s="39">
        <v>5640.1030000000001</v>
      </c>
      <c r="F64" s="16" t="str">
        <f t="shared" si="6"/>
        <v>2017-07-29</v>
      </c>
      <c r="G64" s="17" t="str">
        <f t="shared" si="7"/>
        <v>7/29/2017</v>
      </c>
      <c r="H64" s="17">
        <f t="shared" si="5"/>
        <v>42944</v>
      </c>
      <c r="I64" s="16" t="str">
        <f t="shared" si="2"/>
        <v>7/28/2017</v>
      </c>
      <c r="J64" s="16">
        <f t="shared" si="3"/>
        <v>63</v>
      </c>
      <c r="K64" s="27">
        <f t="shared" si="4"/>
        <v>5677.6540000000005</v>
      </c>
      <c r="L64" s="39"/>
      <c r="M64" s="39"/>
      <c r="N64" s="39"/>
      <c r="O64" s="39"/>
      <c r="P64" s="39"/>
      <c r="Q64" s="39"/>
      <c r="R64" s="39"/>
      <c r="T64" s="39"/>
      <c r="U64" s="40"/>
      <c r="W64" s="35"/>
      <c r="Z64" s="38"/>
      <c r="AA64" s="35"/>
    </row>
    <row r="65" spans="1:27" ht="12.75" x14ac:dyDescent="0.2">
      <c r="A65" s="37" t="s">
        <v>398</v>
      </c>
      <c r="B65" s="27">
        <v>500</v>
      </c>
      <c r="C65" s="16">
        <v>60</v>
      </c>
      <c r="D65" s="27">
        <v>-180</v>
      </c>
      <c r="E65" s="27">
        <v>5721.44</v>
      </c>
      <c r="F65" s="16" t="str">
        <f t="shared" si="6"/>
        <v>2017-07-30</v>
      </c>
      <c r="G65" s="17" t="str">
        <f t="shared" si="7"/>
        <v>7/30/2017</v>
      </c>
      <c r="H65" s="17">
        <f t="shared" si="5"/>
        <v>42945</v>
      </c>
      <c r="I65" s="16" t="str">
        <f t="shared" si="2"/>
        <v>7/29/2017</v>
      </c>
      <c r="J65" s="16">
        <f t="shared" si="3"/>
        <v>64</v>
      </c>
      <c r="K65" s="27">
        <f t="shared" si="4"/>
        <v>5640.1030000000001</v>
      </c>
      <c r="L65" s="39"/>
      <c r="M65" s="39"/>
      <c r="N65" s="39"/>
      <c r="O65" s="39"/>
      <c r="P65" s="39"/>
      <c r="Q65" s="39"/>
      <c r="R65" s="39"/>
      <c r="T65" s="39"/>
      <c r="U65" s="39"/>
      <c r="V65" s="41"/>
      <c r="W65" s="35"/>
      <c r="Y65" s="29"/>
      <c r="Z65" s="38"/>
      <c r="AA65" s="35"/>
    </row>
    <row r="66" spans="1:27" ht="12.75" x14ac:dyDescent="0.2">
      <c r="A66" s="37" t="s">
        <v>399</v>
      </c>
      <c r="B66" s="27">
        <v>500</v>
      </c>
      <c r="C66" s="16">
        <v>60</v>
      </c>
      <c r="D66" s="27">
        <v>-180</v>
      </c>
      <c r="E66" s="27">
        <v>5650.8059999999996</v>
      </c>
      <c r="F66" s="16" t="str">
        <f t="shared" si="6"/>
        <v>2017-08-01</v>
      </c>
      <c r="G66" s="17" t="str">
        <f t="shared" si="7"/>
        <v>8/1/2017</v>
      </c>
      <c r="H66" s="17">
        <f t="shared" si="5"/>
        <v>42946</v>
      </c>
      <c r="I66" s="16" t="str">
        <f t="shared" si="2"/>
        <v>7/30/2017</v>
      </c>
      <c r="J66" s="16">
        <f t="shared" si="3"/>
        <v>65</v>
      </c>
      <c r="K66" s="27">
        <f t="shared" si="4"/>
        <v>5721.44</v>
      </c>
      <c r="L66" s="39"/>
      <c r="M66" s="39"/>
      <c r="N66" s="39"/>
      <c r="O66" s="39"/>
      <c r="P66" s="39"/>
      <c r="Q66" s="39"/>
      <c r="R66" s="39"/>
      <c r="T66" s="39"/>
      <c r="U66" s="27"/>
      <c r="W66" s="35"/>
      <c r="Y66" s="29"/>
      <c r="Z66" s="38"/>
      <c r="AA66" s="35"/>
    </row>
    <row r="67" spans="1:27" ht="12.75" x14ac:dyDescent="0.2">
      <c r="A67" s="37" t="s">
        <v>42</v>
      </c>
      <c r="B67" s="27">
        <v>500</v>
      </c>
      <c r="C67" s="16">
        <v>60</v>
      </c>
      <c r="D67" s="27">
        <v>-180</v>
      </c>
      <c r="E67" s="27">
        <v>5632.4430000000002</v>
      </c>
      <c r="F67" s="16" t="str">
        <f t="shared" si="6"/>
        <v>2014-10-02</v>
      </c>
      <c r="G67" s="17" t="str">
        <f t="shared" si="7"/>
        <v>10/2/2014</v>
      </c>
      <c r="H67" s="17">
        <f t="shared" si="5"/>
        <v>42947</v>
      </c>
      <c r="I67" s="16" t="str">
        <f t="shared" si="2"/>
        <v>7/31/2017</v>
      </c>
      <c r="J67" s="16" t="e">
        <f t="shared" si="3"/>
        <v>#N/A</v>
      </c>
      <c r="K67" s="27">
        <f t="shared" si="4"/>
        <v>5721.44</v>
      </c>
      <c r="L67" s="27"/>
      <c r="M67" s="27"/>
      <c r="N67" s="27"/>
      <c r="O67" s="27"/>
      <c r="P67" s="27"/>
      <c r="Q67" s="27"/>
      <c r="R67" s="27"/>
      <c r="T67" s="27"/>
      <c r="W67" s="27"/>
      <c r="Y67" s="29"/>
      <c r="Z67" s="38"/>
      <c r="AA67" s="27"/>
    </row>
    <row r="68" spans="1:27" ht="12.75" x14ac:dyDescent="0.2">
      <c r="A68" s="37" t="s">
        <v>43</v>
      </c>
      <c r="B68" s="27">
        <v>500</v>
      </c>
      <c r="C68" s="16">
        <v>60</v>
      </c>
      <c r="D68" s="27">
        <v>-180</v>
      </c>
      <c r="E68" s="27">
        <v>5612.1530000000002</v>
      </c>
      <c r="F68" s="16" t="str">
        <f t="shared" si="6"/>
        <v>2014-10-03</v>
      </c>
      <c r="G68" s="17" t="str">
        <f t="shared" si="7"/>
        <v>10/3/2014</v>
      </c>
      <c r="H68" s="17">
        <f t="shared" si="5"/>
        <v>42948</v>
      </c>
      <c r="I68" s="16" t="str">
        <f t="shared" si="2"/>
        <v>8/1/2017</v>
      </c>
      <c r="J68" s="16">
        <f t="shared" si="3"/>
        <v>66</v>
      </c>
      <c r="K68" s="27">
        <f t="shared" si="4"/>
        <v>5650.8059999999996</v>
      </c>
      <c r="L68" s="27"/>
      <c r="M68" s="27"/>
      <c r="N68" s="27"/>
      <c r="O68" s="27"/>
      <c r="P68" s="27"/>
      <c r="Q68" s="27"/>
      <c r="R68" s="27"/>
      <c r="T68" s="27"/>
      <c r="W68" s="27"/>
      <c r="Y68" s="29"/>
      <c r="Z68" s="38"/>
      <c r="AA68" s="27"/>
    </row>
    <row r="69" spans="1:27" ht="12.75" x14ac:dyDescent="0.2">
      <c r="A69" s="37" t="s">
        <v>44</v>
      </c>
      <c r="B69" s="27">
        <v>500</v>
      </c>
      <c r="C69" s="16">
        <v>60</v>
      </c>
      <c r="D69" s="27">
        <v>-180</v>
      </c>
      <c r="E69" s="27">
        <v>5605.0140000000001</v>
      </c>
      <c r="F69" s="16" t="str">
        <f t="shared" si="6"/>
        <v>2014-10-04</v>
      </c>
      <c r="G69" s="17" t="str">
        <f t="shared" si="7"/>
        <v>10/4/2014</v>
      </c>
      <c r="H69" s="17">
        <f t="shared" si="5"/>
        <v>42949</v>
      </c>
      <c r="I69" s="16" t="str">
        <f t="shared" si="2"/>
        <v>8/2/2017</v>
      </c>
      <c r="J69" s="16" t="e">
        <f t="shared" si="3"/>
        <v>#N/A</v>
      </c>
      <c r="K69" s="27">
        <f t="shared" si="4"/>
        <v>5650.8059999999996</v>
      </c>
      <c r="L69" s="27"/>
      <c r="M69" s="27"/>
      <c r="N69" s="27"/>
      <c r="O69" s="27"/>
      <c r="P69" s="27"/>
      <c r="Q69" s="27"/>
      <c r="R69" s="27"/>
      <c r="T69" s="27"/>
      <c r="U69" s="27"/>
      <c r="W69" s="27"/>
      <c r="Z69" s="30"/>
      <c r="AA69" s="27"/>
    </row>
    <row r="70" spans="1:27" ht="12.75" x14ac:dyDescent="0.2">
      <c r="A70" s="37" t="s">
        <v>45</v>
      </c>
      <c r="B70" s="39">
        <v>500</v>
      </c>
      <c r="C70" s="20">
        <v>60</v>
      </c>
      <c r="D70" s="39">
        <v>-180</v>
      </c>
      <c r="E70" s="39">
        <v>5536.5529999999999</v>
      </c>
      <c r="F70" s="16" t="str">
        <f t="shared" si="6"/>
        <v>2014-10-05</v>
      </c>
      <c r="G70" s="17" t="str">
        <f t="shared" si="7"/>
        <v>10/5/2014</v>
      </c>
      <c r="H70" s="17">
        <f t="shared" si="5"/>
        <v>42950</v>
      </c>
      <c r="I70" s="16" t="str">
        <f t="shared" si="2"/>
        <v>8/3/2017</v>
      </c>
      <c r="J70" s="16" t="e">
        <f t="shared" si="3"/>
        <v>#N/A</v>
      </c>
      <c r="K70" s="27">
        <f t="shared" si="4"/>
        <v>5650.8059999999996</v>
      </c>
      <c r="L70" s="27"/>
      <c r="M70" s="27"/>
      <c r="N70" s="27"/>
      <c r="O70" s="27"/>
      <c r="P70" s="27"/>
      <c r="Q70" s="27"/>
      <c r="R70" s="27"/>
      <c r="T70" s="27"/>
      <c r="U70" s="27"/>
      <c r="W70" s="27"/>
      <c r="Y70" s="29"/>
      <c r="Z70" s="38"/>
      <c r="AA70" s="27"/>
    </row>
    <row r="71" spans="1:27" ht="12.75" x14ac:dyDescent="0.2">
      <c r="A71" s="37" t="s">
        <v>46</v>
      </c>
      <c r="B71" s="39">
        <v>500</v>
      </c>
      <c r="C71" s="20">
        <v>60</v>
      </c>
      <c r="D71" s="39">
        <v>-180</v>
      </c>
      <c r="E71" s="39">
        <v>5487.8389999999999</v>
      </c>
      <c r="F71" s="16" t="str">
        <f t="shared" ref="F71:F102" si="8">LEFT(A71,10)</f>
        <v>2014-10-06</v>
      </c>
      <c r="G71" s="17" t="str">
        <f t="shared" ref="G71:G102" si="9">TEXT(F71,"m/d/yyyy")</f>
        <v>10/6/2014</v>
      </c>
      <c r="H71" s="17">
        <f t="shared" si="5"/>
        <v>42951</v>
      </c>
      <c r="I71" s="16" t="str">
        <f t="shared" ref="I71:I134" si="10">TEXT(H71,"m/d/yyyy")</f>
        <v>8/4/2017</v>
      </c>
      <c r="J71" s="16" t="e">
        <f t="shared" ref="J71:J134" si="11">MATCH(I71,G:G,0)</f>
        <v>#N/A</v>
      </c>
      <c r="K71" s="27">
        <f t="shared" si="4"/>
        <v>5650.8059999999996</v>
      </c>
      <c r="L71" s="27"/>
      <c r="M71" s="27"/>
      <c r="N71" s="27"/>
      <c r="O71" s="27"/>
      <c r="P71" s="27"/>
      <c r="Q71" s="27"/>
      <c r="R71" s="27"/>
      <c r="T71" s="27"/>
      <c r="W71" s="27"/>
      <c r="Z71" s="30"/>
      <c r="AA71" s="27"/>
    </row>
    <row r="72" spans="1:27" ht="12.75" x14ac:dyDescent="0.2">
      <c r="A72" s="37" t="s">
        <v>47</v>
      </c>
      <c r="B72" s="27">
        <v>500</v>
      </c>
      <c r="C72" s="16">
        <v>60</v>
      </c>
      <c r="D72" s="27">
        <v>-180</v>
      </c>
      <c r="E72" s="27">
        <v>5551.5439999999999</v>
      </c>
      <c r="F72" s="16" t="str">
        <f t="shared" si="8"/>
        <v>2014-10-07</v>
      </c>
      <c r="G72" s="17" t="str">
        <f t="shared" si="9"/>
        <v>10/7/2014</v>
      </c>
      <c r="H72" s="17">
        <f t="shared" si="5"/>
        <v>42952</v>
      </c>
      <c r="I72" s="16" t="str">
        <f t="shared" si="10"/>
        <v>8/5/2017</v>
      </c>
      <c r="J72" s="16" t="e">
        <f t="shared" si="11"/>
        <v>#N/A</v>
      </c>
      <c r="K72" s="27">
        <f t="shared" ref="K72:K135" si="12">IFERROR(INDEX(E:E,J72),K71)</f>
        <v>5650.8059999999996</v>
      </c>
      <c r="L72" s="39"/>
      <c r="M72" s="39"/>
      <c r="N72" s="39"/>
      <c r="O72" s="39"/>
      <c r="P72" s="39"/>
      <c r="Q72" s="39"/>
      <c r="R72" s="39"/>
      <c r="T72" s="39"/>
      <c r="U72" s="40"/>
      <c r="V72" s="41"/>
      <c r="W72" s="35"/>
      <c r="Z72" s="38"/>
      <c r="AA72" s="35"/>
    </row>
    <row r="73" spans="1:27" ht="12.75" x14ac:dyDescent="0.2">
      <c r="A73" s="37" t="s">
        <v>48</v>
      </c>
      <c r="B73" s="27">
        <v>500</v>
      </c>
      <c r="C73" s="16">
        <v>60</v>
      </c>
      <c r="D73" s="27">
        <v>-180</v>
      </c>
      <c r="E73" s="27">
        <v>5557.0780000000004</v>
      </c>
      <c r="F73" s="16" t="str">
        <f t="shared" si="8"/>
        <v>2014-10-08</v>
      </c>
      <c r="G73" s="17" t="str">
        <f t="shared" si="9"/>
        <v>10/8/2014</v>
      </c>
      <c r="H73" s="17">
        <f t="shared" ref="H73:H136" si="13">H72+1</f>
        <v>42953</v>
      </c>
      <c r="I73" s="16" t="str">
        <f t="shared" si="10"/>
        <v>8/6/2017</v>
      </c>
      <c r="J73" s="16" t="e">
        <f t="shared" si="11"/>
        <v>#N/A</v>
      </c>
      <c r="K73" s="27">
        <f t="shared" si="12"/>
        <v>5650.8059999999996</v>
      </c>
      <c r="L73" s="39"/>
      <c r="M73" s="39"/>
      <c r="N73" s="39"/>
      <c r="O73" s="39"/>
      <c r="P73" s="39"/>
      <c r="Q73" s="39"/>
      <c r="R73" s="39"/>
      <c r="S73" s="39"/>
      <c r="T73" s="39"/>
      <c r="U73" s="39"/>
      <c r="W73" s="35"/>
      <c r="Z73" s="38"/>
      <c r="AA73" s="35"/>
    </row>
    <row r="74" spans="1:27" ht="12.75" x14ac:dyDescent="0.2">
      <c r="A74" s="37" t="s">
        <v>49</v>
      </c>
      <c r="B74" s="27">
        <v>500</v>
      </c>
      <c r="C74" s="16">
        <v>60</v>
      </c>
      <c r="D74" s="27">
        <v>-180</v>
      </c>
      <c r="E74" s="27">
        <v>5535.2397000000001</v>
      </c>
      <c r="F74" s="16" t="str">
        <f t="shared" si="8"/>
        <v>2014-10-09</v>
      </c>
      <c r="G74" s="17" t="str">
        <f t="shared" si="9"/>
        <v>10/9/2014</v>
      </c>
      <c r="H74" s="17">
        <f t="shared" si="13"/>
        <v>42954</v>
      </c>
      <c r="I74" s="16" t="str">
        <f t="shared" si="10"/>
        <v>8/7/2017</v>
      </c>
      <c r="J74" s="16" t="e">
        <f t="shared" si="11"/>
        <v>#N/A</v>
      </c>
      <c r="K74" s="27">
        <f t="shared" si="12"/>
        <v>5650.8059999999996</v>
      </c>
      <c r="L74" s="27"/>
      <c r="M74" s="27"/>
      <c r="N74" s="27"/>
      <c r="O74" s="27"/>
      <c r="P74" s="27"/>
      <c r="Q74" s="27"/>
      <c r="R74" s="27"/>
      <c r="T74" s="27"/>
      <c r="U74" s="27"/>
      <c r="W74" s="27"/>
      <c r="Y74" s="29"/>
      <c r="Z74" s="38"/>
      <c r="AA74" s="27"/>
    </row>
    <row r="75" spans="1:27" ht="12.75" x14ac:dyDescent="0.2">
      <c r="A75" s="37" t="s">
        <v>50</v>
      </c>
      <c r="B75" s="27">
        <v>500</v>
      </c>
      <c r="C75" s="10">
        <v>60</v>
      </c>
      <c r="D75" s="27">
        <v>-180</v>
      </c>
      <c r="E75" s="27">
        <v>5443.9</v>
      </c>
      <c r="F75" s="16" t="str">
        <f t="shared" si="8"/>
        <v>2014-10-10</v>
      </c>
      <c r="G75" s="17" t="str">
        <f t="shared" si="9"/>
        <v>10/10/2014</v>
      </c>
      <c r="H75" s="17">
        <f t="shared" si="13"/>
        <v>42955</v>
      </c>
      <c r="I75" s="16" t="str">
        <f t="shared" si="10"/>
        <v>8/8/2017</v>
      </c>
      <c r="J75" s="16" t="e">
        <f t="shared" si="11"/>
        <v>#N/A</v>
      </c>
      <c r="K75" s="27">
        <f t="shared" si="12"/>
        <v>5650.8059999999996</v>
      </c>
      <c r="L75" s="27"/>
      <c r="M75" s="27"/>
      <c r="N75" s="27"/>
      <c r="O75" s="27"/>
      <c r="P75" s="27"/>
      <c r="Q75" s="27"/>
      <c r="R75" s="27"/>
      <c r="T75" s="27"/>
      <c r="W75" s="27"/>
      <c r="Y75" s="29"/>
      <c r="Z75" s="38"/>
      <c r="AA75" s="27"/>
    </row>
    <row r="76" spans="1:27" ht="12.75" x14ac:dyDescent="0.2">
      <c r="A76" s="37" t="s">
        <v>51</v>
      </c>
      <c r="B76" s="27">
        <v>500</v>
      </c>
      <c r="C76" s="16">
        <v>60</v>
      </c>
      <c r="D76" s="27">
        <v>-180</v>
      </c>
      <c r="E76" s="27">
        <v>5383.5293000000001</v>
      </c>
      <c r="F76" s="16" t="str">
        <f t="shared" si="8"/>
        <v>2014-10-11</v>
      </c>
      <c r="G76" s="17" t="str">
        <f t="shared" si="9"/>
        <v>10/11/2014</v>
      </c>
      <c r="H76" s="17">
        <f t="shared" si="13"/>
        <v>42956</v>
      </c>
      <c r="I76" s="16" t="str">
        <f t="shared" si="10"/>
        <v>8/9/2017</v>
      </c>
      <c r="J76" s="16" t="e">
        <f t="shared" si="11"/>
        <v>#N/A</v>
      </c>
      <c r="K76" s="27">
        <f t="shared" si="12"/>
        <v>5650.8059999999996</v>
      </c>
      <c r="L76" s="27"/>
      <c r="M76" s="27"/>
      <c r="N76" s="27"/>
      <c r="O76" s="27"/>
      <c r="P76" s="27"/>
      <c r="Q76" s="27"/>
      <c r="R76" s="27"/>
      <c r="T76" s="27"/>
      <c r="W76" s="27"/>
      <c r="Y76" s="29"/>
      <c r="Z76" s="38"/>
      <c r="AA76" s="27"/>
    </row>
    <row r="77" spans="1:27" ht="12.75" x14ac:dyDescent="0.2">
      <c r="A77" s="37" t="s">
        <v>52</v>
      </c>
      <c r="B77" s="27">
        <v>500</v>
      </c>
      <c r="C77" s="16">
        <v>60</v>
      </c>
      <c r="D77" s="27">
        <v>-180</v>
      </c>
      <c r="E77" s="27">
        <v>5428.7430000000004</v>
      </c>
      <c r="F77" s="16" t="str">
        <f t="shared" si="8"/>
        <v>2014-10-12</v>
      </c>
      <c r="G77" s="17" t="str">
        <f t="shared" si="9"/>
        <v>10/12/2014</v>
      </c>
      <c r="H77" s="17">
        <f t="shared" si="13"/>
        <v>42957</v>
      </c>
      <c r="I77" s="16" t="str">
        <f t="shared" si="10"/>
        <v>8/10/2017</v>
      </c>
      <c r="J77" s="16" t="e">
        <f t="shared" si="11"/>
        <v>#N/A</v>
      </c>
      <c r="K77" s="27">
        <f t="shared" si="12"/>
        <v>5650.8059999999996</v>
      </c>
      <c r="L77" s="27"/>
      <c r="M77" s="27"/>
      <c r="N77" s="27"/>
      <c r="O77" s="27"/>
      <c r="P77" s="27"/>
      <c r="Q77" s="27"/>
      <c r="R77" s="27"/>
      <c r="T77" s="27"/>
      <c r="W77" s="27"/>
      <c r="Z77" s="38"/>
      <c r="AA77" s="35"/>
    </row>
    <row r="78" spans="1:27" ht="12.75" x14ac:dyDescent="0.2">
      <c r="A78" s="37" t="s">
        <v>53</v>
      </c>
      <c r="B78" s="27">
        <v>500</v>
      </c>
      <c r="C78" s="16">
        <v>60</v>
      </c>
      <c r="D78" s="27">
        <v>-180</v>
      </c>
      <c r="E78" s="27">
        <v>5426.0709999999999</v>
      </c>
      <c r="F78" s="16" t="str">
        <f t="shared" si="8"/>
        <v>2014-10-13</v>
      </c>
      <c r="G78" s="17" t="str">
        <f t="shared" si="9"/>
        <v>10/13/2014</v>
      </c>
      <c r="H78" s="17">
        <f t="shared" si="13"/>
        <v>42958</v>
      </c>
      <c r="I78" s="16" t="str">
        <f t="shared" si="10"/>
        <v>8/11/2017</v>
      </c>
      <c r="J78" s="16" t="e">
        <f t="shared" si="11"/>
        <v>#N/A</v>
      </c>
      <c r="K78" s="27">
        <f t="shared" si="12"/>
        <v>5650.8059999999996</v>
      </c>
      <c r="L78" s="27"/>
      <c r="M78" s="27"/>
      <c r="N78" s="27"/>
      <c r="O78" s="27"/>
      <c r="P78" s="27"/>
      <c r="Q78" s="27"/>
      <c r="R78" s="27"/>
      <c r="T78" s="27"/>
      <c r="U78" s="27"/>
      <c r="W78" s="27"/>
      <c r="Z78" s="30"/>
      <c r="AA78" s="27"/>
    </row>
    <row r="79" spans="1:27" ht="12.75" x14ac:dyDescent="0.2">
      <c r="A79" s="37" t="s">
        <v>54</v>
      </c>
      <c r="B79" s="27">
        <v>500</v>
      </c>
      <c r="C79" s="16">
        <v>60</v>
      </c>
      <c r="D79" s="27">
        <v>-180</v>
      </c>
      <c r="E79" s="27">
        <v>5544.2206999999999</v>
      </c>
      <c r="F79" s="16" t="str">
        <f t="shared" si="8"/>
        <v>2014-10-14</v>
      </c>
      <c r="G79" s="17" t="str">
        <f t="shared" si="9"/>
        <v>10/14/2014</v>
      </c>
      <c r="H79" s="17">
        <f t="shared" si="13"/>
        <v>42959</v>
      </c>
      <c r="I79" s="16" t="str">
        <f t="shared" si="10"/>
        <v>8/12/2017</v>
      </c>
      <c r="J79" s="16" t="e">
        <f t="shared" si="11"/>
        <v>#N/A</v>
      </c>
      <c r="K79" s="27">
        <f t="shared" si="12"/>
        <v>5650.8059999999996</v>
      </c>
      <c r="L79" s="27"/>
      <c r="M79" s="27"/>
      <c r="N79" s="27"/>
      <c r="O79" s="27"/>
      <c r="P79" s="27"/>
      <c r="Q79" s="27"/>
      <c r="R79" s="27"/>
      <c r="S79" s="27"/>
      <c r="T79" s="27"/>
      <c r="U79" s="27"/>
      <c r="W79" s="27"/>
      <c r="Z79" s="30"/>
      <c r="AA79" s="27"/>
    </row>
    <row r="80" spans="1:27" ht="12.75" x14ac:dyDescent="0.2">
      <c r="A80" s="37" t="s">
        <v>55</v>
      </c>
      <c r="B80" s="27">
        <v>500</v>
      </c>
      <c r="C80" s="16">
        <v>60</v>
      </c>
      <c r="D80" s="27">
        <v>-180</v>
      </c>
      <c r="E80" s="27">
        <v>5395.723</v>
      </c>
      <c r="F80" s="16" t="str">
        <f t="shared" si="8"/>
        <v>2014-10-15</v>
      </c>
      <c r="G80" s="17" t="str">
        <f t="shared" si="9"/>
        <v>10/15/2014</v>
      </c>
      <c r="H80" s="17">
        <f t="shared" si="13"/>
        <v>42960</v>
      </c>
      <c r="I80" s="16" t="str">
        <f t="shared" si="10"/>
        <v>8/13/2017</v>
      </c>
      <c r="J80" s="16" t="e">
        <f t="shared" si="11"/>
        <v>#N/A</v>
      </c>
      <c r="K80" s="27">
        <f t="shared" si="12"/>
        <v>5650.8059999999996</v>
      </c>
      <c r="L80" s="27"/>
      <c r="M80" s="27"/>
      <c r="N80" s="27"/>
      <c r="O80" s="27"/>
      <c r="P80" s="27"/>
      <c r="Q80" s="27"/>
      <c r="R80" s="27"/>
      <c r="S80" s="27"/>
      <c r="T80" s="27"/>
      <c r="U80" s="27"/>
      <c r="W80" s="27"/>
      <c r="Z80" s="30"/>
      <c r="AA80" s="27"/>
    </row>
    <row r="81" spans="1:27" ht="12.75" x14ac:dyDescent="0.2">
      <c r="A81" s="37" t="s">
        <v>56</v>
      </c>
      <c r="B81" s="39">
        <v>500</v>
      </c>
      <c r="C81" s="20">
        <v>60</v>
      </c>
      <c r="D81" s="39">
        <v>-180</v>
      </c>
      <c r="E81" s="39">
        <v>5338.5420000000004</v>
      </c>
      <c r="F81" s="16" t="str">
        <f t="shared" si="8"/>
        <v>2014-10-16</v>
      </c>
      <c r="G81" s="17" t="str">
        <f t="shared" si="9"/>
        <v>10/16/2014</v>
      </c>
      <c r="H81" s="17">
        <f t="shared" si="13"/>
        <v>42961</v>
      </c>
      <c r="I81" s="16" t="str">
        <f t="shared" si="10"/>
        <v>8/14/2017</v>
      </c>
      <c r="J81" s="16" t="e">
        <f t="shared" si="11"/>
        <v>#N/A</v>
      </c>
      <c r="K81" s="27">
        <f t="shared" si="12"/>
        <v>5650.8059999999996</v>
      </c>
      <c r="L81" s="27"/>
      <c r="M81" s="27"/>
      <c r="N81" s="27"/>
      <c r="O81" s="27"/>
      <c r="P81" s="27"/>
      <c r="Q81" s="27"/>
      <c r="R81" s="27"/>
      <c r="T81" s="27"/>
      <c r="U81" s="27"/>
      <c r="W81" s="27"/>
      <c r="Y81" s="29"/>
      <c r="Z81" s="38"/>
      <c r="AA81" s="27"/>
    </row>
    <row r="82" spans="1:27" ht="12.75" x14ac:dyDescent="0.2">
      <c r="A82" s="37" t="s">
        <v>57</v>
      </c>
      <c r="B82" s="27">
        <v>500</v>
      </c>
      <c r="C82" s="16">
        <v>60</v>
      </c>
      <c r="D82" s="27">
        <v>-180</v>
      </c>
      <c r="E82" s="27">
        <v>5348.8389999999999</v>
      </c>
      <c r="F82" s="16" t="str">
        <f t="shared" si="8"/>
        <v>2014-10-17</v>
      </c>
      <c r="G82" s="17" t="str">
        <f t="shared" si="9"/>
        <v>10/17/2014</v>
      </c>
      <c r="H82" s="17">
        <f t="shared" si="13"/>
        <v>42962</v>
      </c>
      <c r="I82" s="16" t="str">
        <f t="shared" si="10"/>
        <v>8/15/2017</v>
      </c>
      <c r="J82" s="16" t="e">
        <f t="shared" si="11"/>
        <v>#N/A</v>
      </c>
      <c r="K82" s="27">
        <f t="shared" si="12"/>
        <v>5650.8059999999996</v>
      </c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Y82" s="29"/>
      <c r="Z82" s="38"/>
      <c r="AA82" s="27"/>
    </row>
    <row r="83" spans="1:27" ht="12.75" x14ac:dyDescent="0.2">
      <c r="A83" s="37" t="s">
        <v>58</v>
      </c>
      <c r="B83" s="39">
        <v>500</v>
      </c>
      <c r="C83" s="20">
        <v>60</v>
      </c>
      <c r="D83" s="39">
        <v>-180</v>
      </c>
      <c r="E83" s="39">
        <v>5362.933</v>
      </c>
      <c r="F83" s="16" t="str">
        <f t="shared" si="8"/>
        <v>2014-10-18</v>
      </c>
      <c r="G83" s="17" t="str">
        <f t="shared" si="9"/>
        <v>10/18/2014</v>
      </c>
      <c r="H83" s="17">
        <f t="shared" si="13"/>
        <v>42963</v>
      </c>
      <c r="I83" s="16" t="str">
        <f t="shared" si="10"/>
        <v>8/16/2017</v>
      </c>
      <c r="J83" s="16" t="e">
        <f t="shared" si="11"/>
        <v>#N/A</v>
      </c>
      <c r="K83" s="27">
        <f t="shared" si="12"/>
        <v>5650.8059999999996</v>
      </c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5"/>
      <c r="W83" s="35"/>
      <c r="Y83" s="29"/>
      <c r="Z83" s="38"/>
      <c r="AA83" s="35"/>
    </row>
    <row r="84" spans="1:27" ht="12.75" x14ac:dyDescent="0.2">
      <c r="A84" s="37" t="s">
        <v>59</v>
      </c>
      <c r="B84" s="27">
        <v>500</v>
      </c>
      <c r="C84" s="10">
        <v>60</v>
      </c>
      <c r="D84" s="27">
        <v>-180</v>
      </c>
      <c r="E84" s="27">
        <v>5380.85</v>
      </c>
      <c r="F84" s="16" t="str">
        <f t="shared" si="8"/>
        <v>2014-10-19</v>
      </c>
      <c r="G84" s="17" t="str">
        <f t="shared" si="9"/>
        <v>10/19/2014</v>
      </c>
      <c r="H84" s="17">
        <f t="shared" si="13"/>
        <v>42964</v>
      </c>
      <c r="I84" s="16" t="str">
        <f t="shared" si="10"/>
        <v>8/17/2017</v>
      </c>
      <c r="J84" s="16" t="e">
        <f t="shared" si="11"/>
        <v>#N/A</v>
      </c>
      <c r="K84" s="27">
        <f t="shared" si="12"/>
        <v>5650.8059999999996</v>
      </c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Y84" s="29"/>
      <c r="Z84" s="38"/>
      <c r="AA84" s="27"/>
    </row>
    <row r="85" spans="1:27" ht="12.75" x14ac:dyDescent="0.2">
      <c r="A85" s="37" t="s">
        <v>60</v>
      </c>
      <c r="B85" s="39">
        <v>500</v>
      </c>
      <c r="C85" s="20">
        <v>60</v>
      </c>
      <c r="D85" s="39">
        <v>-180</v>
      </c>
      <c r="E85" s="39">
        <v>5298.223</v>
      </c>
      <c r="F85" s="16" t="str">
        <f t="shared" si="8"/>
        <v>2014-10-20</v>
      </c>
      <c r="G85" s="17" t="str">
        <f t="shared" si="9"/>
        <v>10/20/2014</v>
      </c>
      <c r="H85" s="17">
        <f t="shared" si="13"/>
        <v>42965</v>
      </c>
      <c r="I85" s="16" t="str">
        <f t="shared" si="10"/>
        <v>8/18/2017</v>
      </c>
      <c r="J85" s="16" t="e">
        <f t="shared" si="11"/>
        <v>#N/A</v>
      </c>
      <c r="K85" s="27">
        <f t="shared" si="12"/>
        <v>5650.8059999999996</v>
      </c>
      <c r="L85" s="39"/>
      <c r="M85" s="39"/>
      <c r="N85" s="39"/>
      <c r="O85" s="39"/>
      <c r="P85" s="39"/>
      <c r="Q85" s="39"/>
      <c r="R85" s="39"/>
      <c r="T85" s="39"/>
      <c r="U85" s="39"/>
      <c r="V85" s="27"/>
      <c r="W85" s="35"/>
      <c r="Z85" s="38"/>
      <c r="AA85" s="35"/>
    </row>
    <row r="86" spans="1:27" ht="12.75" x14ac:dyDescent="0.2">
      <c r="A86" s="37" t="s">
        <v>61</v>
      </c>
      <c r="B86" s="27">
        <v>500</v>
      </c>
      <c r="C86" s="10">
        <v>60</v>
      </c>
      <c r="D86" s="27">
        <v>-180</v>
      </c>
      <c r="E86" s="27">
        <v>5292.5010000000002</v>
      </c>
      <c r="F86" s="16" t="str">
        <f t="shared" si="8"/>
        <v>2014-10-21</v>
      </c>
      <c r="G86" s="17" t="str">
        <f t="shared" si="9"/>
        <v>10/21/2014</v>
      </c>
      <c r="H86" s="17">
        <f t="shared" si="13"/>
        <v>42966</v>
      </c>
      <c r="I86" s="16" t="str">
        <f t="shared" si="10"/>
        <v>8/19/2017</v>
      </c>
      <c r="J86" s="16" t="e">
        <f t="shared" si="11"/>
        <v>#N/A</v>
      </c>
      <c r="K86" s="27">
        <f t="shared" si="12"/>
        <v>5650.8059999999996</v>
      </c>
      <c r="L86" s="27"/>
      <c r="M86" s="27"/>
      <c r="N86" s="27"/>
      <c r="O86" s="27"/>
      <c r="P86" s="27"/>
      <c r="Q86" s="27"/>
      <c r="R86" s="27"/>
      <c r="T86" s="27"/>
      <c r="U86" s="27"/>
      <c r="W86" s="27"/>
      <c r="Z86" s="38"/>
      <c r="AA86" s="35"/>
    </row>
    <row r="87" spans="1:27" ht="12.75" x14ac:dyDescent="0.2">
      <c r="A87" s="37" t="s">
        <v>62</v>
      </c>
      <c r="B87" s="39">
        <v>500</v>
      </c>
      <c r="C87" s="20">
        <v>60</v>
      </c>
      <c r="D87" s="39">
        <v>-180</v>
      </c>
      <c r="E87" s="39">
        <v>5423.99</v>
      </c>
      <c r="F87" s="16" t="str">
        <f t="shared" si="8"/>
        <v>2014-10-22</v>
      </c>
      <c r="G87" s="17" t="str">
        <f t="shared" si="9"/>
        <v>10/22/2014</v>
      </c>
      <c r="H87" s="17">
        <f t="shared" si="13"/>
        <v>42967</v>
      </c>
      <c r="I87" s="16" t="str">
        <f t="shared" si="10"/>
        <v>8/20/2017</v>
      </c>
      <c r="J87" s="16" t="e">
        <f t="shared" si="11"/>
        <v>#N/A</v>
      </c>
      <c r="K87" s="27">
        <f t="shared" si="12"/>
        <v>5650.8059999999996</v>
      </c>
      <c r="L87" s="39"/>
      <c r="M87" s="39"/>
      <c r="N87" s="39"/>
      <c r="O87" s="39"/>
      <c r="P87" s="39"/>
      <c r="Q87" s="39"/>
      <c r="R87" s="39"/>
      <c r="S87" s="40"/>
      <c r="T87" s="39"/>
      <c r="U87" s="39"/>
      <c r="V87" s="41"/>
      <c r="W87" s="35"/>
      <c r="Y87" s="29"/>
      <c r="Z87" s="38"/>
      <c r="AA87" s="35"/>
    </row>
    <row r="88" spans="1:27" ht="12.75" x14ac:dyDescent="0.2">
      <c r="A88" s="37" t="s">
        <v>63</v>
      </c>
      <c r="B88" s="39">
        <v>500</v>
      </c>
      <c r="C88" s="20">
        <v>60</v>
      </c>
      <c r="D88" s="39">
        <v>-180</v>
      </c>
      <c r="E88" s="39">
        <v>5464.0810000000001</v>
      </c>
      <c r="F88" s="16" t="str">
        <f t="shared" si="8"/>
        <v>2014-10-23</v>
      </c>
      <c r="G88" s="17" t="str">
        <f t="shared" si="9"/>
        <v>10/23/2014</v>
      </c>
      <c r="H88" s="17">
        <f t="shared" si="13"/>
        <v>42968</v>
      </c>
      <c r="I88" s="16" t="str">
        <f t="shared" si="10"/>
        <v>8/21/2017</v>
      </c>
      <c r="J88" s="16" t="e">
        <f t="shared" si="11"/>
        <v>#N/A</v>
      </c>
      <c r="K88" s="27">
        <f t="shared" si="12"/>
        <v>5650.8059999999996</v>
      </c>
      <c r="L88" s="27"/>
      <c r="M88" s="27"/>
      <c r="N88" s="27"/>
      <c r="O88" s="27"/>
      <c r="P88" s="27"/>
      <c r="Q88" s="27"/>
      <c r="R88" s="27"/>
      <c r="T88" s="27"/>
      <c r="U88" s="27"/>
      <c r="W88" s="27"/>
      <c r="Y88" s="29"/>
      <c r="Z88" s="38"/>
      <c r="AA88" s="35"/>
    </row>
    <row r="89" spans="1:27" ht="12.75" x14ac:dyDescent="0.2">
      <c r="A89" s="37" t="s">
        <v>64</v>
      </c>
      <c r="B89" s="27">
        <v>500</v>
      </c>
      <c r="C89" s="10">
        <v>60</v>
      </c>
      <c r="D89" s="27">
        <v>-180</v>
      </c>
      <c r="E89" s="27">
        <v>5268.5429999999997</v>
      </c>
      <c r="F89" s="16" t="str">
        <f t="shared" si="8"/>
        <v>2014-10-24</v>
      </c>
      <c r="G89" s="17" t="str">
        <f t="shared" si="9"/>
        <v>10/24/2014</v>
      </c>
      <c r="H89" s="17">
        <f t="shared" si="13"/>
        <v>42969</v>
      </c>
      <c r="I89" s="16" t="str">
        <f t="shared" si="10"/>
        <v>8/22/2017</v>
      </c>
      <c r="J89" s="16" t="e">
        <f t="shared" si="11"/>
        <v>#N/A</v>
      </c>
      <c r="K89" s="27">
        <f t="shared" si="12"/>
        <v>5650.8059999999996</v>
      </c>
      <c r="L89" s="39"/>
      <c r="M89" s="39"/>
      <c r="N89" s="39"/>
      <c r="O89" s="39"/>
      <c r="P89" s="39"/>
      <c r="Q89" s="39"/>
      <c r="R89" s="39"/>
      <c r="T89" s="39"/>
      <c r="U89" s="39"/>
      <c r="V89" s="41"/>
      <c r="W89" s="35"/>
      <c r="Y89" s="29"/>
      <c r="Z89" s="38"/>
      <c r="AA89" s="35"/>
    </row>
    <row r="90" spans="1:27" ht="12.75" x14ac:dyDescent="0.2">
      <c r="A90" s="37" t="s">
        <v>65</v>
      </c>
      <c r="B90" s="27">
        <v>500</v>
      </c>
      <c r="C90" s="16">
        <v>60</v>
      </c>
      <c r="D90" s="27">
        <v>-180</v>
      </c>
      <c r="E90" s="27">
        <v>5250.3869999999997</v>
      </c>
      <c r="F90" s="16" t="str">
        <f t="shared" si="8"/>
        <v>2014-10-25</v>
      </c>
      <c r="G90" s="17" t="str">
        <f t="shared" si="9"/>
        <v>10/25/2014</v>
      </c>
      <c r="H90" s="17">
        <f t="shared" si="13"/>
        <v>42970</v>
      </c>
      <c r="I90" s="16" t="str">
        <f t="shared" si="10"/>
        <v>8/23/2017</v>
      </c>
      <c r="J90" s="16" t="e">
        <f t="shared" si="11"/>
        <v>#N/A</v>
      </c>
      <c r="K90" s="27">
        <f t="shared" si="12"/>
        <v>5650.8059999999996</v>
      </c>
      <c r="L90" s="39"/>
      <c r="M90" s="39"/>
      <c r="N90" s="39"/>
      <c r="O90" s="39"/>
      <c r="P90" s="39"/>
      <c r="Q90" s="39"/>
      <c r="R90" s="39"/>
      <c r="T90" s="39"/>
      <c r="U90" s="39"/>
      <c r="W90" s="35"/>
      <c r="Y90" s="29"/>
      <c r="Z90" s="38"/>
      <c r="AA90" s="35"/>
    </row>
    <row r="91" spans="1:27" ht="12.75" x14ac:dyDescent="0.2">
      <c r="A91" s="37" t="s">
        <v>66</v>
      </c>
      <c r="B91" s="27">
        <v>500</v>
      </c>
      <c r="C91" s="16">
        <v>60</v>
      </c>
      <c r="D91" s="27">
        <v>-180</v>
      </c>
      <c r="E91" s="27">
        <v>5256.6980000000003</v>
      </c>
      <c r="F91" s="16" t="str">
        <f t="shared" si="8"/>
        <v>2014-10-26</v>
      </c>
      <c r="G91" s="17" t="str">
        <f t="shared" si="9"/>
        <v>10/26/2014</v>
      </c>
      <c r="H91" s="17">
        <f t="shared" si="13"/>
        <v>42971</v>
      </c>
      <c r="I91" s="16" t="str">
        <f t="shared" si="10"/>
        <v>8/24/2017</v>
      </c>
      <c r="J91" s="16" t="e">
        <f t="shared" si="11"/>
        <v>#N/A</v>
      </c>
      <c r="K91" s="27">
        <f t="shared" si="12"/>
        <v>5650.8059999999996</v>
      </c>
      <c r="L91" s="27"/>
      <c r="M91" s="27"/>
      <c r="N91" s="27"/>
      <c r="O91" s="27"/>
      <c r="P91" s="27"/>
      <c r="Q91" s="27"/>
      <c r="R91" s="27"/>
      <c r="T91" s="27"/>
      <c r="W91" s="27"/>
      <c r="Z91" s="38"/>
      <c r="AA91" s="35"/>
    </row>
    <row r="92" spans="1:27" ht="12.75" x14ac:dyDescent="0.2">
      <c r="A92" s="37" t="s">
        <v>67</v>
      </c>
      <c r="B92" s="27">
        <v>500</v>
      </c>
      <c r="C92" s="16">
        <v>60</v>
      </c>
      <c r="D92" s="27">
        <v>-180</v>
      </c>
      <c r="E92" s="27">
        <v>5099.3559999999998</v>
      </c>
      <c r="F92" s="16" t="str">
        <f t="shared" si="8"/>
        <v>2014-10-27</v>
      </c>
      <c r="G92" s="17" t="str">
        <f t="shared" si="9"/>
        <v>10/27/2014</v>
      </c>
      <c r="H92" s="17">
        <f t="shared" si="13"/>
        <v>42972</v>
      </c>
      <c r="I92" s="16" t="str">
        <f t="shared" si="10"/>
        <v>8/25/2017</v>
      </c>
      <c r="J92" s="16" t="e">
        <f t="shared" si="11"/>
        <v>#N/A</v>
      </c>
      <c r="K92" s="27">
        <f t="shared" si="12"/>
        <v>5650.8059999999996</v>
      </c>
      <c r="L92" s="27"/>
      <c r="M92" s="27"/>
      <c r="N92" s="27"/>
      <c r="O92" s="27"/>
      <c r="P92" s="27"/>
      <c r="Q92" s="27"/>
      <c r="R92" s="27"/>
      <c r="T92" s="27"/>
      <c r="U92" s="27"/>
      <c r="V92" s="27"/>
      <c r="W92" s="27"/>
      <c r="Z92" s="30"/>
      <c r="AA92" s="27"/>
    </row>
    <row r="93" spans="1:27" ht="12.75" x14ac:dyDescent="0.2">
      <c r="A93" s="37" t="s">
        <v>68</v>
      </c>
      <c r="B93" s="27">
        <v>500</v>
      </c>
      <c r="C93" s="10">
        <v>60</v>
      </c>
      <c r="D93" s="27">
        <v>-180</v>
      </c>
      <c r="E93" s="27">
        <v>5232.7372999999998</v>
      </c>
      <c r="F93" s="16" t="str">
        <f t="shared" si="8"/>
        <v>2014-10-28</v>
      </c>
      <c r="G93" s="17" t="str">
        <f t="shared" si="9"/>
        <v>10/28/2014</v>
      </c>
      <c r="H93" s="17">
        <f t="shared" si="13"/>
        <v>42973</v>
      </c>
      <c r="I93" s="16" t="str">
        <f t="shared" si="10"/>
        <v>8/26/2017</v>
      </c>
      <c r="J93" s="16" t="e">
        <f t="shared" si="11"/>
        <v>#N/A</v>
      </c>
      <c r="K93" s="27">
        <f t="shared" si="12"/>
        <v>5650.8059999999996</v>
      </c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Z93" s="30"/>
      <c r="AA93" s="27"/>
    </row>
    <row r="94" spans="1:27" ht="12.75" x14ac:dyDescent="0.2">
      <c r="A94" s="37" t="s">
        <v>69</v>
      </c>
      <c r="B94" s="39">
        <v>500</v>
      </c>
      <c r="C94" s="20">
        <v>60</v>
      </c>
      <c r="D94" s="39">
        <v>-180</v>
      </c>
      <c r="E94" s="39">
        <v>5400.0150000000003</v>
      </c>
      <c r="F94" s="16" t="str">
        <f t="shared" si="8"/>
        <v>2014-10-29</v>
      </c>
      <c r="G94" s="17" t="str">
        <f t="shared" si="9"/>
        <v>10/29/2014</v>
      </c>
      <c r="H94" s="17">
        <f t="shared" si="13"/>
        <v>42974</v>
      </c>
      <c r="I94" s="16" t="str">
        <f t="shared" si="10"/>
        <v>8/27/2017</v>
      </c>
      <c r="J94" s="16" t="e">
        <f t="shared" si="11"/>
        <v>#N/A</v>
      </c>
      <c r="K94" s="27">
        <f t="shared" si="12"/>
        <v>5650.8059999999996</v>
      </c>
      <c r="L94" s="27"/>
      <c r="M94" s="27"/>
      <c r="N94" s="27"/>
      <c r="O94" s="27"/>
      <c r="P94" s="27"/>
      <c r="Q94" s="27"/>
      <c r="R94" s="27"/>
      <c r="T94" s="27"/>
      <c r="U94" s="27"/>
      <c r="V94" s="27"/>
      <c r="W94" s="27"/>
      <c r="Z94" s="30"/>
      <c r="AA94" s="27"/>
    </row>
    <row r="95" spans="1:27" ht="12.75" x14ac:dyDescent="0.2">
      <c r="A95" s="37" t="s">
        <v>70</v>
      </c>
      <c r="B95" s="39">
        <v>500</v>
      </c>
      <c r="C95" s="20">
        <v>60</v>
      </c>
      <c r="D95" s="39">
        <v>-180</v>
      </c>
      <c r="E95" s="39">
        <v>5373.2407000000003</v>
      </c>
      <c r="F95" s="16" t="str">
        <f t="shared" si="8"/>
        <v>2014-10-30</v>
      </c>
      <c r="G95" s="17" t="str">
        <f t="shared" si="9"/>
        <v>10/30/2014</v>
      </c>
      <c r="H95" s="17">
        <f t="shared" si="13"/>
        <v>42975</v>
      </c>
      <c r="I95" s="16" t="str">
        <f t="shared" si="10"/>
        <v>8/28/2017</v>
      </c>
      <c r="J95" s="16" t="e">
        <f t="shared" si="11"/>
        <v>#N/A</v>
      </c>
      <c r="K95" s="27">
        <f t="shared" si="12"/>
        <v>5650.8059999999996</v>
      </c>
      <c r="L95" s="27"/>
      <c r="M95" s="27"/>
      <c r="N95" s="27"/>
      <c r="O95" s="27"/>
      <c r="P95" s="27"/>
      <c r="Q95" s="27"/>
      <c r="R95" s="27"/>
      <c r="T95" s="27"/>
      <c r="U95" s="27"/>
      <c r="V95" s="27"/>
      <c r="W95" s="27"/>
      <c r="Z95" s="38"/>
      <c r="AA95" s="35"/>
    </row>
    <row r="96" spans="1:27" ht="12.75" x14ac:dyDescent="0.2">
      <c r="A96" s="37" t="s">
        <v>71</v>
      </c>
      <c r="B96" s="39">
        <v>500</v>
      </c>
      <c r="C96" s="20">
        <v>60</v>
      </c>
      <c r="D96" s="39">
        <v>-180</v>
      </c>
      <c r="E96" s="39">
        <v>5266.9277000000002</v>
      </c>
      <c r="F96" s="16" t="str">
        <f t="shared" si="8"/>
        <v>2014-11-01</v>
      </c>
      <c r="G96" s="17" t="str">
        <f t="shared" si="9"/>
        <v>11/1/2014</v>
      </c>
      <c r="H96" s="17">
        <f t="shared" si="13"/>
        <v>42976</v>
      </c>
      <c r="I96" s="16" t="str">
        <f t="shared" si="10"/>
        <v>8/29/2017</v>
      </c>
      <c r="J96" s="16" t="e">
        <f t="shared" si="11"/>
        <v>#N/A</v>
      </c>
      <c r="K96" s="27">
        <f t="shared" si="12"/>
        <v>5650.8059999999996</v>
      </c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5"/>
      <c r="W96" s="35"/>
      <c r="Z96" s="38"/>
      <c r="AA96" s="35"/>
    </row>
    <row r="97" spans="1:27" ht="12.75" x14ac:dyDescent="0.2">
      <c r="A97" s="37" t="s">
        <v>72</v>
      </c>
      <c r="B97" s="27">
        <v>500</v>
      </c>
      <c r="C97" s="16">
        <v>60</v>
      </c>
      <c r="D97" s="27">
        <v>-180</v>
      </c>
      <c r="E97" s="27">
        <v>5264.3969999999999</v>
      </c>
      <c r="F97" s="16" t="str">
        <f t="shared" si="8"/>
        <v>2014-11-02</v>
      </c>
      <c r="G97" s="17" t="str">
        <f t="shared" si="9"/>
        <v>11/2/2014</v>
      </c>
      <c r="H97" s="17">
        <f t="shared" si="13"/>
        <v>42977</v>
      </c>
      <c r="I97" s="16" t="str">
        <f t="shared" si="10"/>
        <v>8/30/2017</v>
      </c>
      <c r="J97" s="16" t="e">
        <f t="shared" si="11"/>
        <v>#N/A</v>
      </c>
      <c r="K97" s="27">
        <f t="shared" si="12"/>
        <v>5650.8059999999996</v>
      </c>
      <c r="L97" s="39"/>
      <c r="M97" s="39"/>
      <c r="N97" s="39"/>
      <c r="O97" s="39"/>
      <c r="P97" s="39"/>
      <c r="Q97" s="39"/>
      <c r="R97" s="39"/>
      <c r="T97" s="39"/>
      <c r="U97" s="39"/>
      <c r="V97" s="35"/>
      <c r="W97" s="35"/>
      <c r="Z97" s="38"/>
      <c r="AA97" s="35"/>
    </row>
    <row r="98" spans="1:27" ht="12.75" x14ac:dyDescent="0.2">
      <c r="A98" s="37" t="s">
        <v>73</v>
      </c>
      <c r="B98" s="27">
        <v>500</v>
      </c>
      <c r="C98" s="16">
        <v>60</v>
      </c>
      <c r="D98" s="27">
        <v>-180</v>
      </c>
      <c r="E98" s="27">
        <v>5310.1522999999997</v>
      </c>
      <c r="F98" s="16" t="str">
        <f t="shared" si="8"/>
        <v>2014-11-03</v>
      </c>
      <c r="G98" s="17" t="str">
        <f t="shared" si="9"/>
        <v>11/3/2014</v>
      </c>
      <c r="H98" s="17">
        <f t="shared" si="13"/>
        <v>42978</v>
      </c>
      <c r="I98" s="16" t="str">
        <f t="shared" si="10"/>
        <v>8/31/2017</v>
      </c>
      <c r="J98" s="16" t="e">
        <f t="shared" si="11"/>
        <v>#N/A</v>
      </c>
      <c r="K98" s="27">
        <f t="shared" si="12"/>
        <v>5650.8059999999996</v>
      </c>
      <c r="L98" s="39"/>
      <c r="M98" s="39"/>
      <c r="N98" s="39"/>
      <c r="O98" s="39"/>
      <c r="P98" s="39"/>
      <c r="Q98" s="39"/>
      <c r="R98" s="39"/>
      <c r="T98" s="39"/>
      <c r="U98" s="39"/>
      <c r="W98" s="35"/>
      <c r="Z98" s="38"/>
      <c r="AA98" s="35"/>
    </row>
    <row r="99" spans="1:27" ht="12.75" x14ac:dyDescent="0.2">
      <c r="A99" s="37" t="s">
        <v>74</v>
      </c>
      <c r="B99" s="39">
        <v>500</v>
      </c>
      <c r="C99" s="20">
        <v>60</v>
      </c>
      <c r="D99" s="39">
        <v>-180</v>
      </c>
      <c r="E99" s="39">
        <v>5521.6405999999997</v>
      </c>
      <c r="F99" s="16" t="str">
        <f t="shared" si="8"/>
        <v>2014-11-04</v>
      </c>
      <c r="G99" s="17" t="str">
        <f t="shared" si="9"/>
        <v>11/4/2014</v>
      </c>
      <c r="H99" s="17">
        <f t="shared" si="13"/>
        <v>42979</v>
      </c>
      <c r="I99" s="16" t="str">
        <f t="shared" si="10"/>
        <v>9/1/2017</v>
      </c>
      <c r="J99" s="16" t="e">
        <f t="shared" si="11"/>
        <v>#N/A</v>
      </c>
      <c r="K99" s="27">
        <f t="shared" si="12"/>
        <v>5650.8059999999996</v>
      </c>
      <c r="L99" s="27"/>
      <c r="M99" s="27"/>
      <c r="N99" s="27"/>
      <c r="O99" s="27"/>
      <c r="P99" s="27"/>
      <c r="Q99" s="27"/>
      <c r="R99" s="27"/>
      <c r="T99" s="27"/>
      <c r="U99" s="27"/>
      <c r="V99" s="27"/>
      <c r="W99" s="27"/>
      <c r="Z99" s="30"/>
      <c r="AA99" s="27"/>
    </row>
    <row r="100" spans="1:27" ht="12.75" x14ac:dyDescent="0.2">
      <c r="A100" s="37" t="s">
        <v>75</v>
      </c>
      <c r="B100" s="27">
        <v>500</v>
      </c>
      <c r="C100" s="16">
        <v>60</v>
      </c>
      <c r="D100" s="27">
        <v>-180</v>
      </c>
      <c r="E100" s="27">
        <v>5353.3247000000001</v>
      </c>
      <c r="F100" s="16" t="str">
        <f t="shared" si="8"/>
        <v>2014-11-05</v>
      </c>
      <c r="G100" s="17" t="str">
        <f t="shared" si="9"/>
        <v>11/5/2014</v>
      </c>
      <c r="H100" s="17">
        <f t="shared" si="13"/>
        <v>42980</v>
      </c>
      <c r="I100" s="16" t="str">
        <f t="shared" si="10"/>
        <v>9/2/2017</v>
      </c>
      <c r="J100" s="16" t="e">
        <f t="shared" si="11"/>
        <v>#N/A</v>
      </c>
      <c r="K100" s="27">
        <f t="shared" si="12"/>
        <v>5650.8059999999996</v>
      </c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Y100" s="29"/>
      <c r="Z100" s="38"/>
      <c r="AA100" s="27"/>
    </row>
    <row r="101" spans="1:27" ht="12.75" x14ac:dyDescent="0.2">
      <c r="A101" s="37" t="s">
        <v>76</v>
      </c>
      <c r="B101" s="27">
        <v>500</v>
      </c>
      <c r="C101" s="16">
        <v>60</v>
      </c>
      <c r="D101" s="27">
        <v>-180</v>
      </c>
      <c r="E101" s="27">
        <v>5278.1279999999997</v>
      </c>
      <c r="F101" s="16" t="str">
        <f t="shared" si="8"/>
        <v>2014-11-06</v>
      </c>
      <c r="G101" s="17" t="str">
        <f t="shared" si="9"/>
        <v>11/6/2014</v>
      </c>
      <c r="H101" s="17">
        <f t="shared" si="13"/>
        <v>42981</v>
      </c>
      <c r="I101" s="16" t="str">
        <f t="shared" si="10"/>
        <v>9/3/2017</v>
      </c>
      <c r="J101" s="16" t="e">
        <f t="shared" si="11"/>
        <v>#N/A</v>
      </c>
      <c r="K101" s="27">
        <f t="shared" si="12"/>
        <v>5650.8059999999996</v>
      </c>
      <c r="L101" s="39"/>
      <c r="M101" s="39"/>
      <c r="N101" s="39"/>
      <c r="O101" s="39"/>
      <c r="P101" s="39"/>
      <c r="Q101" s="39"/>
      <c r="R101" s="39"/>
      <c r="S101" s="39"/>
      <c r="T101" s="39"/>
      <c r="U101" s="27"/>
      <c r="V101" s="35"/>
      <c r="W101" s="35"/>
      <c r="Y101" s="29"/>
      <c r="Z101" s="38"/>
      <c r="AA101" s="35"/>
    </row>
    <row r="102" spans="1:27" ht="12.75" x14ac:dyDescent="0.2">
      <c r="A102" s="37" t="s">
        <v>77</v>
      </c>
      <c r="B102" s="27">
        <v>500</v>
      </c>
      <c r="C102" s="10">
        <v>60</v>
      </c>
      <c r="D102" s="27">
        <v>-180</v>
      </c>
      <c r="E102" s="27">
        <v>5239.0923000000003</v>
      </c>
      <c r="F102" s="16" t="str">
        <f t="shared" si="8"/>
        <v>2014-11-07</v>
      </c>
      <c r="G102" s="17" t="str">
        <f t="shared" si="9"/>
        <v>11/7/2014</v>
      </c>
      <c r="H102" s="17">
        <f t="shared" si="13"/>
        <v>42982</v>
      </c>
      <c r="I102" s="16" t="str">
        <f t="shared" si="10"/>
        <v>9/4/2017</v>
      </c>
      <c r="J102" s="16" t="e">
        <f t="shared" si="11"/>
        <v>#N/A</v>
      </c>
      <c r="K102" s="27">
        <f t="shared" si="12"/>
        <v>5650.8059999999996</v>
      </c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Y102" s="29"/>
      <c r="Z102" s="38"/>
      <c r="AA102" s="27"/>
    </row>
    <row r="103" spans="1:27" ht="12.75" x14ac:dyDescent="0.2">
      <c r="A103" s="37" t="s">
        <v>78</v>
      </c>
      <c r="B103" s="39">
        <v>500</v>
      </c>
      <c r="C103" s="20">
        <v>60</v>
      </c>
      <c r="D103" s="39">
        <v>-180</v>
      </c>
      <c r="E103" s="39">
        <v>5226.0272999999997</v>
      </c>
      <c r="F103" s="16" t="str">
        <f t="shared" ref="F103:F134" si="14">LEFT(A103,10)</f>
        <v>2014-11-08</v>
      </c>
      <c r="G103" s="17" t="str">
        <f t="shared" ref="G103:G134" si="15">TEXT(F103,"m/d/yyyy")</f>
        <v>11/8/2014</v>
      </c>
      <c r="H103" s="17">
        <f t="shared" si="13"/>
        <v>42983</v>
      </c>
      <c r="I103" s="16" t="str">
        <f t="shared" si="10"/>
        <v>9/5/2017</v>
      </c>
      <c r="J103" s="16" t="e">
        <f t="shared" si="11"/>
        <v>#N/A</v>
      </c>
      <c r="K103" s="27">
        <f t="shared" si="12"/>
        <v>5650.8059999999996</v>
      </c>
      <c r="L103" s="27"/>
      <c r="M103" s="27"/>
      <c r="N103" s="27"/>
      <c r="O103" s="27"/>
      <c r="P103" s="27"/>
      <c r="Q103" s="27"/>
      <c r="R103" s="27"/>
      <c r="T103" s="27"/>
      <c r="U103" s="27"/>
      <c r="W103" s="27"/>
      <c r="Z103" s="30"/>
      <c r="AA103" s="27"/>
    </row>
    <row r="104" spans="1:27" ht="12.75" x14ac:dyDescent="0.2">
      <c r="A104" s="37" t="s">
        <v>79</v>
      </c>
      <c r="B104" s="27">
        <v>500</v>
      </c>
      <c r="C104" s="16">
        <v>60</v>
      </c>
      <c r="D104" s="27">
        <v>-180</v>
      </c>
      <c r="E104" s="27">
        <v>5009.9129999999996</v>
      </c>
      <c r="F104" s="16" t="str">
        <f t="shared" si="14"/>
        <v>2014-11-09</v>
      </c>
      <c r="G104" s="17" t="str">
        <f t="shared" si="15"/>
        <v>11/9/2014</v>
      </c>
      <c r="H104" s="17">
        <f t="shared" si="13"/>
        <v>42984</v>
      </c>
      <c r="I104" s="16" t="str">
        <f t="shared" si="10"/>
        <v>9/6/2017</v>
      </c>
      <c r="J104" s="16" t="e">
        <f t="shared" si="11"/>
        <v>#N/A</v>
      </c>
      <c r="K104" s="27">
        <f t="shared" si="12"/>
        <v>5650.8059999999996</v>
      </c>
      <c r="L104" s="27"/>
      <c r="M104" s="27"/>
      <c r="N104" s="27"/>
      <c r="O104" s="27"/>
      <c r="P104" s="27"/>
      <c r="Q104" s="27"/>
      <c r="R104" s="27"/>
      <c r="T104" s="27"/>
      <c r="U104" s="27"/>
      <c r="V104" s="27"/>
      <c r="W104" s="27"/>
      <c r="Y104" s="29"/>
      <c r="Z104" s="38"/>
      <c r="AA104" s="35"/>
    </row>
    <row r="105" spans="1:27" ht="12.75" x14ac:dyDescent="0.2">
      <c r="A105" s="37" t="s">
        <v>80</v>
      </c>
      <c r="B105" s="27">
        <v>500</v>
      </c>
      <c r="C105" s="16">
        <v>60</v>
      </c>
      <c r="D105" s="27">
        <v>-180</v>
      </c>
      <c r="E105" s="27">
        <v>5048.7650000000003</v>
      </c>
      <c r="F105" s="16" t="str">
        <f t="shared" si="14"/>
        <v>2014-11-10</v>
      </c>
      <c r="G105" s="17" t="str">
        <f t="shared" si="15"/>
        <v>11/10/2014</v>
      </c>
      <c r="H105" s="17">
        <f t="shared" si="13"/>
        <v>42985</v>
      </c>
      <c r="I105" s="16" t="str">
        <f t="shared" si="10"/>
        <v>9/7/2017</v>
      </c>
      <c r="J105" s="16" t="e">
        <f t="shared" si="11"/>
        <v>#N/A</v>
      </c>
      <c r="K105" s="27">
        <f t="shared" si="12"/>
        <v>5650.8059999999996</v>
      </c>
      <c r="L105" s="39"/>
      <c r="M105" s="39"/>
      <c r="N105" s="39"/>
      <c r="O105" s="39"/>
      <c r="P105" s="39"/>
      <c r="Q105" s="39"/>
      <c r="R105" s="39"/>
      <c r="S105" s="40"/>
      <c r="T105" s="39"/>
      <c r="U105" s="39"/>
      <c r="V105" s="35"/>
      <c r="W105" s="35"/>
      <c r="Y105" s="29"/>
      <c r="Z105" s="38"/>
      <c r="AA105" s="35"/>
    </row>
    <row r="106" spans="1:27" ht="12.75" x14ac:dyDescent="0.2">
      <c r="A106" s="37" t="s">
        <v>81</v>
      </c>
      <c r="B106" s="27">
        <v>500</v>
      </c>
      <c r="C106" s="10">
        <v>60</v>
      </c>
      <c r="D106" s="27">
        <v>-180</v>
      </c>
      <c r="E106" s="27">
        <v>5060.2416999999996</v>
      </c>
      <c r="F106" s="16" t="str">
        <f t="shared" si="14"/>
        <v>2014-11-11</v>
      </c>
      <c r="G106" s="17" t="str">
        <f t="shared" si="15"/>
        <v>11/11/2014</v>
      </c>
      <c r="H106" s="17">
        <f t="shared" si="13"/>
        <v>42986</v>
      </c>
      <c r="I106" s="16" t="str">
        <f t="shared" si="10"/>
        <v>9/8/2017</v>
      </c>
      <c r="J106" s="16" t="e">
        <f t="shared" si="11"/>
        <v>#N/A</v>
      </c>
      <c r="K106" s="27">
        <f t="shared" si="12"/>
        <v>5650.8059999999996</v>
      </c>
      <c r="L106" s="27"/>
      <c r="M106" s="27"/>
      <c r="N106" s="27"/>
      <c r="O106" s="27"/>
      <c r="P106" s="27"/>
      <c r="Q106" s="27"/>
      <c r="R106" s="27"/>
      <c r="T106" s="27"/>
      <c r="U106" s="27"/>
      <c r="V106" s="27"/>
      <c r="W106" s="27"/>
      <c r="Y106" s="29"/>
      <c r="Z106" s="38"/>
      <c r="AA106" s="27"/>
    </row>
    <row r="107" spans="1:27" ht="12.75" x14ac:dyDescent="0.2">
      <c r="A107" s="37" t="s">
        <v>82</v>
      </c>
      <c r="B107" s="39">
        <v>500</v>
      </c>
      <c r="C107" s="20">
        <v>60</v>
      </c>
      <c r="D107" s="39">
        <v>-180</v>
      </c>
      <c r="E107" s="39">
        <v>5136.6850000000004</v>
      </c>
      <c r="F107" s="16" t="str">
        <f t="shared" si="14"/>
        <v>2014-11-12</v>
      </c>
      <c r="G107" s="17" t="str">
        <f t="shared" si="15"/>
        <v>11/12/2014</v>
      </c>
      <c r="H107" s="17">
        <f t="shared" si="13"/>
        <v>42987</v>
      </c>
      <c r="I107" s="16" t="str">
        <f t="shared" si="10"/>
        <v>9/9/2017</v>
      </c>
      <c r="J107" s="16" t="e">
        <f t="shared" si="11"/>
        <v>#N/A</v>
      </c>
      <c r="K107" s="27">
        <f t="shared" si="12"/>
        <v>5650.8059999999996</v>
      </c>
      <c r="L107" s="27"/>
      <c r="M107" s="27"/>
      <c r="N107" s="27"/>
      <c r="O107" s="27"/>
      <c r="P107" s="27"/>
      <c r="Q107" s="27"/>
      <c r="R107" s="27"/>
      <c r="T107" s="27"/>
      <c r="U107" s="27"/>
      <c r="V107" s="27"/>
      <c r="W107" s="27"/>
      <c r="Z107" s="30"/>
      <c r="AA107" s="27"/>
    </row>
    <row r="108" spans="1:27" ht="12.75" x14ac:dyDescent="0.2">
      <c r="A108" s="37" t="s">
        <v>83</v>
      </c>
      <c r="B108" s="39">
        <v>500</v>
      </c>
      <c r="C108" s="20">
        <v>60</v>
      </c>
      <c r="D108" s="39">
        <v>-180</v>
      </c>
      <c r="E108" s="39">
        <v>5248.7129999999997</v>
      </c>
      <c r="F108" s="16" t="str">
        <f t="shared" si="14"/>
        <v>2014-11-13</v>
      </c>
      <c r="G108" s="17" t="str">
        <f t="shared" si="15"/>
        <v>11/13/2014</v>
      </c>
      <c r="H108" s="17">
        <f t="shared" si="13"/>
        <v>42988</v>
      </c>
      <c r="I108" s="16" t="str">
        <f t="shared" si="10"/>
        <v>9/10/2017</v>
      </c>
      <c r="J108" s="16" t="e">
        <f t="shared" si="11"/>
        <v>#N/A</v>
      </c>
      <c r="K108" s="27">
        <f t="shared" si="12"/>
        <v>5650.8059999999996</v>
      </c>
      <c r="L108" s="27"/>
      <c r="M108" s="27"/>
      <c r="N108" s="27"/>
      <c r="O108" s="27"/>
      <c r="P108" s="27"/>
      <c r="Q108" s="27"/>
      <c r="R108" s="27"/>
      <c r="T108" s="27"/>
      <c r="U108" s="27"/>
      <c r="V108" s="27"/>
      <c r="W108" s="27"/>
      <c r="Z108" s="38"/>
      <c r="AA108" s="35"/>
    </row>
    <row r="109" spans="1:27" ht="12.75" x14ac:dyDescent="0.2">
      <c r="A109" s="37" t="s">
        <v>84</v>
      </c>
      <c r="B109" s="27">
        <v>500</v>
      </c>
      <c r="C109" s="10">
        <v>60</v>
      </c>
      <c r="D109" s="27">
        <v>-180</v>
      </c>
      <c r="E109" s="27">
        <v>5364.3437999999996</v>
      </c>
      <c r="F109" s="16" t="str">
        <f t="shared" si="14"/>
        <v>2014-11-14</v>
      </c>
      <c r="G109" s="17" t="str">
        <f t="shared" si="15"/>
        <v>11/14/2014</v>
      </c>
      <c r="H109" s="17">
        <f t="shared" si="13"/>
        <v>42989</v>
      </c>
      <c r="I109" s="16" t="str">
        <f t="shared" si="10"/>
        <v>9/11/2017</v>
      </c>
      <c r="J109" s="16" t="e">
        <f t="shared" si="11"/>
        <v>#N/A</v>
      </c>
      <c r="K109" s="27">
        <f t="shared" si="12"/>
        <v>5650.8059999999996</v>
      </c>
      <c r="L109" s="39"/>
      <c r="M109" s="39"/>
      <c r="N109" s="39"/>
      <c r="O109" s="39"/>
      <c r="P109" s="39"/>
      <c r="Q109" s="39"/>
      <c r="R109" s="39"/>
      <c r="S109" s="40"/>
      <c r="T109" s="39"/>
      <c r="U109" s="39"/>
      <c r="W109" s="35"/>
      <c r="Z109" s="38"/>
      <c r="AA109" s="35"/>
    </row>
    <row r="110" spans="1:27" ht="12.75" x14ac:dyDescent="0.2">
      <c r="A110" s="37" t="s">
        <v>85</v>
      </c>
      <c r="B110" s="39">
        <v>500</v>
      </c>
      <c r="C110" s="20">
        <v>60</v>
      </c>
      <c r="D110" s="39">
        <v>-180</v>
      </c>
      <c r="E110" s="39">
        <v>5399.0673999999999</v>
      </c>
      <c r="F110" s="16" t="str">
        <f t="shared" si="14"/>
        <v>2014-11-15</v>
      </c>
      <c r="G110" s="17" t="str">
        <f t="shared" si="15"/>
        <v>11/15/2014</v>
      </c>
      <c r="H110" s="17">
        <f t="shared" si="13"/>
        <v>42990</v>
      </c>
      <c r="I110" s="16" t="str">
        <f t="shared" si="10"/>
        <v>9/12/2017</v>
      </c>
      <c r="J110" s="16" t="e">
        <f t="shared" si="11"/>
        <v>#N/A</v>
      </c>
      <c r="K110" s="27">
        <f t="shared" si="12"/>
        <v>5650.8059999999996</v>
      </c>
      <c r="L110" s="39"/>
      <c r="M110" s="39"/>
      <c r="N110" s="39"/>
      <c r="O110" s="39"/>
      <c r="P110" s="39"/>
      <c r="Q110" s="39"/>
      <c r="R110" s="39"/>
      <c r="S110" s="40"/>
      <c r="T110" s="39"/>
      <c r="U110" s="39"/>
      <c r="V110" s="35"/>
      <c r="W110" s="35"/>
      <c r="Z110" s="38"/>
      <c r="AA110" s="35"/>
    </row>
    <row r="111" spans="1:27" ht="12.75" x14ac:dyDescent="0.2">
      <c r="A111" s="37" t="s">
        <v>86</v>
      </c>
      <c r="B111" s="27">
        <v>500</v>
      </c>
      <c r="C111" s="16">
        <v>60</v>
      </c>
      <c r="D111" s="27">
        <v>-180</v>
      </c>
      <c r="E111" s="27">
        <v>5296.0454</v>
      </c>
      <c r="F111" s="16" t="str">
        <f t="shared" si="14"/>
        <v>2014-11-16</v>
      </c>
      <c r="G111" s="17" t="str">
        <f t="shared" si="15"/>
        <v>11/16/2014</v>
      </c>
      <c r="H111" s="17">
        <f t="shared" si="13"/>
        <v>42991</v>
      </c>
      <c r="I111" s="16" t="str">
        <f t="shared" si="10"/>
        <v>9/13/2017</v>
      </c>
      <c r="J111" s="16" t="e">
        <f t="shared" si="11"/>
        <v>#N/A</v>
      </c>
      <c r="K111" s="27">
        <f t="shared" si="12"/>
        <v>5650.8059999999996</v>
      </c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Z111" s="38"/>
      <c r="AA111" s="35"/>
    </row>
    <row r="112" spans="1:27" ht="12.75" x14ac:dyDescent="0.2">
      <c r="A112" s="37" t="s">
        <v>87</v>
      </c>
      <c r="B112" s="27">
        <v>500</v>
      </c>
      <c r="C112" s="16">
        <v>60</v>
      </c>
      <c r="D112" s="27">
        <v>-180</v>
      </c>
      <c r="E112" s="27">
        <v>5210.2280000000001</v>
      </c>
      <c r="F112" s="16" t="str">
        <f t="shared" si="14"/>
        <v>2014-11-17</v>
      </c>
      <c r="G112" s="17" t="str">
        <f t="shared" si="15"/>
        <v>11/17/2014</v>
      </c>
      <c r="H112" s="17">
        <f t="shared" si="13"/>
        <v>42992</v>
      </c>
      <c r="I112" s="16" t="str">
        <f t="shared" si="10"/>
        <v>9/14/2017</v>
      </c>
      <c r="J112" s="16" t="e">
        <f t="shared" si="11"/>
        <v>#N/A</v>
      </c>
      <c r="K112" s="27">
        <f t="shared" si="12"/>
        <v>5650.8059999999996</v>
      </c>
      <c r="L112" s="39"/>
      <c r="M112" s="39"/>
      <c r="N112" s="39"/>
      <c r="O112" s="39"/>
      <c r="P112" s="39"/>
      <c r="Q112" s="39"/>
      <c r="R112" s="39"/>
      <c r="S112" s="27"/>
      <c r="T112" s="39"/>
      <c r="U112" s="39"/>
      <c r="V112" s="27"/>
      <c r="W112" s="35"/>
      <c r="Z112" s="38"/>
      <c r="AA112" s="35"/>
    </row>
    <row r="113" spans="1:27" ht="12.75" x14ac:dyDescent="0.2">
      <c r="A113" s="37" t="s">
        <v>88</v>
      </c>
      <c r="B113" s="39">
        <v>500</v>
      </c>
      <c r="C113" s="20">
        <v>60</v>
      </c>
      <c r="D113" s="39">
        <v>-180</v>
      </c>
      <c r="E113" s="39">
        <v>5346.085</v>
      </c>
      <c r="F113" s="16" t="str">
        <f t="shared" si="14"/>
        <v>2014-11-18</v>
      </c>
      <c r="G113" s="17" t="str">
        <f t="shared" si="15"/>
        <v>11/18/2014</v>
      </c>
      <c r="H113" s="17">
        <f t="shared" si="13"/>
        <v>42993</v>
      </c>
      <c r="I113" s="16" t="str">
        <f t="shared" si="10"/>
        <v>9/15/2017</v>
      </c>
      <c r="J113" s="16" t="e">
        <f t="shared" si="11"/>
        <v>#N/A</v>
      </c>
      <c r="K113" s="27">
        <f t="shared" si="12"/>
        <v>5650.8059999999996</v>
      </c>
      <c r="L113" s="27"/>
      <c r="M113" s="27"/>
      <c r="N113" s="27"/>
      <c r="O113" s="27"/>
      <c r="P113" s="27"/>
      <c r="Q113" s="27"/>
      <c r="R113" s="27"/>
      <c r="T113" s="27"/>
      <c r="W113" s="27"/>
      <c r="Y113" s="29"/>
      <c r="Z113" s="38"/>
      <c r="AA113" s="27"/>
    </row>
    <row r="114" spans="1:27" ht="12.75" x14ac:dyDescent="0.2">
      <c r="A114" s="37" t="s">
        <v>89</v>
      </c>
      <c r="B114" s="27">
        <v>500</v>
      </c>
      <c r="C114" s="16">
        <v>60</v>
      </c>
      <c r="D114" s="27">
        <v>-180</v>
      </c>
      <c r="E114" s="27">
        <v>5311.759</v>
      </c>
      <c r="F114" s="16" t="str">
        <f t="shared" si="14"/>
        <v>2014-11-19</v>
      </c>
      <c r="G114" s="17" t="str">
        <f t="shared" si="15"/>
        <v>11/19/2014</v>
      </c>
      <c r="H114" s="17">
        <f t="shared" si="13"/>
        <v>42994</v>
      </c>
      <c r="I114" s="16" t="str">
        <f t="shared" si="10"/>
        <v>9/16/2017</v>
      </c>
      <c r="J114" s="16" t="e">
        <f t="shared" si="11"/>
        <v>#N/A</v>
      </c>
      <c r="K114" s="27">
        <f t="shared" si="12"/>
        <v>5650.8059999999996</v>
      </c>
      <c r="L114" s="27"/>
      <c r="M114" s="27"/>
      <c r="N114" s="27"/>
      <c r="O114" s="27"/>
      <c r="P114" s="27"/>
      <c r="Q114" s="27"/>
      <c r="R114" s="27"/>
      <c r="T114" s="27"/>
      <c r="U114" s="27"/>
      <c r="W114" s="27"/>
      <c r="Y114" s="29"/>
      <c r="Z114" s="38"/>
      <c r="AA114" s="27"/>
    </row>
    <row r="115" spans="1:27" ht="12.75" x14ac:dyDescent="0.2">
      <c r="A115" s="37" t="s">
        <v>90</v>
      </c>
      <c r="B115" s="39">
        <v>500</v>
      </c>
      <c r="C115" s="20">
        <v>60</v>
      </c>
      <c r="D115" s="39">
        <v>-180</v>
      </c>
      <c r="E115" s="39">
        <v>5221.848</v>
      </c>
      <c r="F115" s="16" t="str">
        <f t="shared" si="14"/>
        <v>2014-11-20</v>
      </c>
      <c r="G115" s="17" t="str">
        <f t="shared" si="15"/>
        <v>11/20/2014</v>
      </c>
      <c r="H115" s="17">
        <f t="shared" si="13"/>
        <v>42995</v>
      </c>
      <c r="I115" s="16" t="str">
        <f t="shared" si="10"/>
        <v>9/17/2017</v>
      </c>
      <c r="J115" s="16" t="e">
        <f t="shared" si="11"/>
        <v>#N/A</v>
      </c>
      <c r="K115" s="27">
        <f t="shared" si="12"/>
        <v>5650.8059999999996</v>
      </c>
      <c r="L115" s="39"/>
      <c r="M115" s="39"/>
      <c r="N115" s="39"/>
      <c r="O115" s="39"/>
      <c r="P115" s="39"/>
      <c r="Q115" s="39"/>
      <c r="R115" s="39"/>
      <c r="S115" s="27"/>
      <c r="T115" s="39"/>
      <c r="U115" s="39"/>
      <c r="V115" s="35"/>
      <c r="W115" s="35"/>
      <c r="Y115" s="29"/>
      <c r="Z115" s="38"/>
      <c r="AA115" s="35"/>
    </row>
    <row r="116" spans="1:27" ht="12.75" x14ac:dyDescent="0.2">
      <c r="A116" s="37" t="s">
        <v>91</v>
      </c>
      <c r="B116" s="39">
        <v>500</v>
      </c>
      <c r="C116" s="20">
        <v>60</v>
      </c>
      <c r="D116" s="39">
        <v>-180</v>
      </c>
      <c r="E116" s="39">
        <v>5205.1000000000004</v>
      </c>
      <c r="F116" s="16" t="str">
        <f t="shared" si="14"/>
        <v>2014-11-21</v>
      </c>
      <c r="G116" s="17" t="str">
        <f t="shared" si="15"/>
        <v>11/21/2014</v>
      </c>
      <c r="H116" s="17">
        <f t="shared" si="13"/>
        <v>42996</v>
      </c>
      <c r="I116" s="16" t="str">
        <f t="shared" si="10"/>
        <v>9/18/2017</v>
      </c>
      <c r="J116" s="16" t="e">
        <f t="shared" si="11"/>
        <v>#N/A</v>
      </c>
      <c r="K116" s="27">
        <f t="shared" si="12"/>
        <v>5650.8059999999996</v>
      </c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Y116" s="29"/>
      <c r="Z116" s="38"/>
      <c r="AA116" s="27"/>
    </row>
    <row r="117" spans="1:27" ht="12.75" x14ac:dyDescent="0.2">
      <c r="A117" s="37" t="s">
        <v>92</v>
      </c>
      <c r="B117" s="27">
        <v>500</v>
      </c>
      <c r="C117" s="16">
        <v>60</v>
      </c>
      <c r="D117" s="27">
        <v>-180</v>
      </c>
      <c r="E117" s="27">
        <v>5223.4652999999998</v>
      </c>
      <c r="F117" s="16" t="str">
        <f t="shared" si="14"/>
        <v>2014-11-22</v>
      </c>
      <c r="G117" s="17" t="str">
        <f t="shared" si="15"/>
        <v>11/22/2014</v>
      </c>
      <c r="H117" s="17">
        <f t="shared" si="13"/>
        <v>42997</v>
      </c>
      <c r="I117" s="16" t="str">
        <f t="shared" si="10"/>
        <v>9/19/2017</v>
      </c>
      <c r="J117" s="16" t="e">
        <f t="shared" si="11"/>
        <v>#N/A</v>
      </c>
      <c r="K117" s="27">
        <f t="shared" si="12"/>
        <v>5650.8059999999996</v>
      </c>
      <c r="L117" s="39"/>
      <c r="M117" s="39"/>
      <c r="N117" s="39"/>
      <c r="O117" s="39"/>
      <c r="P117" s="39"/>
      <c r="Q117" s="39"/>
      <c r="R117" s="39"/>
      <c r="S117" s="27"/>
      <c r="T117" s="39"/>
      <c r="U117" s="39"/>
      <c r="V117" s="41"/>
      <c r="W117" s="35"/>
      <c r="Z117" s="38"/>
      <c r="AA117" s="35"/>
    </row>
    <row r="118" spans="1:27" ht="12.75" x14ac:dyDescent="0.2">
      <c r="A118" s="37" t="s">
        <v>93</v>
      </c>
      <c r="B118" s="27">
        <v>500</v>
      </c>
      <c r="C118" s="16">
        <v>60</v>
      </c>
      <c r="D118" s="27">
        <v>-180</v>
      </c>
      <c r="E118" s="27">
        <v>5251.2849999999999</v>
      </c>
      <c r="F118" s="16" t="str">
        <f t="shared" si="14"/>
        <v>2014-11-23</v>
      </c>
      <c r="G118" s="17" t="str">
        <f t="shared" si="15"/>
        <v>11/23/2014</v>
      </c>
      <c r="H118" s="17">
        <f t="shared" si="13"/>
        <v>42998</v>
      </c>
      <c r="I118" s="16" t="str">
        <f t="shared" si="10"/>
        <v>9/20/2017</v>
      </c>
      <c r="J118" s="16" t="e">
        <f t="shared" si="11"/>
        <v>#N/A</v>
      </c>
      <c r="K118" s="27">
        <f t="shared" si="12"/>
        <v>5650.8059999999996</v>
      </c>
      <c r="L118" s="39"/>
      <c r="M118" s="39"/>
      <c r="N118" s="39"/>
      <c r="O118" s="39"/>
      <c r="P118" s="39"/>
      <c r="Q118" s="39"/>
      <c r="R118" s="39"/>
      <c r="S118" s="27"/>
      <c r="T118" s="39"/>
      <c r="U118" s="39"/>
      <c r="V118" s="35"/>
      <c r="W118" s="35"/>
      <c r="Z118" s="38"/>
      <c r="AA118" s="35"/>
    </row>
    <row r="119" spans="1:27" ht="12.75" x14ac:dyDescent="0.2">
      <c r="A119" s="37" t="s">
        <v>94</v>
      </c>
      <c r="B119" s="39">
        <v>500</v>
      </c>
      <c r="C119" s="20">
        <v>60</v>
      </c>
      <c r="D119" s="39">
        <v>-180</v>
      </c>
      <c r="E119" s="39">
        <v>5280.5969999999998</v>
      </c>
      <c r="F119" s="16" t="str">
        <f t="shared" si="14"/>
        <v>2014-11-24</v>
      </c>
      <c r="G119" s="17" t="str">
        <f t="shared" si="15"/>
        <v>11/24/2014</v>
      </c>
      <c r="H119" s="17">
        <f t="shared" si="13"/>
        <v>42999</v>
      </c>
      <c r="I119" s="16" t="str">
        <f t="shared" si="10"/>
        <v>9/21/2017</v>
      </c>
      <c r="J119" s="16" t="e">
        <f t="shared" si="11"/>
        <v>#N/A</v>
      </c>
      <c r="K119" s="27">
        <f t="shared" si="12"/>
        <v>5650.8059999999996</v>
      </c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Y119" s="29"/>
      <c r="Z119" s="38"/>
      <c r="AA119" s="27"/>
    </row>
    <row r="120" spans="1:27" ht="12.75" x14ac:dyDescent="0.2">
      <c r="A120" s="37" t="s">
        <v>95</v>
      </c>
      <c r="B120" s="27">
        <v>500</v>
      </c>
      <c r="C120" s="16">
        <v>60</v>
      </c>
      <c r="D120" s="27">
        <v>-180</v>
      </c>
      <c r="E120" s="27">
        <v>5290.6859999999997</v>
      </c>
      <c r="F120" s="16" t="str">
        <f t="shared" si="14"/>
        <v>2014-11-25</v>
      </c>
      <c r="G120" s="17" t="str">
        <f t="shared" si="15"/>
        <v>11/25/2014</v>
      </c>
      <c r="H120" s="17">
        <f t="shared" si="13"/>
        <v>43000</v>
      </c>
      <c r="I120" s="16" t="str">
        <f t="shared" si="10"/>
        <v>9/22/2017</v>
      </c>
      <c r="J120" s="16" t="e">
        <f t="shared" si="11"/>
        <v>#N/A</v>
      </c>
      <c r="K120" s="27">
        <f t="shared" si="12"/>
        <v>5650.8059999999996</v>
      </c>
      <c r="L120" s="27"/>
      <c r="M120" s="27"/>
      <c r="N120" s="27"/>
      <c r="O120" s="27"/>
      <c r="P120" s="27"/>
      <c r="Q120" s="27"/>
      <c r="R120" s="27"/>
      <c r="T120" s="27"/>
      <c r="U120" s="27"/>
      <c r="W120" s="27"/>
      <c r="Y120" s="29"/>
      <c r="Z120" s="38"/>
      <c r="AA120" s="27"/>
    </row>
    <row r="121" spans="1:27" ht="12.75" x14ac:dyDescent="0.2">
      <c r="A121" s="37" t="s">
        <v>96</v>
      </c>
      <c r="B121" s="39">
        <v>500</v>
      </c>
      <c r="C121" s="20">
        <v>60</v>
      </c>
      <c r="D121" s="39">
        <v>-180</v>
      </c>
      <c r="E121" s="39">
        <v>5277.0259999999998</v>
      </c>
      <c r="F121" s="16" t="str">
        <f t="shared" si="14"/>
        <v>2014-11-26</v>
      </c>
      <c r="G121" s="17" t="str">
        <f t="shared" si="15"/>
        <v>11/26/2014</v>
      </c>
      <c r="H121" s="17">
        <f t="shared" si="13"/>
        <v>43001</v>
      </c>
      <c r="I121" s="16" t="str">
        <f t="shared" si="10"/>
        <v>9/23/2017</v>
      </c>
      <c r="J121" s="16" t="e">
        <f t="shared" si="11"/>
        <v>#N/A</v>
      </c>
      <c r="K121" s="27">
        <f t="shared" si="12"/>
        <v>5650.8059999999996</v>
      </c>
      <c r="L121" s="39"/>
      <c r="M121" s="39"/>
      <c r="N121" s="39"/>
      <c r="O121" s="39"/>
      <c r="P121" s="39"/>
      <c r="Q121" s="39"/>
      <c r="R121" s="39"/>
      <c r="T121" s="39"/>
      <c r="U121" s="39"/>
      <c r="V121" s="41"/>
      <c r="W121" s="35"/>
      <c r="Y121" s="29"/>
      <c r="Z121" s="38"/>
      <c r="AA121" s="35"/>
    </row>
    <row r="122" spans="1:27" ht="12.75" x14ac:dyDescent="0.2">
      <c r="A122" s="37" t="s">
        <v>97</v>
      </c>
      <c r="B122" s="39">
        <v>500</v>
      </c>
      <c r="C122" s="20">
        <v>60</v>
      </c>
      <c r="D122" s="39">
        <v>-180</v>
      </c>
      <c r="E122" s="39">
        <v>5274.5106999999998</v>
      </c>
      <c r="F122" s="16" t="str">
        <f t="shared" si="14"/>
        <v>2014-11-27</v>
      </c>
      <c r="G122" s="17" t="str">
        <f t="shared" si="15"/>
        <v>11/27/2014</v>
      </c>
      <c r="H122" s="17">
        <f t="shared" si="13"/>
        <v>43002</v>
      </c>
      <c r="I122" s="16" t="str">
        <f t="shared" si="10"/>
        <v>9/24/2017</v>
      </c>
      <c r="J122" s="16" t="e">
        <f t="shared" si="11"/>
        <v>#N/A</v>
      </c>
      <c r="K122" s="27">
        <f t="shared" si="12"/>
        <v>5650.8059999999996</v>
      </c>
      <c r="L122" s="27"/>
      <c r="M122" s="27"/>
      <c r="N122" s="27"/>
      <c r="O122" s="27"/>
      <c r="P122" s="27"/>
      <c r="Q122" s="27"/>
      <c r="R122" s="27"/>
      <c r="T122" s="27"/>
      <c r="U122" s="27"/>
      <c r="V122" s="27"/>
      <c r="W122" s="27"/>
      <c r="Y122" s="29"/>
      <c r="Z122" s="38"/>
      <c r="AA122" s="27"/>
    </row>
    <row r="123" spans="1:27" ht="12.75" x14ac:dyDescent="0.2">
      <c r="A123" s="37" t="s">
        <v>98</v>
      </c>
      <c r="B123" s="27">
        <v>500</v>
      </c>
      <c r="C123" s="16">
        <v>60</v>
      </c>
      <c r="D123" s="27">
        <v>-180</v>
      </c>
      <c r="E123" s="27">
        <v>5169.2950000000001</v>
      </c>
      <c r="F123" s="16" t="str">
        <f t="shared" si="14"/>
        <v>2014-11-28</v>
      </c>
      <c r="G123" s="17" t="str">
        <f t="shared" si="15"/>
        <v>11/28/2014</v>
      </c>
      <c r="H123" s="17">
        <f t="shared" si="13"/>
        <v>43003</v>
      </c>
      <c r="I123" s="16" t="str">
        <f t="shared" si="10"/>
        <v>9/25/2017</v>
      </c>
      <c r="J123" s="16" t="e">
        <f t="shared" si="11"/>
        <v>#N/A</v>
      </c>
      <c r="K123" s="27">
        <f t="shared" si="12"/>
        <v>5650.8059999999996</v>
      </c>
      <c r="L123" s="39"/>
      <c r="M123" s="39"/>
      <c r="N123" s="39"/>
      <c r="O123" s="39"/>
      <c r="P123" s="39"/>
      <c r="Q123" s="39"/>
      <c r="R123" s="39"/>
      <c r="S123" s="40"/>
      <c r="T123" s="39"/>
      <c r="U123" s="39"/>
      <c r="V123" s="35"/>
      <c r="W123" s="35"/>
      <c r="Z123" s="38"/>
      <c r="AA123" s="35"/>
    </row>
    <row r="124" spans="1:27" ht="12.75" x14ac:dyDescent="0.2">
      <c r="A124" s="37" t="s">
        <v>99</v>
      </c>
      <c r="B124" s="39">
        <v>500</v>
      </c>
      <c r="C124" s="20">
        <v>60</v>
      </c>
      <c r="D124" s="39">
        <v>-180</v>
      </c>
      <c r="E124" s="39">
        <v>5289.7939999999999</v>
      </c>
      <c r="F124" s="16" t="str">
        <f t="shared" si="14"/>
        <v>2014-11-29</v>
      </c>
      <c r="G124" s="17" t="str">
        <f t="shared" si="15"/>
        <v>11/29/2014</v>
      </c>
      <c r="H124" s="17">
        <f t="shared" si="13"/>
        <v>43004</v>
      </c>
      <c r="I124" s="16" t="str">
        <f t="shared" si="10"/>
        <v>9/26/2017</v>
      </c>
      <c r="J124" s="16" t="e">
        <f t="shared" si="11"/>
        <v>#N/A</v>
      </c>
      <c r="K124" s="27">
        <f t="shared" si="12"/>
        <v>5650.8059999999996</v>
      </c>
      <c r="L124" s="39"/>
      <c r="M124" s="39"/>
      <c r="N124" s="39"/>
      <c r="O124" s="39"/>
      <c r="P124" s="39"/>
      <c r="Q124" s="39"/>
      <c r="R124" s="39"/>
      <c r="T124" s="39"/>
      <c r="U124" s="39"/>
      <c r="V124" s="35"/>
      <c r="W124" s="35"/>
      <c r="Z124" s="38"/>
      <c r="AA124" s="35"/>
    </row>
    <row r="125" spans="1:27" ht="12.75" x14ac:dyDescent="0.2">
      <c r="A125" s="37" t="s">
        <v>100</v>
      </c>
      <c r="B125" s="39">
        <v>500</v>
      </c>
      <c r="C125" s="20">
        <v>60</v>
      </c>
      <c r="D125" s="39">
        <v>-180</v>
      </c>
      <c r="E125" s="39">
        <v>5281</v>
      </c>
      <c r="F125" s="16" t="str">
        <f t="shared" si="14"/>
        <v>2014-12-01</v>
      </c>
      <c r="G125" s="17" t="str">
        <f t="shared" si="15"/>
        <v>12/1/2014</v>
      </c>
      <c r="H125" s="17">
        <f t="shared" si="13"/>
        <v>43005</v>
      </c>
      <c r="I125" s="16" t="str">
        <f t="shared" si="10"/>
        <v>9/27/2017</v>
      </c>
      <c r="J125" s="16" t="e">
        <f t="shared" si="11"/>
        <v>#N/A</v>
      </c>
      <c r="K125" s="27">
        <f t="shared" si="12"/>
        <v>5650.8059999999996</v>
      </c>
      <c r="L125" s="27"/>
      <c r="M125" s="27"/>
      <c r="N125" s="27"/>
      <c r="O125" s="27"/>
      <c r="P125" s="27"/>
      <c r="Q125" s="27"/>
      <c r="R125" s="27"/>
      <c r="T125" s="27"/>
      <c r="U125" s="27"/>
      <c r="V125" s="27"/>
      <c r="W125" s="27"/>
      <c r="Z125" s="30"/>
      <c r="AA125" s="27"/>
    </row>
    <row r="126" spans="1:27" ht="12.75" x14ac:dyDescent="0.2">
      <c r="A126" s="37" t="s">
        <v>101</v>
      </c>
      <c r="B126" s="39">
        <v>500</v>
      </c>
      <c r="C126" s="20">
        <v>60</v>
      </c>
      <c r="D126" s="39">
        <v>-180</v>
      </c>
      <c r="E126" s="39">
        <v>5256.8419999999996</v>
      </c>
      <c r="F126" s="16" t="str">
        <f t="shared" si="14"/>
        <v>2014-12-02</v>
      </c>
      <c r="G126" s="17" t="str">
        <f t="shared" si="15"/>
        <v>12/2/2014</v>
      </c>
      <c r="H126" s="17">
        <f t="shared" si="13"/>
        <v>43006</v>
      </c>
      <c r="I126" s="16" t="str">
        <f t="shared" si="10"/>
        <v>9/28/2017</v>
      </c>
      <c r="J126" s="16" t="e">
        <f t="shared" si="11"/>
        <v>#N/A</v>
      </c>
      <c r="K126" s="27">
        <f t="shared" si="12"/>
        <v>5650.8059999999996</v>
      </c>
      <c r="L126" s="39"/>
      <c r="M126" s="39"/>
      <c r="N126" s="39"/>
      <c r="O126" s="39"/>
      <c r="P126" s="39"/>
      <c r="Q126" s="39"/>
      <c r="R126" s="39"/>
      <c r="S126" s="27"/>
      <c r="T126" s="39"/>
      <c r="V126" s="27"/>
      <c r="W126" s="35"/>
      <c r="Z126" s="38"/>
      <c r="AA126" s="35"/>
    </row>
    <row r="127" spans="1:27" ht="12.75" x14ac:dyDescent="0.2">
      <c r="A127" s="37" t="s">
        <v>102</v>
      </c>
      <c r="B127" s="27">
        <v>500</v>
      </c>
      <c r="C127" s="16">
        <v>60</v>
      </c>
      <c r="D127" s="27">
        <v>-180</v>
      </c>
      <c r="E127" s="27">
        <v>5385.6196</v>
      </c>
      <c r="F127" s="16" t="str">
        <f t="shared" si="14"/>
        <v>2014-12-03</v>
      </c>
      <c r="G127" s="17" t="str">
        <f t="shared" si="15"/>
        <v>12/3/2014</v>
      </c>
      <c r="H127" s="17">
        <f t="shared" si="13"/>
        <v>43007</v>
      </c>
      <c r="I127" s="16" t="str">
        <f t="shared" si="10"/>
        <v>9/29/2017</v>
      </c>
      <c r="J127" s="16" t="e">
        <f t="shared" si="11"/>
        <v>#N/A</v>
      </c>
      <c r="K127" s="27">
        <f t="shared" si="12"/>
        <v>5650.8059999999996</v>
      </c>
      <c r="L127" s="39"/>
      <c r="M127" s="39"/>
      <c r="N127" s="39"/>
      <c r="O127" s="39"/>
      <c r="P127" s="39"/>
      <c r="Q127" s="39"/>
      <c r="R127" s="39"/>
      <c r="T127" s="39"/>
      <c r="U127" s="40"/>
      <c r="W127" s="35"/>
      <c r="Y127" s="29"/>
      <c r="Z127" s="38"/>
      <c r="AA127" s="35"/>
    </row>
    <row r="128" spans="1:27" ht="12.75" x14ac:dyDescent="0.2">
      <c r="A128" s="37" t="s">
        <v>103</v>
      </c>
      <c r="B128" s="27">
        <v>500</v>
      </c>
      <c r="C128" s="16">
        <v>60</v>
      </c>
      <c r="D128" s="27">
        <v>-180</v>
      </c>
      <c r="E128" s="27">
        <v>5241.884</v>
      </c>
      <c r="F128" s="16" t="str">
        <f t="shared" si="14"/>
        <v>2014-12-04</v>
      </c>
      <c r="G128" s="17" t="str">
        <f t="shared" si="15"/>
        <v>12/4/2014</v>
      </c>
      <c r="H128" s="17">
        <f t="shared" si="13"/>
        <v>43008</v>
      </c>
      <c r="I128" s="16" t="str">
        <f t="shared" si="10"/>
        <v>9/30/2017</v>
      </c>
      <c r="J128" s="16" t="e">
        <f t="shared" si="11"/>
        <v>#N/A</v>
      </c>
      <c r="K128" s="27">
        <f t="shared" si="12"/>
        <v>5650.8059999999996</v>
      </c>
      <c r="L128" s="39"/>
      <c r="M128" s="39"/>
      <c r="N128" s="39"/>
      <c r="O128" s="39"/>
      <c r="P128" s="39"/>
      <c r="Q128" s="39"/>
      <c r="R128" s="39"/>
      <c r="T128" s="39"/>
      <c r="U128" s="39"/>
      <c r="V128" s="41"/>
      <c r="W128" s="35"/>
      <c r="Z128" s="38"/>
      <c r="AA128" s="35"/>
    </row>
    <row r="129" spans="1:27" ht="12.75" x14ac:dyDescent="0.2">
      <c r="A129" s="37" t="s">
        <v>104</v>
      </c>
      <c r="B129" s="39">
        <v>500</v>
      </c>
      <c r="C129" s="20">
        <v>60</v>
      </c>
      <c r="D129" s="39">
        <v>-180</v>
      </c>
      <c r="E129" s="39">
        <v>5212.4799999999996</v>
      </c>
      <c r="F129" s="16" t="str">
        <f t="shared" si="14"/>
        <v>2014-12-05</v>
      </c>
      <c r="G129" s="17" t="str">
        <f t="shared" si="15"/>
        <v>12/5/2014</v>
      </c>
      <c r="H129" s="17">
        <f t="shared" si="13"/>
        <v>43009</v>
      </c>
      <c r="I129" s="16" t="str">
        <f t="shared" si="10"/>
        <v>10/1/2017</v>
      </c>
      <c r="J129" s="16" t="e">
        <f t="shared" si="11"/>
        <v>#N/A</v>
      </c>
      <c r="K129" s="27">
        <f t="shared" si="12"/>
        <v>5650.8059999999996</v>
      </c>
      <c r="L129" s="27"/>
      <c r="M129" s="27"/>
      <c r="N129" s="27"/>
      <c r="O129" s="27"/>
      <c r="P129" s="27"/>
      <c r="Q129" s="27"/>
      <c r="R129" s="27"/>
      <c r="T129" s="27"/>
      <c r="U129" s="27"/>
      <c r="V129" s="27"/>
      <c r="W129" s="27"/>
      <c r="Y129" s="29"/>
      <c r="Z129" s="38"/>
      <c r="AA129" s="27"/>
    </row>
    <row r="130" spans="1:27" ht="12.75" x14ac:dyDescent="0.2">
      <c r="A130" s="37" t="s">
        <v>105</v>
      </c>
      <c r="B130" s="27">
        <v>500</v>
      </c>
      <c r="C130" s="16">
        <v>60</v>
      </c>
      <c r="D130" s="27">
        <v>-180</v>
      </c>
      <c r="E130" s="27">
        <v>5292.8509999999997</v>
      </c>
      <c r="F130" s="16" t="str">
        <f t="shared" si="14"/>
        <v>2014-12-06</v>
      </c>
      <c r="G130" s="17" t="str">
        <f t="shared" si="15"/>
        <v>12/6/2014</v>
      </c>
      <c r="H130" s="17">
        <f t="shared" si="13"/>
        <v>43010</v>
      </c>
      <c r="I130" s="16" t="str">
        <f t="shared" si="10"/>
        <v>10/2/2017</v>
      </c>
      <c r="J130" s="16" t="e">
        <f t="shared" si="11"/>
        <v>#N/A</v>
      </c>
      <c r="K130" s="27">
        <f t="shared" si="12"/>
        <v>5650.8059999999996</v>
      </c>
      <c r="L130" s="27"/>
      <c r="M130" s="27"/>
      <c r="N130" s="27"/>
      <c r="O130" s="27"/>
      <c r="P130" s="27"/>
      <c r="Q130" s="27"/>
      <c r="R130" s="27"/>
      <c r="T130" s="27"/>
      <c r="U130" s="27"/>
      <c r="W130" s="27"/>
      <c r="Y130" s="29"/>
      <c r="Z130" s="38"/>
      <c r="AA130" s="27"/>
    </row>
    <row r="131" spans="1:27" ht="12.75" x14ac:dyDescent="0.2">
      <c r="A131" s="37" t="s">
        <v>106</v>
      </c>
      <c r="B131" s="27">
        <v>500</v>
      </c>
      <c r="C131" s="16">
        <v>60</v>
      </c>
      <c r="D131" s="27">
        <v>-180</v>
      </c>
      <c r="E131" s="27">
        <v>5279.6122999999998</v>
      </c>
      <c r="F131" s="16" t="str">
        <f t="shared" si="14"/>
        <v>2014-12-07</v>
      </c>
      <c r="G131" s="17" t="str">
        <f t="shared" si="15"/>
        <v>12/7/2014</v>
      </c>
      <c r="H131" s="17">
        <f t="shared" si="13"/>
        <v>43011</v>
      </c>
      <c r="I131" s="16" t="str">
        <f t="shared" si="10"/>
        <v>10/3/2017</v>
      </c>
      <c r="J131" s="16" t="e">
        <f t="shared" si="11"/>
        <v>#N/A</v>
      </c>
      <c r="K131" s="27">
        <f t="shared" si="12"/>
        <v>5650.8059999999996</v>
      </c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Y131" s="29"/>
      <c r="Z131" s="38"/>
      <c r="AA131" s="35"/>
    </row>
    <row r="132" spans="1:27" ht="12.75" x14ac:dyDescent="0.2">
      <c r="A132" s="37" t="s">
        <v>107</v>
      </c>
      <c r="B132" s="27">
        <v>500</v>
      </c>
      <c r="C132" s="16">
        <v>60</v>
      </c>
      <c r="D132" s="27">
        <v>-180</v>
      </c>
      <c r="E132" s="27">
        <v>5206.7393000000002</v>
      </c>
      <c r="F132" s="16" t="str">
        <f t="shared" si="14"/>
        <v>2014-12-08</v>
      </c>
      <c r="G132" s="17" t="str">
        <f t="shared" si="15"/>
        <v>12/8/2014</v>
      </c>
      <c r="H132" s="17">
        <f t="shared" si="13"/>
        <v>43012</v>
      </c>
      <c r="I132" s="16" t="str">
        <f t="shared" si="10"/>
        <v>10/4/2017</v>
      </c>
      <c r="J132" s="16" t="e">
        <f t="shared" si="11"/>
        <v>#N/A</v>
      </c>
      <c r="K132" s="27">
        <f t="shared" si="12"/>
        <v>5650.8059999999996</v>
      </c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Y132" s="29"/>
      <c r="Z132" s="38"/>
      <c r="AA132" s="27"/>
    </row>
    <row r="133" spans="1:27" ht="12.75" x14ac:dyDescent="0.2">
      <c r="A133" s="37" t="s">
        <v>108</v>
      </c>
      <c r="B133" s="39">
        <v>500</v>
      </c>
      <c r="C133" s="20">
        <v>60</v>
      </c>
      <c r="D133" s="39">
        <v>-180</v>
      </c>
      <c r="E133" s="39">
        <v>5202.7690000000002</v>
      </c>
      <c r="F133" s="16" t="str">
        <f t="shared" si="14"/>
        <v>2014-12-09</v>
      </c>
      <c r="G133" s="17" t="str">
        <f t="shared" si="15"/>
        <v>12/9/2014</v>
      </c>
      <c r="H133" s="17">
        <f t="shared" si="13"/>
        <v>43013</v>
      </c>
      <c r="I133" s="16" t="str">
        <f t="shared" si="10"/>
        <v>10/5/2017</v>
      </c>
      <c r="J133" s="16" t="e">
        <f t="shared" si="11"/>
        <v>#N/A</v>
      </c>
      <c r="K133" s="27">
        <f t="shared" si="12"/>
        <v>5650.8059999999996</v>
      </c>
      <c r="L133" s="39"/>
      <c r="M133" s="39"/>
      <c r="N133" s="39"/>
      <c r="O133" s="39"/>
      <c r="P133" s="39"/>
      <c r="Q133" s="39"/>
      <c r="R133" s="39"/>
      <c r="T133" s="39"/>
      <c r="U133" s="39"/>
      <c r="V133" s="35"/>
      <c r="W133" s="35"/>
      <c r="Y133" s="29"/>
      <c r="Z133" s="38"/>
      <c r="AA133" s="35"/>
    </row>
    <row r="134" spans="1:27" ht="12.75" x14ac:dyDescent="0.2">
      <c r="A134" s="37" t="s">
        <v>109</v>
      </c>
      <c r="B134" s="27">
        <v>500</v>
      </c>
      <c r="C134" s="16">
        <v>60</v>
      </c>
      <c r="D134" s="27">
        <v>-180</v>
      </c>
      <c r="E134" s="27">
        <v>5199.7030000000004</v>
      </c>
      <c r="F134" s="16" t="str">
        <f t="shared" si="14"/>
        <v>2014-12-10</v>
      </c>
      <c r="G134" s="17" t="str">
        <f t="shared" si="15"/>
        <v>12/10/2014</v>
      </c>
      <c r="H134" s="17">
        <f t="shared" si="13"/>
        <v>43014</v>
      </c>
      <c r="I134" s="16" t="str">
        <f t="shared" si="10"/>
        <v>10/6/2017</v>
      </c>
      <c r="J134" s="16" t="e">
        <f t="shared" si="11"/>
        <v>#N/A</v>
      </c>
      <c r="K134" s="27">
        <f t="shared" si="12"/>
        <v>5650.8059999999996</v>
      </c>
      <c r="L134" s="27"/>
      <c r="M134" s="27"/>
      <c r="N134" s="27"/>
      <c r="O134" s="27"/>
      <c r="P134" s="27"/>
      <c r="Q134" s="27"/>
      <c r="R134" s="27"/>
      <c r="T134" s="27"/>
      <c r="U134" s="27"/>
      <c r="W134" s="27"/>
      <c r="Z134" s="30"/>
      <c r="AA134" s="27"/>
    </row>
    <row r="135" spans="1:27" ht="12.75" x14ac:dyDescent="0.2">
      <c r="A135" s="37" t="s">
        <v>110</v>
      </c>
      <c r="B135" s="39">
        <v>500</v>
      </c>
      <c r="C135" s="20">
        <v>60</v>
      </c>
      <c r="D135" s="39">
        <v>-180</v>
      </c>
      <c r="E135" s="39">
        <v>5203.6769999999997</v>
      </c>
      <c r="F135" s="16" t="str">
        <f t="shared" ref="F135:F143" si="16">LEFT(A135,10)</f>
        <v>2014-12-11</v>
      </c>
      <c r="G135" s="17" t="str">
        <f t="shared" ref="G135:G143" si="17">TEXT(F135,"m/d/yyyy")</f>
        <v>12/11/2014</v>
      </c>
      <c r="H135" s="17">
        <f t="shared" si="13"/>
        <v>43015</v>
      </c>
      <c r="I135" s="16" t="str">
        <f t="shared" ref="I135:I198" si="18">TEXT(H135,"m/d/yyyy")</f>
        <v>10/7/2017</v>
      </c>
      <c r="J135" s="16" t="e">
        <f t="shared" ref="J135:J198" si="19">MATCH(I135,G:G,0)</f>
        <v>#N/A</v>
      </c>
      <c r="K135" s="27">
        <f t="shared" si="12"/>
        <v>5650.8059999999996</v>
      </c>
      <c r="L135" s="27"/>
      <c r="M135" s="27"/>
      <c r="N135" s="27"/>
      <c r="O135" s="27"/>
      <c r="P135" s="27"/>
      <c r="Q135" s="27"/>
      <c r="R135" s="27"/>
      <c r="T135" s="27"/>
      <c r="U135" s="27"/>
      <c r="V135" s="27"/>
      <c r="W135" s="27"/>
      <c r="Z135" s="30"/>
      <c r="AA135" s="27"/>
    </row>
    <row r="136" spans="1:27" ht="12.75" x14ac:dyDescent="0.2">
      <c r="A136" s="37" t="s">
        <v>111</v>
      </c>
      <c r="B136" s="27">
        <v>500</v>
      </c>
      <c r="C136" s="10">
        <v>60</v>
      </c>
      <c r="D136" s="27">
        <v>-180</v>
      </c>
      <c r="E136" s="27">
        <v>5148.0029999999997</v>
      </c>
      <c r="F136" s="16" t="str">
        <f t="shared" si="16"/>
        <v>2014-12-12</v>
      </c>
      <c r="G136" s="17" t="str">
        <f t="shared" si="17"/>
        <v>12/12/2014</v>
      </c>
      <c r="H136" s="17">
        <f t="shared" si="13"/>
        <v>43016</v>
      </c>
      <c r="I136" s="16" t="str">
        <f t="shared" si="18"/>
        <v>10/8/2017</v>
      </c>
      <c r="J136" s="16" t="e">
        <f t="shared" si="19"/>
        <v>#N/A</v>
      </c>
      <c r="K136" s="27">
        <f t="shared" ref="K136:K199" si="20">IFERROR(INDEX(E:E,J136),K135)</f>
        <v>5650.8059999999996</v>
      </c>
      <c r="L136" s="27"/>
      <c r="M136" s="27"/>
      <c r="N136" s="27"/>
      <c r="O136" s="27"/>
      <c r="P136" s="27"/>
      <c r="Q136" s="27"/>
      <c r="R136" s="27"/>
      <c r="T136" s="27"/>
      <c r="U136" s="27"/>
      <c r="W136" s="27"/>
      <c r="Z136" s="30"/>
      <c r="AA136" s="27"/>
    </row>
    <row r="137" spans="1:27" ht="12.75" x14ac:dyDescent="0.2">
      <c r="A137" s="37" t="s">
        <v>112</v>
      </c>
      <c r="B137" s="39">
        <v>500</v>
      </c>
      <c r="C137" s="20">
        <v>60</v>
      </c>
      <c r="D137" s="39">
        <v>-180</v>
      </c>
      <c r="E137" s="39">
        <v>5159.192</v>
      </c>
      <c r="F137" s="16" t="str">
        <f t="shared" si="16"/>
        <v>2014-12-13</v>
      </c>
      <c r="G137" s="17" t="str">
        <f t="shared" si="17"/>
        <v>12/13/2014</v>
      </c>
      <c r="H137" s="17">
        <f t="shared" ref="H137:H200" si="21">H136+1</f>
        <v>43017</v>
      </c>
      <c r="I137" s="16" t="str">
        <f t="shared" si="18"/>
        <v>10/9/2017</v>
      </c>
      <c r="J137" s="16" t="e">
        <f t="shared" si="19"/>
        <v>#N/A</v>
      </c>
      <c r="K137" s="27">
        <f t="shared" si="20"/>
        <v>5650.8059999999996</v>
      </c>
      <c r="L137" s="39"/>
      <c r="M137" s="39"/>
      <c r="N137" s="39"/>
      <c r="O137" s="39"/>
      <c r="P137" s="39"/>
      <c r="Q137" s="39"/>
      <c r="R137" s="39"/>
      <c r="S137" s="27"/>
      <c r="T137" s="39"/>
      <c r="U137" s="39"/>
      <c r="V137" s="35"/>
      <c r="W137" s="35"/>
      <c r="Z137" s="38"/>
      <c r="AA137" s="35"/>
    </row>
    <row r="138" spans="1:27" ht="12.75" x14ac:dyDescent="0.2">
      <c r="A138" s="37" t="s">
        <v>113</v>
      </c>
      <c r="B138" s="27">
        <v>500</v>
      </c>
      <c r="C138" s="16">
        <v>60</v>
      </c>
      <c r="D138" s="27">
        <v>-180</v>
      </c>
      <c r="E138" s="27">
        <v>5100.4709999999995</v>
      </c>
      <c r="F138" s="16" t="str">
        <f t="shared" si="16"/>
        <v>2014-12-14</v>
      </c>
      <c r="G138" s="17" t="str">
        <f t="shared" si="17"/>
        <v>12/14/2014</v>
      </c>
      <c r="H138" s="17">
        <f t="shared" si="21"/>
        <v>43018</v>
      </c>
      <c r="I138" s="16" t="str">
        <f t="shared" si="18"/>
        <v>10/10/2017</v>
      </c>
      <c r="J138" s="16" t="e">
        <f t="shared" si="19"/>
        <v>#N/A</v>
      </c>
      <c r="K138" s="27">
        <f t="shared" si="20"/>
        <v>5650.8059999999996</v>
      </c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Z138" s="38"/>
      <c r="AA138" s="35"/>
    </row>
    <row r="139" spans="1:27" ht="12.75" x14ac:dyDescent="0.2">
      <c r="A139" s="37" t="s">
        <v>114</v>
      </c>
      <c r="B139" s="27">
        <v>500</v>
      </c>
      <c r="C139" s="10">
        <v>60</v>
      </c>
      <c r="D139" s="27">
        <v>-180</v>
      </c>
      <c r="E139" s="27">
        <v>5118.1319999999996</v>
      </c>
      <c r="F139" s="16" t="str">
        <f t="shared" si="16"/>
        <v>2014-12-15</v>
      </c>
      <c r="G139" s="17" t="str">
        <f t="shared" si="17"/>
        <v>12/15/2014</v>
      </c>
      <c r="H139" s="17">
        <f t="shared" si="21"/>
        <v>43019</v>
      </c>
      <c r="I139" s="16" t="str">
        <f t="shared" si="18"/>
        <v>10/11/2017</v>
      </c>
      <c r="J139" s="16" t="e">
        <f t="shared" si="19"/>
        <v>#N/A</v>
      </c>
      <c r="K139" s="27">
        <f t="shared" si="20"/>
        <v>5650.8059999999996</v>
      </c>
      <c r="L139" s="39"/>
      <c r="M139" s="39"/>
      <c r="N139" s="39"/>
      <c r="O139" s="39"/>
      <c r="P139" s="39"/>
      <c r="Q139" s="39"/>
      <c r="R139" s="39"/>
      <c r="T139" s="39"/>
      <c r="W139" s="35"/>
      <c r="Y139" s="29"/>
      <c r="Z139" s="38"/>
      <c r="AA139" s="35"/>
    </row>
    <row r="140" spans="1:27" ht="12.75" x14ac:dyDescent="0.2">
      <c r="A140" s="37" t="s">
        <v>115</v>
      </c>
      <c r="B140" s="27">
        <v>500</v>
      </c>
      <c r="C140" s="16">
        <v>60</v>
      </c>
      <c r="D140" s="27">
        <v>-180</v>
      </c>
      <c r="E140" s="27">
        <v>5112.5474000000004</v>
      </c>
      <c r="F140" s="16" t="str">
        <f t="shared" si="16"/>
        <v>2014-12-16</v>
      </c>
      <c r="G140" s="17" t="str">
        <f t="shared" si="17"/>
        <v>12/16/2014</v>
      </c>
      <c r="H140" s="17">
        <f t="shared" si="21"/>
        <v>43020</v>
      </c>
      <c r="I140" s="16" t="str">
        <f t="shared" si="18"/>
        <v>10/12/2017</v>
      </c>
      <c r="J140" s="16" t="e">
        <f t="shared" si="19"/>
        <v>#N/A</v>
      </c>
      <c r="K140" s="27">
        <f t="shared" si="20"/>
        <v>5650.8059999999996</v>
      </c>
      <c r="L140" s="27"/>
      <c r="M140" s="27"/>
      <c r="N140" s="27"/>
      <c r="O140" s="27"/>
      <c r="P140" s="27"/>
      <c r="Q140" s="27"/>
      <c r="R140" s="27"/>
      <c r="T140" s="27"/>
      <c r="U140" s="27"/>
      <c r="W140" s="27"/>
      <c r="Y140" s="29"/>
      <c r="Z140" s="38"/>
      <c r="AA140" s="27"/>
    </row>
    <row r="141" spans="1:27" ht="12.75" x14ac:dyDescent="0.2">
      <c r="A141" s="37" t="s">
        <v>116</v>
      </c>
      <c r="B141" s="39">
        <v>500</v>
      </c>
      <c r="C141" s="20">
        <v>60</v>
      </c>
      <c r="D141" s="39">
        <v>-180</v>
      </c>
      <c r="E141" s="39">
        <v>5090.5309999999999</v>
      </c>
      <c r="F141" s="16" t="str">
        <f t="shared" si="16"/>
        <v>2014-12-17</v>
      </c>
      <c r="G141" s="17" t="str">
        <f t="shared" si="17"/>
        <v>12/17/2014</v>
      </c>
      <c r="H141" s="17">
        <f t="shared" si="21"/>
        <v>43021</v>
      </c>
      <c r="I141" s="16" t="str">
        <f t="shared" si="18"/>
        <v>10/13/2017</v>
      </c>
      <c r="J141" s="16" t="e">
        <f t="shared" si="19"/>
        <v>#N/A</v>
      </c>
      <c r="K141" s="27">
        <f t="shared" si="20"/>
        <v>5650.8059999999996</v>
      </c>
      <c r="L141" s="27"/>
      <c r="M141" s="27"/>
      <c r="N141" s="27"/>
      <c r="O141" s="27"/>
      <c r="P141" s="27"/>
      <c r="Q141" s="27"/>
      <c r="R141" s="27"/>
      <c r="T141" s="27"/>
      <c r="U141" s="27"/>
      <c r="V141" s="27"/>
      <c r="W141" s="27"/>
      <c r="Y141" s="29"/>
      <c r="Z141" s="38"/>
      <c r="AA141" s="35"/>
    </row>
    <row r="142" spans="1:27" ht="12.75" x14ac:dyDescent="0.2">
      <c r="A142" s="37" t="s">
        <v>117</v>
      </c>
      <c r="B142" s="27">
        <v>500</v>
      </c>
      <c r="C142" s="16">
        <v>60</v>
      </c>
      <c r="D142" s="27">
        <v>-180</v>
      </c>
      <c r="E142" s="27">
        <v>5101.6049999999996</v>
      </c>
      <c r="F142" s="17" t="str">
        <f t="shared" si="16"/>
        <v>2014-12-18</v>
      </c>
      <c r="G142" s="17" t="str">
        <f t="shared" si="17"/>
        <v>12/18/2014</v>
      </c>
      <c r="H142" s="17">
        <f t="shared" si="21"/>
        <v>43022</v>
      </c>
      <c r="I142" s="16" t="str">
        <f t="shared" si="18"/>
        <v>10/14/2017</v>
      </c>
      <c r="J142" s="16" t="e">
        <f t="shared" si="19"/>
        <v>#N/A</v>
      </c>
      <c r="K142" s="27">
        <f t="shared" si="20"/>
        <v>5650.8059999999996</v>
      </c>
      <c r="L142" s="27"/>
      <c r="M142" s="27"/>
      <c r="N142" s="27"/>
      <c r="O142" s="27"/>
      <c r="P142" s="27"/>
      <c r="Q142" s="27"/>
      <c r="R142" s="27"/>
      <c r="T142" s="27"/>
      <c r="W142" s="27"/>
      <c r="Y142" s="29"/>
      <c r="Z142" s="38"/>
      <c r="AA142" s="27"/>
    </row>
    <row r="143" spans="1:27" ht="12.75" x14ac:dyDescent="0.2">
      <c r="A143" s="37" t="s">
        <v>118</v>
      </c>
      <c r="B143" s="27">
        <v>500</v>
      </c>
      <c r="C143" s="16">
        <v>60</v>
      </c>
      <c r="D143" s="27">
        <v>-180</v>
      </c>
      <c r="E143" s="27">
        <v>5053.9706999999999</v>
      </c>
      <c r="F143" s="16" t="str">
        <f t="shared" si="16"/>
        <v>2014-12-19</v>
      </c>
      <c r="G143" s="17" t="str">
        <f t="shared" si="17"/>
        <v>12/19/2014</v>
      </c>
      <c r="H143" s="17">
        <f t="shared" si="21"/>
        <v>43023</v>
      </c>
      <c r="I143" s="16" t="str">
        <f t="shared" si="18"/>
        <v>10/15/2017</v>
      </c>
      <c r="J143" s="16" t="e">
        <f t="shared" si="19"/>
        <v>#N/A</v>
      </c>
      <c r="K143" s="27">
        <f t="shared" si="20"/>
        <v>5650.8059999999996</v>
      </c>
      <c r="L143" s="39"/>
      <c r="M143" s="39"/>
      <c r="N143" s="39"/>
      <c r="O143" s="39"/>
      <c r="P143" s="39"/>
      <c r="Q143" s="39"/>
      <c r="R143" s="39"/>
      <c r="S143" s="40"/>
      <c r="T143" s="39"/>
      <c r="U143" s="39"/>
      <c r="W143" s="35"/>
      <c r="Z143" s="38"/>
      <c r="AA143" s="35"/>
    </row>
    <row r="144" spans="1:27" ht="12.75" x14ac:dyDescent="0.2">
      <c r="A144" s="28" t="s">
        <v>119</v>
      </c>
      <c r="B144" s="39">
        <v>500</v>
      </c>
      <c r="C144" s="20">
        <v>60</v>
      </c>
      <c r="D144" s="39">
        <v>-180</v>
      </c>
      <c r="E144" s="39">
        <v>5102.5640000000003</v>
      </c>
      <c r="F144" s="16" t="str">
        <f t="shared" ref="F144:F207" si="22">LEFT(A144,10)</f>
        <v>2014-12-20</v>
      </c>
      <c r="G144" s="17" t="str">
        <f t="shared" ref="G144:G207" si="23">TEXT(F144,"m/d/yyyy")</f>
        <v>12/20/2014</v>
      </c>
      <c r="H144" s="17">
        <f t="shared" si="21"/>
        <v>43024</v>
      </c>
      <c r="I144" s="16" t="str">
        <f t="shared" si="18"/>
        <v>10/16/2017</v>
      </c>
      <c r="J144" s="16" t="e">
        <f t="shared" si="19"/>
        <v>#N/A</v>
      </c>
      <c r="K144" s="27">
        <f t="shared" si="20"/>
        <v>5650.8059999999996</v>
      </c>
      <c r="L144" s="27"/>
      <c r="M144" s="27"/>
      <c r="N144" s="27"/>
      <c r="O144" s="27"/>
      <c r="P144" s="27"/>
      <c r="Q144" s="27"/>
      <c r="R144" s="27"/>
      <c r="T144" s="27"/>
      <c r="U144" s="27"/>
      <c r="V144" s="27"/>
      <c r="W144" s="27"/>
      <c r="Z144" s="30"/>
      <c r="AA144" s="27"/>
    </row>
    <row r="145" spans="1:27" ht="12.75" x14ac:dyDescent="0.2">
      <c r="A145" s="37" t="s">
        <v>120</v>
      </c>
      <c r="B145" s="39">
        <v>500</v>
      </c>
      <c r="C145" s="20">
        <v>60</v>
      </c>
      <c r="D145" s="39">
        <v>-180</v>
      </c>
      <c r="E145" s="39">
        <v>5198.5889999999999</v>
      </c>
      <c r="F145" s="16" t="str">
        <f t="shared" si="22"/>
        <v>2014-12-21</v>
      </c>
      <c r="G145" s="17" t="str">
        <f t="shared" si="23"/>
        <v>12/21/2014</v>
      </c>
      <c r="H145" s="17">
        <f t="shared" si="21"/>
        <v>43025</v>
      </c>
      <c r="I145" s="16" t="str">
        <f t="shared" si="18"/>
        <v>10/17/2017</v>
      </c>
      <c r="J145" s="16" t="e">
        <f t="shared" si="19"/>
        <v>#N/A</v>
      </c>
      <c r="K145" s="27">
        <f t="shared" si="20"/>
        <v>5650.8059999999996</v>
      </c>
      <c r="L145" s="39"/>
      <c r="M145" s="39"/>
      <c r="N145" s="39"/>
      <c r="O145" s="39"/>
      <c r="P145" s="39"/>
      <c r="Q145" s="39"/>
      <c r="R145" s="39"/>
      <c r="T145" s="39"/>
      <c r="U145" s="39"/>
      <c r="V145" s="27"/>
      <c r="W145" s="35"/>
      <c r="Z145" s="38"/>
      <c r="AA145" s="35"/>
    </row>
    <row r="146" spans="1:27" ht="12.75" x14ac:dyDescent="0.2">
      <c r="A146" s="37" t="s">
        <v>121</v>
      </c>
      <c r="B146" s="39">
        <v>500</v>
      </c>
      <c r="C146" s="20">
        <v>60</v>
      </c>
      <c r="D146" s="39">
        <v>-180</v>
      </c>
      <c r="E146" s="39">
        <v>5230.2030000000004</v>
      </c>
      <c r="F146" s="16" t="str">
        <f t="shared" si="22"/>
        <v>2014-12-22</v>
      </c>
      <c r="G146" s="17" t="str">
        <f t="shared" si="23"/>
        <v>12/22/2014</v>
      </c>
      <c r="H146" s="17">
        <f t="shared" si="21"/>
        <v>43026</v>
      </c>
      <c r="I146" s="16" t="str">
        <f t="shared" si="18"/>
        <v>10/18/2017</v>
      </c>
      <c r="J146" s="16" t="e">
        <f t="shared" si="19"/>
        <v>#N/A</v>
      </c>
      <c r="K146" s="27">
        <f t="shared" si="20"/>
        <v>5650.8059999999996</v>
      </c>
      <c r="L146" s="39"/>
      <c r="M146" s="39"/>
      <c r="N146" s="39"/>
      <c r="O146" s="39"/>
      <c r="P146" s="39"/>
      <c r="Q146" s="39"/>
      <c r="R146" s="39"/>
      <c r="S146" s="40"/>
      <c r="T146" s="39"/>
      <c r="U146" s="39"/>
      <c r="W146" s="35"/>
      <c r="Z146" s="38"/>
      <c r="AA146" s="35"/>
    </row>
    <row r="147" spans="1:27" ht="12.75" x14ac:dyDescent="0.2">
      <c r="A147" s="37" t="s">
        <v>122</v>
      </c>
      <c r="B147" s="27">
        <v>500</v>
      </c>
      <c r="C147" s="16">
        <v>60</v>
      </c>
      <c r="D147" s="27">
        <v>-180</v>
      </c>
      <c r="E147" s="27">
        <v>5220.991</v>
      </c>
      <c r="F147" s="16" t="str">
        <f t="shared" si="22"/>
        <v>2014-12-23</v>
      </c>
      <c r="G147" s="17" t="str">
        <f t="shared" si="23"/>
        <v>12/23/2014</v>
      </c>
      <c r="H147" s="17">
        <f t="shared" si="21"/>
        <v>43027</v>
      </c>
      <c r="I147" s="16" t="str">
        <f t="shared" si="18"/>
        <v>10/19/2017</v>
      </c>
      <c r="J147" s="16" t="e">
        <f t="shared" si="19"/>
        <v>#N/A</v>
      </c>
      <c r="K147" s="27">
        <f t="shared" si="20"/>
        <v>5650.8059999999996</v>
      </c>
      <c r="L147" s="39"/>
      <c r="M147" s="39"/>
      <c r="N147" s="39"/>
      <c r="O147" s="39"/>
      <c r="P147" s="39"/>
      <c r="Q147" s="39"/>
      <c r="R147" s="39"/>
      <c r="T147" s="39"/>
      <c r="U147" s="39"/>
      <c r="W147" s="35"/>
      <c r="Y147" s="29"/>
      <c r="Z147" s="38"/>
      <c r="AA147" s="35"/>
    </row>
    <row r="148" spans="1:27" ht="12.75" x14ac:dyDescent="0.2">
      <c r="A148" s="37" t="s">
        <v>123</v>
      </c>
      <c r="B148" s="27">
        <v>500</v>
      </c>
      <c r="C148" s="16">
        <v>60</v>
      </c>
      <c r="D148" s="27">
        <v>-180</v>
      </c>
      <c r="E148" s="27">
        <v>5142.1819999999998</v>
      </c>
      <c r="F148" s="16" t="str">
        <f t="shared" si="22"/>
        <v>2014-12-24</v>
      </c>
      <c r="G148" s="17" t="str">
        <f t="shared" si="23"/>
        <v>12/24/2014</v>
      </c>
      <c r="H148" s="17">
        <f t="shared" si="21"/>
        <v>43028</v>
      </c>
      <c r="I148" s="16" t="str">
        <f t="shared" si="18"/>
        <v>10/20/2017</v>
      </c>
      <c r="J148" s="16" t="e">
        <f t="shared" si="19"/>
        <v>#N/A</v>
      </c>
      <c r="K148" s="27">
        <f t="shared" si="20"/>
        <v>5650.8059999999996</v>
      </c>
      <c r="L148" s="39"/>
      <c r="M148" s="39"/>
      <c r="N148" s="39"/>
      <c r="O148" s="39"/>
      <c r="P148" s="39"/>
      <c r="Q148" s="39"/>
      <c r="R148" s="39"/>
      <c r="T148" s="39"/>
      <c r="U148" s="39"/>
      <c r="W148" s="35"/>
      <c r="Y148" s="29"/>
      <c r="Z148" s="38"/>
      <c r="AA148" s="35"/>
    </row>
    <row r="149" spans="1:27" ht="12.75" x14ac:dyDescent="0.2">
      <c r="A149" s="28" t="s">
        <v>124</v>
      </c>
      <c r="B149" s="39">
        <v>500</v>
      </c>
      <c r="C149" s="20">
        <v>60</v>
      </c>
      <c r="D149" s="39">
        <v>-180</v>
      </c>
      <c r="E149" s="39">
        <v>5154.4799999999996</v>
      </c>
      <c r="F149" s="16" t="str">
        <f t="shared" si="22"/>
        <v>2014-12-25</v>
      </c>
      <c r="G149" s="17" t="str">
        <f t="shared" si="23"/>
        <v>12/25/2014</v>
      </c>
      <c r="H149" s="17">
        <f t="shared" si="21"/>
        <v>43029</v>
      </c>
      <c r="I149" s="16" t="str">
        <f t="shared" si="18"/>
        <v>10/21/2017</v>
      </c>
      <c r="J149" s="16" t="e">
        <f t="shared" si="19"/>
        <v>#N/A</v>
      </c>
      <c r="K149" s="27">
        <f t="shared" si="20"/>
        <v>5650.8059999999996</v>
      </c>
      <c r="L149" s="27"/>
      <c r="M149" s="27"/>
      <c r="N149" s="27"/>
      <c r="O149" s="27"/>
      <c r="P149" s="27"/>
      <c r="Q149" s="27"/>
      <c r="R149" s="27"/>
      <c r="T149" s="27"/>
      <c r="U149" s="27"/>
      <c r="V149" s="27"/>
      <c r="W149" s="27"/>
      <c r="Y149" s="29"/>
      <c r="Z149" s="38"/>
      <c r="AA149" s="27"/>
    </row>
    <row r="150" spans="1:27" ht="12.75" x14ac:dyDescent="0.2">
      <c r="A150" s="28" t="s">
        <v>125</v>
      </c>
      <c r="B150" s="27">
        <v>500</v>
      </c>
      <c r="C150" s="16">
        <v>60</v>
      </c>
      <c r="D150" s="27">
        <v>-180</v>
      </c>
      <c r="E150" s="27">
        <v>5193.4507000000003</v>
      </c>
      <c r="F150" s="16" t="str">
        <f t="shared" si="22"/>
        <v>2014-12-26</v>
      </c>
      <c r="G150" s="17" t="str">
        <f t="shared" si="23"/>
        <v>12/26/2014</v>
      </c>
      <c r="H150" s="17">
        <f t="shared" si="21"/>
        <v>43030</v>
      </c>
      <c r="I150" s="16" t="str">
        <f t="shared" si="18"/>
        <v>10/22/2017</v>
      </c>
      <c r="J150" s="16" t="e">
        <f t="shared" si="19"/>
        <v>#N/A</v>
      </c>
      <c r="K150" s="27">
        <f t="shared" si="20"/>
        <v>5650.8059999999996</v>
      </c>
      <c r="L150" s="27"/>
      <c r="M150" s="27"/>
      <c r="N150" s="27"/>
      <c r="O150" s="27"/>
      <c r="P150" s="27"/>
      <c r="Q150" s="27"/>
      <c r="R150" s="27"/>
      <c r="T150" s="27"/>
      <c r="U150" s="27"/>
      <c r="V150" s="27"/>
      <c r="W150" s="27"/>
      <c r="Z150" s="30"/>
      <c r="AA150" s="27"/>
    </row>
    <row r="151" spans="1:27" ht="12.75" x14ac:dyDescent="0.2">
      <c r="A151" s="37" t="s">
        <v>126</v>
      </c>
      <c r="B151" s="27">
        <v>500</v>
      </c>
      <c r="C151" s="10">
        <v>60</v>
      </c>
      <c r="D151" s="27">
        <v>-180</v>
      </c>
      <c r="E151" s="27">
        <v>5169.5303000000004</v>
      </c>
      <c r="F151" s="16" t="str">
        <f t="shared" si="22"/>
        <v>2014-12-27</v>
      </c>
      <c r="G151" s="17" t="str">
        <f t="shared" si="23"/>
        <v>12/27/2014</v>
      </c>
      <c r="H151" s="17">
        <f t="shared" si="21"/>
        <v>43031</v>
      </c>
      <c r="I151" s="16" t="str">
        <f t="shared" si="18"/>
        <v>10/23/2017</v>
      </c>
      <c r="J151" s="16" t="e">
        <f t="shared" si="19"/>
        <v>#N/A</v>
      </c>
      <c r="K151" s="27">
        <f t="shared" si="20"/>
        <v>5650.8059999999996</v>
      </c>
      <c r="L151" s="39"/>
      <c r="M151" s="39"/>
      <c r="N151" s="39"/>
      <c r="O151" s="39"/>
      <c r="P151" s="39"/>
      <c r="Q151" s="39"/>
      <c r="R151" s="39"/>
      <c r="T151" s="39"/>
      <c r="U151" s="39"/>
      <c r="V151" s="35"/>
      <c r="W151" s="35"/>
      <c r="Z151" s="38"/>
      <c r="AA151" s="35"/>
    </row>
    <row r="152" spans="1:27" ht="12.75" x14ac:dyDescent="0.2">
      <c r="A152" s="28" t="s">
        <v>127</v>
      </c>
      <c r="B152" s="27">
        <v>500</v>
      </c>
      <c r="C152" s="16">
        <v>60</v>
      </c>
      <c r="D152" s="27">
        <v>-180</v>
      </c>
      <c r="E152" s="27">
        <v>5108.4960000000001</v>
      </c>
      <c r="F152" s="16" t="str">
        <f t="shared" si="22"/>
        <v>2014-12-28</v>
      </c>
      <c r="G152" s="17" t="str">
        <f t="shared" si="23"/>
        <v>12/28/2014</v>
      </c>
      <c r="H152" s="17">
        <f t="shared" si="21"/>
        <v>43032</v>
      </c>
      <c r="I152" s="16" t="str">
        <f t="shared" si="18"/>
        <v>10/24/2017</v>
      </c>
      <c r="J152" s="16" t="e">
        <f t="shared" si="19"/>
        <v>#N/A</v>
      </c>
      <c r="K152" s="27">
        <f t="shared" si="20"/>
        <v>5650.8059999999996</v>
      </c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Y152" s="29"/>
      <c r="Z152" s="38"/>
      <c r="AA152" s="27"/>
    </row>
    <row r="153" spans="1:27" ht="12.75" x14ac:dyDescent="0.2">
      <c r="A153" s="37" t="s">
        <v>128</v>
      </c>
      <c r="B153" s="27">
        <v>500</v>
      </c>
      <c r="C153" s="10">
        <v>60</v>
      </c>
      <c r="D153" s="27">
        <v>-180</v>
      </c>
      <c r="E153" s="27">
        <v>5205.482</v>
      </c>
      <c r="F153" s="16" t="str">
        <f t="shared" si="22"/>
        <v>2014-12-29</v>
      </c>
      <c r="G153" s="17" t="str">
        <f t="shared" si="23"/>
        <v>12/29/2014</v>
      </c>
      <c r="H153" s="17">
        <f t="shared" si="21"/>
        <v>43033</v>
      </c>
      <c r="I153" s="16" t="str">
        <f t="shared" si="18"/>
        <v>10/25/2017</v>
      </c>
      <c r="J153" s="16" t="e">
        <f t="shared" si="19"/>
        <v>#N/A</v>
      </c>
      <c r="K153" s="27">
        <f t="shared" si="20"/>
        <v>5650.8059999999996</v>
      </c>
      <c r="L153" s="27"/>
      <c r="M153" s="27"/>
      <c r="N153" s="27"/>
      <c r="O153" s="27"/>
      <c r="P153" s="27"/>
      <c r="Q153" s="27"/>
      <c r="R153" s="27"/>
      <c r="T153" s="27"/>
      <c r="W153" s="27"/>
      <c r="Y153" s="29"/>
      <c r="Z153" s="38"/>
      <c r="AA153" s="35"/>
    </row>
    <row r="154" spans="1:27" ht="12.75" x14ac:dyDescent="0.2">
      <c r="A154" s="28" t="s">
        <v>129</v>
      </c>
      <c r="B154" s="27">
        <v>500</v>
      </c>
      <c r="C154" s="16">
        <v>60</v>
      </c>
      <c r="D154" s="27">
        <v>-180</v>
      </c>
      <c r="E154" s="27">
        <v>5194.375</v>
      </c>
      <c r="F154" s="16" t="str">
        <f t="shared" si="22"/>
        <v>2014-12-30</v>
      </c>
      <c r="G154" s="17" t="str">
        <f t="shared" si="23"/>
        <v>12/30/2014</v>
      </c>
      <c r="H154" s="17">
        <f t="shared" si="21"/>
        <v>43034</v>
      </c>
      <c r="I154" s="16" t="str">
        <f t="shared" si="18"/>
        <v>10/26/2017</v>
      </c>
      <c r="J154" s="16" t="e">
        <f t="shared" si="19"/>
        <v>#N/A</v>
      </c>
      <c r="K154" s="27">
        <f t="shared" si="20"/>
        <v>5650.8059999999996</v>
      </c>
      <c r="L154" s="27"/>
      <c r="M154" s="27"/>
      <c r="N154" s="27"/>
      <c r="O154" s="27"/>
      <c r="P154" s="27"/>
      <c r="Q154" s="27"/>
      <c r="R154" s="27"/>
      <c r="T154" s="27"/>
      <c r="W154" s="27"/>
      <c r="Y154" s="29"/>
      <c r="Z154" s="38"/>
      <c r="AA154" s="27"/>
    </row>
    <row r="155" spans="1:27" ht="12.75" x14ac:dyDescent="0.2">
      <c r="A155" s="37" t="s">
        <v>130</v>
      </c>
      <c r="B155" s="39">
        <v>500</v>
      </c>
      <c r="C155" s="20">
        <v>60</v>
      </c>
      <c r="D155" s="39">
        <v>-180</v>
      </c>
      <c r="E155" s="39">
        <v>5383.9</v>
      </c>
      <c r="F155" s="16" t="str">
        <f t="shared" si="22"/>
        <v>2015-01-01</v>
      </c>
      <c r="G155" s="17" t="str">
        <f t="shared" si="23"/>
        <v>1/1/2015</v>
      </c>
      <c r="H155" s="17">
        <f t="shared" si="21"/>
        <v>43035</v>
      </c>
      <c r="I155" s="16" t="str">
        <f t="shared" si="18"/>
        <v>10/27/2017</v>
      </c>
      <c r="J155" s="16" t="e">
        <f t="shared" si="19"/>
        <v>#N/A</v>
      </c>
      <c r="K155" s="27">
        <f t="shared" si="20"/>
        <v>5650.8059999999996</v>
      </c>
      <c r="L155" s="27"/>
      <c r="M155" s="27"/>
      <c r="N155" s="27"/>
      <c r="O155" s="27"/>
      <c r="P155" s="27"/>
      <c r="Q155" s="27"/>
      <c r="R155" s="27"/>
      <c r="T155" s="27"/>
      <c r="W155" s="27"/>
      <c r="Y155" s="29"/>
      <c r="Z155" s="38"/>
      <c r="AA155" s="35"/>
    </row>
    <row r="156" spans="1:27" ht="12.75" x14ac:dyDescent="0.2">
      <c r="A156" s="28" t="s">
        <v>131</v>
      </c>
      <c r="B156" s="39">
        <v>500</v>
      </c>
      <c r="C156" s="20">
        <v>60</v>
      </c>
      <c r="D156" s="39">
        <v>-180</v>
      </c>
      <c r="E156" s="39">
        <v>5263.0736999999999</v>
      </c>
      <c r="F156" s="16" t="str">
        <f t="shared" si="22"/>
        <v>2015-01-02</v>
      </c>
      <c r="G156" s="17" t="str">
        <f t="shared" si="23"/>
        <v>1/2/2015</v>
      </c>
      <c r="H156" s="17">
        <f t="shared" si="21"/>
        <v>43036</v>
      </c>
      <c r="I156" s="16" t="str">
        <f t="shared" si="18"/>
        <v>10/28/2017</v>
      </c>
      <c r="J156" s="16" t="e">
        <f t="shared" si="19"/>
        <v>#N/A</v>
      </c>
      <c r="K156" s="27">
        <f t="shared" si="20"/>
        <v>5650.8059999999996</v>
      </c>
      <c r="L156" s="27"/>
      <c r="M156" s="27"/>
      <c r="N156" s="27"/>
      <c r="O156" s="27"/>
      <c r="P156" s="27"/>
      <c r="Q156" s="27"/>
      <c r="R156" s="27"/>
      <c r="T156" s="27"/>
      <c r="W156" s="27"/>
      <c r="Z156" s="30"/>
      <c r="AA156" s="27"/>
    </row>
    <row r="157" spans="1:27" ht="12.75" x14ac:dyDescent="0.2">
      <c r="A157" s="37" t="s">
        <v>132</v>
      </c>
      <c r="B157" s="27">
        <v>500</v>
      </c>
      <c r="C157" s="16">
        <v>60</v>
      </c>
      <c r="D157" s="27">
        <v>-180</v>
      </c>
      <c r="E157" s="27">
        <v>5325.9110000000001</v>
      </c>
      <c r="F157" s="16" t="str">
        <f t="shared" si="22"/>
        <v>2015-01-03</v>
      </c>
      <c r="G157" s="17" t="str">
        <f t="shared" si="23"/>
        <v>1/3/2015</v>
      </c>
      <c r="H157" s="17">
        <f t="shared" si="21"/>
        <v>43037</v>
      </c>
      <c r="I157" s="16" t="str">
        <f t="shared" si="18"/>
        <v>10/29/2017</v>
      </c>
      <c r="J157" s="16" t="e">
        <f t="shared" si="19"/>
        <v>#N/A</v>
      </c>
      <c r="K157" s="27">
        <f t="shared" si="20"/>
        <v>5650.8059999999996</v>
      </c>
      <c r="L157" s="39"/>
      <c r="M157" s="39"/>
      <c r="N157" s="39"/>
      <c r="O157" s="39"/>
      <c r="P157" s="39"/>
      <c r="Q157" s="39"/>
      <c r="R157" s="39"/>
      <c r="T157" s="39"/>
      <c r="U157" s="40"/>
      <c r="W157" s="35"/>
      <c r="Z157" s="38"/>
      <c r="AA157" s="35"/>
    </row>
    <row r="158" spans="1:27" ht="12.75" x14ac:dyDescent="0.2">
      <c r="A158" s="37" t="s">
        <v>133</v>
      </c>
      <c r="B158" s="27">
        <v>500</v>
      </c>
      <c r="C158" s="10">
        <v>60</v>
      </c>
      <c r="D158" s="27">
        <v>-180</v>
      </c>
      <c r="E158" s="27">
        <v>5256.0280000000002</v>
      </c>
      <c r="F158" s="16" t="str">
        <f t="shared" si="22"/>
        <v>2015-01-04</v>
      </c>
      <c r="G158" s="17" t="str">
        <f t="shared" si="23"/>
        <v>1/4/2015</v>
      </c>
      <c r="H158" s="17">
        <f t="shared" si="21"/>
        <v>43038</v>
      </c>
      <c r="I158" s="16" t="str">
        <f t="shared" si="18"/>
        <v>10/30/2017</v>
      </c>
      <c r="J158" s="16" t="e">
        <f t="shared" si="19"/>
        <v>#N/A</v>
      </c>
      <c r="K158" s="27">
        <f t="shared" si="20"/>
        <v>5650.8059999999996</v>
      </c>
      <c r="L158" s="39"/>
      <c r="M158" s="39"/>
      <c r="N158" s="39"/>
      <c r="O158" s="39"/>
      <c r="P158" s="39"/>
      <c r="Q158" s="39"/>
      <c r="R158" s="39"/>
      <c r="T158" s="39"/>
      <c r="U158" s="39"/>
      <c r="V158" s="41"/>
      <c r="W158" s="35"/>
      <c r="Z158" s="38"/>
      <c r="AA158" s="35"/>
    </row>
    <row r="159" spans="1:27" ht="12.75" x14ac:dyDescent="0.2">
      <c r="A159" s="28" t="s">
        <v>134</v>
      </c>
      <c r="B159" s="27">
        <v>500</v>
      </c>
      <c r="C159" s="10">
        <v>60</v>
      </c>
      <c r="D159" s="27">
        <v>-180</v>
      </c>
      <c r="E159" s="27">
        <v>5499.3159999999998</v>
      </c>
      <c r="F159" s="16" t="str">
        <f t="shared" si="22"/>
        <v>2015-01-05</v>
      </c>
      <c r="G159" s="17" t="str">
        <f t="shared" si="23"/>
        <v>1/5/2015</v>
      </c>
      <c r="H159" s="17">
        <f t="shared" si="21"/>
        <v>43039</v>
      </c>
      <c r="I159" s="16" t="str">
        <f t="shared" si="18"/>
        <v>10/31/2017</v>
      </c>
      <c r="J159" s="16" t="e">
        <f t="shared" si="19"/>
        <v>#N/A</v>
      </c>
      <c r="K159" s="27">
        <f t="shared" si="20"/>
        <v>5650.8059999999996</v>
      </c>
      <c r="L159" s="27"/>
      <c r="M159" s="27"/>
      <c r="N159" s="27"/>
      <c r="O159" s="27"/>
      <c r="P159" s="27"/>
      <c r="Q159" s="27"/>
      <c r="R159" s="27"/>
      <c r="T159" s="27"/>
      <c r="U159" s="27"/>
      <c r="V159" s="27"/>
      <c r="W159" s="27"/>
      <c r="Z159" s="30"/>
      <c r="AA159" s="27"/>
    </row>
    <row r="160" spans="1:27" ht="12.75" x14ac:dyDescent="0.2">
      <c r="A160" s="37" t="s">
        <v>135</v>
      </c>
      <c r="B160" s="27">
        <v>500</v>
      </c>
      <c r="C160" s="16">
        <v>60</v>
      </c>
      <c r="D160" s="27">
        <v>-180</v>
      </c>
      <c r="E160" s="27">
        <v>5556.7362999999996</v>
      </c>
      <c r="F160" s="16" t="str">
        <f t="shared" si="22"/>
        <v>2015-01-06</v>
      </c>
      <c r="G160" s="17" t="str">
        <f t="shared" si="23"/>
        <v>1/6/2015</v>
      </c>
      <c r="H160" s="17">
        <f t="shared" si="21"/>
        <v>43040</v>
      </c>
      <c r="I160" s="16" t="str">
        <f t="shared" si="18"/>
        <v>11/1/2017</v>
      </c>
      <c r="J160" s="16" t="e">
        <f t="shared" si="19"/>
        <v>#N/A</v>
      </c>
      <c r="K160" s="27">
        <f t="shared" si="20"/>
        <v>5650.8059999999996</v>
      </c>
      <c r="L160" s="27"/>
      <c r="M160" s="27"/>
      <c r="N160" s="27"/>
      <c r="O160" s="27"/>
      <c r="P160" s="27"/>
      <c r="Q160" s="27"/>
      <c r="R160" s="27"/>
      <c r="T160" s="27"/>
      <c r="U160" s="27"/>
      <c r="V160" s="27"/>
      <c r="W160" s="27"/>
      <c r="Z160" s="38"/>
      <c r="AA160" s="35"/>
    </row>
    <row r="161" spans="1:27" ht="12.75" x14ac:dyDescent="0.2">
      <c r="A161" s="37" t="s">
        <v>136</v>
      </c>
      <c r="B161" s="27">
        <v>500</v>
      </c>
      <c r="C161" s="10">
        <v>60</v>
      </c>
      <c r="D161" s="27">
        <v>-180</v>
      </c>
      <c r="E161" s="27">
        <v>5555.1180000000004</v>
      </c>
      <c r="F161" s="16" t="str">
        <f t="shared" si="22"/>
        <v>2015-01-07</v>
      </c>
      <c r="G161" s="17" t="str">
        <f t="shared" si="23"/>
        <v>1/7/2015</v>
      </c>
      <c r="H161" s="17">
        <f t="shared" si="21"/>
        <v>43041</v>
      </c>
      <c r="I161" s="16" t="str">
        <f t="shared" si="18"/>
        <v>11/2/2017</v>
      </c>
      <c r="J161" s="16" t="e">
        <f t="shared" si="19"/>
        <v>#N/A</v>
      </c>
      <c r="K161" s="27">
        <f t="shared" si="20"/>
        <v>5650.8059999999996</v>
      </c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W161" s="27"/>
      <c r="Y161" s="29"/>
      <c r="Z161" s="38"/>
      <c r="AA161" s="35"/>
    </row>
    <row r="162" spans="1:27" ht="12.75" x14ac:dyDescent="0.2">
      <c r="A162" s="28" t="s">
        <v>137</v>
      </c>
      <c r="B162" s="27">
        <v>500</v>
      </c>
      <c r="C162" s="16">
        <v>60</v>
      </c>
      <c r="D162" s="27">
        <v>-180</v>
      </c>
      <c r="E162" s="27">
        <v>5414.69</v>
      </c>
      <c r="F162" s="16" t="str">
        <f t="shared" si="22"/>
        <v>2015-01-08</v>
      </c>
      <c r="G162" s="17" t="str">
        <f t="shared" si="23"/>
        <v>1/8/2015</v>
      </c>
      <c r="H162" s="17">
        <f t="shared" si="21"/>
        <v>43042</v>
      </c>
      <c r="I162" s="16" t="str">
        <f t="shared" si="18"/>
        <v>11/3/2017</v>
      </c>
      <c r="J162" s="16" t="e">
        <f t="shared" si="19"/>
        <v>#N/A</v>
      </c>
      <c r="K162" s="27">
        <f t="shared" si="20"/>
        <v>5650.8059999999996</v>
      </c>
      <c r="L162" s="27"/>
      <c r="M162" s="27"/>
      <c r="N162" s="27"/>
      <c r="O162" s="27"/>
      <c r="P162" s="27"/>
      <c r="Q162" s="27"/>
      <c r="R162" s="27"/>
      <c r="S162" s="27"/>
      <c r="T162" s="27"/>
      <c r="V162" s="27"/>
      <c r="W162" s="27"/>
      <c r="Z162" s="30"/>
      <c r="AA162" s="27"/>
    </row>
    <row r="163" spans="1:27" ht="12.75" x14ac:dyDescent="0.2">
      <c r="A163" s="37" t="s">
        <v>138</v>
      </c>
      <c r="B163" s="27">
        <v>500</v>
      </c>
      <c r="C163" s="10">
        <v>60</v>
      </c>
      <c r="D163" s="27">
        <v>-180</v>
      </c>
      <c r="E163" s="27">
        <v>5351.0020000000004</v>
      </c>
      <c r="F163" s="16" t="str">
        <f t="shared" si="22"/>
        <v>2015-01-09</v>
      </c>
      <c r="G163" s="17" t="str">
        <f t="shared" si="23"/>
        <v>1/9/2015</v>
      </c>
      <c r="H163" s="17">
        <f t="shared" si="21"/>
        <v>43043</v>
      </c>
      <c r="I163" s="16" t="str">
        <f t="shared" si="18"/>
        <v>11/4/2017</v>
      </c>
      <c r="J163" s="16" t="e">
        <f t="shared" si="19"/>
        <v>#N/A</v>
      </c>
      <c r="K163" s="27">
        <f t="shared" si="20"/>
        <v>5650.8059999999996</v>
      </c>
      <c r="L163" s="27"/>
      <c r="M163" s="27"/>
      <c r="N163" s="27"/>
      <c r="O163" s="27"/>
      <c r="P163" s="27"/>
      <c r="Q163" s="27"/>
      <c r="R163" s="27"/>
      <c r="S163" s="27"/>
      <c r="T163" s="27"/>
      <c r="V163" s="27"/>
      <c r="W163" s="27"/>
      <c r="Y163" s="29"/>
      <c r="Z163" s="38"/>
      <c r="AA163" s="35"/>
    </row>
    <row r="164" spans="1:27" ht="12.75" x14ac:dyDescent="0.2">
      <c r="A164" s="28" t="s">
        <v>139</v>
      </c>
      <c r="B164" s="39">
        <v>500</v>
      </c>
      <c r="C164" s="20">
        <v>60</v>
      </c>
      <c r="D164" s="39">
        <v>-180</v>
      </c>
      <c r="E164" s="39">
        <v>5301.4340000000002</v>
      </c>
      <c r="F164" s="16" t="str">
        <f t="shared" si="22"/>
        <v>2015-01-10</v>
      </c>
      <c r="G164" s="17" t="str">
        <f t="shared" si="23"/>
        <v>1/10/2015</v>
      </c>
      <c r="H164" s="17">
        <f t="shared" si="21"/>
        <v>43044</v>
      </c>
      <c r="I164" s="16" t="str">
        <f t="shared" si="18"/>
        <v>11/5/2017</v>
      </c>
      <c r="J164" s="16" t="e">
        <f t="shared" si="19"/>
        <v>#N/A</v>
      </c>
      <c r="K164" s="27">
        <f t="shared" si="20"/>
        <v>5650.8059999999996</v>
      </c>
      <c r="L164" s="27"/>
      <c r="M164" s="27"/>
      <c r="N164" s="27"/>
      <c r="O164" s="27"/>
      <c r="P164" s="27"/>
      <c r="Q164" s="27"/>
      <c r="R164" s="27"/>
      <c r="T164" s="27"/>
      <c r="U164" s="27"/>
      <c r="W164" s="27"/>
      <c r="Y164" s="29"/>
      <c r="Z164" s="38"/>
      <c r="AA164" s="27"/>
    </row>
    <row r="165" spans="1:27" ht="12.75" x14ac:dyDescent="0.2">
      <c r="A165" s="37" t="s">
        <v>140</v>
      </c>
      <c r="B165" s="39">
        <v>500</v>
      </c>
      <c r="C165" s="20">
        <v>60</v>
      </c>
      <c r="D165" s="39">
        <v>-180</v>
      </c>
      <c r="E165" s="39">
        <v>5290.6379999999999</v>
      </c>
      <c r="F165" s="16" t="str">
        <f t="shared" si="22"/>
        <v>2015-01-11</v>
      </c>
      <c r="G165" s="17" t="str">
        <f t="shared" si="23"/>
        <v>1/11/2015</v>
      </c>
      <c r="H165" s="17">
        <f t="shared" si="21"/>
        <v>43045</v>
      </c>
      <c r="I165" s="16" t="str">
        <f t="shared" si="18"/>
        <v>11/6/2017</v>
      </c>
      <c r="J165" s="16" t="e">
        <f t="shared" si="19"/>
        <v>#N/A</v>
      </c>
      <c r="K165" s="27">
        <f t="shared" si="20"/>
        <v>5650.8059999999996</v>
      </c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Z165" s="38"/>
      <c r="AA165" s="35"/>
    </row>
    <row r="166" spans="1:27" ht="12.75" x14ac:dyDescent="0.2">
      <c r="A166" s="37" t="s">
        <v>141</v>
      </c>
      <c r="B166" s="27">
        <v>500</v>
      </c>
      <c r="C166" s="16">
        <v>60</v>
      </c>
      <c r="D166" s="27">
        <v>-180</v>
      </c>
      <c r="E166" s="27">
        <v>5325.62</v>
      </c>
      <c r="F166" s="16" t="str">
        <f t="shared" si="22"/>
        <v>2015-01-12</v>
      </c>
      <c r="G166" s="17" t="str">
        <f t="shared" si="23"/>
        <v>1/12/2015</v>
      </c>
      <c r="H166" s="17">
        <f t="shared" si="21"/>
        <v>43046</v>
      </c>
      <c r="I166" s="16" t="str">
        <f t="shared" si="18"/>
        <v>11/7/2017</v>
      </c>
      <c r="J166" s="16" t="e">
        <f t="shared" si="19"/>
        <v>#N/A</v>
      </c>
      <c r="K166" s="27">
        <f t="shared" si="20"/>
        <v>5650.8059999999996</v>
      </c>
      <c r="L166" s="39"/>
      <c r="M166" s="39"/>
      <c r="N166" s="39"/>
      <c r="O166" s="39"/>
      <c r="P166" s="39"/>
      <c r="Q166" s="39"/>
      <c r="R166" s="39"/>
      <c r="S166" s="27"/>
      <c r="T166" s="39"/>
      <c r="U166" s="39"/>
      <c r="V166" s="27"/>
      <c r="W166" s="35"/>
      <c r="Z166" s="38"/>
      <c r="AA166" s="35"/>
    </row>
    <row r="167" spans="1:27" ht="12.75" x14ac:dyDescent="0.2">
      <c r="A167" s="37" t="s">
        <v>142</v>
      </c>
      <c r="B167" s="39">
        <v>500</v>
      </c>
      <c r="C167" s="20">
        <v>60</v>
      </c>
      <c r="D167" s="39">
        <v>-180</v>
      </c>
      <c r="E167" s="39">
        <v>5331.5439999999999</v>
      </c>
      <c r="F167" s="16" t="str">
        <f t="shared" si="22"/>
        <v>2015-01-13</v>
      </c>
      <c r="G167" s="17" t="str">
        <f t="shared" si="23"/>
        <v>1/13/2015</v>
      </c>
      <c r="H167" s="17">
        <f t="shared" si="21"/>
        <v>43047</v>
      </c>
      <c r="I167" s="16" t="str">
        <f t="shared" si="18"/>
        <v>11/8/2017</v>
      </c>
      <c r="J167" s="16" t="e">
        <f t="shared" si="19"/>
        <v>#N/A</v>
      </c>
      <c r="K167" s="27">
        <f t="shared" si="20"/>
        <v>5650.8059999999996</v>
      </c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5"/>
      <c r="W167" s="35"/>
      <c r="Z167" s="38"/>
      <c r="AA167" s="35"/>
    </row>
    <row r="168" spans="1:27" ht="12.75" x14ac:dyDescent="0.2">
      <c r="A168" s="28" t="s">
        <v>143</v>
      </c>
      <c r="B168" s="27">
        <v>500</v>
      </c>
      <c r="C168" s="16">
        <v>60</v>
      </c>
      <c r="D168" s="27">
        <v>-180</v>
      </c>
      <c r="E168" s="27">
        <v>5293.4489999999996</v>
      </c>
      <c r="F168" s="16" t="str">
        <f t="shared" si="22"/>
        <v>2015-01-14</v>
      </c>
      <c r="G168" s="17" t="str">
        <f t="shared" si="23"/>
        <v>1/14/2015</v>
      </c>
      <c r="H168" s="17">
        <f t="shared" si="21"/>
        <v>43048</v>
      </c>
      <c r="I168" s="16" t="str">
        <f t="shared" si="18"/>
        <v>11/9/2017</v>
      </c>
      <c r="J168" s="16" t="e">
        <f t="shared" si="19"/>
        <v>#N/A</v>
      </c>
      <c r="K168" s="27">
        <f t="shared" si="20"/>
        <v>5650.8059999999996</v>
      </c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Y168" s="29"/>
      <c r="Z168" s="38"/>
      <c r="AA168" s="27"/>
    </row>
    <row r="169" spans="1:27" ht="12.75" x14ac:dyDescent="0.2">
      <c r="A169" s="37" t="s">
        <v>144</v>
      </c>
      <c r="B169" s="27">
        <v>500</v>
      </c>
      <c r="C169" s="16">
        <v>60</v>
      </c>
      <c r="D169" s="27">
        <v>-180</v>
      </c>
      <c r="E169" s="27">
        <v>5271.8540000000003</v>
      </c>
      <c r="F169" s="16" t="str">
        <f t="shared" si="22"/>
        <v>2015-01-15</v>
      </c>
      <c r="G169" s="17" t="str">
        <f t="shared" si="23"/>
        <v>1/15/2015</v>
      </c>
      <c r="H169" s="17">
        <f t="shared" si="21"/>
        <v>43049</v>
      </c>
      <c r="I169" s="16" t="str">
        <f t="shared" si="18"/>
        <v>11/10/2017</v>
      </c>
      <c r="J169" s="16" t="e">
        <f t="shared" si="19"/>
        <v>#N/A</v>
      </c>
      <c r="K169" s="27">
        <f t="shared" si="20"/>
        <v>5650.8059999999996</v>
      </c>
      <c r="L169" s="39"/>
      <c r="M169" s="39"/>
      <c r="N169" s="39"/>
      <c r="O169" s="39"/>
      <c r="P169" s="39"/>
      <c r="Q169" s="39"/>
      <c r="R169" s="39"/>
      <c r="S169" s="27"/>
      <c r="T169" s="39"/>
      <c r="U169" s="39"/>
      <c r="V169" s="27"/>
      <c r="W169" s="35"/>
      <c r="Z169" s="38"/>
      <c r="AA169" s="35"/>
    </row>
    <row r="170" spans="1:27" ht="12.75" x14ac:dyDescent="0.2">
      <c r="A170" s="28" t="s">
        <v>145</v>
      </c>
      <c r="B170" s="27">
        <v>500</v>
      </c>
      <c r="C170" s="10">
        <v>60</v>
      </c>
      <c r="D170" s="27">
        <v>-180</v>
      </c>
      <c r="E170" s="27">
        <v>5250.4110000000001</v>
      </c>
      <c r="F170" s="16" t="str">
        <f t="shared" si="22"/>
        <v>2015-01-16</v>
      </c>
      <c r="G170" s="17" t="str">
        <f t="shared" si="23"/>
        <v>1/16/2015</v>
      </c>
      <c r="H170" s="17">
        <f t="shared" si="21"/>
        <v>43050</v>
      </c>
      <c r="I170" s="16" t="str">
        <f t="shared" si="18"/>
        <v>11/11/2017</v>
      </c>
      <c r="J170" s="16" t="e">
        <f t="shared" si="19"/>
        <v>#N/A</v>
      </c>
      <c r="K170" s="27">
        <f t="shared" si="20"/>
        <v>5650.8059999999996</v>
      </c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Y170" s="29"/>
      <c r="Z170" s="38"/>
      <c r="AA170" s="27"/>
    </row>
    <row r="171" spans="1:27" ht="12.75" x14ac:dyDescent="0.2">
      <c r="A171" s="28" t="s">
        <v>146</v>
      </c>
      <c r="B171" s="27">
        <v>500</v>
      </c>
      <c r="C171" s="10">
        <v>60</v>
      </c>
      <c r="D171" s="27">
        <v>-180</v>
      </c>
      <c r="E171" s="27">
        <v>5096.3360000000002</v>
      </c>
      <c r="F171" s="16" t="str">
        <f t="shared" si="22"/>
        <v>2015-01-17</v>
      </c>
      <c r="G171" s="17" t="str">
        <f t="shared" si="23"/>
        <v>1/17/2015</v>
      </c>
      <c r="H171" s="17">
        <f t="shared" si="21"/>
        <v>43051</v>
      </c>
      <c r="I171" s="16" t="str">
        <f t="shared" si="18"/>
        <v>11/12/2017</v>
      </c>
      <c r="J171" s="16" t="e">
        <f t="shared" si="19"/>
        <v>#N/A</v>
      </c>
      <c r="K171" s="27">
        <f t="shared" si="20"/>
        <v>5650.8059999999996</v>
      </c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Y171" s="29"/>
      <c r="Z171" s="38"/>
      <c r="AA171" s="27"/>
    </row>
    <row r="172" spans="1:27" ht="12.75" x14ac:dyDescent="0.2">
      <c r="A172" s="37" t="s">
        <v>147</v>
      </c>
      <c r="B172" s="27">
        <v>500</v>
      </c>
      <c r="C172" s="16">
        <v>60</v>
      </c>
      <c r="D172" s="27">
        <v>-180</v>
      </c>
      <c r="E172" s="27">
        <v>4969.7939999999999</v>
      </c>
      <c r="F172" s="16" t="str">
        <f t="shared" si="22"/>
        <v>2015-01-18</v>
      </c>
      <c r="G172" s="17" t="str">
        <f t="shared" si="23"/>
        <v>1/18/2015</v>
      </c>
      <c r="H172" s="17">
        <f t="shared" si="21"/>
        <v>43052</v>
      </c>
      <c r="I172" s="16" t="str">
        <f t="shared" si="18"/>
        <v>11/13/2017</v>
      </c>
      <c r="J172" s="16" t="e">
        <f t="shared" si="19"/>
        <v>#N/A</v>
      </c>
      <c r="K172" s="27">
        <f t="shared" si="20"/>
        <v>5650.8059999999996</v>
      </c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Y172" s="29"/>
      <c r="Z172" s="38"/>
      <c r="AA172" s="35"/>
    </row>
    <row r="173" spans="1:27" ht="12.75" x14ac:dyDescent="0.2">
      <c r="A173" s="37" t="s">
        <v>148</v>
      </c>
      <c r="B173" s="27">
        <v>500</v>
      </c>
      <c r="C173" s="16">
        <v>60</v>
      </c>
      <c r="D173" s="27">
        <v>-180</v>
      </c>
      <c r="E173" s="27">
        <v>5080.17</v>
      </c>
      <c r="F173" s="16" t="str">
        <f t="shared" si="22"/>
        <v>2015-01-19</v>
      </c>
      <c r="G173" s="17" t="str">
        <f t="shared" si="23"/>
        <v>1/19/2015</v>
      </c>
      <c r="H173" s="17">
        <f t="shared" si="21"/>
        <v>43053</v>
      </c>
      <c r="I173" s="16" t="str">
        <f t="shared" si="18"/>
        <v>11/14/2017</v>
      </c>
      <c r="J173" s="16" t="e">
        <f t="shared" si="19"/>
        <v>#N/A</v>
      </c>
      <c r="K173" s="27">
        <f t="shared" si="20"/>
        <v>5650.8059999999996</v>
      </c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Y173" s="29"/>
      <c r="Z173" s="38"/>
      <c r="AA173" s="35"/>
    </row>
    <row r="174" spans="1:27" ht="12.75" x14ac:dyDescent="0.2">
      <c r="A174" s="28" t="s">
        <v>149</v>
      </c>
      <c r="B174" s="39">
        <v>500</v>
      </c>
      <c r="C174" s="20">
        <v>60</v>
      </c>
      <c r="D174" s="39">
        <v>-180</v>
      </c>
      <c r="E174" s="39">
        <v>5141.3940000000002</v>
      </c>
      <c r="F174" s="16" t="str">
        <f t="shared" si="22"/>
        <v>2015-01-20</v>
      </c>
      <c r="G174" s="17" t="str">
        <f t="shared" si="23"/>
        <v>1/20/2015</v>
      </c>
      <c r="H174" s="17">
        <f t="shared" si="21"/>
        <v>43054</v>
      </c>
      <c r="I174" s="16" t="str">
        <f t="shared" si="18"/>
        <v>11/15/2017</v>
      </c>
      <c r="J174" s="16" t="e">
        <f t="shared" si="19"/>
        <v>#N/A</v>
      </c>
      <c r="K174" s="27">
        <f t="shared" si="20"/>
        <v>5650.8059999999996</v>
      </c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Y174" s="29"/>
      <c r="Z174" s="38"/>
      <c r="AA174" s="27"/>
    </row>
    <row r="175" spans="1:27" ht="12.75" x14ac:dyDescent="0.2">
      <c r="A175" s="28" t="s">
        <v>150</v>
      </c>
      <c r="B175" s="39">
        <v>500</v>
      </c>
      <c r="C175" s="20">
        <v>60</v>
      </c>
      <c r="D175" s="39">
        <v>-180</v>
      </c>
      <c r="E175" s="39">
        <v>5230.1009999999997</v>
      </c>
      <c r="F175" s="16" t="str">
        <f t="shared" si="22"/>
        <v>2015-01-21</v>
      </c>
      <c r="G175" s="17" t="str">
        <f t="shared" si="23"/>
        <v>1/21/2015</v>
      </c>
      <c r="H175" s="17">
        <f t="shared" si="21"/>
        <v>43055</v>
      </c>
      <c r="I175" s="16" t="str">
        <f t="shared" si="18"/>
        <v>11/16/2017</v>
      </c>
      <c r="J175" s="16" t="e">
        <f t="shared" si="19"/>
        <v>#N/A</v>
      </c>
      <c r="K175" s="27">
        <f t="shared" si="20"/>
        <v>5650.8059999999996</v>
      </c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Y175" s="29"/>
      <c r="Z175" s="38"/>
      <c r="AA175" s="27"/>
    </row>
    <row r="176" spans="1:27" ht="12.75" x14ac:dyDescent="0.2">
      <c r="A176" s="37" t="s">
        <v>151</v>
      </c>
      <c r="B176" s="27">
        <v>500</v>
      </c>
      <c r="C176" s="16">
        <v>60</v>
      </c>
      <c r="D176" s="27">
        <v>-180</v>
      </c>
      <c r="E176" s="27">
        <v>5279.817</v>
      </c>
      <c r="F176" s="16" t="str">
        <f t="shared" si="22"/>
        <v>2015-01-22</v>
      </c>
      <c r="G176" s="17" t="str">
        <f t="shared" si="23"/>
        <v>1/22/2015</v>
      </c>
      <c r="H176" s="17">
        <f t="shared" si="21"/>
        <v>43056</v>
      </c>
      <c r="I176" s="16" t="str">
        <f t="shared" si="18"/>
        <v>11/17/2017</v>
      </c>
      <c r="J176" s="16" t="e">
        <f t="shared" si="19"/>
        <v>#N/A</v>
      </c>
      <c r="K176" s="27">
        <f t="shared" si="20"/>
        <v>5650.8059999999996</v>
      </c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5"/>
      <c r="W176" s="35"/>
      <c r="Z176" s="38"/>
      <c r="AA176" s="35"/>
    </row>
    <row r="177" spans="1:27" ht="12.75" x14ac:dyDescent="0.2">
      <c r="A177" s="37" t="s">
        <v>152</v>
      </c>
      <c r="B177" s="27">
        <v>500</v>
      </c>
      <c r="C177" s="16">
        <v>60</v>
      </c>
      <c r="D177" s="27">
        <v>-180</v>
      </c>
      <c r="E177" s="27">
        <v>5280.1409999999996</v>
      </c>
      <c r="F177" s="16" t="str">
        <f t="shared" si="22"/>
        <v>2015-01-23</v>
      </c>
      <c r="G177" s="17" t="str">
        <f t="shared" si="23"/>
        <v>1/23/2015</v>
      </c>
      <c r="H177" s="17">
        <f t="shared" si="21"/>
        <v>43057</v>
      </c>
      <c r="I177" s="16" t="str">
        <f t="shared" si="18"/>
        <v>11/18/2017</v>
      </c>
      <c r="J177" s="16" t="e">
        <f t="shared" si="19"/>
        <v>#N/A</v>
      </c>
      <c r="K177" s="27">
        <f t="shared" si="20"/>
        <v>5650.8059999999996</v>
      </c>
      <c r="L177" s="39"/>
      <c r="M177" s="39"/>
      <c r="N177" s="39"/>
      <c r="O177" s="39"/>
      <c r="P177" s="39"/>
      <c r="Q177" s="39"/>
      <c r="R177" s="39"/>
      <c r="S177" s="40"/>
      <c r="T177" s="39"/>
      <c r="U177" s="39"/>
      <c r="V177" s="35"/>
      <c r="W177" s="35"/>
      <c r="Z177" s="38"/>
      <c r="AA177" s="35"/>
    </row>
    <row r="178" spans="1:27" ht="12.75" x14ac:dyDescent="0.2">
      <c r="A178" s="28" t="s">
        <v>153</v>
      </c>
      <c r="B178" s="39">
        <v>500</v>
      </c>
      <c r="C178" s="20">
        <v>60</v>
      </c>
      <c r="D178" s="39">
        <v>-180</v>
      </c>
      <c r="E178" s="39">
        <v>5240.6319999999996</v>
      </c>
      <c r="F178" s="16" t="str">
        <f t="shared" si="22"/>
        <v>2015-01-24</v>
      </c>
      <c r="G178" s="17" t="str">
        <f t="shared" si="23"/>
        <v>1/24/2015</v>
      </c>
      <c r="H178" s="17">
        <f t="shared" si="21"/>
        <v>43058</v>
      </c>
      <c r="I178" s="16" t="str">
        <f t="shared" si="18"/>
        <v>11/19/2017</v>
      </c>
      <c r="J178" s="16" t="e">
        <f t="shared" si="19"/>
        <v>#N/A</v>
      </c>
      <c r="K178" s="27">
        <f t="shared" si="20"/>
        <v>5650.8059999999996</v>
      </c>
      <c r="L178" s="27"/>
      <c r="M178" s="27"/>
      <c r="N178" s="27"/>
      <c r="O178" s="27"/>
      <c r="P178" s="27"/>
      <c r="Q178" s="27"/>
      <c r="R178" s="27"/>
      <c r="T178" s="27"/>
      <c r="U178" s="27"/>
      <c r="V178" s="27"/>
      <c r="W178" s="27"/>
      <c r="Z178" s="30"/>
      <c r="AA178" s="27"/>
    </row>
    <row r="179" spans="1:27" ht="12.75" x14ac:dyDescent="0.2">
      <c r="A179" s="28" t="s">
        <v>154</v>
      </c>
      <c r="B179" s="39">
        <v>500</v>
      </c>
      <c r="C179" s="20">
        <v>60</v>
      </c>
      <c r="D179" s="39">
        <v>-180</v>
      </c>
      <c r="E179" s="39">
        <v>5170.1490000000003</v>
      </c>
      <c r="F179" s="16" t="str">
        <f t="shared" si="22"/>
        <v>2015-01-25</v>
      </c>
      <c r="G179" s="17" t="str">
        <f t="shared" si="23"/>
        <v>1/25/2015</v>
      </c>
      <c r="H179" s="17">
        <f t="shared" si="21"/>
        <v>43059</v>
      </c>
      <c r="I179" s="16" t="str">
        <f t="shared" si="18"/>
        <v>11/20/2017</v>
      </c>
      <c r="J179" s="16" t="e">
        <f t="shared" si="19"/>
        <v>#N/A</v>
      </c>
      <c r="K179" s="27">
        <f t="shared" si="20"/>
        <v>5650.8059999999996</v>
      </c>
      <c r="L179" s="27"/>
      <c r="M179" s="27"/>
      <c r="N179" s="27"/>
      <c r="O179" s="27"/>
      <c r="P179" s="27"/>
      <c r="Q179" s="27"/>
      <c r="R179" s="27"/>
      <c r="T179" s="27"/>
      <c r="U179" s="27"/>
      <c r="V179" s="27"/>
      <c r="W179" s="27"/>
      <c r="Y179" s="29"/>
      <c r="Z179" s="38"/>
      <c r="AA179" s="27"/>
    </row>
    <row r="180" spans="1:27" ht="12.75" x14ac:dyDescent="0.2">
      <c r="A180" s="37" t="s">
        <v>155</v>
      </c>
      <c r="B180" s="27">
        <v>500</v>
      </c>
      <c r="C180" s="10">
        <v>60</v>
      </c>
      <c r="D180" s="27">
        <v>-180</v>
      </c>
      <c r="E180" s="27">
        <v>5172.2950000000001</v>
      </c>
      <c r="F180" s="16" t="str">
        <f t="shared" si="22"/>
        <v>2015-01-26</v>
      </c>
      <c r="G180" s="17" t="str">
        <f t="shared" si="23"/>
        <v>1/26/2015</v>
      </c>
      <c r="H180" s="17">
        <f t="shared" si="21"/>
        <v>43060</v>
      </c>
      <c r="I180" s="16" t="str">
        <f t="shared" si="18"/>
        <v>11/21/2017</v>
      </c>
      <c r="J180" s="16" t="e">
        <f t="shared" si="19"/>
        <v>#N/A</v>
      </c>
      <c r="K180" s="27">
        <f t="shared" si="20"/>
        <v>5650.8059999999996</v>
      </c>
      <c r="L180" s="39"/>
      <c r="M180" s="39"/>
      <c r="N180" s="39"/>
      <c r="O180" s="39"/>
      <c r="P180" s="39"/>
      <c r="Q180" s="39"/>
      <c r="R180" s="39"/>
      <c r="S180" s="27"/>
      <c r="T180" s="39"/>
      <c r="U180" s="27"/>
      <c r="V180" s="27"/>
      <c r="W180" s="35"/>
      <c r="Z180" s="38"/>
      <c r="AA180" s="35"/>
    </row>
    <row r="181" spans="1:27" ht="12.75" x14ac:dyDescent="0.2">
      <c r="A181" s="37" t="s">
        <v>156</v>
      </c>
      <c r="B181" s="27">
        <v>500</v>
      </c>
      <c r="C181" s="10">
        <v>60</v>
      </c>
      <c r="D181" s="27">
        <v>-180</v>
      </c>
      <c r="E181" s="27">
        <v>5179.4960000000001</v>
      </c>
      <c r="F181" s="16" t="str">
        <f t="shared" si="22"/>
        <v>2015-01-27</v>
      </c>
      <c r="G181" s="17" t="str">
        <f t="shared" si="23"/>
        <v>1/27/2015</v>
      </c>
      <c r="H181" s="17">
        <f t="shared" si="21"/>
        <v>43061</v>
      </c>
      <c r="I181" s="16" t="str">
        <f t="shared" si="18"/>
        <v>11/22/2017</v>
      </c>
      <c r="J181" s="16" t="e">
        <f t="shared" si="19"/>
        <v>#N/A</v>
      </c>
      <c r="K181" s="27">
        <f t="shared" si="20"/>
        <v>5650.8059999999996</v>
      </c>
      <c r="L181" s="39"/>
      <c r="M181" s="39"/>
      <c r="N181" s="39"/>
      <c r="O181" s="39"/>
      <c r="P181" s="39"/>
      <c r="Q181" s="39"/>
      <c r="R181" s="39"/>
      <c r="S181" s="27"/>
      <c r="T181" s="39"/>
      <c r="U181" s="27"/>
      <c r="V181" s="27"/>
      <c r="W181" s="35"/>
      <c r="Z181" s="38"/>
      <c r="AA181" s="35"/>
    </row>
    <row r="182" spans="1:27" ht="12.75" x14ac:dyDescent="0.2">
      <c r="A182" s="37" t="s">
        <v>157</v>
      </c>
      <c r="B182" s="39">
        <v>500</v>
      </c>
      <c r="C182" s="20">
        <v>60</v>
      </c>
      <c r="D182" s="39">
        <v>-180</v>
      </c>
      <c r="E182" s="39">
        <v>5273.5736999999999</v>
      </c>
      <c r="F182" s="16" t="str">
        <f t="shared" si="22"/>
        <v>2015-01-28</v>
      </c>
      <c r="G182" s="17" t="str">
        <f t="shared" si="23"/>
        <v>1/28/2015</v>
      </c>
      <c r="H182" s="17">
        <f t="shared" si="21"/>
        <v>43062</v>
      </c>
      <c r="I182" s="16" t="str">
        <f t="shared" si="18"/>
        <v>11/23/2017</v>
      </c>
      <c r="J182" s="16" t="e">
        <f t="shared" si="19"/>
        <v>#N/A</v>
      </c>
      <c r="K182" s="27">
        <f t="shared" si="20"/>
        <v>5650.8059999999996</v>
      </c>
      <c r="L182" s="27"/>
      <c r="M182" s="27"/>
      <c r="N182" s="27"/>
      <c r="O182" s="27"/>
      <c r="P182" s="27"/>
      <c r="Q182" s="27"/>
      <c r="R182" s="27"/>
      <c r="T182" s="27"/>
      <c r="U182" s="27"/>
      <c r="V182" s="27"/>
      <c r="W182" s="27"/>
      <c r="Z182" s="38"/>
      <c r="AA182" s="35"/>
    </row>
    <row r="183" spans="1:27" ht="12.75" x14ac:dyDescent="0.2">
      <c r="A183" s="37" t="s">
        <v>158</v>
      </c>
      <c r="B183" s="39">
        <v>500</v>
      </c>
      <c r="C183" s="20">
        <v>60</v>
      </c>
      <c r="D183" s="39">
        <v>-180</v>
      </c>
      <c r="E183" s="39">
        <v>5520.5110000000004</v>
      </c>
      <c r="F183" s="16" t="str">
        <f t="shared" si="22"/>
        <v>2015-01-29</v>
      </c>
      <c r="G183" s="17" t="str">
        <f t="shared" si="23"/>
        <v>1/29/2015</v>
      </c>
      <c r="H183" s="17">
        <f t="shared" si="21"/>
        <v>43063</v>
      </c>
      <c r="I183" s="16" t="str">
        <f t="shared" si="18"/>
        <v>11/24/2017</v>
      </c>
      <c r="J183" s="16" t="e">
        <f t="shared" si="19"/>
        <v>#N/A</v>
      </c>
      <c r="K183" s="27">
        <f t="shared" si="20"/>
        <v>5650.8059999999996</v>
      </c>
      <c r="L183" s="27"/>
      <c r="M183" s="27"/>
      <c r="N183" s="27"/>
      <c r="O183" s="27"/>
      <c r="P183" s="27"/>
      <c r="Q183" s="27"/>
      <c r="R183" s="27"/>
      <c r="T183" s="27"/>
      <c r="U183" s="27"/>
      <c r="W183" s="27"/>
      <c r="Z183" s="38"/>
      <c r="AA183" s="35"/>
    </row>
    <row r="184" spans="1:27" ht="12.75" x14ac:dyDescent="0.2">
      <c r="A184" s="37" t="s">
        <v>159</v>
      </c>
      <c r="B184" s="39">
        <v>500</v>
      </c>
      <c r="C184" s="20">
        <v>60</v>
      </c>
      <c r="D184" s="39">
        <v>-180</v>
      </c>
      <c r="E184" s="39">
        <v>5598.0209999999997</v>
      </c>
      <c r="F184" s="16" t="str">
        <f t="shared" si="22"/>
        <v>2015-01-30</v>
      </c>
      <c r="G184" s="17" t="str">
        <f t="shared" si="23"/>
        <v>1/30/2015</v>
      </c>
      <c r="H184" s="17">
        <f t="shared" si="21"/>
        <v>43064</v>
      </c>
      <c r="I184" s="16" t="str">
        <f t="shared" si="18"/>
        <v>11/25/2017</v>
      </c>
      <c r="J184" s="16" t="e">
        <f t="shared" si="19"/>
        <v>#N/A</v>
      </c>
      <c r="K184" s="27">
        <f t="shared" si="20"/>
        <v>5650.8059999999996</v>
      </c>
      <c r="L184" s="39"/>
      <c r="M184" s="39"/>
      <c r="N184" s="39"/>
      <c r="O184" s="39"/>
      <c r="P184" s="39"/>
      <c r="Q184" s="39"/>
      <c r="R184" s="39"/>
      <c r="T184" s="39"/>
      <c r="U184" s="27"/>
      <c r="W184" s="35"/>
      <c r="Z184" s="38"/>
      <c r="AA184" s="35"/>
    </row>
    <row r="185" spans="1:27" ht="12.75" x14ac:dyDescent="0.2">
      <c r="A185" s="37" t="s">
        <v>160</v>
      </c>
      <c r="B185" s="39">
        <v>500</v>
      </c>
      <c r="C185" s="20">
        <v>60</v>
      </c>
      <c r="D185" s="39">
        <v>-180</v>
      </c>
      <c r="E185" s="39">
        <v>5519.6850000000004</v>
      </c>
      <c r="F185" s="16" t="str">
        <f t="shared" si="22"/>
        <v>2015-02-01</v>
      </c>
      <c r="G185" s="17" t="str">
        <f t="shared" si="23"/>
        <v>2/1/2015</v>
      </c>
      <c r="H185" s="17">
        <f t="shared" si="21"/>
        <v>43065</v>
      </c>
      <c r="I185" s="16" t="str">
        <f t="shared" si="18"/>
        <v>11/26/2017</v>
      </c>
      <c r="J185" s="16" t="e">
        <f t="shared" si="19"/>
        <v>#N/A</v>
      </c>
      <c r="K185" s="27">
        <f t="shared" si="20"/>
        <v>5650.8059999999996</v>
      </c>
      <c r="L185" s="39"/>
      <c r="M185" s="39"/>
      <c r="N185" s="39"/>
      <c r="O185" s="39"/>
      <c r="P185" s="39"/>
      <c r="Q185" s="39"/>
      <c r="R185" s="39"/>
      <c r="S185" s="27"/>
      <c r="T185" s="39"/>
      <c r="U185" s="27"/>
      <c r="W185" s="35"/>
      <c r="Y185" s="29"/>
      <c r="Z185" s="38"/>
      <c r="AA185" s="35"/>
    </row>
    <row r="186" spans="1:27" ht="12.75" x14ac:dyDescent="0.2">
      <c r="A186" s="37" t="s">
        <v>161</v>
      </c>
      <c r="B186" s="27">
        <v>500</v>
      </c>
      <c r="C186" s="10">
        <v>60</v>
      </c>
      <c r="D186" s="27">
        <v>-180</v>
      </c>
      <c r="E186" s="27">
        <v>5497.1752999999999</v>
      </c>
      <c r="F186" s="16" t="str">
        <f t="shared" si="22"/>
        <v>2015-02-02</v>
      </c>
      <c r="G186" s="17" t="str">
        <f t="shared" si="23"/>
        <v>2/2/2015</v>
      </c>
      <c r="H186" s="17">
        <f t="shared" si="21"/>
        <v>43066</v>
      </c>
      <c r="I186" s="16" t="str">
        <f t="shared" si="18"/>
        <v>11/27/2017</v>
      </c>
      <c r="J186" s="16" t="e">
        <f t="shared" si="19"/>
        <v>#N/A</v>
      </c>
      <c r="K186" s="27">
        <f t="shared" si="20"/>
        <v>5650.8059999999996</v>
      </c>
      <c r="L186" s="39"/>
      <c r="M186" s="39"/>
      <c r="N186" s="39"/>
      <c r="O186" s="39"/>
      <c r="P186" s="39"/>
      <c r="Q186" s="39"/>
      <c r="R186" s="39"/>
      <c r="T186" s="39"/>
      <c r="U186" s="39"/>
      <c r="V186" s="41"/>
      <c r="W186" s="35"/>
      <c r="Z186" s="38"/>
      <c r="AA186" s="35"/>
    </row>
    <row r="187" spans="1:27" ht="12.75" x14ac:dyDescent="0.2">
      <c r="A187" s="37" t="s">
        <v>162</v>
      </c>
      <c r="B187" s="27">
        <v>500</v>
      </c>
      <c r="C187" s="16">
        <v>60</v>
      </c>
      <c r="D187" s="27">
        <v>-180</v>
      </c>
      <c r="E187" s="27">
        <v>5586.6504000000004</v>
      </c>
      <c r="F187" s="16" t="str">
        <f t="shared" si="22"/>
        <v>2015-02-03</v>
      </c>
      <c r="G187" s="17" t="str">
        <f t="shared" si="23"/>
        <v>2/3/2015</v>
      </c>
      <c r="H187" s="17">
        <f t="shared" si="21"/>
        <v>43067</v>
      </c>
      <c r="I187" s="16" t="str">
        <f t="shared" si="18"/>
        <v>11/28/2017</v>
      </c>
      <c r="J187" s="16" t="e">
        <f t="shared" si="19"/>
        <v>#N/A</v>
      </c>
      <c r="K187" s="27">
        <f t="shared" si="20"/>
        <v>5650.8059999999996</v>
      </c>
      <c r="L187" s="39"/>
      <c r="M187" s="39"/>
      <c r="N187" s="39"/>
      <c r="O187" s="39"/>
      <c r="P187" s="39"/>
      <c r="Q187" s="39"/>
      <c r="R187" s="39"/>
      <c r="T187" s="39"/>
      <c r="V187" s="41"/>
      <c r="W187" s="35"/>
      <c r="Z187" s="38"/>
      <c r="AA187" s="35"/>
    </row>
    <row r="188" spans="1:27" ht="12.75" x14ac:dyDescent="0.2">
      <c r="A188" s="37" t="s">
        <v>163</v>
      </c>
      <c r="B188" s="39">
        <v>500</v>
      </c>
      <c r="C188" s="20">
        <v>60</v>
      </c>
      <c r="D188" s="39">
        <v>-180</v>
      </c>
      <c r="E188" s="39">
        <v>5577.1009999999997</v>
      </c>
      <c r="F188" s="16" t="str">
        <f t="shared" si="22"/>
        <v>2015-02-04</v>
      </c>
      <c r="G188" s="17" t="str">
        <f t="shared" si="23"/>
        <v>2/4/2015</v>
      </c>
      <c r="H188" s="17">
        <f t="shared" si="21"/>
        <v>43068</v>
      </c>
      <c r="I188" s="16" t="str">
        <f t="shared" si="18"/>
        <v>11/29/2017</v>
      </c>
      <c r="J188" s="16" t="e">
        <f t="shared" si="19"/>
        <v>#N/A</v>
      </c>
      <c r="K188" s="27">
        <f t="shared" si="20"/>
        <v>5650.8059999999996</v>
      </c>
      <c r="L188" s="27"/>
      <c r="M188" s="27"/>
      <c r="N188" s="27"/>
      <c r="O188" s="27"/>
      <c r="P188" s="27"/>
      <c r="Q188" s="27"/>
      <c r="R188" s="27"/>
      <c r="T188" s="27"/>
      <c r="W188" s="27"/>
      <c r="Z188" s="38"/>
      <c r="AA188" s="35"/>
    </row>
    <row r="189" spans="1:27" ht="12.75" x14ac:dyDescent="0.2">
      <c r="A189" s="28" t="s">
        <v>164</v>
      </c>
      <c r="B189" s="39">
        <v>500</v>
      </c>
      <c r="C189" s="20">
        <v>60</v>
      </c>
      <c r="D189" s="39">
        <v>-180</v>
      </c>
      <c r="E189" s="39">
        <v>5534.0893999999998</v>
      </c>
      <c r="F189" s="16" t="str">
        <f t="shared" si="22"/>
        <v>2015-02-05</v>
      </c>
      <c r="G189" s="17" t="str">
        <f t="shared" si="23"/>
        <v>2/5/2015</v>
      </c>
      <c r="H189" s="17">
        <f t="shared" si="21"/>
        <v>43069</v>
      </c>
      <c r="I189" s="16" t="str">
        <f t="shared" si="18"/>
        <v>11/30/2017</v>
      </c>
      <c r="J189" s="16" t="e">
        <f t="shared" si="19"/>
        <v>#N/A</v>
      </c>
      <c r="K189" s="27">
        <f t="shared" si="20"/>
        <v>5650.8059999999996</v>
      </c>
      <c r="L189" s="27"/>
      <c r="M189" s="27"/>
      <c r="N189" s="27"/>
      <c r="O189" s="27"/>
      <c r="P189" s="27"/>
      <c r="Q189" s="27"/>
      <c r="R189" s="27"/>
      <c r="S189" s="27"/>
      <c r="T189" s="27"/>
      <c r="W189" s="27"/>
      <c r="Z189" s="30"/>
      <c r="AA189" s="27"/>
    </row>
    <row r="190" spans="1:27" ht="12.75" x14ac:dyDescent="0.2">
      <c r="A190" s="37" t="s">
        <v>165</v>
      </c>
      <c r="B190" s="27">
        <v>500</v>
      </c>
      <c r="C190" s="10">
        <v>60</v>
      </c>
      <c r="D190" s="27">
        <v>-180</v>
      </c>
      <c r="E190" s="27">
        <v>5499.4920000000002</v>
      </c>
      <c r="F190" s="16" t="str">
        <f t="shared" si="22"/>
        <v>2015-02-06</v>
      </c>
      <c r="G190" s="17" t="str">
        <f t="shared" si="23"/>
        <v>2/6/2015</v>
      </c>
      <c r="H190" s="17">
        <f t="shared" si="21"/>
        <v>43070</v>
      </c>
      <c r="I190" s="16" t="str">
        <f t="shared" si="18"/>
        <v>12/1/2017</v>
      </c>
      <c r="J190" s="16" t="e">
        <f t="shared" si="19"/>
        <v>#N/A</v>
      </c>
      <c r="K190" s="27">
        <f t="shared" si="20"/>
        <v>5650.8059999999996</v>
      </c>
      <c r="L190" s="39"/>
      <c r="M190" s="39"/>
      <c r="N190" s="39"/>
      <c r="O190" s="39"/>
      <c r="P190" s="39"/>
      <c r="Q190" s="39"/>
      <c r="R190" s="39"/>
      <c r="T190" s="39"/>
      <c r="U190" s="40"/>
      <c r="W190" s="35"/>
      <c r="Z190" s="38"/>
      <c r="AA190" s="35"/>
    </row>
    <row r="191" spans="1:27" ht="12.75" x14ac:dyDescent="0.2">
      <c r="A191" s="37" t="s">
        <v>166</v>
      </c>
      <c r="B191" s="27">
        <v>500</v>
      </c>
      <c r="C191" s="10">
        <v>60</v>
      </c>
      <c r="D191" s="27">
        <v>-180</v>
      </c>
      <c r="E191" s="27">
        <v>5499.0609999999997</v>
      </c>
      <c r="F191" s="16" t="str">
        <f t="shared" si="22"/>
        <v>2015-02-07</v>
      </c>
      <c r="G191" s="17" t="str">
        <f t="shared" si="23"/>
        <v>2/7/2015</v>
      </c>
      <c r="H191" s="17">
        <f t="shared" si="21"/>
        <v>43071</v>
      </c>
      <c r="I191" s="16" t="str">
        <f t="shared" si="18"/>
        <v>12/2/2017</v>
      </c>
      <c r="J191" s="16" t="e">
        <f t="shared" si="19"/>
        <v>#N/A</v>
      </c>
      <c r="K191" s="27">
        <f t="shared" si="20"/>
        <v>5650.8059999999996</v>
      </c>
      <c r="L191" s="39"/>
      <c r="M191" s="39"/>
      <c r="N191" s="39"/>
      <c r="O191" s="39"/>
      <c r="P191" s="39"/>
      <c r="Q191" s="39"/>
      <c r="R191" s="39"/>
      <c r="S191" s="40"/>
      <c r="T191" s="39"/>
      <c r="U191" s="40"/>
      <c r="W191" s="35"/>
      <c r="Z191" s="38"/>
      <c r="AA191" s="35"/>
    </row>
    <row r="192" spans="1:27" ht="12.75" x14ac:dyDescent="0.2">
      <c r="A192" s="37" t="s">
        <v>167</v>
      </c>
      <c r="B192" s="39">
        <v>500</v>
      </c>
      <c r="C192" s="20">
        <v>60</v>
      </c>
      <c r="D192" s="39">
        <v>-180</v>
      </c>
      <c r="E192" s="39">
        <v>5455.2610000000004</v>
      </c>
      <c r="F192" s="16" t="str">
        <f t="shared" si="22"/>
        <v>2015-02-08</v>
      </c>
      <c r="G192" s="17" t="str">
        <f t="shared" si="23"/>
        <v>2/8/2015</v>
      </c>
      <c r="H192" s="17">
        <f t="shared" si="21"/>
        <v>43072</v>
      </c>
      <c r="I192" s="16" t="str">
        <f t="shared" si="18"/>
        <v>12/3/2017</v>
      </c>
      <c r="J192" s="16" t="e">
        <f t="shared" si="19"/>
        <v>#N/A</v>
      </c>
      <c r="K192" s="27">
        <f t="shared" si="20"/>
        <v>5650.8059999999996</v>
      </c>
      <c r="L192" s="27"/>
      <c r="M192" s="27"/>
      <c r="N192" s="27"/>
      <c r="O192" s="27"/>
      <c r="P192" s="27"/>
      <c r="Q192" s="27"/>
      <c r="R192" s="27"/>
      <c r="T192" s="27"/>
      <c r="W192" s="27"/>
      <c r="Y192" s="29"/>
      <c r="Z192" s="38"/>
      <c r="AA192" s="35"/>
    </row>
    <row r="193" spans="1:27" ht="12.75" x14ac:dyDescent="0.2">
      <c r="A193" s="37" t="s">
        <v>168</v>
      </c>
      <c r="B193" s="39">
        <v>500</v>
      </c>
      <c r="C193" s="20">
        <v>60</v>
      </c>
      <c r="D193" s="39">
        <v>-180</v>
      </c>
      <c r="E193" s="39">
        <v>5422.7089999999998</v>
      </c>
      <c r="F193" s="16" t="str">
        <f t="shared" si="22"/>
        <v>2015-02-09</v>
      </c>
      <c r="G193" s="17" t="str">
        <f t="shared" si="23"/>
        <v>2/9/2015</v>
      </c>
      <c r="H193" s="17">
        <f t="shared" si="21"/>
        <v>43073</v>
      </c>
      <c r="I193" s="16" t="str">
        <f t="shared" si="18"/>
        <v>12/4/2017</v>
      </c>
      <c r="J193" s="16" t="e">
        <f t="shared" si="19"/>
        <v>#N/A</v>
      </c>
      <c r="K193" s="27">
        <f t="shared" si="20"/>
        <v>5650.8059999999996</v>
      </c>
      <c r="L193" s="27"/>
      <c r="M193" s="27"/>
      <c r="N193" s="27"/>
      <c r="O193" s="27"/>
      <c r="P193" s="27"/>
      <c r="Q193" s="27"/>
      <c r="R193" s="27"/>
      <c r="T193" s="27"/>
      <c r="U193" s="27"/>
      <c r="W193" s="27"/>
      <c r="Y193" s="29"/>
      <c r="Z193" s="38"/>
      <c r="AA193" s="35"/>
    </row>
    <row r="194" spans="1:27" ht="12.75" x14ac:dyDescent="0.2">
      <c r="A194" s="37" t="s">
        <v>169</v>
      </c>
      <c r="B194" s="39">
        <v>500</v>
      </c>
      <c r="C194" s="20">
        <v>60</v>
      </c>
      <c r="D194" s="39">
        <v>-180</v>
      </c>
      <c r="E194" s="39">
        <v>5419.1059999999998</v>
      </c>
      <c r="F194" s="16" t="str">
        <f t="shared" si="22"/>
        <v>2015-02-10</v>
      </c>
      <c r="G194" s="17" t="str">
        <f t="shared" si="23"/>
        <v>2/10/2015</v>
      </c>
      <c r="H194" s="17">
        <f t="shared" si="21"/>
        <v>43074</v>
      </c>
      <c r="I194" s="16" t="str">
        <f t="shared" si="18"/>
        <v>12/5/2017</v>
      </c>
      <c r="J194" s="16" t="e">
        <f t="shared" si="19"/>
        <v>#N/A</v>
      </c>
      <c r="K194" s="27">
        <f t="shared" si="20"/>
        <v>5650.8059999999996</v>
      </c>
      <c r="L194" s="39"/>
      <c r="M194" s="39"/>
      <c r="N194" s="39"/>
      <c r="O194" s="39"/>
      <c r="P194" s="39"/>
      <c r="Q194" s="39"/>
      <c r="R194" s="39"/>
      <c r="S194" s="27"/>
      <c r="T194" s="39"/>
      <c r="U194" s="39"/>
      <c r="V194" s="35"/>
      <c r="W194" s="35"/>
      <c r="Y194" s="29"/>
      <c r="Z194" s="38"/>
      <c r="AA194" s="35"/>
    </row>
    <row r="195" spans="1:27" ht="12.75" x14ac:dyDescent="0.2">
      <c r="A195" s="37" t="s">
        <v>170</v>
      </c>
      <c r="B195" s="27">
        <v>500</v>
      </c>
      <c r="C195" s="16">
        <v>60</v>
      </c>
      <c r="D195" s="27">
        <v>-180</v>
      </c>
      <c r="E195" s="27">
        <v>5397.8379999999997</v>
      </c>
      <c r="F195" s="16" t="str">
        <f t="shared" si="22"/>
        <v>2015-02-11</v>
      </c>
      <c r="G195" s="17" t="str">
        <f t="shared" si="23"/>
        <v>2/11/2015</v>
      </c>
      <c r="H195" s="17">
        <f t="shared" si="21"/>
        <v>43075</v>
      </c>
      <c r="I195" s="16" t="str">
        <f t="shared" si="18"/>
        <v>12/6/2017</v>
      </c>
      <c r="J195" s="16" t="e">
        <f t="shared" si="19"/>
        <v>#N/A</v>
      </c>
      <c r="K195" s="27">
        <f t="shared" si="20"/>
        <v>5650.8059999999996</v>
      </c>
      <c r="L195" s="39"/>
      <c r="M195" s="39"/>
      <c r="N195" s="39"/>
      <c r="O195" s="39"/>
      <c r="P195" s="39"/>
      <c r="Q195" s="39"/>
      <c r="R195" s="39"/>
      <c r="S195" s="27"/>
      <c r="T195" s="39"/>
      <c r="U195" s="27"/>
      <c r="V195" s="27"/>
      <c r="W195" s="35"/>
      <c r="Y195" s="29"/>
      <c r="Z195" s="38"/>
      <c r="AA195" s="35"/>
    </row>
    <row r="196" spans="1:27" ht="12.75" x14ac:dyDescent="0.2">
      <c r="A196" s="37" t="s">
        <v>171</v>
      </c>
      <c r="B196" s="27">
        <v>500</v>
      </c>
      <c r="C196" s="16">
        <v>60</v>
      </c>
      <c r="D196" s="27">
        <v>-180</v>
      </c>
      <c r="E196" s="27">
        <v>5312.0739999999996</v>
      </c>
      <c r="F196" s="16" t="str">
        <f t="shared" si="22"/>
        <v>2015-02-12</v>
      </c>
      <c r="G196" s="17" t="str">
        <f t="shared" si="23"/>
        <v>2/12/2015</v>
      </c>
      <c r="H196" s="17">
        <f t="shared" si="21"/>
        <v>43076</v>
      </c>
      <c r="I196" s="16" t="str">
        <f t="shared" si="18"/>
        <v>12/7/2017</v>
      </c>
      <c r="J196" s="16" t="e">
        <f t="shared" si="19"/>
        <v>#N/A</v>
      </c>
      <c r="K196" s="27">
        <f t="shared" si="20"/>
        <v>5650.8059999999996</v>
      </c>
      <c r="L196" s="39"/>
      <c r="M196" s="39"/>
      <c r="N196" s="39"/>
      <c r="O196" s="39"/>
      <c r="P196" s="39"/>
      <c r="Q196" s="39"/>
      <c r="R196" s="39"/>
      <c r="S196" s="40"/>
      <c r="T196" s="39"/>
      <c r="U196" s="39"/>
      <c r="V196" s="35"/>
      <c r="W196" s="35"/>
      <c r="Y196" s="29"/>
      <c r="Z196" s="38"/>
      <c r="AA196" s="35"/>
    </row>
    <row r="197" spans="1:27" ht="12.75" x14ac:dyDescent="0.2">
      <c r="A197" s="28" t="s">
        <v>172</v>
      </c>
      <c r="B197" s="39">
        <v>500</v>
      </c>
      <c r="C197" s="20">
        <v>60</v>
      </c>
      <c r="D197" s="39">
        <v>-180</v>
      </c>
      <c r="E197" s="39">
        <v>5190.076</v>
      </c>
      <c r="F197" s="16" t="str">
        <f t="shared" si="22"/>
        <v>2015-02-13</v>
      </c>
      <c r="G197" s="17" t="str">
        <f t="shared" si="23"/>
        <v>2/13/2015</v>
      </c>
      <c r="H197" s="17">
        <f t="shared" si="21"/>
        <v>43077</v>
      </c>
      <c r="I197" s="16" t="str">
        <f t="shared" si="18"/>
        <v>12/8/2017</v>
      </c>
      <c r="J197" s="16" t="e">
        <f t="shared" si="19"/>
        <v>#N/A</v>
      </c>
      <c r="K197" s="27">
        <f t="shared" si="20"/>
        <v>5650.8059999999996</v>
      </c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Z197" s="30"/>
      <c r="AA197" s="27"/>
    </row>
    <row r="198" spans="1:27" ht="12.75" x14ac:dyDescent="0.2">
      <c r="A198" s="28" t="s">
        <v>173</v>
      </c>
      <c r="B198" s="27">
        <v>500</v>
      </c>
      <c r="C198" s="10">
        <v>60</v>
      </c>
      <c r="D198" s="27">
        <v>-180</v>
      </c>
      <c r="E198" s="27">
        <v>5242.1977999999999</v>
      </c>
      <c r="F198" s="16" t="str">
        <f t="shared" si="22"/>
        <v>2015-02-14</v>
      </c>
      <c r="G198" s="17" t="str">
        <f t="shared" si="23"/>
        <v>2/14/2015</v>
      </c>
      <c r="H198" s="17">
        <f t="shared" si="21"/>
        <v>43078</v>
      </c>
      <c r="I198" s="16" t="str">
        <f t="shared" si="18"/>
        <v>12/9/2017</v>
      </c>
      <c r="J198" s="16" t="e">
        <f t="shared" si="19"/>
        <v>#N/A</v>
      </c>
      <c r="K198" s="27">
        <f t="shared" si="20"/>
        <v>5650.8059999999996</v>
      </c>
      <c r="L198" s="27"/>
      <c r="M198" s="27"/>
      <c r="N198" s="27"/>
      <c r="O198" s="27"/>
      <c r="P198" s="27"/>
      <c r="Q198" s="27"/>
      <c r="R198" s="27"/>
      <c r="T198" s="27"/>
      <c r="U198" s="27"/>
      <c r="V198" s="27"/>
      <c r="W198" s="27"/>
      <c r="Y198" s="29"/>
      <c r="Z198" s="38"/>
      <c r="AA198" s="27"/>
    </row>
    <row r="199" spans="1:27" ht="12.75" x14ac:dyDescent="0.2">
      <c r="A199" s="37" t="s">
        <v>174</v>
      </c>
      <c r="B199" s="27">
        <v>500</v>
      </c>
      <c r="C199" s="16">
        <v>60</v>
      </c>
      <c r="D199" s="27">
        <v>-180</v>
      </c>
      <c r="E199" s="27">
        <v>5312.5379999999996</v>
      </c>
      <c r="F199" s="16" t="str">
        <f t="shared" si="22"/>
        <v>2015-02-15</v>
      </c>
      <c r="G199" s="17" t="str">
        <f t="shared" si="23"/>
        <v>2/15/2015</v>
      </c>
      <c r="H199" s="17">
        <f t="shared" si="21"/>
        <v>43079</v>
      </c>
      <c r="I199" s="16" t="str">
        <f t="shared" ref="I199:I262" si="24">TEXT(H199,"m/d/yyyy")</f>
        <v>12/10/2017</v>
      </c>
      <c r="J199" s="16" t="e">
        <f t="shared" ref="J199:J262" si="25">MATCH(I199,G:G,0)</f>
        <v>#N/A</v>
      </c>
      <c r="K199" s="27">
        <f t="shared" si="20"/>
        <v>5650.8059999999996</v>
      </c>
      <c r="L199" s="39"/>
      <c r="M199" s="39"/>
      <c r="N199" s="39"/>
      <c r="O199" s="39"/>
      <c r="P199" s="39"/>
      <c r="Q199" s="39"/>
      <c r="R199" s="39"/>
      <c r="T199" s="39"/>
      <c r="U199" s="39"/>
      <c r="V199" s="41"/>
      <c r="W199" s="35"/>
      <c r="Z199" s="38"/>
      <c r="AA199" s="35"/>
    </row>
    <row r="200" spans="1:27" ht="12.75" x14ac:dyDescent="0.2">
      <c r="A200" s="37" t="s">
        <v>175</v>
      </c>
      <c r="B200" s="27">
        <v>500</v>
      </c>
      <c r="C200" s="16">
        <v>60</v>
      </c>
      <c r="D200" s="27">
        <v>-180</v>
      </c>
      <c r="E200" s="27">
        <v>5314.6815999999999</v>
      </c>
      <c r="F200" s="16" t="str">
        <f t="shared" si="22"/>
        <v>2015-02-16</v>
      </c>
      <c r="G200" s="17" t="str">
        <f t="shared" si="23"/>
        <v>2/16/2015</v>
      </c>
      <c r="H200" s="17">
        <f t="shared" si="21"/>
        <v>43080</v>
      </c>
      <c r="I200" s="16" t="str">
        <f t="shared" si="24"/>
        <v>12/11/2017</v>
      </c>
      <c r="J200" s="16" t="e">
        <f t="shared" si="25"/>
        <v>#N/A</v>
      </c>
      <c r="K200" s="27">
        <f t="shared" ref="K200:K263" si="26">IFERROR(INDEX(E:E,J200),K199)</f>
        <v>5650.8059999999996</v>
      </c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Z200" s="38"/>
      <c r="AA200" s="35"/>
    </row>
    <row r="201" spans="1:27" ht="12.75" x14ac:dyDescent="0.2">
      <c r="A201" s="28" t="s">
        <v>176</v>
      </c>
      <c r="B201" s="27">
        <v>500</v>
      </c>
      <c r="C201" s="16">
        <v>60</v>
      </c>
      <c r="D201" s="27">
        <v>-180</v>
      </c>
      <c r="E201" s="27">
        <v>5247.9043000000001</v>
      </c>
      <c r="F201" s="16" t="str">
        <f t="shared" si="22"/>
        <v>2015-02-17</v>
      </c>
      <c r="G201" s="17" t="str">
        <f t="shared" si="23"/>
        <v>2/17/2015</v>
      </c>
      <c r="H201" s="17">
        <f t="shared" ref="H201:H264" si="27">H200+1</f>
        <v>43081</v>
      </c>
      <c r="I201" s="16" t="str">
        <f t="shared" si="24"/>
        <v>12/12/2017</v>
      </c>
      <c r="J201" s="16" t="e">
        <f t="shared" si="25"/>
        <v>#N/A</v>
      </c>
      <c r="K201" s="27">
        <f t="shared" si="26"/>
        <v>5650.8059999999996</v>
      </c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Z201" s="30"/>
      <c r="AA201" s="27"/>
    </row>
    <row r="202" spans="1:27" ht="12.75" x14ac:dyDescent="0.2">
      <c r="A202" s="28" t="s">
        <v>177</v>
      </c>
      <c r="B202" s="27">
        <v>500</v>
      </c>
      <c r="C202" s="16">
        <v>60</v>
      </c>
      <c r="D202" s="27">
        <v>-180</v>
      </c>
      <c r="E202" s="27">
        <v>5230.5874000000003</v>
      </c>
      <c r="F202" s="16" t="str">
        <f t="shared" si="22"/>
        <v>2015-02-18</v>
      </c>
      <c r="G202" s="17" t="str">
        <f t="shared" si="23"/>
        <v>2/18/2015</v>
      </c>
      <c r="H202" s="17">
        <f t="shared" si="27"/>
        <v>43082</v>
      </c>
      <c r="I202" s="16" t="str">
        <f t="shared" si="24"/>
        <v>12/13/2017</v>
      </c>
      <c r="J202" s="16" t="e">
        <f t="shared" si="25"/>
        <v>#N/A</v>
      </c>
      <c r="K202" s="27">
        <f t="shared" si="26"/>
        <v>5650.8059999999996</v>
      </c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W202" s="27"/>
      <c r="Y202" s="29"/>
      <c r="Z202" s="38"/>
      <c r="AA202" s="27"/>
    </row>
    <row r="203" spans="1:27" ht="12.75" x14ac:dyDescent="0.2">
      <c r="A203" s="28" t="s">
        <v>178</v>
      </c>
      <c r="B203" s="39">
        <v>500</v>
      </c>
      <c r="C203" s="20">
        <v>60</v>
      </c>
      <c r="D203" s="39">
        <v>-180</v>
      </c>
      <c r="E203" s="39">
        <v>5186.7129999999997</v>
      </c>
      <c r="F203" s="16" t="str">
        <f t="shared" si="22"/>
        <v>2015-02-19</v>
      </c>
      <c r="G203" s="17" t="str">
        <f t="shared" si="23"/>
        <v>2/19/2015</v>
      </c>
      <c r="H203" s="17">
        <f t="shared" si="27"/>
        <v>43083</v>
      </c>
      <c r="I203" s="16" t="str">
        <f t="shared" si="24"/>
        <v>12/14/2017</v>
      </c>
      <c r="J203" s="16" t="e">
        <f t="shared" si="25"/>
        <v>#N/A</v>
      </c>
      <c r="K203" s="27">
        <f t="shared" si="26"/>
        <v>5650.8059999999996</v>
      </c>
      <c r="L203" s="27"/>
      <c r="M203" s="27"/>
      <c r="N203" s="27"/>
      <c r="O203" s="27"/>
      <c r="P203" s="27"/>
      <c r="Q203" s="27"/>
      <c r="R203" s="27"/>
      <c r="T203" s="27"/>
      <c r="U203" s="27"/>
      <c r="W203" s="27"/>
      <c r="Y203" s="29"/>
      <c r="Z203" s="38"/>
      <c r="AA203" s="27"/>
    </row>
    <row r="204" spans="1:27" ht="12.75" x14ac:dyDescent="0.2">
      <c r="A204" s="28" t="s">
        <v>179</v>
      </c>
      <c r="B204" s="27">
        <v>500</v>
      </c>
      <c r="C204" s="10">
        <v>60</v>
      </c>
      <c r="D204" s="27">
        <v>-180</v>
      </c>
      <c r="E204" s="27">
        <v>5203.63</v>
      </c>
      <c r="F204" s="16" t="str">
        <f t="shared" si="22"/>
        <v>2015-02-20</v>
      </c>
      <c r="G204" s="17" t="str">
        <f t="shared" si="23"/>
        <v>2/20/2015</v>
      </c>
      <c r="H204" s="17">
        <f t="shared" si="27"/>
        <v>43084</v>
      </c>
      <c r="I204" s="16" t="str">
        <f t="shared" si="24"/>
        <v>12/15/2017</v>
      </c>
      <c r="J204" s="16" t="e">
        <f t="shared" si="25"/>
        <v>#N/A</v>
      </c>
      <c r="K204" s="27">
        <f t="shared" si="26"/>
        <v>5650.8059999999996</v>
      </c>
      <c r="L204" s="27"/>
      <c r="M204" s="27"/>
      <c r="N204" s="27"/>
      <c r="O204" s="27"/>
      <c r="P204" s="27"/>
      <c r="Q204" s="27"/>
      <c r="R204" s="27"/>
      <c r="T204" s="27"/>
      <c r="U204" s="27"/>
      <c r="W204" s="27"/>
      <c r="Z204" s="30"/>
      <c r="AA204" s="27"/>
    </row>
    <row r="205" spans="1:27" ht="12.75" x14ac:dyDescent="0.2">
      <c r="A205" s="37" t="s">
        <v>180</v>
      </c>
      <c r="B205" s="27">
        <v>500</v>
      </c>
      <c r="C205" s="16">
        <v>60</v>
      </c>
      <c r="D205" s="27">
        <v>-180</v>
      </c>
      <c r="E205" s="27">
        <v>5270.2060000000001</v>
      </c>
      <c r="F205" s="16" t="str">
        <f t="shared" si="22"/>
        <v>2015-02-21</v>
      </c>
      <c r="G205" s="17" t="str">
        <f t="shared" si="23"/>
        <v>2/21/2015</v>
      </c>
      <c r="H205" s="17">
        <f t="shared" si="27"/>
        <v>43085</v>
      </c>
      <c r="I205" s="16" t="str">
        <f t="shared" si="24"/>
        <v>12/16/2017</v>
      </c>
      <c r="J205" s="16" t="e">
        <f t="shared" si="25"/>
        <v>#N/A</v>
      </c>
      <c r="K205" s="27">
        <f t="shared" si="26"/>
        <v>5650.8059999999996</v>
      </c>
      <c r="L205" s="39"/>
      <c r="M205" s="39"/>
      <c r="N205" s="39"/>
      <c r="O205" s="39"/>
      <c r="P205" s="39"/>
      <c r="Q205" s="39"/>
      <c r="R205" s="39"/>
      <c r="S205" s="40"/>
      <c r="T205" s="39"/>
      <c r="U205" s="40"/>
      <c r="V205" s="41"/>
      <c r="W205" s="35"/>
      <c r="Y205" s="29"/>
      <c r="Z205" s="38"/>
      <c r="AA205" s="35"/>
    </row>
    <row r="206" spans="1:27" ht="12.75" x14ac:dyDescent="0.2">
      <c r="A206" s="37" t="s">
        <v>181</v>
      </c>
      <c r="B206" s="27">
        <v>500</v>
      </c>
      <c r="C206" s="16">
        <v>60</v>
      </c>
      <c r="D206" s="27">
        <v>-180</v>
      </c>
      <c r="E206" s="27">
        <v>5251.7227000000003</v>
      </c>
      <c r="F206" s="16" t="str">
        <f t="shared" si="22"/>
        <v>2015-02-22</v>
      </c>
      <c r="G206" s="17" t="str">
        <f t="shared" si="23"/>
        <v>2/22/2015</v>
      </c>
      <c r="H206" s="17">
        <f t="shared" si="27"/>
        <v>43086</v>
      </c>
      <c r="I206" s="16" t="str">
        <f t="shared" si="24"/>
        <v>12/17/2017</v>
      </c>
      <c r="J206" s="16" t="e">
        <f t="shared" si="25"/>
        <v>#N/A</v>
      </c>
      <c r="K206" s="27">
        <f t="shared" si="26"/>
        <v>5650.8059999999996</v>
      </c>
      <c r="L206" s="27"/>
      <c r="M206" s="27"/>
      <c r="N206" s="27"/>
      <c r="O206" s="27"/>
      <c r="P206" s="27"/>
      <c r="Q206" s="27"/>
      <c r="R206" s="27"/>
      <c r="T206" s="27"/>
      <c r="W206" s="27"/>
      <c r="Z206" s="38"/>
      <c r="AA206" s="35"/>
    </row>
    <row r="207" spans="1:27" ht="12.75" x14ac:dyDescent="0.2">
      <c r="A207" s="28" t="s">
        <v>182</v>
      </c>
      <c r="B207" s="39">
        <v>500</v>
      </c>
      <c r="C207" s="20">
        <v>60</v>
      </c>
      <c r="D207" s="39">
        <v>-180</v>
      </c>
      <c r="E207" s="39">
        <v>5112.1090000000004</v>
      </c>
      <c r="F207" s="16" t="str">
        <f t="shared" si="22"/>
        <v>2015-02-23</v>
      </c>
      <c r="G207" s="17" t="str">
        <f t="shared" si="23"/>
        <v>2/23/2015</v>
      </c>
      <c r="H207" s="17">
        <f t="shared" si="27"/>
        <v>43087</v>
      </c>
      <c r="I207" s="16" t="str">
        <f t="shared" si="24"/>
        <v>12/18/2017</v>
      </c>
      <c r="J207" s="16" t="e">
        <f t="shared" si="25"/>
        <v>#N/A</v>
      </c>
      <c r="K207" s="27">
        <f t="shared" si="26"/>
        <v>5650.8059999999996</v>
      </c>
      <c r="L207" s="27"/>
      <c r="M207" s="27"/>
      <c r="N207" s="27"/>
      <c r="O207" s="27"/>
      <c r="P207" s="27"/>
      <c r="Q207" s="27"/>
      <c r="R207" s="27"/>
      <c r="T207" s="27"/>
      <c r="W207" s="27"/>
      <c r="Y207" s="29"/>
      <c r="Z207" s="38"/>
      <c r="AA207" s="27"/>
    </row>
    <row r="208" spans="1:27" ht="12.75" x14ac:dyDescent="0.2">
      <c r="A208" s="28" t="s">
        <v>183</v>
      </c>
      <c r="B208" s="27">
        <v>500</v>
      </c>
      <c r="C208" s="16">
        <v>60</v>
      </c>
      <c r="D208" s="27">
        <v>-180</v>
      </c>
      <c r="E208" s="27">
        <v>5033.8249999999998</v>
      </c>
      <c r="F208" s="16" t="str">
        <f t="shared" ref="F208:F271" si="28">LEFT(A208,10)</f>
        <v>2015-02-24</v>
      </c>
      <c r="G208" s="17" t="str">
        <f t="shared" ref="G208:G271" si="29">TEXT(F208,"m/d/yyyy")</f>
        <v>2/24/2015</v>
      </c>
      <c r="H208" s="17">
        <f t="shared" si="27"/>
        <v>43088</v>
      </c>
      <c r="I208" s="16" t="str">
        <f t="shared" si="24"/>
        <v>12/19/2017</v>
      </c>
      <c r="J208" s="16" t="e">
        <f t="shared" si="25"/>
        <v>#N/A</v>
      </c>
      <c r="K208" s="27">
        <f t="shared" si="26"/>
        <v>5650.8059999999996</v>
      </c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Y208" s="29"/>
      <c r="Z208" s="38"/>
      <c r="AA208" s="27"/>
    </row>
    <row r="209" spans="1:27" ht="12.75" x14ac:dyDescent="0.2">
      <c r="A209" s="37" t="s">
        <v>184</v>
      </c>
      <c r="B209" s="27">
        <v>500</v>
      </c>
      <c r="C209" s="10">
        <v>60</v>
      </c>
      <c r="D209" s="27">
        <v>-180</v>
      </c>
      <c r="E209" s="27">
        <v>5283.085</v>
      </c>
      <c r="F209" s="16" t="str">
        <f t="shared" si="28"/>
        <v>2015-02-25</v>
      </c>
      <c r="G209" s="17" t="str">
        <f t="shared" si="29"/>
        <v>2/25/2015</v>
      </c>
      <c r="H209" s="17">
        <f t="shared" si="27"/>
        <v>43089</v>
      </c>
      <c r="I209" s="16" t="str">
        <f t="shared" si="24"/>
        <v>12/20/2017</v>
      </c>
      <c r="J209" s="16" t="e">
        <f t="shared" si="25"/>
        <v>#N/A</v>
      </c>
      <c r="K209" s="27">
        <f t="shared" si="26"/>
        <v>5650.8059999999996</v>
      </c>
      <c r="L209" s="39"/>
      <c r="M209" s="39"/>
      <c r="N209" s="39"/>
      <c r="O209" s="39"/>
      <c r="P209" s="39"/>
      <c r="Q209" s="39"/>
      <c r="R209" s="39"/>
      <c r="S209" s="27"/>
      <c r="T209" s="39"/>
      <c r="U209" s="27"/>
      <c r="V209" s="27"/>
      <c r="W209" s="35"/>
      <c r="Y209" s="29"/>
      <c r="Z209" s="38"/>
      <c r="AA209" s="35"/>
    </row>
    <row r="210" spans="1:27" ht="12.75" x14ac:dyDescent="0.2">
      <c r="A210" s="28" t="s">
        <v>185</v>
      </c>
      <c r="B210" s="27">
        <v>500</v>
      </c>
      <c r="C210" s="10">
        <v>60</v>
      </c>
      <c r="D210" s="27">
        <v>-180</v>
      </c>
      <c r="E210" s="27">
        <v>5286.3227999999999</v>
      </c>
      <c r="F210" s="16" t="str">
        <f t="shared" si="28"/>
        <v>2015-02-26</v>
      </c>
      <c r="G210" s="17" t="str">
        <f t="shared" si="29"/>
        <v>2/26/2015</v>
      </c>
      <c r="H210" s="17">
        <f t="shared" si="27"/>
        <v>43090</v>
      </c>
      <c r="I210" s="16" t="str">
        <f t="shared" si="24"/>
        <v>12/21/2017</v>
      </c>
      <c r="J210" s="16" t="e">
        <f t="shared" si="25"/>
        <v>#N/A</v>
      </c>
      <c r="K210" s="27">
        <f t="shared" si="26"/>
        <v>5650.8059999999996</v>
      </c>
      <c r="L210" s="27"/>
      <c r="M210" s="27"/>
      <c r="N210" s="27"/>
      <c r="O210" s="27"/>
      <c r="P210" s="27"/>
      <c r="Q210" s="27"/>
      <c r="R210" s="27"/>
      <c r="S210" s="27"/>
      <c r="T210" s="27"/>
      <c r="W210" s="27"/>
      <c r="Y210" s="29"/>
      <c r="Z210" s="38"/>
      <c r="AA210" s="27"/>
    </row>
    <row r="211" spans="1:27" ht="12.75" x14ac:dyDescent="0.2">
      <c r="A211" s="37" t="s">
        <v>186</v>
      </c>
      <c r="B211" s="39">
        <v>500</v>
      </c>
      <c r="C211" s="20">
        <v>60</v>
      </c>
      <c r="D211" s="39">
        <v>-180</v>
      </c>
      <c r="E211" s="39">
        <v>5316.4022999999997</v>
      </c>
      <c r="F211" s="16" t="str">
        <f t="shared" si="28"/>
        <v>2015-02-27</v>
      </c>
      <c r="G211" s="17" t="str">
        <f t="shared" si="29"/>
        <v>2/27/2015</v>
      </c>
      <c r="H211" s="17">
        <f t="shared" si="27"/>
        <v>43091</v>
      </c>
      <c r="I211" s="16" t="str">
        <f t="shared" si="24"/>
        <v>12/22/2017</v>
      </c>
      <c r="J211" s="16" t="e">
        <f t="shared" si="25"/>
        <v>#N/A</v>
      </c>
      <c r="K211" s="27">
        <f t="shared" si="26"/>
        <v>5650.8059999999996</v>
      </c>
      <c r="L211" s="27"/>
      <c r="M211" s="27"/>
      <c r="N211" s="27"/>
      <c r="O211" s="27"/>
      <c r="P211" s="27"/>
      <c r="Q211" s="27"/>
      <c r="R211" s="27"/>
      <c r="T211" s="27"/>
      <c r="U211" s="27"/>
      <c r="W211" s="27"/>
      <c r="Y211" s="29"/>
      <c r="Z211" s="38"/>
      <c r="AA211" s="35"/>
    </row>
    <row r="212" spans="1:27" ht="12.75" x14ac:dyDescent="0.2">
      <c r="A212" s="37" t="s">
        <v>187</v>
      </c>
      <c r="B212" s="27">
        <v>500</v>
      </c>
      <c r="C212" s="16">
        <v>60</v>
      </c>
      <c r="D212" s="27">
        <v>-180</v>
      </c>
      <c r="E212" s="27">
        <v>5399.2309999999998</v>
      </c>
      <c r="F212" s="16" t="str">
        <f t="shared" si="28"/>
        <v>2015-03-01</v>
      </c>
      <c r="G212" s="17" t="str">
        <f t="shared" si="29"/>
        <v>3/1/2015</v>
      </c>
      <c r="H212" s="17">
        <f t="shared" si="27"/>
        <v>43092</v>
      </c>
      <c r="I212" s="16" t="str">
        <f t="shared" si="24"/>
        <v>12/23/2017</v>
      </c>
      <c r="J212" s="16" t="e">
        <f t="shared" si="25"/>
        <v>#N/A</v>
      </c>
      <c r="K212" s="27">
        <f t="shared" si="26"/>
        <v>5650.8059999999996</v>
      </c>
      <c r="L212" s="27"/>
      <c r="M212" s="27"/>
      <c r="N212" s="27"/>
      <c r="O212" s="27"/>
      <c r="P212" s="27"/>
      <c r="Q212" s="27"/>
      <c r="R212" s="27"/>
      <c r="T212" s="27"/>
      <c r="U212" s="27"/>
      <c r="W212" s="27"/>
      <c r="Z212" s="38"/>
      <c r="AA212" s="35"/>
    </row>
    <row r="213" spans="1:27" ht="12.75" x14ac:dyDescent="0.2">
      <c r="A213" s="37" t="s">
        <v>188</v>
      </c>
      <c r="B213" s="39">
        <v>500</v>
      </c>
      <c r="C213" s="20">
        <v>60</v>
      </c>
      <c r="D213" s="39">
        <v>-180</v>
      </c>
      <c r="E213" s="39">
        <v>5364.4110000000001</v>
      </c>
      <c r="F213" s="16" t="str">
        <f t="shared" si="28"/>
        <v>2015-03-02</v>
      </c>
      <c r="G213" s="17" t="str">
        <f t="shared" si="29"/>
        <v>3/2/2015</v>
      </c>
      <c r="H213" s="17">
        <f t="shared" si="27"/>
        <v>43093</v>
      </c>
      <c r="I213" s="16" t="str">
        <f t="shared" si="24"/>
        <v>12/24/2017</v>
      </c>
      <c r="J213" s="16" t="e">
        <f t="shared" si="25"/>
        <v>#N/A</v>
      </c>
      <c r="K213" s="27">
        <f t="shared" si="26"/>
        <v>5650.8059999999996</v>
      </c>
      <c r="L213" s="39"/>
      <c r="M213" s="39"/>
      <c r="N213" s="39"/>
      <c r="O213" s="39"/>
      <c r="P213" s="39"/>
      <c r="Q213" s="39"/>
      <c r="R213" s="39"/>
      <c r="S213" s="40"/>
      <c r="T213" s="39"/>
      <c r="U213" s="39"/>
      <c r="V213" s="41"/>
      <c r="W213" s="35"/>
      <c r="Z213" s="38"/>
      <c r="AA213" s="35"/>
    </row>
    <row r="214" spans="1:27" ht="12.75" x14ac:dyDescent="0.2">
      <c r="A214" s="28" t="s">
        <v>189</v>
      </c>
      <c r="B214" s="39">
        <v>500</v>
      </c>
      <c r="C214" s="20">
        <v>60</v>
      </c>
      <c r="D214" s="39">
        <v>-180</v>
      </c>
      <c r="E214" s="39">
        <v>5299.3450000000003</v>
      </c>
      <c r="F214" s="16" t="str">
        <f t="shared" si="28"/>
        <v>2015-03-03</v>
      </c>
      <c r="G214" s="17" t="str">
        <f t="shared" si="29"/>
        <v>3/3/2015</v>
      </c>
      <c r="H214" s="17">
        <f t="shared" si="27"/>
        <v>43094</v>
      </c>
      <c r="I214" s="16" t="str">
        <f t="shared" si="24"/>
        <v>12/25/2017</v>
      </c>
      <c r="J214" s="16" t="e">
        <f t="shared" si="25"/>
        <v>#N/A</v>
      </c>
      <c r="K214" s="27">
        <f t="shared" si="26"/>
        <v>5650.8059999999996</v>
      </c>
      <c r="L214" s="27"/>
      <c r="M214" s="27"/>
      <c r="N214" s="27"/>
      <c r="O214" s="27"/>
      <c r="P214" s="27"/>
      <c r="Q214" s="27"/>
      <c r="R214" s="27"/>
      <c r="T214" s="27"/>
      <c r="W214" s="27"/>
      <c r="Z214" s="30"/>
      <c r="AA214" s="27"/>
    </row>
    <row r="215" spans="1:27" ht="12.75" x14ac:dyDescent="0.2">
      <c r="A215" s="37" t="s">
        <v>190</v>
      </c>
      <c r="B215" s="27">
        <v>500</v>
      </c>
      <c r="C215" s="16">
        <v>60</v>
      </c>
      <c r="D215" s="27">
        <v>-180</v>
      </c>
      <c r="E215" s="27">
        <v>5379.2550000000001</v>
      </c>
      <c r="F215" s="16" t="str">
        <f t="shared" si="28"/>
        <v>2015-03-04</v>
      </c>
      <c r="G215" s="17" t="str">
        <f t="shared" si="29"/>
        <v>3/4/2015</v>
      </c>
      <c r="H215" s="17">
        <f t="shared" si="27"/>
        <v>43095</v>
      </c>
      <c r="I215" s="16" t="str">
        <f t="shared" si="24"/>
        <v>12/26/2017</v>
      </c>
      <c r="J215" s="16" t="e">
        <f t="shared" si="25"/>
        <v>#N/A</v>
      </c>
      <c r="K215" s="27">
        <f t="shared" si="26"/>
        <v>5650.8059999999996</v>
      </c>
      <c r="L215" s="39"/>
      <c r="M215" s="39"/>
      <c r="N215" s="39"/>
      <c r="O215" s="39"/>
      <c r="P215" s="39"/>
      <c r="Q215" s="39"/>
      <c r="R215" s="39"/>
      <c r="S215" s="27"/>
      <c r="T215" s="39"/>
      <c r="U215" s="39"/>
      <c r="V215" s="27"/>
      <c r="W215" s="35"/>
      <c r="Z215" s="38"/>
      <c r="AA215" s="35"/>
    </row>
    <row r="216" spans="1:27" ht="12.75" x14ac:dyDescent="0.2">
      <c r="A216" s="37" t="s">
        <v>191</v>
      </c>
      <c r="B216" s="27">
        <v>500</v>
      </c>
      <c r="C216" s="16">
        <v>60</v>
      </c>
      <c r="D216" s="27">
        <v>-180</v>
      </c>
      <c r="E216" s="27">
        <v>5176.6559999999999</v>
      </c>
      <c r="F216" s="16" t="str">
        <f t="shared" si="28"/>
        <v>2015-03-05</v>
      </c>
      <c r="G216" s="17" t="str">
        <f t="shared" si="29"/>
        <v>3/5/2015</v>
      </c>
      <c r="H216" s="17">
        <f t="shared" si="27"/>
        <v>43096</v>
      </c>
      <c r="I216" s="16" t="str">
        <f t="shared" si="24"/>
        <v>12/27/2017</v>
      </c>
      <c r="J216" s="16" t="e">
        <f t="shared" si="25"/>
        <v>#N/A</v>
      </c>
      <c r="K216" s="27">
        <f t="shared" si="26"/>
        <v>5650.8059999999996</v>
      </c>
      <c r="L216" s="39"/>
      <c r="M216" s="39"/>
      <c r="N216" s="39"/>
      <c r="O216" s="39"/>
      <c r="P216" s="39"/>
      <c r="Q216" s="39"/>
      <c r="R216" s="39"/>
      <c r="S216" s="40"/>
      <c r="T216" s="39"/>
      <c r="U216" s="39"/>
      <c r="V216" s="35"/>
      <c r="W216" s="35"/>
      <c r="Z216" s="38"/>
      <c r="AA216" s="35"/>
    </row>
    <row r="217" spans="1:27" ht="12.75" x14ac:dyDescent="0.2">
      <c r="A217" s="28" t="s">
        <v>192</v>
      </c>
      <c r="B217" s="27">
        <v>500</v>
      </c>
      <c r="C217" s="16">
        <v>60</v>
      </c>
      <c r="D217" s="27">
        <v>-180</v>
      </c>
      <c r="E217" s="27">
        <v>5339.1274000000003</v>
      </c>
      <c r="F217" s="16" t="str">
        <f t="shared" si="28"/>
        <v>2015-03-06</v>
      </c>
      <c r="G217" s="17" t="str">
        <f t="shared" si="29"/>
        <v>3/6/2015</v>
      </c>
      <c r="H217" s="17">
        <f t="shared" si="27"/>
        <v>43097</v>
      </c>
      <c r="I217" s="16" t="str">
        <f t="shared" si="24"/>
        <v>12/28/2017</v>
      </c>
      <c r="J217" s="16" t="e">
        <f t="shared" si="25"/>
        <v>#N/A</v>
      </c>
      <c r="K217" s="27">
        <f t="shared" si="26"/>
        <v>5650.8059999999996</v>
      </c>
      <c r="L217" s="27"/>
      <c r="M217" s="27"/>
      <c r="N217" s="27"/>
      <c r="O217" s="27"/>
      <c r="P217" s="27"/>
      <c r="Q217" s="27"/>
      <c r="R217" s="27"/>
      <c r="T217" s="27"/>
      <c r="U217" s="27"/>
      <c r="W217" s="27"/>
      <c r="Z217" s="30"/>
      <c r="AA217" s="27"/>
    </row>
    <row r="218" spans="1:27" ht="12.75" x14ac:dyDescent="0.2">
      <c r="A218" s="28" t="s">
        <v>193</v>
      </c>
      <c r="B218" s="39">
        <v>500</v>
      </c>
      <c r="C218" s="20">
        <v>60</v>
      </c>
      <c r="D218" s="39">
        <v>-180</v>
      </c>
      <c r="E218" s="39">
        <v>5110.375</v>
      </c>
      <c r="F218" s="16" t="str">
        <f t="shared" si="28"/>
        <v>2015-03-07</v>
      </c>
      <c r="G218" s="17" t="str">
        <f t="shared" si="29"/>
        <v>3/7/2015</v>
      </c>
      <c r="H218" s="17">
        <f t="shared" si="27"/>
        <v>43098</v>
      </c>
      <c r="I218" s="16" t="str">
        <f t="shared" si="24"/>
        <v>12/29/2017</v>
      </c>
      <c r="J218" s="16" t="e">
        <f t="shared" si="25"/>
        <v>#N/A</v>
      </c>
      <c r="K218" s="27">
        <f t="shared" si="26"/>
        <v>5650.8059999999996</v>
      </c>
      <c r="L218" s="27"/>
      <c r="M218" s="27"/>
      <c r="N218" s="27"/>
      <c r="O218" s="27"/>
      <c r="P218" s="27"/>
      <c r="Q218" s="27"/>
      <c r="R218" s="27"/>
      <c r="T218" s="27"/>
      <c r="U218" s="27"/>
      <c r="V218" s="27"/>
      <c r="W218" s="27"/>
      <c r="Z218" s="30"/>
      <c r="AA218" s="27"/>
    </row>
    <row r="219" spans="1:27" ht="12.75" x14ac:dyDescent="0.2">
      <c r="A219" s="28" t="s">
        <v>194</v>
      </c>
      <c r="B219" s="39">
        <v>500</v>
      </c>
      <c r="C219" s="20">
        <v>60</v>
      </c>
      <c r="D219" s="39">
        <v>-180</v>
      </c>
      <c r="E219" s="39">
        <v>5213.3760000000002</v>
      </c>
      <c r="F219" s="16" t="str">
        <f t="shared" si="28"/>
        <v>2015-03-08</v>
      </c>
      <c r="G219" s="17" t="str">
        <f t="shared" si="29"/>
        <v>3/8/2015</v>
      </c>
      <c r="H219" s="17">
        <f t="shared" si="27"/>
        <v>43099</v>
      </c>
      <c r="I219" s="16" t="str">
        <f t="shared" si="24"/>
        <v>12/30/2017</v>
      </c>
      <c r="J219" s="16" t="e">
        <f t="shared" si="25"/>
        <v>#N/A</v>
      </c>
      <c r="K219" s="27">
        <f t="shared" si="26"/>
        <v>5650.8059999999996</v>
      </c>
      <c r="L219" s="27"/>
      <c r="M219" s="27"/>
      <c r="N219" s="27"/>
      <c r="O219" s="27"/>
      <c r="P219" s="27"/>
      <c r="Q219" s="27"/>
      <c r="R219" s="27"/>
      <c r="T219" s="27"/>
      <c r="U219" s="27"/>
      <c r="W219" s="27"/>
      <c r="Z219" s="30"/>
      <c r="AA219" s="27"/>
    </row>
    <row r="220" spans="1:27" ht="12.75" x14ac:dyDescent="0.2">
      <c r="A220" s="37" t="s">
        <v>195</v>
      </c>
      <c r="B220" s="27">
        <v>500</v>
      </c>
      <c r="C220" s="16">
        <v>60</v>
      </c>
      <c r="D220" s="27">
        <v>-180</v>
      </c>
      <c r="E220" s="27">
        <v>5308.3320000000003</v>
      </c>
      <c r="F220" s="16" t="str">
        <f t="shared" si="28"/>
        <v>2015-03-09</v>
      </c>
      <c r="G220" s="17" t="str">
        <f t="shared" si="29"/>
        <v>3/9/2015</v>
      </c>
      <c r="H220" s="17">
        <f t="shared" si="27"/>
        <v>43100</v>
      </c>
      <c r="I220" s="16" t="str">
        <f t="shared" si="24"/>
        <v>12/31/2017</v>
      </c>
      <c r="J220" s="16" t="e">
        <f t="shared" si="25"/>
        <v>#N/A</v>
      </c>
      <c r="K220" s="27">
        <f t="shared" si="26"/>
        <v>5650.8059999999996</v>
      </c>
      <c r="L220" s="39"/>
      <c r="M220" s="39"/>
      <c r="N220" s="39"/>
      <c r="O220" s="39"/>
      <c r="P220" s="39"/>
      <c r="Q220" s="39"/>
      <c r="R220" s="39"/>
      <c r="T220" s="39"/>
      <c r="U220" s="39"/>
      <c r="V220" s="41"/>
      <c r="W220" s="35"/>
      <c r="Y220" s="29"/>
      <c r="Z220" s="38"/>
      <c r="AA220" s="35"/>
    </row>
    <row r="221" spans="1:27" ht="12.75" x14ac:dyDescent="0.2">
      <c r="A221" s="37" t="s">
        <v>196</v>
      </c>
      <c r="B221" s="27">
        <v>500</v>
      </c>
      <c r="C221" s="16">
        <v>60</v>
      </c>
      <c r="D221" s="27">
        <v>-180</v>
      </c>
      <c r="E221" s="27">
        <v>5351.3437999999996</v>
      </c>
      <c r="F221" s="16" t="str">
        <f t="shared" si="28"/>
        <v>2015-03-10</v>
      </c>
      <c r="G221" s="17" t="str">
        <f t="shared" si="29"/>
        <v>3/10/2015</v>
      </c>
      <c r="H221" s="17">
        <f t="shared" si="27"/>
        <v>43101</v>
      </c>
      <c r="I221" s="16" t="str">
        <f t="shared" si="24"/>
        <v>1/1/2018</v>
      </c>
      <c r="J221" s="16" t="e">
        <f t="shared" si="25"/>
        <v>#N/A</v>
      </c>
      <c r="K221" s="27">
        <f t="shared" si="26"/>
        <v>5650.8059999999996</v>
      </c>
      <c r="L221" s="39"/>
      <c r="M221" s="39"/>
      <c r="N221" s="39"/>
      <c r="O221" s="39"/>
      <c r="P221" s="39"/>
      <c r="Q221" s="39"/>
      <c r="R221" s="39"/>
      <c r="S221" s="40"/>
      <c r="T221" s="39"/>
      <c r="U221" s="39"/>
      <c r="V221" s="35"/>
      <c r="W221" s="35"/>
      <c r="Z221" s="38"/>
      <c r="AA221" s="35"/>
    </row>
    <row r="222" spans="1:27" ht="12.75" x14ac:dyDescent="0.2">
      <c r="A222" s="28" t="s">
        <v>197</v>
      </c>
      <c r="B222" s="27">
        <v>500</v>
      </c>
      <c r="C222" s="16">
        <v>60</v>
      </c>
      <c r="D222" s="27">
        <v>-180</v>
      </c>
      <c r="E222" s="27">
        <v>5331.3687</v>
      </c>
      <c r="F222" s="16" t="str">
        <f t="shared" si="28"/>
        <v>2015-03-11</v>
      </c>
      <c r="G222" s="17" t="str">
        <f t="shared" si="29"/>
        <v>3/11/2015</v>
      </c>
      <c r="H222" s="17">
        <f t="shared" si="27"/>
        <v>43102</v>
      </c>
      <c r="I222" s="16" t="str">
        <f t="shared" si="24"/>
        <v>1/2/2018</v>
      </c>
      <c r="J222" s="16" t="e">
        <f t="shared" si="25"/>
        <v>#N/A</v>
      </c>
      <c r="K222" s="27">
        <f t="shared" si="26"/>
        <v>5650.8059999999996</v>
      </c>
      <c r="L222" s="27"/>
      <c r="M222" s="27"/>
      <c r="N222" s="27"/>
      <c r="O222" s="27"/>
      <c r="P222" s="27"/>
      <c r="Q222" s="27"/>
      <c r="R222" s="27"/>
      <c r="T222" s="27"/>
      <c r="U222" s="27"/>
      <c r="V222" s="27"/>
      <c r="W222" s="27"/>
      <c r="Y222" s="29"/>
      <c r="Z222" s="38"/>
      <c r="AA222" s="27"/>
    </row>
    <row r="223" spans="1:27" ht="12.75" x14ac:dyDescent="0.2">
      <c r="A223" s="28" t="s">
        <v>198</v>
      </c>
      <c r="B223" s="27">
        <v>500</v>
      </c>
      <c r="C223" s="16">
        <v>60</v>
      </c>
      <c r="D223" s="27">
        <v>-180</v>
      </c>
      <c r="E223" s="27">
        <v>5268.7619999999997</v>
      </c>
      <c r="F223" s="16" t="str">
        <f t="shared" si="28"/>
        <v>2015-03-12</v>
      </c>
      <c r="G223" s="17" t="str">
        <f t="shared" si="29"/>
        <v>3/12/2015</v>
      </c>
      <c r="H223" s="17">
        <f t="shared" si="27"/>
        <v>43103</v>
      </c>
      <c r="I223" s="16" t="str">
        <f t="shared" si="24"/>
        <v>1/3/2018</v>
      </c>
      <c r="J223" s="16" t="e">
        <f t="shared" si="25"/>
        <v>#N/A</v>
      </c>
      <c r="K223" s="27">
        <f t="shared" si="26"/>
        <v>5650.8059999999996</v>
      </c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W223" s="27"/>
      <c r="Y223" s="29"/>
      <c r="Z223" s="38"/>
      <c r="AA223" s="27"/>
    </row>
    <row r="224" spans="1:27" ht="12.75" x14ac:dyDescent="0.2">
      <c r="A224" s="28" t="s">
        <v>199</v>
      </c>
      <c r="B224" s="39">
        <v>500</v>
      </c>
      <c r="C224" s="20">
        <v>60</v>
      </c>
      <c r="D224" s="39">
        <v>-180</v>
      </c>
      <c r="E224" s="39">
        <v>5225.0326999999997</v>
      </c>
      <c r="F224" s="16" t="str">
        <f t="shared" si="28"/>
        <v>2015-03-13</v>
      </c>
      <c r="G224" s="17" t="str">
        <f t="shared" si="29"/>
        <v>3/13/2015</v>
      </c>
      <c r="H224" s="17">
        <f t="shared" si="27"/>
        <v>43104</v>
      </c>
      <c r="I224" s="16" t="str">
        <f t="shared" si="24"/>
        <v>1/4/2018</v>
      </c>
      <c r="J224" s="16" t="e">
        <f t="shared" si="25"/>
        <v>#N/A</v>
      </c>
      <c r="K224" s="27">
        <f t="shared" si="26"/>
        <v>5650.8059999999996</v>
      </c>
      <c r="L224" s="27"/>
      <c r="M224" s="27"/>
      <c r="N224" s="27"/>
      <c r="O224" s="27"/>
      <c r="P224" s="27"/>
      <c r="Q224" s="27"/>
      <c r="R224" s="27"/>
      <c r="S224" s="27"/>
      <c r="T224" s="27"/>
      <c r="W224" s="27"/>
      <c r="Y224" s="29"/>
      <c r="Z224" s="38"/>
      <c r="AA224" s="27"/>
    </row>
    <row r="225" spans="1:27" ht="12.75" x14ac:dyDescent="0.2">
      <c r="A225" s="28" t="s">
        <v>200</v>
      </c>
      <c r="B225" s="39">
        <v>500</v>
      </c>
      <c r="C225" s="20">
        <v>60</v>
      </c>
      <c r="D225" s="39">
        <v>-180</v>
      </c>
      <c r="E225" s="39">
        <v>5170.29</v>
      </c>
      <c r="F225" s="16" t="str">
        <f t="shared" si="28"/>
        <v>2015-03-14</v>
      </c>
      <c r="G225" s="17" t="str">
        <f t="shared" si="29"/>
        <v>3/14/2015</v>
      </c>
      <c r="H225" s="17">
        <f t="shared" si="27"/>
        <v>43105</v>
      </c>
      <c r="I225" s="16" t="str">
        <f t="shared" si="24"/>
        <v>1/5/2018</v>
      </c>
      <c r="J225" s="16" t="e">
        <f t="shared" si="25"/>
        <v>#N/A</v>
      </c>
      <c r="K225" s="27">
        <f t="shared" si="26"/>
        <v>5650.8059999999996</v>
      </c>
      <c r="L225" s="27"/>
      <c r="M225" s="27"/>
      <c r="N225" s="27"/>
      <c r="O225" s="27"/>
      <c r="P225" s="27"/>
      <c r="Q225" s="27"/>
      <c r="R225" s="27"/>
      <c r="T225" s="27"/>
      <c r="W225" s="27"/>
      <c r="Y225" s="29"/>
      <c r="Z225" s="38"/>
      <c r="AA225" s="27"/>
    </row>
    <row r="226" spans="1:27" ht="12.75" x14ac:dyDescent="0.2">
      <c r="A226" s="37" t="s">
        <v>201</v>
      </c>
      <c r="B226" s="27">
        <v>500</v>
      </c>
      <c r="C226" s="16">
        <v>60</v>
      </c>
      <c r="D226" s="27">
        <v>-180</v>
      </c>
      <c r="E226" s="27">
        <v>5146.0029999999997</v>
      </c>
      <c r="F226" s="16" t="str">
        <f t="shared" si="28"/>
        <v>2015-03-15</v>
      </c>
      <c r="G226" s="17" t="str">
        <f t="shared" si="29"/>
        <v>3/15/2015</v>
      </c>
      <c r="H226" s="17">
        <f t="shared" si="27"/>
        <v>43106</v>
      </c>
      <c r="I226" s="16" t="str">
        <f t="shared" si="24"/>
        <v>1/6/2018</v>
      </c>
      <c r="J226" s="16" t="e">
        <f t="shared" si="25"/>
        <v>#N/A</v>
      </c>
      <c r="K226" s="27">
        <f t="shared" si="26"/>
        <v>5650.8059999999996</v>
      </c>
      <c r="L226" s="39"/>
      <c r="M226" s="39"/>
      <c r="N226" s="39"/>
      <c r="O226" s="39"/>
      <c r="P226" s="39"/>
      <c r="Q226" s="39"/>
      <c r="R226" s="39"/>
      <c r="S226" s="27"/>
      <c r="T226" s="39"/>
      <c r="U226" s="40"/>
      <c r="V226" s="41"/>
      <c r="W226" s="35"/>
      <c r="Y226" s="29"/>
      <c r="Z226" s="38"/>
      <c r="AA226" s="35"/>
    </row>
    <row r="227" spans="1:27" ht="12.75" x14ac:dyDescent="0.2">
      <c r="A227" s="37" t="s">
        <v>202</v>
      </c>
      <c r="B227" s="27">
        <v>500</v>
      </c>
      <c r="C227" s="16">
        <v>60</v>
      </c>
      <c r="D227" s="27">
        <v>-180</v>
      </c>
      <c r="E227" s="27">
        <v>5171.915</v>
      </c>
      <c r="F227" s="16" t="str">
        <f t="shared" si="28"/>
        <v>2015-03-16</v>
      </c>
      <c r="G227" s="17" t="str">
        <f t="shared" si="29"/>
        <v>3/16/2015</v>
      </c>
      <c r="H227" s="17">
        <f t="shared" si="27"/>
        <v>43107</v>
      </c>
      <c r="I227" s="16" t="str">
        <f t="shared" si="24"/>
        <v>1/7/2018</v>
      </c>
      <c r="J227" s="16" t="e">
        <f t="shared" si="25"/>
        <v>#N/A</v>
      </c>
      <c r="K227" s="27">
        <f t="shared" si="26"/>
        <v>5650.8059999999996</v>
      </c>
      <c r="L227" s="39"/>
      <c r="M227" s="39"/>
      <c r="N227" s="39"/>
      <c r="O227" s="39"/>
      <c r="P227" s="39"/>
      <c r="Q227" s="39"/>
      <c r="R227" s="39"/>
      <c r="T227" s="39"/>
      <c r="U227" s="40"/>
      <c r="V227" s="41"/>
      <c r="W227" s="35"/>
      <c r="Y227" s="29"/>
      <c r="Z227" s="38"/>
      <c r="AA227" s="35"/>
    </row>
    <row r="228" spans="1:27" ht="12.75" x14ac:dyDescent="0.2">
      <c r="A228" s="28" t="s">
        <v>203</v>
      </c>
      <c r="B228" s="39">
        <v>500</v>
      </c>
      <c r="C228" s="20">
        <v>60</v>
      </c>
      <c r="D228" s="39">
        <v>-180</v>
      </c>
      <c r="E228" s="39">
        <v>5162.6450000000004</v>
      </c>
      <c r="F228" s="16" t="str">
        <f t="shared" si="28"/>
        <v>2015-03-17</v>
      </c>
      <c r="G228" s="17" t="str">
        <f t="shared" si="29"/>
        <v>3/17/2015</v>
      </c>
      <c r="H228" s="17">
        <f t="shared" si="27"/>
        <v>43108</v>
      </c>
      <c r="I228" s="16" t="str">
        <f t="shared" si="24"/>
        <v>1/8/2018</v>
      </c>
      <c r="J228" s="16" t="e">
        <f t="shared" si="25"/>
        <v>#N/A</v>
      </c>
      <c r="K228" s="27">
        <f t="shared" si="26"/>
        <v>5650.8059999999996</v>
      </c>
      <c r="L228" s="27"/>
      <c r="M228" s="27"/>
      <c r="N228" s="27"/>
      <c r="O228" s="27"/>
      <c r="P228" s="27"/>
      <c r="Q228" s="27"/>
      <c r="R228" s="27"/>
      <c r="T228" s="27"/>
      <c r="W228" s="27"/>
      <c r="Z228" s="30"/>
      <c r="AA228" s="27"/>
    </row>
    <row r="229" spans="1:27" ht="12.75" x14ac:dyDescent="0.2">
      <c r="A229" s="28" t="s">
        <v>204</v>
      </c>
      <c r="B229" s="27">
        <v>500</v>
      </c>
      <c r="C229" s="16">
        <v>60</v>
      </c>
      <c r="D229" s="27">
        <v>-180</v>
      </c>
      <c r="E229" s="27">
        <v>5225.2330000000002</v>
      </c>
      <c r="F229" s="16" t="str">
        <f t="shared" si="28"/>
        <v>2015-03-18</v>
      </c>
      <c r="G229" s="17" t="str">
        <f t="shared" si="29"/>
        <v>3/18/2015</v>
      </c>
      <c r="H229" s="17">
        <f t="shared" si="27"/>
        <v>43109</v>
      </c>
      <c r="I229" s="16" t="str">
        <f t="shared" si="24"/>
        <v>1/9/2018</v>
      </c>
      <c r="J229" s="16" t="e">
        <f t="shared" si="25"/>
        <v>#N/A</v>
      </c>
      <c r="K229" s="27">
        <f t="shared" si="26"/>
        <v>5650.8059999999996</v>
      </c>
      <c r="L229" s="27"/>
      <c r="M229" s="27"/>
      <c r="N229" s="27"/>
      <c r="O229" s="27"/>
      <c r="P229" s="27"/>
      <c r="Q229" s="27"/>
      <c r="R229" s="27"/>
      <c r="T229" s="27"/>
      <c r="U229" s="27"/>
      <c r="V229" s="27"/>
      <c r="W229" s="27"/>
      <c r="Z229" s="30"/>
      <c r="AA229" s="27"/>
    </row>
    <row r="230" spans="1:27" ht="12.75" x14ac:dyDescent="0.2">
      <c r="A230" s="37" t="s">
        <v>205</v>
      </c>
      <c r="B230" s="27">
        <v>500</v>
      </c>
      <c r="C230" s="16">
        <v>60</v>
      </c>
      <c r="D230" s="27">
        <v>-180</v>
      </c>
      <c r="E230" s="27">
        <v>5302.8505999999998</v>
      </c>
      <c r="F230" s="16" t="str">
        <f t="shared" si="28"/>
        <v>2015-03-19</v>
      </c>
      <c r="G230" s="17" t="str">
        <f t="shared" si="29"/>
        <v>3/19/2015</v>
      </c>
      <c r="H230" s="17">
        <f t="shared" si="27"/>
        <v>43110</v>
      </c>
      <c r="I230" s="16" t="str">
        <f t="shared" si="24"/>
        <v>1/10/2018</v>
      </c>
      <c r="J230" s="16" t="e">
        <f t="shared" si="25"/>
        <v>#N/A</v>
      </c>
      <c r="K230" s="27">
        <f t="shared" si="26"/>
        <v>5650.8059999999996</v>
      </c>
      <c r="L230" s="39"/>
      <c r="M230" s="39"/>
      <c r="N230" s="39"/>
      <c r="O230" s="39"/>
      <c r="P230" s="39"/>
      <c r="Q230" s="39"/>
      <c r="R230" s="39"/>
      <c r="S230" s="27"/>
      <c r="T230" s="39"/>
      <c r="U230" s="39"/>
      <c r="V230" s="27"/>
      <c r="W230" s="35"/>
      <c r="Z230" s="38"/>
      <c r="AA230" s="35"/>
    </row>
    <row r="231" spans="1:27" ht="12.75" x14ac:dyDescent="0.2">
      <c r="A231" s="28" t="s">
        <v>206</v>
      </c>
      <c r="B231" s="39">
        <v>500</v>
      </c>
      <c r="C231" s="20">
        <v>60</v>
      </c>
      <c r="D231" s="39">
        <v>-180</v>
      </c>
      <c r="E231" s="39">
        <v>5328.6587</v>
      </c>
      <c r="F231" s="16" t="str">
        <f t="shared" si="28"/>
        <v>2015-03-20</v>
      </c>
      <c r="G231" s="17" t="str">
        <f t="shared" si="29"/>
        <v>3/20/2015</v>
      </c>
      <c r="H231" s="17">
        <f t="shared" si="27"/>
        <v>43111</v>
      </c>
      <c r="I231" s="16" t="str">
        <f t="shared" si="24"/>
        <v>1/11/2018</v>
      </c>
      <c r="J231" s="16" t="e">
        <f t="shared" si="25"/>
        <v>#N/A</v>
      </c>
      <c r="K231" s="27">
        <f t="shared" si="26"/>
        <v>5650.8059999999996</v>
      </c>
      <c r="L231" s="27"/>
      <c r="M231" s="27"/>
      <c r="N231" s="27"/>
      <c r="O231" s="27"/>
      <c r="P231" s="27"/>
      <c r="Q231" s="27"/>
      <c r="R231" s="27"/>
      <c r="T231" s="27"/>
      <c r="U231" s="27"/>
      <c r="W231" s="27"/>
      <c r="Y231" s="29"/>
      <c r="Z231" s="38"/>
      <c r="AA231" s="27"/>
    </row>
    <row r="232" spans="1:27" ht="12.75" x14ac:dyDescent="0.2">
      <c r="A232" s="28" t="s">
        <v>207</v>
      </c>
      <c r="B232" s="27">
        <v>500</v>
      </c>
      <c r="C232" s="16">
        <v>60</v>
      </c>
      <c r="D232" s="27">
        <v>-180</v>
      </c>
      <c r="E232" s="27">
        <v>5316.4189999999999</v>
      </c>
      <c r="F232" s="16" t="str">
        <f t="shared" si="28"/>
        <v>2015-03-21</v>
      </c>
      <c r="G232" s="17" t="str">
        <f t="shared" si="29"/>
        <v>3/21/2015</v>
      </c>
      <c r="H232" s="17">
        <f t="shared" si="27"/>
        <v>43112</v>
      </c>
      <c r="I232" s="16" t="str">
        <f t="shared" si="24"/>
        <v>1/12/2018</v>
      </c>
      <c r="J232" s="16" t="e">
        <f t="shared" si="25"/>
        <v>#N/A</v>
      </c>
      <c r="K232" s="27">
        <f t="shared" si="26"/>
        <v>5650.8059999999996</v>
      </c>
      <c r="L232" s="27"/>
      <c r="M232" s="27"/>
      <c r="N232" s="27"/>
      <c r="O232" s="27"/>
      <c r="P232" s="27"/>
      <c r="Q232" s="27"/>
      <c r="R232" s="27"/>
      <c r="T232" s="27"/>
      <c r="U232" s="27"/>
      <c r="W232" s="27"/>
      <c r="Y232" s="29"/>
      <c r="Z232" s="38"/>
      <c r="AA232" s="27"/>
    </row>
    <row r="233" spans="1:27" ht="12.75" x14ac:dyDescent="0.2">
      <c r="A233" s="37" t="s">
        <v>208</v>
      </c>
      <c r="B233" s="39">
        <v>500</v>
      </c>
      <c r="C233" s="20">
        <v>60</v>
      </c>
      <c r="D233" s="39">
        <v>-180</v>
      </c>
      <c r="E233" s="39">
        <v>5343.7</v>
      </c>
      <c r="F233" s="16" t="str">
        <f t="shared" si="28"/>
        <v>2015-03-22</v>
      </c>
      <c r="G233" s="17" t="str">
        <f t="shared" si="29"/>
        <v>3/22/2015</v>
      </c>
      <c r="H233" s="17">
        <f t="shared" si="27"/>
        <v>43113</v>
      </c>
      <c r="I233" s="16" t="str">
        <f t="shared" si="24"/>
        <v>1/13/2018</v>
      </c>
      <c r="J233" s="16" t="e">
        <f t="shared" si="25"/>
        <v>#N/A</v>
      </c>
      <c r="K233" s="27">
        <f t="shared" si="26"/>
        <v>5650.8059999999996</v>
      </c>
      <c r="L233" s="39"/>
      <c r="M233" s="39"/>
      <c r="N233" s="39"/>
      <c r="O233" s="39"/>
      <c r="P233" s="39"/>
      <c r="Q233" s="39"/>
      <c r="R233" s="39"/>
      <c r="T233" s="39"/>
      <c r="U233" s="27"/>
      <c r="V233" s="27"/>
      <c r="W233" s="35"/>
      <c r="Y233" s="29"/>
      <c r="Z233" s="38"/>
      <c r="AA233" s="35"/>
    </row>
    <row r="234" spans="1:27" ht="12.75" x14ac:dyDescent="0.2">
      <c r="A234" s="28" t="s">
        <v>209</v>
      </c>
      <c r="B234" s="27">
        <v>500</v>
      </c>
      <c r="C234" s="10">
        <v>60</v>
      </c>
      <c r="D234" s="27">
        <v>-180</v>
      </c>
      <c r="E234" s="27">
        <v>5354.2313999999997</v>
      </c>
      <c r="F234" s="16" t="str">
        <f t="shared" si="28"/>
        <v>2015-03-23</v>
      </c>
      <c r="G234" s="17" t="str">
        <f t="shared" si="29"/>
        <v>3/23/2015</v>
      </c>
      <c r="H234" s="17">
        <f t="shared" si="27"/>
        <v>43114</v>
      </c>
      <c r="I234" s="16" t="str">
        <f t="shared" si="24"/>
        <v>1/14/2018</v>
      </c>
      <c r="J234" s="16" t="e">
        <f t="shared" si="25"/>
        <v>#N/A</v>
      </c>
      <c r="K234" s="27">
        <f t="shared" si="26"/>
        <v>5650.8059999999996</v>
      </c>
      <c r="L234" s="27"/>
      <c r="M234" s="27"/>
      <c r="N234" s="27"/>
      <c r="O234" s="27"/>
      <c r="P234" s="27"/>
      <c r="Q234" s="27"/>
      <c r="R234" s="27"/>
      <c r="T234" s="27"/>
      <c r="U234" s="27"/>
      <c r="V234" s="27"/>
      <c r="W234" s="27"/>
      <c r="Y234" s="29"/>
      <c r="Z234" s="38"/>
      <c r="AA234" s="27"/>
    </row>
    <row r="235" spans="1:27" ht="12.75" x14ac:dyDescent="0.2">
      <c r="A235" s="37" t="s">
        <v>210</v>
      </c>
      <c r="B235" s="39">
        <v>500</v>
      </c>
      <c r="C235" s="20">
        <v>60</v>
      </c>
      <c r="D235" s="39">
        <v>-180</v>
      </c>
      <c r="E235" s="39">
        <v>5306.0479999999998</v>
      </c>
      <c r="F235" s="16" t="str">
        <f t="shared" si="28"/>
        <v>2015-03-24</v>
      </c>
      <c r="G235" s="17" t="str">
        <f t="shared" si="29"/>
        <v>3/24/2015</v>
      </c>
      <c r="H235" s="17">
        <f t="shared" si="27"/>
        <v>43115</v>
      </c>
      <c r="I235" s="16" t="str">
        <f t="shared" si="24"/>
        <v>1/15/2018</v>
      </c>
      <c r="J235" s="16" t="e">
        <f t="shared" si="25"/>
        <v>#N/A</v>
      </c>
      <c r="K235" s="27">
        <f t="shared" si="26"/>
        <v>5650.8059999999996</v>
      </c>
      <c r="L235" s="39"/>
      <c r="M235" s="39"/>
      <c r="N235" s="39"/>
      <c r="O235" s="39"/>
      <c r="P235" s="39"/>
      <c r="Q235" s="39"/>
      <c r="R235" s="39"/>
      <c r="T235" s="39"/>
      <c r="U235" s="27"/>
      <c r="V235" s="27"/>
      <c r="W235" s="35"/>
      <c r="Y235" s="29"/>
      <c r="Z235" s="38"/>
      <c r="AA235" s="35"/>
    </row>
    <row r="236" spans="1:27" ht="12.75" x14ac:dyDescent="0.2">
      <c r="A236" s="37" t="s">
        <v>211</v>
      </c>
      <c r="B236" s="27">
        <v>500</v>
      </c>
      <c r="C236" s="16">
        <v>60</v>
      </c>
      <c r="D236" s="27">
        <v>-180</v>
      </c>
      <c r="E236" s="27">
        <v>5287.8040000000001</v>
      </c>
      <c r="F236" s="16" t="str">
        <f t="shared" si="28"/>
        <v>2015-03-25</v>
      </c>
      <c r="G236" s="17" t="str">
        <f t="shared" si="29"/>
        <v>3/25/2015</v>
      </c>
      <c r="H236" s="17">
        <f t="shared" si="27"/>
        <v>43116</v>
      </c>
      <c r="I236" s="16" t="str">
        <f t="shared" si="24"/>
        <v>1/16/2018</v>
      </c>
      <c r="J236" s="16" t="e">
        <f t="shared" si="25"/>
        <v>#N/A</v>
      </c>
      <c r="K236" s="27">
        <f t="shared" si="26"/>
        <v>5650.8059999999996</v>
      </c>
      <c r="L236" s="27"/>
      <c r="M236" s="27"/>
      <c r="N236" s="27"/>
      <c r="O236" s="27"/>
      <c r="P236" s="27"/>
      <c r="Q236" s="27"/>
      <c r="R236" s="27"/>
      <c r="T236" s="27"/>
      <c r="U236" s="27"/>
      <c r="V236" s="27"/>
      <c r="W236" s="27"/>
      <c r="Y236" s="29"/>
      <c r="Z236" s="38"/>
      <c r="AA236" s="35"/>
    </row>
    <row r="237" spans="1:27" ht="12.75" x14ac:dyDescent="0.2">
      <c r="A237" s="37" t="s">
        <v>212</v>
      </c>
      <c r="B237" s="39">
        <v>500</v>
      </c>
      <c r="C237" s="20">
        <v>60</v>
      </c>
      <c r="D237" s="39">
        <v>-180</v>
      </c>
      <c r="E237" s="39">
        <v>5234.5730000000003</v>
      </c>
      <c r="F237" s="16" t="str">
        <f t="shared" si="28"/>
        <v>2015-03-26</v>
      </c>
      <c r="G237" s="17" t="str">
        <f t="shared" si="29"/>
        <v>3/26/2015</v>
      </c>
      <c r="H237" s="17">
        <f t="shared" si="27"/>
        <v>43117</v>
      </c>
      <c r="I237" s="16" t="str">
        <f t="shared" si="24"/>
        <v>1/17/2018</v>
      </c>
      <c r="J237" s="16" t="e">
        <f t="shared" si="25"/>
        <v>#N/A</v>
      </c>
      <c r="K237" s="27">
        <f t="shared" si="26"/>
        <v>5650.8059999999996</v>
      </c>
      <c r="L237" s="39"/>
      <c r="M237" s="39"/>
      <c r="N237" s="39"/>
      <c r="O237" s="39"/>
      <c r="P237" s="39"/>
      <c r="Q237" s="39"/>
      <c r="R237" s="39"/>
      <c r="T237" s="39"/>
      <c r="U237" s="39"/>
      <c r="V237" s="35"/>
      <c r="W237" s="35"/>
      <c r="Z237" s="38"/>
      <c r="AA237" s="35"/>
    </row>
    <row r="238" spans="1:27" ht="12.75" x14ac:dyDescent="0.2">
      <c r="A238" s="28" t="s">
        <v>213</v>
      </c>
      <c r="B238" s="39">
        <v>500</v>
      </c>
      <c r="C238" s="20">
        <v>60</v>
      </c>
      <c r="D238" s="39">
        <v>-180</v>
      </c>
      <c r="E238" s="39">
        <v>5204.0249999999996</v>
      </c>
      <c r="F238" s="16" t="str">
        <f t="shared" si="28"/>
        <v>2015-03-27</v>
      </c>
      <c r="G238" s="17" t="str">
        <f t="shared" si="29"/>
        <v>3/27/2015</v>
      </c>
      <c r="H238" s="17">
        <f t="shared" si="27"/>
        <v>43118</v>
      </c>
      <c r="I238" s="16" t="str">
        <f t="shared" si="24"/>
        <v>1/18/2018</v>
      </c>
      <c r="J238" s="16" t="e">
        <f t="shared" si="25"/>
        <v>#N/A</v>
      </c>
      <c r="K238" s="27">
        <f t="shared" si="26"/>
        <v>5650.8059999999996</v>
      </c>
      <c r="L238" s="27"/>
      <c r="M238" s="27"/>
      <c r="N238" s="27"/>
      <c r="O238" s="27"/>
      <c r="P238" s="27"/>
      <c r="Q238" s="27"/>
      <c r="R238" s="27"/>
      <c r="T238" s="27"/>
      <c r="U238" s="27"/>
      <c r="W238" s="27"/>
      <c r="Y238" s="29"/>
      <c r="Z238" s="38"/>
      <c r="AA238" s="27"/>
    </row>
    <row r="239" spans="1:27" ht="12.75" x14ac:dyDescent="0.2">
      <c r="A239" s="37" t="s">
        <v>214</v>
      </c>
      <c r="B239" s="39">
        <v>500</v>
      </c>
      <c r="C239" s="20">
        <v>60</v>
      </c>
      <c r="D239" s="39">
        <v>-180</v>
      </c>
      <c r="E239" s="39">
        <v>5224.9960000000001</v>
      </c>
      <c r="F239" s="16" t="str">
        <f t="shared" si="28"/>
        <v>2015-03-28</v>
      </c>
      <c r="G239" s="17" t="str">
        <f t="shared" si="29"/>
        <v>3/28/2015</v>
      </c>
      <c r="H239" s="17">
        <f t="shared" si="27"/>
        <v>43119</v>
      </c>
      <c r="I239" s="16" t="str">
        <f t="shared" si="24"/>
        <v>1/19/2018</v>
      </c>
      <c r="J239" s="16" t="e">
        <f t="shared" si="25"/>
        <v>#N/A</v>
      </c>
      <c r="K239" s="27">
        <f t="shared" si="26"/>
        <v>5650.8059999999996</v>
      </c>
      <c r="L239" s="39"/>
      <c r="M239" s="39"/>
      <c r="N239" s="39"/>
      <c r="O239" s="39"/>
      <c r="P239" s="39"/>
      <c r="Q239" s="39"/>
      <c r="R239" s="39"/>
      <c r="T239" s="39"/>
      <c r="U239" s="40"/>
      <c r="W239" s="35"/>
      <c r="Y239" s="29"/>
      <c r="Z239" s="38"/>
      <c r="AA239" s="35"/>
    </row>
    <row r="240" spans="1:27" ht="12.75" x14ac:dyDescent="0.2">
      <c r="A240" s="37" t="s">
        <v>215</v>
      </c>
      <c r="B240" s="27">
        <v>500</v>
      </c>
      <c r="C240" s="16">
        <v>60</v>
      </c>
      <c r="D240" s="27">
        <v>-180</v>
      </c>
      <c r="E240" s="27">
        <v>5248.741</v>
      </c>
      <c r="F240" s="16" t="str">
        <f t="shared" si="28"/>
        <v>2015-03-29</v>
      </c>
      <c r="G240" s="17" t="str">
        <f t="shared" si="29"/>
        <v>3/29/2015</v>
      </c>
      <c r="H240" s="17">
        <f t="shared" si="27"/>
        <v>43120</v>
      </c>
      <c r="I240" s="16" t="str">
        <f t="shared" si="24"/>
        <v>1/20/2018</v>
      </c>
      <c r="J240" s="16" t="e">
        <f t="shared" si="25"/>
        <v>#N/A</v>
      </c>
      <c r="K240" s="27">
        <f t="shared" si="26"/>
        <v>5650.8059999999996</v>
      </c>
      <c r="L240" s="39"/>
      <c r="M240" s="39"/>
      <c r="N240" s="39"/>
      <c r="O240" s="39"/>
      <c r="P240" s="39"/>
      <c r="Q240" s="39"/>
      <c r="R240" s="39"/>
      <c r="T240" s="39"/>
      <c r="U240" s="40"/>
      <c r="V240" s="41"/>
      <c r="W240" s="35"/>
      <c r="Z240" s="38"/>
      <c r="AA240" s="35"/>
    </row>
    <row r="241" spans="1:27" ht="12.75" x14ac:dyDescent="0.2">
      <c r="A241" s="37" t="s">
        <v>216</v>
      </c>
      <c r="B241" s="27">
        <v>500</v>
      </c>
      <c r="C241" s="10">
        <v>60</v>
      </c>
      <c r="D241" s="27">
        <v>-180</v>
      </c>
      <c r="E241" s="27">
        <v>5262.7763999999997</v>
      </c>
      <c r="F241" s="16" t="str">
        <f t="shared" si="28"/>
        <v>2015-03-30</v>
      </c>
      <c r="G241" s="17" t="str">
        <f t="shared" si="29"/>
        <v>3/30/2015</v>
      </c>
      <c r="H241" s="17">
        <f t="shared" si="27"/>
        <v>43121</v>
      </c>
      <c r="I241" s="16" t="str">
        <f t="shared" si="24"/>
        <v>1/21/2018</v>
      </c>
      <c r="J241" s="16" t="e">
        <f t="shared" si="25"/>
        <v>#N/A</v>
      </c>
      <c r="K241" s="27">
        <f t="shared" si="26"/>
        <v>5650.8059999999996</v>
      </c>
      <c r="L241" s="39"/>
      <c r="M241" s="39"/>
      <c r="N241" s="39"/>
      <c r="O241" s="39"/>
      <c r="P241" s="39"/>
      <c r="Q241" s="39"/>
      <c r="R241" s="39"/>
      <c r="T241" s="39"/>
      <c r="U241" s="39"/>
      <c r="W241" s="35"/>
      <c r="Z241" s="38"/>
      <c r="AA241" s="35"/>
    </row>
    <row r="242" spans="1:27" ht="12.75" x14ac:dyDescent="0.2">
      <c r="A242" s="28" t="s">
        <v>217</v>
      </c>
      <c r="B242" s="39">
        <v>500</v>
      </c>
      <c r="C242" s="20">
        <v>60</v>
      </c>
      <c r="D242" s="39">
        <v>-180</v>
      </c>
      <c r="E242" s="39">
        <v>5273.9263000000001</v>
      </c>
      <c r="F242" s="16" t="str">
        <f t="shared" si="28"/>
        <v>2015-04-01</v>
      </c>
      <c r="G242" s="17" t="str">
        <f t="shared" si="29"/>
        <v>4/1/2015</v>
      </c>
      <c r="H242" s="17">
        <f t="shared" si="27"/>
        <v>43122</v>
      </c>
      <c r="I242" s="16" t="str">
        <f t="shared" si="24"/>
        <v>1/22/2018</v>
      </c>
      <c r="J242" s="16" t="e">
        <f t="shared" si="25"/>
        <v>#N/A</v>
      </c>
      <c r="K242" s="27">
        <f t="shared" si="26"/>
        <v>5650.8059999999996</v>
      </c>
      <c r="L242" s="27"/>
      <c r="M242" s="27"/>
      <c r="N242" s="27"/>
      <c r="O242" s="27"/>
      <c r="P242" s="27"/>
      <c r="Q242" s="27"/>
      <c r="R242" s="27"/>
      <c r="T242" s="27"/>
      <c r="U242" s="27"/>
      <c r="W242" s="27"/>
      <c r="Z242" s="30"/>
      <c r="AA242" s="27"/>
    </row>
    <row r="243" spans="1:27" ht="12.75" x14ac:dyDescent="0.2">
      <c r="A243" s="37" t="s">
        <v>218</v>
      </c>
      <c r="B243" s="27">
        <v>500</v>
      </c>
      <c r="C243" s="16">
        <v>60</v>
      </c>
      <c r="D243" s="27">
        <v>-180</v>
      </c>
      <c r="E243" s="27">
        <v>5367.6796999999997</v>
      </c>
      <c r="F243" s="16" t="str">
        <f t="shared" si="28"/>
        <v>2015-04-02</v>
      </c>
      <c r="G243" s="17" t="str">
        <f t="shared" si="29"/>
        <v>4/2/2015</v>
      </c>
      <c r="H243" s="17">
        <f t="shared" si="27"/>
        <v>43123</v>
      </c>
      <c r="I243" s="16" t="str">
        <f t="shared" si="24"/>
        <v>1/23/2018</v>
      </c>
      <c r="J243" s="16" t="e">
        <f t="shared" si="25"/>
        <v>#N/A</v>
      </c>
      <c r="K243" s="27">
        <f t="shared" si="26"/>
        <v>5650.8059999999996</v>
      </c>
      <c r="L243" s="27"/>
      <c r="M243" s="27"/>
      <c r="N243" s="27"/>
      <c r="O243" s="27"/>
      <c r="P243" s="27"/>
      <c r="Q243" s="27"/>
      <c r="R243" s="27"/>
      <c r="T243" s="27"/>
      <c r="W243" s="27"/>
      <c r="Z243" s="38"/>
      <c r="AA243" s="35"/>
    </row>
    <row r="244" spans="1:27" ht="12.75" x14ac:dyDescent="0.2">
      <c r="A244" s="37" t="s">
        <v>219</v>
      </c>
      <c r="B244" s="27">
        <v>500</v>
      </c>
      <c r="C244" s="16">
        <v>60</v>
      </c>
      <c r="D244" s="27">
        <v>-180</v>
      </c>
      <c r="E244" s="27">
        <v>5440.2250000000004</v>
      </c>
      <c r="F244" s="16" t="str">
        <f t="shared" si="28"/>
        <v>2015-04-03</v>
      </c>
      <c r="G244" s="17" t="str">
        <f t="shared" si="29"/>
        <v>4/3/2015</v>
      </c>
      <c r="H244" s="17">
        <f t="shared" si="27"/>
        <v>43124</v>
      </c>
      <c r="I244" s="16" t="str">
        <f t="shared" si="24"/>
        <v>1/24/2018</v>
      </c>
      <c r="J244" s="16" t="e">
        <f t="shared" si="25"/>
        <v>#N/A</v>
      </c>
      <c r="K244" s="27">
        <f t="shared" si="26"/>
        <v>5650.8059999999996</v>
      </c>
      <c r="L244" s="39"/>
      <c r="M244" s="39"/>
      <c r="N244" s="39"/>
      <c r="O244" s="39"/>
      <c r="P244" s="39"/>
      <c r="Q244" s="39"/>
      <c r="R244" s="39"/>
      <c r="T244" s="39"/>
      <c r="U244" s="39"/>
      <c r="V244" s="27"/>
      <c r="W244" s="35"/>
      <c r="Z244" s="38"/>
      <c r="AA244" s="35"/>
    </row>
    <row r="245" spans="1:27" ht="12.75" x14ac:dyDescent="0.2">
      <c r="A245" s="28" t="s">
        <v>220</v>
      </c>
      <c r="B245" s="39">
        <v>500</v>
      </c>
      <c r="C245" s="20">
        <v>60</v>
      </c>
      <c r="D245" s="39">
        <v>-180</v>
      </c>
      <c r="E245" s="39">
        <v>5311.9937</v>
      </c>
      <c r="F245" s="16" t="str">
        <f t="shared" si="28"/>
        <v>2015-04-04</v>
      </c>
      <c r="G245" s="17" t="str">
        <f t="shared" si="29"/>
        <v>4/4/2015</v>
      </c>
      <c r="H245" s="17">
        <f t="shared" si="27"/>
        <v>43125</v>
      </c>
      <c r="I245" s="16" t="str">
        <f t="shared" si="24"/>
        <v>1/25/2018</v>
      </c>
      <c r="J245" s="16" t="e">
        <f t="shared" si="25"/>
        <v>#N/A</v>
      </c>
      <c r="K245" s="27">
        <f t="shared" si="26"/>
        <v>5650.8059999999996</v>
      </c>
      <c r="L245" s="27"/>
      <c r="M245" s="27"/>
      <c r="N245" s="27"/>
      <c r="O245" s="27"/>
      <c r="P245" s="27"/>
      <c r="Q245" s="27"/>
      <c r="R245" s="27"/>
      <c r="T245" s="27"/>
      <c r="U245" s="27"/>
      <c r="V245" s="27"/>
      <c r="W245" s="27"/>
      <c r="Z245" s="30"/>
      <c r="AA245" s="27"/>
    </row>
    <row r="246" spans="1:27" ht="12.75" x14ac:dyDescent="0.2">
      <c r="A246" s="28" t="s">
        <v>221</v>
      </c>
      <c r="B246" s="27">
        <v>500</v>
      </c>
      <c r="C246" s="16">
        <v>60</v>
      </c>
      <c r="D246" s="27">
        <v>-180</v>
      </c>
      <c r="E246" s="27">
        <v>5283.3329999999996</v>
      </c>
      <c r="F246" s="16" t="str">
        <f t="shared" si="28"/>
        <v>2015-04-05</v>
      </c>
      <c r="G246" s="17" t="str">
        <f t="shared" si="29"/>
        <v>4/5/2015</v>
      </c>
      <c r="H246" s="17">
        <f t="shared" si="27"/>
        <v>43126</v>
      </c>
      <c r="I246" s="16" t="str">
        <f t="shared" si="24"/>
        <v>1/26/2018</v>
      </c>
      <c r="J246" s="16" t="e">
        <f t="shared" si="25"/>
        <v>#N/A</v>
      </c>
      <c r="K246" s="27">
        <f t="shared" si="26"/>
        <v>5650.8059999999996</v>
      </c>
      <c r="L246" s="27"/>
      <c r="M246" s="27"/>
      <c r="N246" s="27"/>
      <c r="O246" s="27"/>
      <c r="P246" s="27"/>
      <c r="Q246" s="27"/>
      <c r="R246" s="27"/>
      <c r="T246" s="27"/>
      <c r="W246" s="27"/>
      <c r="Z246" s="30"/>
      <c r="AA246" s="27"/>
    </row>
    <row r="247" spans="1:27" ht="12.75" x14ac:dyDescent="0.2">
      <c r="A247" s="37" t="s">
        <v>222</v>
      </c>
      <c r="B247" s="39">
        <v>500</v>
      </c>
      <c r="C247" s="20">
        <v>60</v>
      </c>
      <c r="D247" s="39">
        <v>-180</v>
      </c>
      <c r="E247" s="39">
        <v>5156.5240000000003</v>
      </c>
      <c r="F247" s="16" t="str">
        <f t="shared" si="28"/>
        <v>2015-04-06</v>
      </c>
      <c r="G247" s="17" t="str">
        <f t="shared" si="29"/>
        <v>4/6/2015</v>
      </c>
      <c r="H247" s="17">
        <f t="shared" si="27"/>
        <v>43127</v>
      </c>
      <c r="I247" s="16" t="str">
        <f t="shared" si="24"/>
        <v>1/27/2018</v>
      </c>
      <c r="J247" s="16" t="e">
        <f t="shared" si="25"/>
        <v>#N/A</v>
      </c>
      <c r="K247" s="27">
        <f t="shared" si="26"/>
        <v>5650.8059999999996</v>
      </c>
      <c r="L247" s="39"/>
      <c r="M247" s="39"/>
      <c r="N247" s="39"/>
      <c r="O247" s="39"/>
      <c r="P247" s="39"/>
      <c r="Q247" s="39"/>
      <c r="R247" s="39"/>
      <c r="S247" s="40"/>
      <c r="T247" s="39"/>
      <c r="W247" s="35"/>
      <c r="Z247" s="38"/>
      <c r="AA247" s="35"/>
    </row>
    <row r="248" spans="1:27" ht="12.75" x14ac:dyDescent="0.2">
      <c r="A248" s="28" t="s">
        <v>223</v>
      </c>
      <c r="B248" s="27">
        <v>500</v>
      </c>
      <c r="C248" s="16">
        <v>60</v>
      </c>
      <c r="D248" s="27">
        <v>-180</v>
      </c>
      <c r="E248" s="27">
        <v>5158.9170000000004</v>
      </c>
      <c r="F248" s="16" t="str">
        <f t="shared" si="28"/>
        <v>2015-04-07</v>
      </c>
      <c r="G248" s="17" t="str">
        <f t="shared" si="29"/>
        <v>4/7/2015</v>
      </c>
      <c r="H248" s="17">
        <f t="shared" si="27"/>
        <v>43128</v>
      </c>
      <c r="I248" s="16" t="str">
        <f t="shared" si="24"/>
        <v>1/28/2018</v>
      </c>
      <c r="J248" s="16" t="e">
        <f t="shared" si="25"/>
        <v>#N/A</v>
      </c>
      <c r="K248" s="27">
        <f t="shared" si="26"/>
        <v>5650.8059999999996</v>
      </c>
      <c r="L248" s="27"/>
      <c r="M248" s="27"/>
      <c r="N248" s="27"/>
      <c r="O248" s="27"/>
      <c r="P248" s="27"/>
      <c r="Q248" s="27"/>
      <c r="R248" s="27"/>
      <c r="T248" s="27"/>
      <c r="U248" s="27"/>
      <c r="V248" s="27"/>
      <c r="W248" s="27"/>
      <c r="Z248" s="30"/>
      <c r="AA248" s="27"/>
    </row>
    <row r="249" spans="1:27" ht="12.75" x14ac:dyDescent="0.2">
      <c r="A249" s="37" t="s">
        <v>224</v>
      </c>
      <c r="B249" s="39">
        <v>500</v>
      </c>
      <c r="C249" s="20">
        <v>60</v>
      </c>
      <c r="D249" s="39">
        <v>-180</v>
      </c>
      <c r="E249" s="39">
        <v>5136.5349999999999</v>
      </c>
      <c r="F249" s="16" t="str">
        <f t="shared" si="28"/>
        <v>2015-04-08</v>
      </c>
      <c r="G249" s="17" t="str">
        <f t="shared" si="29"/>
        <v>4/8/2015</v>
      </c>
      <c r="H249" s="17">
        <f t="shared" si="27"/>
        <v>43129</v>
      </c>
      <c r="I249" s="16" t="str">
        <f t="shared" si="24"/>
        <v>1/29/2018</v>
      </c>
      <c r="J249" s="16" t="e">
        <f t="shared" si="25"/>
        <v>#N/A</v>
      </c>
      <c r="K249" s="27">
        <f t="shared" si="26"/>
        <v>5650.8059999999996</v>
      </c>
      <c r="L249" s="39"/>
      <c r="M249" s="39"/>
      <c r="N249" s="39"/>
      <c r="O249" s="39"/>
      <c r="P249" s="39"/>
      <c r="Q249" s="39"/>
      <c r="R249" s="39"/>
      <c r="T249" s="39"/>
      <c r="U249" s="39"/>
      <c r="V249" s="27"/>
      <c r="W249" s="35"/>
      <c r="Y249" s="29"/>
      <c r="Z249" s="38"/>
      <c r="AA249" s="35"/>
    </row>
    <row r="250" spans="1:27" ht="12.75" x14ac:dyDescent="0.2">
      <c r="A250" s="28" t="s">
        <v>225</v>
      </c>
      <c r="B250" s="27">
        <v>500</v>
      </c>
      <c r="C250" s="16">
        <v>60</v>
      </c>
      <c r="D250" s="27">
        <v>-180</v>
      </c>
      <c r="E250" s="27">
        <v>5057.268</v>
      </c>
      <c r="F250" s="16" t="str">
        <f t="shared" si="28"/>
        <v>2015-04-09</v>
      </c>
      <c r="G250" s="17" t="str">
        <f t="shared" si="29"/>
        <v>4/9/2015</v>
      </c>
      <c r="H250" s="17">
        <f t="shared" si="27"/>
        <v>43130</v>
      </c>
      <c r="I250" s="16" t="str">
        <f t="shared" si="24"/>
        <v>1/30/2018</v>
      </c>
      <c r="J250" s="16" t="e">
        <f t="shared" si="25"/>
        <v>#N/A</v>
      </c>
      <c r="K250" s="27">
        <f t="shared" si="26"/>
        <v>5650.8059999999996</v>
      </c>
      <c r="L250" s="27"/>
      <c r="M250" s="27"/>
      <c r="N250" s="27"/>
      <c r="O250" s="27"/>
      <c r="P250" s="27"/>
      <c r="Q250" s="27"/>
      <c r="R250" s="27"/>
      <c r="T250" s="27"/>
      <c r="W250" s="27"/>
      <c r="Z250" s="30"/>
      <c r="AA250" s="27"/>
    </row>
    <row r="251" spans="1:27" ht="12.75" x14ac:dyDescent="0.2">
      <c r="A251" s="37" t="s">
        <v>226</v>
      </c>
      <c r="B251" s="27">
        <v>500</v>
      </c>
      <c r="C251" s="10">
        <v>60</v>
      </c>
      <c r="D251" s="27">
        <v>-180</v>
      </c>
      <c r="E251" s="27">
        <v>5106.9135999999999</v>
      </c>
      <c r="F251" s="16" t="str">
        <f t="shared" si="28"/>
        <v>2015-04-10</v>
      </c>
      <c r="G251" s="17" t="str">
        <f t="shared" si="29"/>
        <v>4/10/2015</v>
      </c>
      <c r="H251" s="17">
        <f t="shared" si="27"/>
        <v>43131</v>
      </c>
      <c r="I251" s="16" t="str">
        <f t="shared" si="24"/>
        <v>1/31/2018</v>
      </c>
      <c r="J251" s="16" t="e">
        <f t="shared" si="25"/>
        <v>#N/A</v>
      </c>
      <c r="K251" s="27">
        <f t="shared" si="26"/>
        <v>5650.8059999999996</v>
      </c>
      <c r="L251" s="39"/>
      <c r="M251" s="39"/>
      <c r="N251" s="39"/>
      <c r="O251" s="39"/>
      <c r="P251" s="39"/>
      <c r="Q251" s="39"/>
      <c r="R251" s="39"/>
      <c r="T251" s="39"/>
      <c r="U251" s="40"/>
      <c r="W251" s="35"/>
      <c r="Z251" s="38"/>
      <c r="AA251" s="35"/>
    </row>
    <row r="252" spans="1:27" ht="12.75" x14ac:dyDescent="0.2">
      <c r="A252" s="28" t="s">
        <v>227</v>
      </c>
      <c r="B252" s="27">
        <v>500</v>
      </c>
      <c r="C252" s="16">
        <v>60</v>
      </c>
      <c r="D252" s="27">
        <v>-180</v>
      </c>
      <c r="E252" s="27">
        <v>5133.9979999999996</v>
      </c>
      <c r="F252" s="16" t="str">
        <f t="shared" si="28"/>
        <v>2015-04-11</v>
      </c>
      <c r="G252" s="17" t="str">
        <f t="shared" si="29"/>
        <v>4/11/2015</v>
      </c>
      <c r="H252" s="17">
        <f t="shared" si="27"/>
        <v>43132</v>
      </c>
      <c r="I252" s="16" t="str">
        <f t="shared" si="24"/>
        <v>2/1/2018</v>
      </c>
      <c r="J252" s="16" t="e">
        <f t="shared" si="25"/>
        <v>#N/A</v>
      </c>
      <c r="K252" s="27">
        <f t="shared" si="26"/>
        <v>5650.8059999999996</v>
      </c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W252" s="27"/>
      <c r="Z252" s="30"/>
      <c r="AA252" s="27"/>
    </row>
    <row r="253" spans="1:27" ht="12.75" x14ac:dyDescent="0.2">
      <c r="A253" s="37" t="s">
        <v>228</v>
      </c>
      <c r="B253" s="39">
        <v>500</v>
      </c>
      <c r="C253" s="20">
        <v>60</v>
      </c>
      <c r="D253" s="39">
        <v>-180</v>
      </c>
      <c r="E253" s="39">
        <v>5178.1080000000002</v>
      </c>
      <c r="F253" s="16" t="str">
        <f t="shared" si="28"/>
        <v>2015-04-12</v>
      </c>
      <c r="G253" s="17" t="str">
        <f t="shared" si="29"/>
        <v>4/12/2015</v>
      </c>
      <c r="H253" s="17">
        <f t="shared" si="27"/>
        <v>43133</v>
      </c>
      <c r="I253" s="16" t="str">
        <f t="shared" si="24"/>
        <v>2/2/2018</v>
      </c>
      <c r="J253" s="16" t="e">
        <f t="shared" si="25"/>
        <v>#N/A</v>
      </c>
      <c r="K253" s="27">
        <f t="shared" si="26"/>
        <v>5650.8059999999996</v>
      </c>
      <c r="L253" s="27"/>
      <c r="M253" s="27"/>
      <c r="N253" s="27"/>
      <c r="O253" s="27"/>
      <c r="P253" s="27"/>
      <c r="Q253" s="27"/>
      <c r="R253" s="27"/>
      <c r="T253" s="27"/>
      <c r="W253" s="27"/>
      <c r="Z253" s="38"/>
      <c r="AA253" s="35"/>
    </row>
    <row r="254" spans="1:27" ht="12.75" x14ac:dyDescent="0.2">
      <c r="A254" s="28" t="s">
        <v>229</v>
      </c>
      <c r="B254" s="27">
        <v>500</v>
      </c>
      <c r="C254" s="10">
        <v>60</v>
      </c>
      <c r="D254" s="27">
        <v>-180</v>
      </c>
      <c r="E254" s="27">
        <v>5190.1909999999998</v>
      </c>
      <c r="F254" s="16" t="str">
        <f t="shared" si="28"/>
        <v>2015-04-13</v>
      </c>
      <c r="G254" s="17" t="str">
        <f t="shared" si="29"/>
        <v>4/13/2015</v>
      </c>
      <c r="H254" s="17">
        <f t="shared" si="27"/>
        <v>43134</v>
      </c>
      <c r="I254" s="16" t="str">
        <f t="shared" si="24"/>
        <v>2/3/2018</v>
      </c>
      <c r="J254" s="16" t="e">
        <f t="shared" si="25"/>
        <v>#N/A</v>
      </c>
      <c r="K254" s="27">
        <f t="shared" si="26"/>
        <v>5650.8059999999996</v>
      </c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W254" s="27"/>
      <c r="Z254" s="30"/>
      <c r="AA254" s="27"/>
    </row>
    <row r="255" spans="1:27" ht="12.75" x14ac:dyDescent="0.2">
      <c r="A255" s="37" t="s">
        <v>230</v>
      </c>
      <c r="B255" s="39">
        <v>500</v>
      </c>
      <c r="C255" s="20">
        <v>60</v>
      </c>
      <c r="D255" s="39">
        <v>-180</v>
      </c>
      <c r="E255" s="39">
        <v>5164.6099999999997</v>
      </c>
      <c r="F255" s="16" t="str">
        <f t="shared" si="28"/>
        <v>2015-04-14</v>
      </c>
      <c r="G255" s="17" t="str">
        <f t="shared" si="29"/>
        <v>4/14/2015</v>
      </c>
      <c r="H255" s="17">
        <f t="shared" si="27"/>
        <v>43135</v>
      </c>
      <c r="I255" s="16" t="str">
        <f t="shared" si="24"/>
        <v>2/4/2018</v>
      </c>
      <c r="J255" s="16" t="e">
        <f t="shared" si="25"/>
        <v>#N/A</v>
      </c>
      <c r="K255" s="27">
        <f t="shared" si="26"/>
        <v>5650.8059999999996</v>
      </c>
      <c r="L255" s="39"/>
      <c r="M255" s="39"/>
      <c r="N255" s="39"/>
      <c r="O255" s="39"/>
      <c r="P255" s="39"/>
      <c r="Q255" s="39"/>
      <c r="R255" s="39"/>
      <c r="T255" s="39"/>
      <c r="U255" s="39"/>
      <c r="W255" s="35"/>
      <c r="Z255" s="38"/>
      <c r="AA255" s="35"/>
    </row>
    <row r="256" spans="1:27" ht="12.75" x14ac:dyDescent="0.2">
      <c r="A256" s="37" t="s">
        <v>231</v>
      </c>
      <c r="B256" s="27">
        <v>500</v>
      </c>
      <c r="C256" s="16">
        <v>60</v>
      </c>
      <c r="D256" s="27">
        <v>-180</v>
      </c>
      <c r="E256" s="27">
        <v>5180.4260000000004</v>
      </c>
      <c r="F256" s="16" t="str">
        <f t="shared" si="28"/>
        <v>2015-04-15</v>
      </c>
      <c r="G256" s="17" t="str">
        <f t="shared" si="29"/>
        <v>4/15/2015</v>
      </c>
      <c r="H256" s="17">
        <f t="shared" si="27"/>
        <v>43136</v>
      </c>
      <c r="I256" s="16" t="str">
        <f t="shared" si="24"/>
        <v>2/5/2018</v>
      </c>
      <c r="J256" s="16" t="e">
        <f t="shared" si="25"/>
        <v>#N/A</v>
      </c>
      <c r="K256" s="27">
        <f t="shared" si="26"/>
        <v>5650.8059999999996</v>
      </c>
      <c r="L256" s="27"/>
      <c r="M256" s="27"/>
      <c r="N256" s="27"/>
      <c r="O256" s="27"/>
      <c r="P256" s="27"/>
      <c r="Q256" s="27"/>
      <c r="R256" s="27"/>
      <c r="T256" s="27"/>
      <c r="U256" s="27"/>
      <c r="W256" s="27"/>
      <c r="Y256" s="29"/>
      <c r="Z256" s="38"/>
      <c r="AA256" s="35"/>
    </row>
    <row r="257" spans="1:27" ht="12.75" x14ac:dyDescent="0.2">
      <c r="A257" s="37" t="s">
        <v>232</v>
      </c>
      <c r="B257" s="39">
        <v>500</v>
      </c>
      <c r="C257" s="20">
        <v>60</v>
      </c>
      <c r="D257" s="39">
        <v>-180</v>
      </c>
      <c r="E257" s="39">
        <v>5144.5810000000001</v>
      </c>
      <c r="F257" s="16" t="str">
        <f t="shared" si="28"/>
        <v>2015-04-16</v>
      </c>
      <c r="G257" s="17" t="str">
        <f t="shared" si="29"/>
        <v>4/16/2015</v>
      </c>
      <c r="H257" s="17">
        <f t="shared" si="27"/>
        <v>43137</v>
      </c>
      <c r="I257" s="16" t="str">
        <f t="shared" si="24"/>
        <v>2/6/2018</v>
      </c>
      <c r="J257" s="16" t="e">
        <f t="shared" si="25"/>
        <v>#N/A</v>
      </c>
      <c r="K257" s="27">
        <f t="shared" si="26"/>
        <v>5650.8059999999996</v>
      </c>
      <c r="L257" s="39"/>
      <c r="M257" s="39"/>
      <c r="N257" s="39"/>
      <c r="O257" s="39"/>
      <c r="P257" s="39"/>
      <c r="Q257" s="39"/>
      <c r="R257" s="39"/>
      <c r="T257" s="39"/>
      <c r="U257" s="39"/>
      <c r="V257" s="41"/>
      <c r="W257" s="35"/>
      <c r="Y257" s="29"/>
      <c r="Z257" s="38"/>
      <c r="AA257" s="35"/>
    </row>
    <row r="258" spans="1:27" ht="12.75" x14ac:dyDescent="0.2">
      <c r="A258" s="28" t="s">
        <v>233</v>
      </c>
      <c r="B258" s="39">
        <v>500</v>
      </c>
      <c r="C258" s="20">
        <v>60</v>
      </c>
      <c r="D258" s="39">
        <v>-180</v>
      </c>
      <c r="E258" s="39">
        <v>5188.027</v>
      </c>
      <c r="F258" s="16" t="str">
        <f t="shared" si="28"/>
        <v>2015-04-17</v>
      </c>
      <c r="G258" s="17" t="str">
        <f t="shared" si="29"/>
        <v>4/17/2015</v>
      </c>
      <c r="H258" s="17">
        <f t="shared" si="27"/>
        <v>43138</v>
      </c>
      <c r="I258" s="16" t="str">
        <f t="shared" si="24"/>
        <v>2/7/2018</v>
      </c>
      <c r="J258" s="16" t="e">
        <f t="shared" si="25"/>
        <v>#N/A</v>
      </c>
      <c r="K258" s="27">
        <f t="shared" si="26"/>
        <v>5650.8059999999996</v>
      </c>
      <c r="L258" s="27"/>
      <c r="M258" s="27"/>
      <c r="N258" s="27"/>
      <c r="O258" s="27"/>
      <c r="P258" s="27"/>
      <c r="Q258" s="27"/>
      <c r="R258" s="27"/>
      <c r="T258" s="27"/>
      <c r="U258" s="27"/>
      <c r="W258" s="27"/>
      <c r="Z258" s="30"/>
      <c r="AA258" s="27"/>
    </row>
    <row r="259" spans="1:27" ht="12.75" x14ac:dyDescent="0.2">
      <c r="A259" s="37" t="s">
        <v>234</v>
      </c>
      <c r="B259" s="27">
        <v>500</v>
      </c>
      <c r="C259" s="16">
        <v>60</v>
      </c>
      <c r="D259" s="27">
        <v>-180</v>
      </c>
      <c r="E259" s="27">
        <v>5221.0550000000003</v>
      </c>
      <c r="F259" s="16" t="str">
        <f t="shared" si="28"/>
        <v>2015-04-18</v>
      </c>
      <c r="G259" s="17" t="str">
        <f t="shared" si="29"/>
        <v>4/18/2015</v>
      </c>
      <c r="H259" s="17">
        <f t="shared" si="27"/>
        <v>43139</v>
      </c>
      <c r="I259" s="16" t="str">
        <f t="shared" si="24"/>
        <v>2/8/2018</v>
      </c>
      <c r="J259" s="16" t="e">
        <f t="shared" si="25"/>
        <v>#N/A</v>
      </c>
      <c r="K259" s="27">
        <f t="shared" si="26"/>
        <v>5650.8059999999996</v>
      </c>
      <c r="L259" s="39"/>
      <c r="M259" s="39"/>
      <c r="N259" s="39"/>
      <c r="O259" s="39"/>
      <c r="P259" s="39"/>
      <c r="Q259" s="39"/>
      <c r="R259" s="39"/>
      <c r="T259" s="39"/>
      <c r="U259" s="27"/>
      <c r="W259" s="35"/>
      <c r="Y259" s="29"/>
      <c r="Z259" s="38"/>
      <c r="AA259" s="35"/>
    </row>
    <row r="260" spans="1:27" ht="12.75" x14ac:dyDescent="0.2">
      <c r="A260" s="37" t="s">
        <v>235</v>
      </c>
      <c r="B260" s="27">
        <v>500</v>
      </c>
      <c r="C260" s="16">
        <v>60</v>
      </c>
      <c r="D260" s="27">
        <v>-180</v>
      </c>
      <c r="E260" s="27">
        <v>5133.0839999999998</v>
      </c>
      <c r="F260" s="16" t="str">
        <f t="shared" si="28"/>
        <v>2015-04-19</v>
      </c>
      <c r="G260" s="17" t="str">
        <f t="shared" si="29"/>
        <v>4/19/2015</v>
      </c>
      <c r="H260" s="17">
        <f t="shared" si="27"/>
        <v>43140</v>
      </c>
      <c r="I260" s="16" t="str">
        <f t="shared" si="24"/>
        <v>2/9/2018</v>
      </c>
      <c r="J260" s="16" t="e">
        <f t="shared" si="25"/>
        <v>#N/A</v>
      </c>
      <c r="K260" s="27">
        <f t="shared" si="26"/>
        <v>5650.8059999999996</v>
      </c>
      <c r="L260" s="39"/>
      <c r="M260" s="39"/>
      <c r="N260" s="39"/>
      <c r="O260" s="39"/>
      <c r="P260" s="39"/>
      <c r="Q260" s="39"/>
      <c r="R260" s="39"/>
      <c r="T260" s="39"/>
      <c r="U260" s="39"/>
      <c r="W260" s="35"/>
      <c r="Z260" s="38"/>
      <c r="AA260" s="35"/>
    </row>
    <row r="261" spans="1:27" ht="12.75" x14ac:dyDescent="0.2">
      <c r="A261" s="28" t="s">
        <v>236</v>
      </c>
      <c r="B261" s="27">
        <v>500</v>
      </c>
      <c r="C261" s="16">
        <v>60</v>
      </c>
      <c r="D261" s="27">
        <v>-180</v>
      </c>
      <c r="E261" s="27">
        <v>5151.3159999999998</v>
      </c>
      <c r="F261" s="16" t="str">
        <f t="shared" si="28"/>
        <v>2015-04-20</v>
      </c>
      <c r="G261" s="17" t="str">
        <f t="shared" si="29"/>
        <v>4/20/2015</v>
      </c>
      <c r="H261" s="17">
        <f t="shared" si="27"/>
        <v>43141</v>
      </c>
      <c r="I261" s="16" t="str">
        <f t="shared" si="24"/>
        <v>2/10/2018</v>
      </c>
      <c r="J261" s="16" t="e">
        <f t="shared" si="25"/>
        <v>#N/A</v>
      </c>
      <c r="K261" s="27">
        <f t="shared" si="26"/>
        <v>5650.8059999999996</v>
      </c>
      <c r="L261" s="27"/>
      <c r="M261" s="27"/>
      <c r="N261" s="27"/>
      <c r="O261" s="27"/>
      <c r="P261" s="27"/>
      <c r="Q261" s="27"/>
      <c r="R261" s="27"/>
      <c r="T261" s="27"/>
      <c r="U261" s="27"/>
      <c r="V261" s="27"/>
      <c r="W261" s="27"/>
      <c r="Y261" s="29"/>
      <c r="Z261" s="38"/>
      <c r="AA261" s="27"/>
    </row>
    <row r="262" spans="1:27" ht="12.75" x14ac:dyDescent="0.2">
      <c r="A262" s="28" t="s">
        <v>237</v>
      </c>
      <c r="B262" s="39">
        <v>500</v>
      </c>
      <c r="C262" s="20">
        <v>60</v>
      </c>
      <c r="D262" s="39">
        <v>-180</v>
      </c>
      <c r="E262" s="39">
        <v>5199.0219999999999</v>
      </c>
      <c r="F262" s="16" t="str">
        <f t="shared" si="28"/>
        <v>2015-04-21</v>
      </c>
      <c r="G262" s="17" t="str">
        <f t="shared" si="29"/>
        <v>4/21/2015</v>
      </c>
      <c r="H262" s="17">
        <f t="shared" si="27"/>
        <v>43142</v>
      </c>
      <c r="I262" s="16" t="str">
        <f t="shared" si="24"/>
        <v>2/11/2018</v>
      </c>
      <c r="J262" s="16" t="e">
        <f t="shared" si="25"/>
        <v>#N/A</v>
      </c>
      <c r="K262" s="27">
        <f t="shared" si="26"/>
        <v>5650.8059999999996</v>
      </c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Y262" s="29"/>
      <c r="Z262" s="38"/>
      <c r="AA262" s="27"/>
    </row>
    <row r="263" spans="1:27" ht="12.75" x14ac:dyDescent="0.2">
      <c r="A263" s="28" t="s">
        <v>238</v>
      </c>
      <c r="B263" s="27">
        <v>500</v>
      </c>
      <c r="C263" s="16">
        <v>60</v>
      </c>
      <c r="D263" s="27">
        <v>-180</v>
      </c>
      <c r="E263" s="27">
        <v>5235.1729999999998</v>
      </c>
      <c r="F263" s="16" t="str">
        <f t="shared" si="28"/>
        <v>2015-04-22</v>
      </c>
      <c r="G263" s="17" t="str">
        <f t="shared" si="29"/>
        <v>4/22/2015</v>
      </c>
      <c r="H263" s="17">
        <f t="shared" si="27"/>
        <v>43143</v>
      </c>
      <c r="I263" s="16" t="str">
        <f t="shared" ref="I263:I326" si="30">TEXT(H263,"m/d/yyyy")</f>
        <v>2/12/2018</v>
      </c>
      <c r="J263" s="16" t="e">
        <f t="shared" ref="J263:J326" si="31">MATCH(I263,G:G,0)</f>
        <v>#N/A</v>
      </c>
      <c r="K263" s="27">
        <f t="shared" si="26"/>
        <v>5650.8059999999996</v>
      </c>
      <c r="L263" s="27"/>
      <c r="M263" s="27"/>
      <c r="N263" s="27"/>
      <c r="O263" s="27"/>
      <c r="P263" s="27"/>
      <c r="Q263" s="27"/>
      <c r="R263" s="27"/>
      <c r="T263" s="27"/>
      <c r="U263" s="27"/>
      <c r="W263" s="27"/>
      <c r="Z263" s="30"/>
      <c r="AA263" s="27"/>
    </row>
    <row r="264" spans="1:27" ht="12.75" x14ac:dyDescent="0.2">
      <c r="A264" s="37" t="s">
        <v>239</v>
      </c>
      <c r="B264" s="27">
        <v>500</v>
      </c>
      <c r="C264" s="10">
        <v>60</v>
      </c>
      <c r="D264" s="27">
        <v>-180</v>
      </c>
      <c r="E264" s="27">
        <v>5131.5559999999996</v>
      </c>
      <c r="F264" s="16" t="str">
        <f t="shared" si="28"/>
        <v>2015-04-23</v>
      </c>
      <c r="G264" s="17" t="str">
        <f t="shared" si="29"/>
        <v>4/23/2015</v>
      </c>
      <c r="H264" s="17">
        <f t="shared" si="27"/>
        <v>43144</v>
      </c>
      <c r="I264" s="16" t="str">
        <f t="shared" si="30"/>
        <v>2/13/2018</v>
      </c>
      <c r="J264" s="16" t="e">
        <f t="shared" si="31"/>
        <v>#N/A</v>
      </c>
      <c r="K264" s="27">
        <f t="shared" ref="K264:K327" si="32">IFERROR(INDEX(E:E,J264),K263)</f>
        <v>5650.8059999999996</v>
      </c>
      <c r="L264" s="39"/>
      <c r="M264" s="39"/>
      <c r="N264" s="39"/>
      <c r="O264" s="39"/>
      <c r="P264" s="39"/>
      <c r="Q264" s="39"/>
      <c r="R264" s="39"/>
      <c r="S264" s="27"/>
      <c r="T264" s="39"/>
      <c r="U264" s="39"/>
      <c r="V264" s="41"/>
      <c r="W264" s="35"/>
      <c r="Z264" s="38"/>
      <c r="AA264" s="35"/>
    </row>
    <row r="265" spans="1:27" ht="12.75" x14ac:dyDescent="0.2">
      <c r="A265" s="28" t="s">
        <v>240</v>
      </c>
      <c r="B265" s="27">
        <v>500</v>
      </c>
      <c r="C265" s="16">
        <v>60</v>
      </c>
      <c r="D265" s="27">
        <v>-180</v>
      </c>
      <c r="E265" s="27">
        <v>5189.5410000000002</v>
      </c>
      <c r="F265" s="16" t="str">
        <f t="shared" si="28"/>
        <v>2015-04-24</v>
      </c>
      <c r="G265" s="17" t="str">
        <f t="shared" si="29"/>
        <v>4/24/2015</v>
      </c>
      <c r="H265" s="17">
        <f t="shared" ref="H265:H328" si="33">H264+1</f>
        <v>43145</v>
      </c>
      <c r="I265" s="16" t="str">
        <f t="shared" si="30"/>
        <v>2/14/2018</v>
      </c>
      <c r="J265" s="16" t="e">
        <f t="shared" si="31"/>
        <v>#N/A</v>
      </c>
      <c r="K265" s="27">
        <f t="shared" si="32"/>
        <v>5650.8059999999996</v>
      </c>
      <c r="L265" s="27"/>
      <c r="M265" s="27"/>
      <c r="N265" s="27"/>
      <c r="O265" s="27"/>
      <c r="P265" s="27"/>
      <c r="Q265" s="27"/>
      <c r="R265" s="27"/>
      <c r="T265" s="27"/>
      <c r="U265" s="27"/>
      <c r="V265" s="27"/>
      <c r="W265" s="27"/>
      <c r="Z265" s="30"/>
      <c r="AA265" s="27"/>
    </row>
    <row r="266" spans="1:27" ht="12.75" x14ac:dyDescent="0.2">
      <c r="A266" s="37" t="s">
        <v>241</v>
      </c>
      <c r="B266" s="39">
        <v>500</v>
      </c>
      <c r="C266" s="20">
        <v>60</v>
      </c>
      <c r="D266" s="39">
        <v>-180</v>
      </c>
      <c r="E266" s="39">
        <v>5314.1356999999998</v>
      </c>
      <c r="F266" s="16" t="str">
        <f t="shared" si="28"/>
        <v>2015-04-25</v>
      </c>
      <c r="G266" s="17" t="str">
        <f t="shared" si="29"/>
        <v>4/25/2015</v>
      </c>
      <c r="H266" s="17">
        <f t="shared" si="33"/>
        <v>43146</v>
      </c>
      <c r="I266" s="16" t="str">
        <f t="shared" si="30"/>
        <v>2/15/2018</v>
      </c>
      <c r="J266" s="16" t="e">
        <f t="shared" si="31"/>
        <v>#N/A</v>
      </c>
      <c r="K266" s="27">
        <f t="shared" si="32"/>
        <v>5650.8059999999996</v>
      </c>
      <c r="L266" s="27"/>
      <c r="M266" s="27"/>
      <c r="N266" s="27"/>
      <c r="O266" s="27"/>
      <c r="P266" s="27"/>
      <c r="Q266" s="27"/>
      <c r="R266" s="27"/>
      <c r="T266" s="27"/>
      <c r="U266" s="27"/>
      <c r="V266" s="27"/>
      <c r="W266" s="27"/>
      <c r="Z266" s="38"/>
      <c r="AA266" s="35"/>
    </row>
    <row r="267" spans="1:27" ht="12.75" x14ac:dyDescent="0.2">
      <c r="A267" s="28" t="s">
        <v>242</v>
      </c>
      <c r="B267" s="39">
        <v>500</v>
      </c>
      <c r="C267" s="20">
        <v>60</v>
      </c>
      <c r="D267" s="39">
        <v>-180</v>
      </c>
      <c r="E267" s="39">
        <v>5453.2772999999997</v>
      </c>
      <c r="F267" s="16" t="str">
        <f t="shared" si="28"/>
        <v>2015-04-26</v>
      </c>
      <c r="G267" s="17" t="str">
        <f t="shared" si="29"/>
        <v>4/26/2015</v>
      </c>
      <c r="H267" s="17">
        <f t="shared" si="33"/>
        <v>43147</v>
      </c>
      <c r="I267" s="16" t="str">
        <f t="shared" si="30"/>
        <v>2/16/2018</v>
      </c>
      <c r="J267" s="16" t="e">
        <f t="shared" si="31"/>
        <v>#N/A</v>
      </c>
      <c r="K267" s="27">
        <f t="shared" si="32"/>
        <v>5650.8059999999996</v>
      </c>
      <c r="L267" s="27"/>
      <c r="M267" s="27"/>
      <c r="N267" s="27"/>
      <c r="O267" s="27"/>
      <c r="P267" s="27"/>
      <c r="Q267" s="27"/>
      <c r="R267" s="27"/>
      <c r="T267" s="27"/>
      <c r="U267" s="27"/>
      <c r="V267" s="27"/>
      <c r="W267" s="27"/>
      <c r="Y267" s="29"/>
      <c r="Z267" s="38"/>
      <c r="AA267" s="27"/>
    </row>
    <row r="268" spans="1:27" ht="12.75" x14ac:dyDescent="0.2">
      <c r="A268" s="37" t="s">
        <v>243</v>
      </c>
      <c r="B268" s="27">
        <v>500</v>
      </c>
      <c r="C268" s="16">
        <v>60</v>
      </c>
      <c r="D268" s="27">
        <v>-180</v>
      </c>
      <c r="E268" s="27">
        <v>5338.6440000000002</v>
      </c>
      <c r="F268" s="16" t="str">
        <f t="shared" si="28"/>
        <v>2015-04-27</v>
      </c>
      <c r="G268" s="17" t="str">
        <f t="shared" si="29"/>
        <v>4/27/2015</v>
      </c>
      <c r="H268" s="17">
        <f t="shared" si="33"/>
        <v>43148</v>
      </c>
      <c r="I268" s="16" t="str">
        <f t="shared" si="30"/>
        <v>2/17/2018</v>
      </c>
      <c r="J268" s="16" t="e">
        <f t="shared" si="31"/>
        <v>#N/A</v>
      </c>
      <c r="K268" s="27">
        <f t="shared" si="32"/>
        <v>5650.8059999999996</v>
      </c>
      <c r="L268" s="39"/>
      <c r="M268" s="39"/>
      <c r="N268" s="39"/>
      <c r="O268" s="39"/>
      <c r="P268" s="39"/>
      <c r="Q268" s="39"/>
      <c r="R268" s="39"/>
      <c r="T268" s="39"/>
      <c r="U268" s="39"/>
      <c r="V268" s="35"/>
      <c r="W268" s="35"/>
      <c r="Z268" s="38"/>
      <c r="AA268" s="35"/>
    </row>
    <row r="269" spans="1:27" ht="12.75" x14ac:dyDescent="0.2">
      <c r="A269" s="37" t="s">
        <v>244</v>
      </c>
      <c r="B269" s="39">
        <v>500</v>
      </c>
      <c r="C269" s="20">
        <v>60</v>
      </c>
      <c r="D269" s="39">
        <v>-180</v>
      </c>
      <c r="E269" s="39">
        <v>5297.9040000000005</v>
      </c>
      <c r="F269" s="16" t="str">
        <f t="shared" si="28"/>
        <v>2015-04-28</v>
      </c>
      <c r="G269" s="17" t="str">
        <f t="shared" si="29"/>
        <v>4/28/2015</v>
      </c>
      <c r="H269" s="17">
        <f t="shared" si="33"/>
        <v>43149</v>
      </c>
      <c r="I269" s="16" t="str">
        <f t="shared" si="30"/>
        <v>2/18/2018</v>
      </c>
      <c r="J269" s="16" t="e">
        <f t="shared" si="31"/>
        <v>#N/A</v>
      </c>
      <c r="K269" s="27">
        <f t="shared" si="32"/>
        <v>5650.8059999999996</v>
      </c>
      <c r="L269" s="39"/>
      <c r="M269" s="39"/>
      <c r="N269" s="39"/>
      <c r="O269" s="39"/>
      <c r="P269" s="39"/>
      <c r="Q269" s="39"/>
      <c r="R269" s="39"/>
      <c r="S269" s="40"/>
      <c r="T269" s="39"/>
      <c r="U269" s="39"/>
      <c r="V269" s="41"/>
      <c r="W269" s="35"/>
      <c r="Z269" s="38"/>
      <c r="AA269" s="35"/>
    </row>
    <row r="270" spans="1:27" ht="12.75" x14ac:dyDescent="0.2">
      <c r="A270" s="28" t="s">
        <v>245</v>
      </c>
      <c r="B270" s="27">
        <v>500</v>
      </c>
      <c r="C270" s="16">
        <v>60</v>
      </c>
      <c r="D270" s="27">
        <v>-180</v>
      </c>
      <c r="E270" s="27">
        <v>5273.7290000000003</v>
      </c>
      <c r="F270" s="16" t="str">
        <f t="shared" si="28"/>
        <v>2015-04-29</v>
      </c>
      <c r="G270" s="17" t="str">
        <f t="shared" si="29"/>
        <v>4/29/2015</v>
      </c>
      <c r="H270" s="17">
        <f t="shared" si="33"/>
        <v>43150</v>
      </c>
      <c r="I270" s="16" t="str">
        <f t="shared" si="30"/>
        <v>2/19/2018</v>
      </c>
      <c r="J270" s="16" t="e">
        <f t="shared" si="31"/>
        <v>#N/A</v>
      </c>
      <c r="K270" s="27">
        <f t="shared" si="32"/>
        <v>5650.8059999999996</v>
      </c>
      <c r="L270" s="27"/>
      <c r="M270" s="27"/>
      <c r="N270" s="27"/>
      <c r="O270" s="27"/>
      <c r="P270" s="27"/>
      <c r="Q270" s="27"/>
      <c r="R270" s="27"/>
      <c r="T270" s="27"/>
      <c r="U270" s="27"/>
      <c r="W270" s="27"/>
      <c r="Z270" s="30"/>
      <c r="AA270" s="27"/>
    </row>
    <row r="271" spans="1:27" ht="12.75" x14ac:dyDescent="0.2">
      <c r="A271" s="37" t="s">
        <v>246</v>
      </c>
      <c r="B271" s="39">
        <v>500</v>
      </c>
      <c r="C271" s="20">
        <v>60</v>
      </c>
      <c r="D271" s="39">
        <v>-180</v>
      </c>
      <c r="E271" s="39">
        <v>5345.2129999999997</v>
      </c>
      <c r="F271" s="16" t="str">
        <f t="shared" si="28"/>
        <v>2015-05-01</v>
      </c>
      <c r="G271" s="17" t="str">
        <f t="shared" si="29"/>
        <v>5/1/2015</v>
      </c>
      <c r="H271" s="17">
        <f t="shared" si="33"/>
        <v>43151</v>
      </c>
      <c r="I271" s="16" t="str">
        <f t="shared" si="30"/>
        <v>2/20/2018</v>
      </c>
      <c r="J271" s="16" t="e">
        <f t="shared" si="31"/>
        <v>#N/A</v>
      </c>
      <c r="K271" s="27">
        <f t="shared" si="32"/>
        <v>5650.8059999999996</v>
      </c>
      <c r="L271" s="39"/>
      <c r="M271" s="39"/>
      <c r="N271" s="39"/>
      <c r="O271" s="39"/>
      <c r="P271" s="39"/>
      <c r="Q271" s="39"/>
      <c r="R271" s="39"/>
      <c r="T271" s="39"/>
      <c r="U271" s="39"/>
      <c r="V271" s="35"/>
      <c r="W271" s="35"/>
      <c r="Z271" s="38"/>
      <c r="AA271" s="35"/>
    </row>
    <row r="272" spans="1:27" ht="12.75" x14ac:dyDescent="0.2">
      <c r="A272" s="28" t="s">
        <v>247</v>
      </c>
      <c r="B272" s="39">
        <v>500</v>
      </c>
      <c r="C272" s="20">
        <v>60</v>
      </c>
      <c r="D272" s="39">
        <v>-180</v>
      </c>
      <c r="E272" s="39">
        <v>5458.567</v>
      </c>
      <c r="F272" s="16" t="str">
        <f t="shared" ref="F272:F335" si="34">LEFT(A272,10)</f>
        <v>2015-05-03</v>
      </c>
      <c r="G272" s="17" t="str">
        <f t="shared" ref="G272:G335" si="35">TEXT(F272,"m/d/yyyy")</f>
        <v>5/3/2015</v>
      </c>
      <c r="H272" s="17">
        <f t="shared" si="33"/>
        <v>43152</v>
      </c>
      <c r="I272" s="16" t="str">
        <f t="shared" si="30"/>
        <v>2/21/2018</v>
      </c>
      <c r="J272" s="16" t="e">
        <f t="shared" si="31"/>
        <v>#N/A</v>
      </c>
      <c r="K272" s="27">
        <f t="shared" si="32"/>
        <v>5650.8059999999996</v>
      </c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Z272" s="30"/>
      <c r="AA272" s="27"/>
    </row>
    <row r="273" spans="1:27" ht="12.75" x14ac:dyDescent="0.2">
      <c r="A273" s="37" t="s">
        <v>248</v>
      </c>
      <c r="B273" s="39">
        <v>500</v>
      </c>
      <c r="C273" s="20">
        <v>60</v>
      </c>
      <c r="D273" s="39">
        <v>-180</v>
      </c>
      <c r="E273" s="39">
        <v>5502.0360000000001</v>
      </c>
      <c r="F273" s="16" t="str">
        <f t="shared" si="34"/>
        <v>2015-05-05</v>
      </c>
      <c r="G273" s="17" t="str">
        <f t="shared" si="35"/>
        <v>5/5/2015</v>
      </c>
      <c r="H273" s="17">
        <f t="shared" si="33"/>
        <v>43153</v>
      </c>
      <c r="I273" s="16" t="str">
        <f t="shared" si="30"/>
        <v>2/22/2018</v>
      </c>
      <c r="J273" s="16" t="e">
        <f t="shared" si="31"/>
        <v>#N/A</v>
      </c>
      <c r="K273" s="27">
        <f t="shared" si="32"/>
        <v>5650.8059999999996</v>
      </c>
      <c r="L273" s="39"/>
      <c r="M273" s="39"/>
      <c r="N273" s="39"/>
      <c r="O273" s="39"/>
      <c r="P273" s="39"/>
      <c r="Q273" s="39"/>
      <c r="R273" s="39"/>
      <c r="S273" s="40"/>
      <c r="T273" s="39"/>
      <c r="U273" s="39"/>
      <c r="V273" s="35"/>
      <c r="W273" s="35"/>
      <c r="Z273" s="38"/>
      <c r="AA273" s="35"/>
    </row>
    <row r="274" spans="1:27" ht="12.75" x14ac:dyDescent="0.2">
      <c r="A274" s="37" t="s">
        <v>249</v>
      </c>
      <c r="B274" s="27">
        <v>500</v>
      </c>
      <c r="C274" s="16">
        <v>60</v>
      </c>
      <c r="D274" s="27">
        <v>-180</v>
      </c>
      <c r="E274" s="27">
        <v>5373.9507000000003</v>
      </c>
      <c r="F274" s="16" t="str">
        <f t="shared" si="34"/>
        <v>2015-05-07</v>
      </c>
      <c r="G274" s="17" t="str">
        <f t="shared" si="35"/>
        <v>5/7/2015</v>
      </c>
      <c r="H274" s="17">
        <f t="shared" si="33"/>
        <v>43154</v>
      </c>
      <c r="I274" s="16" t="str">
        <f t="shared" si="30"/>
        <v>2/23/2018</v>
      </c>
      <c r="J274" s="16" t="e">
        <f t="shared" si="31"/>
        <v>#N/A</v>
      </c>
      <c r="K274" s="27">
        <f t="shared" si="32"/>
        <v>5650.8059999999996</v>
      </c>
      <c r="L274" s="39"/>
      <c r="M274" s="39"/>
      <c r="N274" s="39"/>
      <c r="O274" s="39"/>
      <c r="P274" s="39"/>
      <c r="Q274" s="39"/>
      <c r="R274" s="39"/>
      <c r="S274" s="40"/>
      <c r="T274" s="39"/>
      <c r="U274" s="39"/>
      <c r="V274" s="35"/>
      <c r="W274" s="35"/>
      <c r="Z274" s="38"/>
      <c r="AA274" s="35"/>
    </row>
    <row r="275" spans="1:27" ht="12.75" x14ac:dyDescent="0.2">
      <c r="A275" s="37" t="s">
        <v>250</v>
      </c>
      <c r="B275" s="27">
        <v>500</v>
      </c>
      <c r="C275" s="16">
        <v>60</v>
      </c>
      <c r="D275" s="27">
        <v>-180</v>
      </c>
      <c r="E275" s="27">
        <v>5352.3203000000003</v>
      </c>
      <c r="F275" s="16" t="str">
        <f t="shared" si="34"/>
        <v>2015-05-09</v>
      </c>
      <c r="G275" s="17" t="str">
        <f t="shared" si="35"/>
        <v>5/9/2015</v>
      </c>
      <c r="H275" s="17">
        <f t="shared" si="33"/>
        <v>43155</v>
      </c>
      <c r="I275" s="16" t="str">
        <f t="shared" si="30"/>
        <v>2/24/2018</v>
      </c>
      <c r="J275" s="16" t="e">
        <f t="shared" si="31"/>
        <v>#N/A</v>
      </c>
      <c r="K275" s="27">
        <f t="shared" si="32"/>
        <v>5650.8059999999996</v>
      </c>
      <c r="L275" s="39"/>
      <c r="M275" s="39"/>
      <c r="N275" s="39"/>
      <c r="O275" s="39"/>
      <c r="P275" s="39"/>
      <c r="Q275" s="39"/>
      <c r="R275" s="39"/>
      <c r="T275" s="39"/>
      <c r="U275" s="39"/>
      <c r="V275" s="27"/>
      <c r="W275" s="35"/>
      <c r="Z275" s="38"/>
      <c r="AA275" s="35"/>
    </row>
    <row r="276" spans="1:27" ht="12.75" x14ac:dyDescent="0.2">
      <c r="A276" s="28" t="s">
        <v>251</v>
      </c>
      <c r="B276" s="27">
        <v>500</v>
      </c>
      <c r="C276" s="16">
        <v>60</v>
      </c>
      <c r="D276" s="27">
        <v>-180</v>
      </c>
      <c r="E276" s="27">
        <v>5378.1629999999996</v>
      </c>
      <c r="F276" s="16" t="str">
        <f t="shared" si="34"/>
        <v>2015-05-11</v>
      </c>
      <c r="G276" s="17" t="str">
        <f t="shared" si="35"/>
        <v>5/11/2015</v>
      </c>
      <c r="H276" s="17">
        <f t="shared" si="33"/>
        <v>43156</v>
      </c>
      <c r="I276" s="16" t="str">
        <f t="shared" si="30"/>
        <v>2/25/2018</v>
      </c>
      <c r="J276" s="16" t="e">
        <f t="shared" si="31"/>
        <v>#N/A</v>
      </c>
      <c r="K276" s="27">
        <f t="shared" si="32"/>
        <v>5650.8059999999996</v>
      </c>
      <c r="L276" s="27"/>
      <c r="M276" s="27"/>
      <c r="N276" s="27"/>
      <c r="O276" s="27"/>
      <c r="P276" s="27"/>
      <c r="Q276" s="27"/>
      <c r="R276" s="27"/>
      <c r="T276" s="27"/>
      <c r="U276" s="27"/>
      <c r="V276" s="27"/>
      <c r="W276" s="27"/>
      <c r="Z276" s="30"/>
      <c r="AA276" s="27"/>
    </row>
    <row r="277" spans="1:27" ht="12.75" x14ac:dyDescent="0.2">
      <c r="A277" s="28" t="s">
        <v>252</v>
      </c>
      <c r="B277" s="27">
        <v>500</v>
      </c>
      <c r="C277" s="10">
        <v>60</v>
      </c>
      <c r="D277" s="27">
        <v>-180</v>
      </c>
      <c r="E277" s="27">
        <v>5349.4650000000001</v>
      </c>
      <c r="F277" s="16" t="str">
        <f t="shared" si="34"/>
        <v>2015-05-13</v>
      </c>
      <c r="G277" s="17" t="str">
        <f t="shared" si="35"/>
        <v>5/13/2015</v>
      </c>
      <c r="H277" s="17">
        <f t="shared" si="33"/>
        <v>43157</v>
      </c>
      <c r="I277" s="16" t="str">
        <f t="shared" si="30"/>
        <v>2/26/2018</v>
      </c>
      <c r="J277" s="16" t="e">
        <f t="shared" si="31"/>
        <v>#N/A</v>
      </c>
      <c r="K277" s="27">
        <f t="shared" si="32"/>
        <v>5650.8059999999996</v>
      </c>
      <c r="L277" s="27"/>
      <c r="M277" s="27"/>
      <c r="N277" s="27"/>
      <c r="O277" s="27"/>
      <c r="P277" s="27"/>
      <c r="Q277" s="27"/>
      <c r="R277" s="27"/>
      <c r="T277" s="27"/>
      <c r="U277" s="27"/>
      <c r="V277" s="27"/>
      <c r="W277" s="27"/>
      <c r="Z277" s="30"/>
      <c r="AA277" s="27"/>
    </row>
    <row r="278" spans="1:27" ht="12.75" x14ac:dyDescent="0.2">
      <c r="A278" s="28" t="s">
        <v>253</v>
      </c>
      <c r="B278" s="27">
        <v>500</v>
      </c>
      <c r="C278" s="10">
        <v>60</v>
      </c>
      <c r="D278" s="27">
        <v>-180</v>
      </c>
      <c r="E278" s="27">
        <v>5303.3940000000002</v>
      </c>
      <c r="F278" s="16" t="str">
        <f t="shared" si="34"/>
        <v>2015-05-15</v>
      </c>
      <c r="G278" s="17" t="str">
        <f t="shared" si="35"/>
        <v>5/15/2015</v>
      </c>
      <c r="H278" s="17">
        <f t="shared" si="33"/>
        <v>43158</v>
      </c>
      <c r="I278" s="16" t="str">
        <f t="shared" si="30"/>
        <v>2/27/2018</v>
      </c>
      <c r="J278" s="16" t="e">
        <f t="shared" si="31"/>
        <v>#N/A</v>
      </c>
      <c r="K278" s="27">
        <f t="shared" si="32"/>
        <v>5650.8059999999996</v>
      </c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W278" s="27"/>
      <c r="Z278" s="30"/>
      <c r="AA278" s="27"/>
    </row>
    <row r="279" spans="1:27" ht="12.75" x14ac:dyDescent="0.2">
      <c r="A279" s="37" t="s">
        <v>254</v>
      </c>
      <c r="B279" s="39">
        <v>500</v>
      </c>
      <c r="C279" s="20">
        <v>60</v>
      </c>
      <c r="D279" s="39">
        <v>-180</v>
      </c>
      <c r="E279" s="39">
        <v>5334.8680000000004</v>
      </c>
      <c r="F279" s="16" t="str">
        <f t="shared" si="34"/>
        <v>2015-05-17</v>
      </c>
      <c r="G279" s="17" t="str">
        <f t="shared" si="35"/>
        <v>5/17/2015</v>
      </c>
      <c r="H279" s="17">
        <f t="shared" si="33"/>
        <v>43159</v>
      </c>
      <c r="I279" s="16" t="str">
        <f t="shared" si="30"/>
        <v>2/28/2018</v>
      </c>
      <c r="J279" s="16" t="e">
        <f t="shared" si="31"/>
        <v>#N/A</v>
      </c>
      <c r="K279" s="27">
        <f t="shared" si="32"/>
        <v>5650.8059999999996</v>
      </c>
      <c r="L279" s="27"/>
      <c r="M279" s="27"/>
      <c r="N279" s="27"/>
      <c r="O279" s="27"/>
      <c r="P279" s="27"/>
      <c r="Q279" s="27"/>
      <c r="R279" s="27"/>
      <c r="T279" s="27"/>
      <c r="U279" s="27"/>
      <c r="W279" s="27"/>
      <c r="Z279" s="38"/>
      <c r="AA279" s="35"/>
    </row>
    <row r="280" spans="1:27" ht="12.75" x14ac:dyDescent="0.2">
      <c r="A280" s="37" t="s">
        <v>255</v>
      </c>
      <c r="B280" s="27">
        <v>500</v>
      </c>
      <c r="C280" s="16">
        <v>60</v>
      </c>
      <c r="D280" s="27">
        <v>-180</v>
      </c>
      <c r="E280" s="27">
        <v>5359.5360000000001</v>
      </c>
      <c r="F280" s="16" t="str">
        <f t="shared" si="34"/>
        <v>2015-05-19</v>
      </c>
      <c r="G280" s="17" t="str">
        <f t="shared" si="35"/>
        <v>5/19/2015</v>
      </c>
      <c r="H280" s="17">
        <f t="shared" si="33"/>
        <v>43160</v>
      </c>
      <c r="I280" s="16" t="str">
        <f t="shared" si="30"/>
        <v>3/1/2018</v>
      </c>
      <c r="J280" s="16" t="e">
        <f t="shared" si="31"/>
        <v>#N/A</v>
      </c>
      <c r="K280" s="27">
        <f t="shared" si="32"/>
        <v>5650.8059999999996</v>
      </c>
      <c r="L280" s="27"/>
      <c r="M280" s="27"/>
      <c r="N280" s="27"/>
      <c r="O280" s="27"/>
      <c r="P280" s="27"/>
      <c r="Q280" s="27"/>
      <c r="R280" s="27"/>
      <c r="T280" s="27"/>
      <c r="U280" s="27"/>
      <c r="W280" s="27"/>
      <c r="Z280" s="38"/>
      <c r="AA280" s="35"/>
    </row>
    <row r="281" spans="1:27" ht="12.75" x14ac:dyDescent="0.2">
      <c r="A281" s="37" t="s">
        <v>256</v>
      </c>
      <c r="B281" s="27">
        <v>500</v>
      </c>
      <c r="C281" s="16">
        <v>60</v>
      </c>
      <c r="D281" s="27">
        <v>-180</v>
      </c>
      <c r="E281" s="27">
        <v>5335.3680000000004</v>
      </c>
      <c r="F281" s="16" t="str">
        <f t="shared" si="34"/>
        <v>2015-05-21</v>
      </c>
      <c r="G281" s="17" t="str">
        <f t="shared" si="35"/>
        <v>5/21/2015</v>
      </c>
      <c r="H281" s="17">
        <f t="shared" si="33"/>
        <v>43161</v>
      </c>
      <c r="I281" s="16" t="str">
        <f t="shared" si="30"/>
        <v>3/2/2018</v>
      </c>
      <c r="J281" s="16" t="e">
        <f t="shared" si="31"/>
        <v>#N/A</v>
      </c>
      <c r="K281" s="27">
        <f t="shared" si="32"/>
        <v>5650.8059999999996</v>
      </c>
      <c r="L281" s="39"/>
      <c r="M281" s="39"/>
      <c r="N281" s="39"/>
      <c r="O281" s="39"/>
      <c r="P281" s="39"/>
      <c r="Q281" s="39"/>
      <c r="R281" s="39"/>
      <c r="T281" s="39"/>
      <c r="U281" s="27"/>
      <c r="V281" s="27"/>
      <c r="W281" s="35"/>
      <c r="Z281" s="38"/>
      <c r="AA281" s="35"/>
    </row>
    <row r="282" spans="1:27" ht="12.75" x14ac:dyDescent="0.2">
      <c r="A282" s="28" t="s">
        <v>257</v>
      </c>
      <c r="B282" s="27">
        <v>500</v>
      </c>
      <c r="C282" s="16">
        <v>60</v>
      </c>
      <c r="D282" s="27">
        <v>-180</v>
      </c>
      <c r="E282" s="27">
        <v>5278.8495999999996</v>
      </c>
      <c r="F282" s="16" t="str">
        <f t="shared" si="34"/>
        <v>2015-05-23</v>
      </c>
      <c r="G282" s="17" t="str">
        <f t="shared" si="35"/>
        <v>5/23/2015</v>
      </c>
      <c r="H282" s="17">
        <f t="shared" si="33"/>
        <v>43162</v>
      </c>
      <c r="I282" s="16" t="str">
        <f t="shared" si="30"/>
        <v>3/3/2018</v>
      </c>
      <c r="J282" s="16" t="e">
        <f t="shared" si="31"/>
        <v>#N/A</v>
      </c>
      <c r="K282" s="27">
        <f t="shared" si="32"/>
        <v>5650.8059999999996</v>
      </c>
      <c r="L282" s="27"/>
      <c r="M282" s="27"/>
      <c r="N282" s="27"/>
      <c r="O282" s="27"/>
      <c r="P282" s="27"/>
      <c r="Q282" s="27"/>
      <c r="R282" s="27"/>
      <c r="T282" s="27"/>
      <c r="U282" s="27"/>
      <c r="V282" s="27"/>
      <c r="W282" s="27"/>
      <c r="Z282" s="30"/>
      <c r="AA282" s="27"/>
    </row>
    <row r="283" spans="1:27" ht="12.75" x14ac:dyDescent="0.2">
      <c r="A283" s="28" t="s">
        <v>258</v>
      </c>
      <c r="B283" s="39">
        <v>500</v>
      </c>
      <c r="C283" s="20">
        <v>60</v>
      </c>
      <c r="D283" s="39">
        <v>-180</v>
      </c>
      <c r="E283" s="39">
        <v>5374.3896000000004</v>
      </c>
      <c r="F283" s="16" t="str">
        <f t="shared" si="34"/>
        <v>2015-05-25</v>
      </c>
      <c r="G283" s="17" t="str">
        <f t="shared" si="35"/>
        <v>5/25/2015</v>
      </c>
      <c r="H283" s="17">
        <f t="shared" si="33"/>
        <v>43163</v>
      </c>
      <c r="I283" s="16" t="str">
        <f t="shared" si="30"/>
        <v>3/4/2018</v>
      </c>
      <c r="J283" s="16" t="e">
        <f t="shared" si="31"/>
        <v>#N/A</v>
      </c>
      <c r="K283" s="27">
        <f t="shared" si="32"/>
        <v>5650.8059999999996</v>
      </c>
      <c r="L283" s="27"/>
      <c r="M283" s="27"/>
      <c r="N283" s="27"/>
      <c r="O283" s="27"/>
      <c r="P283" s="27"/>
      <c r="Q283" s="27"/>
      <c r="R283" s="27"/>
      <c r="T283" s="27"/>
      <c r="U283" s="27"/>
      <c r="V283" s="27"/>
      <c r="W283" s="27"/>
      <c r="Z283" s="30"/>
      <c r="AA283" s="27"/>
    </row>
    <row r="284" spans="1:27" ht="12.75" x14ac:dyDescent="0.2">
      <c r="A284" s="28" t="s">
        <v>259</v>
      </c>
      <c r="B284" s="27">
        <v>500</v>
      </c>
      <c r="C284" s="16">
        <v>60</v>
      </c>
      <c r="D284" s="27">
        <v>-180</v>
      </c>
      <c r="E284" s="27">
        <v>5285.2627000000002</v>
      </c>
      <c r="F284" s="16" t="str">
        <f t="shared" si="34"/>
        <v>2015-05-27</v>
      </c>
      <c r="G284" s="17" t="str">
        <f t="shared" si="35"/>
        <v>5/27/2015</v>
      </c>
      <c r="H284" s="17">
        <f t="shared" si="33"/>
        <v>43164</v>
      </c>
      <c r="I284" s="16" t="str">
        <f t="shared" si="30"/>
        <v>3/5/2018</v>
      </c>
      <c r="J284" s="16" t="e">
        <f t="shared" si="31"/>
        <v>#N/A</v>
      </c>
      <c r="K284" s="27">
        <f t="shared" si="32"/>
        <v>5650.8059999999996</v>
      </c>
      <c r="L284" s="27"/>
      <c r="M284" s="27"/>
      <c r="N284" s="27"/>
      <c r="O284" s="27"/>
      <c r="P284" s="27"/>
      <c r="Q284" s="27"/>
      <c r="R284" s="27"/>
      <c r="T284" s="27"/>
      <c r="U284" s="27"/>
      <c r="W284" s="27"/>
      <c r="Z284" s="30"/>
      <c r="AA284" s="27"/>
    </row>
    <row r="285" spans="1:27" ht="12.75" x14ac:dyDescent="0.2">
      <c r="A285" s="37" t="s">
        <v>260</v>
      </c>
      <c r="B285" s="39">
        <v>500</v>
      </c>
      <c r="C285" s="20">
        <v>60</v>
      </c>
      <c r="D285" s="39">
        <v>-180</v>
      </c>
      <c r="E285" s="39">
        <v>5326.3230000000003</v>
      </c>
      <c r="F285" s="16" t="str">
        <f t="shared" si="34"/>
        <v>2015-05-29</v>
      </c>
      <c r="G285" s="17" t="str">
        <f t="shared" si="35"/>
        <v>5/29/2015</v>
      </c>
      <c r="H285" s="17">
        <f t="shared" si="33"/>
        <v>43165</v>
      </c>
      <c r="I285" s="16" t="str">
        <f t="shared" si="30"/>
        <v>3/6/2018</v>
      </c>
      <c r="J285" s="16" t="e">
        <f t="shared" si="31"/>
        <v>#N/A</v>
      </c>
      <c r="K285" s="27">
        <f t="shared" si="32"/>
        <v>5650.8059999999996</v>
      </c>
      <c r="L285" s="39"/>
      <c r="M285" s="39"/>
      <c r="N285" s="39"/>
      <c r="O285" s="39"/>
      <c r="P285" s="39"/>
      <c r="Q285" s="39"/>
      <c r="R285" s="39"/>
      <c r="T285" s="39"/>
      <c r="U285" s="39"/>
      <c r="V285" s="35"/>
      <c r="W285" s="35"/>
      <c r="Z285" s="38"/>
      <c r="AA285" s="35"/>
    </row>
    <row r="286" spans="1:27" ht="12.75" x14ac:dyDescent="0.2">
      <c r="A286" s="28" t="s">
        <v>261</v>
      </c>
      <c r="B286" s="27">
        <v>500</v>
      </c>
      <c r="C286" s="16">
        <v>60</v>
      </c>
      <c r="D286" s="27">
        <v>-180</v>
      </c>
      <c r="E286" s="27">
        <v>5480.2304999999997</v>
      </c>
      <c r="F286" s="16" t="str">
        <f t="shared" si="34"/>
        <v>2015-05-31</v>
      </c>
      <c r="G286" s="17" t="str">
        <f t="shared" si="35"/>
        <v>5/31/2015</v>
      </c>
      <c r="H286" s="17">
        <f t="shared" si="33"/>
        <v>43166</v>
      </c>
      <c r="I286" s="16" t="str">
        <f t="shared" si="30"/>
        <v>3/7/2018</v>
      </c>
      <c r="J286" s="16" t="e">
        <f t="shared" si="31"/>
        <v>#N/A</v>
      </c>
      <c r="K286" s="27">
        <f t="shared" si="32"/>
        <v>5650.8059999999996</v>
      </c>
      <c r="L286" s="27"/>
      <c r="M286" s="27"/>
      <c r="N286" s="27"/>
      <c r="O286" s="27"/>
      <c r="P286" s="27"/>
      <c r="Q286" s="27"/>
      <c r="R286" s="27"/>
      <c r="T286" s="27"/>
      <c r="U286" s="27"/>
      <c r="V286" s="27"/>
      <c r="W286" s="27"/>
      <c r="Z286" s="30"/>
      <c r="AA286" s="27"/>
    </row>
    <row r="287" spans="1:27" ht="12.75" x14ac:dyDescent="0.2">
      <c r="A287" s="37" t="s">
        <v>262</v>
      </c>
      <c r="B287" s="27">
        <v>500</v>
      </c>
      <c r="C287" s="16">
        <v>60</v>
      </c>
      <c r="D287" s="27">
        <v>-180</v>
      </c>
      <c r="E287" s="27">
        <v>5520.5050000000001</v>
      </c>
      <c r="F287" s="16" t="str">
        <f t="shared" si="34"/>
        <v>2015-06-01</v>
      </c>
      <c r="G287" s="17" t="str">
        <f t="shared" si="35"/>
        <v>6/1/2015</v>
      </c>
      <c r="H287" s="17">
        <f t="shared" si="33"/>
        <v>43167</v>
      </c>
      <c r="I287" s="16" t="str">
        <f t="shared" si="30"/>
        <v>3/8/2018</v>
      </c>
      <c r="J287" s="16" t="e">
        <f t="shared" si="31"/>
        <v>#N/A</v>
      </c>
      <c r="K287" s="27">
        <f t="shared" si="32"/>
        <v>5650.8059999999996</v>
      </c>
      <c r="L287" s="39"/>
      <c r="M287" s="39"/>
      <c r="N287" s="39"/>
      <c r="O287" s="39"/>
      <c r="P287" s="39"/>
      <c r="Q287" s="39"/>
      <c r="R287" s="39"/>
      <c r="T287" s="39"/>
      <c r="U287" s="39"/>
      <c r="V287" s="35"/>
      <c r="W287" s="35"/>
      <c r="Z287" s="38"/>
      <c r="AA287" s="35"/>
    </row>
    <row r="288" spans="1:27" ht="12.75" x14ac:dyDescent="0.2">
      <c r="A288" s="28" t="s">
        <v>263</v>
      </c>
      <c r="B288" s="27">
        <v>500</v>
      </c>
      <c r="C288" s="16">
        <v>60</v>
      </c>
      <c r="D288" s="27">
        <v>-180</v>
      </c>
      <c r="E288" s="27">
        <v>5538.4449999999997</v>
      </c>
      <c r="F288" s="16" t="str">
        <f t="shared" si="34"/>
        <v>2015-06-02</v>
      </c>
      <c r="G288" s="17" t="str">
        <f t="shared" si="35"/>
        <v>6/2/2015</v>
      </c>
      <c r="H288" s="17">
        <f t="shared" si="33"/>
        <v>43168</v>
      </c>
      <c r="I288" s="16" t="str">
        <f t="shared" si="30"/>
        <v>3/9/2018</v>
      </c>
      <c r="J288" s="16" t="e">
        <f t="shared" si="31"/>
        <v>#N/A</v>
      </c>
      <c r="K288" s="27">
        <f t="shared" si="32"/>
        <v>5650.8059999999996</v>
      </c>
      <c r="L288" s="27"/>
      <c r="M288" s="27"/>
      <c r="N288" s="27"/>
      <c r="O288" s="27"/>
      <c r="P288" s="27"/>
      <c r="Q288" s="27"/>
      <c r="R288" s="27"/>
      <c r="T288" s="27"/>
      <c r="U288" s="27"/>
      <c r="V288" s="27"/>
      <c r="W288" s="27"/>
      <c r="Z288" s="30"/>
      <c r="AA288" s="27"/>
    </row>
    <row r="289" spans="1:27" ht="12.75" x14ac:dyDescent="0.2">
      <c r="A289" s="28" t="s">
        <v>264</v>
      </c>
      <c r="B289" s="27">
        <v>500</v>
      </c>
      <c r="C289" s="16">
        <v>60</v>
      </c>
      <c r="D289" s="27">
        <v>-180</v>
      </c>
      <c r="E289" s="27">
        <v>5550.1019999999999</v>
      </c>
      <c r="F289" s="16" t="str">
        <f t="shared" si="34"/>
        <v>2015-06-03</v>
      </c>
      <c r="G289" s="17" t="str">
        <f t="shared" si="35"/>
        <v>6/3/2015</v>
      </c>
      <c r="H289" s="17">
        <f t="shared" si="33"/>
        <v>43169</v>
      </c>
      <c r="I289" s="16" t="str">
        <f t="shared" si="30"/>
        <v>3/10/2018</v>
      </c>
      <c r="J289" s="16" t="e">
        <f t="shared" si="31"/>
        <v>#N/A</v>
      </c>
      <c r="K289" s="27">
        <f t="shared" si="32"/>
        <v>5650.8059999999996</v>
      </c>
      <c r="L289" s="27"/>
      <c r="M289" s="27"/>
      <c r="N289" s="27"/>
      <c r="O289" s="27"/>
      <c r="P289" s="27"/>
      <c r="Q289" s="27"/>
      <c r="R289" s="27"/>
      <c r="T289" s="27"/>
      <c r="U289" s="27"/>
      <c r="V289" s="27"/>
      <c r="W289" s="27"/>
      <c r="Z289" s="30"/>
      <c r="AA289" s="27"/>
    </row>
    <row r="290" spans="1:27" ht="12.75" x14ac:dyDescent="0.2">
      <c r="A290" s="28" t="s">
        <v>265</v>
      </c>
      <c r="B290" s="39">
        <v>500</v>
      </c>
      <c r="C290" s="20">
        <v>60</v>
      </c>
      <c r="D290" s="39">
        <v>-180</v>
      </c>
      <c r="E290" s="39">
        <v>5562.0770000000002</v>
      </c>
      <c r="F290" s="16" t="str">
        <f t="shared" si="34"/>
        <v>2015-06-04</v>
      </c>
      <c r="G290" s="17" t="str">
        <f t="shared" si="35"/>
        <v>6/4/2015</v>
      </c>
      <c r="H290" s="17">
        <f t="shared" si="33"/>
        <v>43170</v>
      </c>
      <c r="I290" s="16" t="str">
        <f t="shared" si="30"/>
        <v>3/11/2018</v>
      </c>
      <c r="J290" s="16" t="e">
        <f t="shared" si="31"/>
        <v>#N/A</v>
      </c>
      <c r="K290" s="27">
        <f t="shared" si="32"/>
        <v>5650.8059999999996</v>
      </c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Z290" s="30"/>
      <c r="AA290" s="27"/>
    </row>
    <row r="291" spans="1:27" ht="12.75" x14ac:dyDescent="0.2">
      <c r="A291" s="28" t="s">
        <v>266</v>
      </c>
      <c r="B291" s="39">
        <v>500</v>
      </c>
      <c r="C291" s="20">
        <v>60</v>
      </c>
      <c r="D291" s="39">
        <v>-180</v>
      </c>
      <c r="E291" s="39">
        <v>5448.1986999999999</v>
      </c>
      <c r="F291" s="16" t="str">
        <f t="shared" si="34"/>
        <v>2015-06-05</v>
      </c>
      <c r="G291" s="17" t="str">
        <f t="shared" si="35"/>
        <v>6/5/2015</v>
      </c>
      <c r="H291" s="17">
        <f t="shared" si="33"/>
        <v>43171</v>
      </c>
      <c r="I291" s="16" t="str">
        <f t="shared" si="30"/>
        <v>3/12/2018</v>
      </c>
      <c r="J291" s="16" t="e">
        <f t="shared" si="31"/>
        <v>#N/A</v>
      </c>
      <c r="K291" s="27">
        <f t="shared" si="32"/>
        <v>5650.8059999999996</v>
      </c>
      <c r="L291" s="27"/>
      <c r="M291" s="27"/>
      <c r="N291" s="27"/>
      <c r="O291" s="27"/>
      <c r="P291" s="27"/>
      <c r="Q291" s="27"/>
      <c r="R291" s="27"/>
      <c r="T291" s="27"/>
      <c r="U291" s="27"/>
      <c r="V291" s="27"/>
      <c r="W291" s="27"/>
      <c r="Z291" s="30"/>
      <c r="AA291" s="27"/>
    </row>
    <row r="292" spans="1:27" ht="12.75" x14ac:dyDescent="0.2">
      <c r="A292" s="37" t="s">
        <v>267</v>
      </c>
      <c r="B292" s="39">
        <v>500</v>
      </c>
      <c r="C292" s="20">
        <v>60</v>
      </c>
      <c r="D292" s="39">
        <v>-180</v>
      </c>
      <c r="E292" s="39">
        <v>5389.7383</v>
      </c>
      <c r="F292" s="16" t="str">
        <f t="shared" si="34"/>
        <v>2015-06-06</v>
      </c>
      <c r="G292" s="17" t="str">
        <f t="shared" si="35"/>
        <v>6/6/2015</v>
      </c>
      <c r="H292" s="17">
        <f t="shared" si="33"/>
        <v>43172</v>
      </c>
      <c r="I292" s="16" t="str">
        <f t="shared" si="30"/>
        <v>3/13/2018</v>
      </c>
      <c r="J292" s="16" t="e">
        <f t="shared" si="31"/>
        <v>#N/A</v>
      </c>
      <c r="K292" s="27">
        <f t="shared" si="32"/>
        <v>5650.8059999999996</v>
      </c>
      <c r="L292" s="39"/>
      <c r="M292" s="39"/>
      <c r="N292" s="39"/>
      <c r="O292" s="39"/>
      <c r="P292" s="39"/>
      <c r="Q292" s="39"/>
      <c r="R292" s="39"/>
      <c r="T292" s="39"/>
      <c r="U292" s="39"/>
      <c r="V292" s="41"/>
      <c r="W292" s="35"/>
      <c r="Z292" s="38"/>
      <c r="AA292" s="35"/>
    </row>
    <row r="293" spans="1:27" ht="12.75" x14ac:dyDescent="0.2">
      <c r="A293" s="37" t="s">
        <v>268</v>
      </c>
      <c r="B293" s="27">
        <v>500</v>
      </c>
      <c r="C293" s="16">
        <v>60</v>
      </c>
      <c r="D293" s="27">
        <v>-180</v>
      </c>
      <c r="E293" s="27">
        <v>5378.1440000000002</v>
      </c>
      <c r="F293" s="16" t="str">
        <f t="shared" si="34"/>
        <v>2015-06-07</v>
      </c>
      <c r="G293" s="17" t="str">
        <f t="shared" si="35"/>
        <v>6/7/2015</v>
      </c>
      <c r="H293" s="17">
        <f t="shared" si="33"/>
        <v>43173</v>
      </c>
      <c r="I293" s="16" t="str">
        <f t="shared" si="30"/>
        <v>3/14/2018</v>
      </c>
      <c r="J293" s="16" t="e">
        <f t="shared" si="31"/>
        <v>#N/A</v>
      </c>
      <c r="K293" s="27">
        <f t="shared" si="32"/>
        <v>5650.8059999999996</v>
      </c>
      <c r="L293" s="39"/>
      <c r="M293" s="39"/>
      <c r="N293" s="39"/>
      <c r="O293" s="39"/>
      <c r="P293" s="39"/>
      <c r="Q293" s="39"/>
      <c r="R293" s="39"/>
      <c r="T293" s="39"/>
      <c r="U293" s="39"/>
      <c r="V293" s="41"/>
      <c r="W293" s="35"/>
      <c r="Z293" s="38"/>
      <c r="AA293" s="35"/>
    </row>
    <row r="294" spans="1:27" ht="12.75" x14ac:dyDescent="0.2">
      <c r="A294" s="37" t="s">
        <v>269</v>
      </c>
      <c r="B294" s="27">
        <v>500</v>
      </c>
      <c r="C294" s="16">
        <v>60</v>
      </c>
      <c r="D294" s="27">
        <v>-180</v>
      </c>
      <c r="E294" s="27">
        <v>5360.4043000000001</v>
      </c>
      <c r="F294" s="16" t="str">
        <f t="shared" si="34"/>
        <v>2015-06-08</v>
      </c>
      <c r="G294" s="17" t="str">
        <f t="shared" si="35"/>
        <v>6/8/2015</v>
      </c>
      <c r="H294" s="17">
        <f t="shared" si="33"/>
        <v>43174</v>
      </c>
      <c r="I294" s="16" t="str">
        <f t="shared" si="30"/>
        <v>3/15/2018</v>
      </c>
      <c r="J294" s="16" t="e">
        <f t="shared" si="31"/>
        <v>#N/A</v>
      </c>
      <c r="K294" s="27">
        <f t="shared" si="32"/>
        <v>5650.8059999999996</v>
      </c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W294" s="35"/>
      <c r="Z294" s="38"/>
      <c r="AA294" s="35"/>
    </row>
    <row r="295" spans="1:27" ht="12.75" x14ac:dyDescent="0.2">
      <c r="A295" s="28" t="s">
        <v>270</v>
      </c>
      <c r="B295" s="27">
        <v>500</v>
      </c>
      <c r="C295" s="10">
        <v>60</v>
      </c>
      <c r="D295" s="27">
        <v>-180</v>
      </c>
      <c r="E295" s="27">
        <v>5522.5349999999999</v>
      </c>
      <c r="F295" s="16" t="str">
        <f t="shared" si="34"/>
        <v>2015-06-09</v>
      </c>
      <c r="G295" s="17" t="str">
        <f t="shared" si="35"/>
        <v>6/9/2015</v>
      </c>
      <c r="H295" s="17">
        <f t="shared" si="33"/>
        <v>43175</v>
      </c>
      <c r="I295" s="16" t="str">
        <f t="shared" si="30"/>
        <v>3/16/2018</v>
      </c>
      <c r="J295" s="16" t="e">
        <f t="shared" si="31"/>
        <v>#N/A</v>
      </c>
      <c r="K295" s="27">
        <f t="shared" si="32"/>
        <v>5650.8059999999996</v>
      </c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Z295" s="30"/>
      <c r="AA295" s="27"/>
    </row>
    <row r="296" spans="1:27" ht="12.75" x14ac:dyDescent="0.2">
      <c r="A296" s="28" t="s">
        <v>271</v>
      </c>
      <c r="B296" s="39">
        <v>500</v>
      </c>
      <c r="C296" s="20">
        <v>60</v>
      </c>
      <c r="D296" s="39">
        <v>-180</v>
      </c>
      <c r="E296" s="39">
        <v>5546.1133</v>
      </c>
      <c r="F296" s="16" t="str">
        <f t="shared" si="34"/>
        <v>2015-06-10</v>
      </c>
      <c r="G296" s="17" t="str">
        <f t="shared" si="35"/>
        <v>6/10/2015</v>
      </c>
      <c r="H296" s="17">
        <f t="shared" si="33"/>
        <v>43176</v>
      </c>
      <c r="I296" s="16" t="str">
        <f t="shared" si="30"/>
        <v>3/17/2018</v>
      </c>
      <c r="J296" s="16" t="e">
        <f t="shared" si="31"/>
        <v>#N/A</v>
      </c>
      <c r="K296" s="27">
        <f t="shared" si="32"/>
        <v>5650.8059999999996</v>
      </c>
      <c r="L296" s="27"/>
      <c r="M296" s="27"/>
      <c r="N296" s="27"/>
      <c r="O296" s="27"/>
      <c r="P296" s="27"/>
      <c r="Q296" s="27"/>
      <c r="R296" s="27"/>
      <c r="T296" s="27"/>
      <c r="U296" s="27"/>
      <c r="V296" s="27"/>
      <c r="W296" s="27"/>
      <c r="Z296" s="30"/>
      <c r="AA296" s="27"/>
    </row>
    <row r="297" spans="1:27" ht="12.75" x14ac:dyDescent="0.2">
      <c r="A297" s="37" t="s">
        <v>272</v>
      </c>
      <c r="B297" s="39">
        <v>500</v>
      </c>
      <c r="C297" s="20">
        <v>60</v>
      </c>
      <c r="D297" s="39">
        <v>-180</v>
      </c>
      <c r="E297" s="39">
        <v>5577.6826000000001</v>
      </c>
      <c r="F297" s="16" t="str">
        <f t="shared" si="34"/>
        <v>2015-06-11</v>
      </c>
      <c r="G297" s="17" t="str">
        <f t="shared" si="35"/>
        <v>6/11/2015</v>
      </c>
      <c r="H297" s="17">
        <f t="shared" si="33"/>
        <v>43177</v>
      </c>
      <c r="I297" s="16" t="str">
        <f t="shared" si="30"/>
        <v>3/18/2018</v>
      </c>
      <c r="J297" s="16" t="e">
        <f t="shared" si="31"/>
        <v>#N/A</v>
      </c>
      <c r="K297" s="27">
        <f t="shared" si="32"/>
        <v>5650.8059999999996</v>
      </c>
      <c r="L297" s="27"/>
      <c r="M297" s="27"/>
      <c r="N297" s="27"/>
      <c r="O297" s="27"/>
      <c r="P297" s="27"/>
      <c r="Q297" s="27"/>
      <c r="R297" s="27"/>
      <c r="T297" s="27"/>
      <c r="W297" s="27"/>
      <c r="Z297" s="38"/>
      <c r="AA297" s="35"/>
    </row>
    <row r="298" spans="1:27" ht="12.75" x14ac:dyDescent="0.2">
      <c r="A298" s="37" t="s">
        <v>273</v>
      </c>
      <c r="B298" s="39">
        <v>500</v>
      </c>
      <c r="C298" s="20">
        <v>60</v>
      </c>
      <c r="D298" s="39">
        <v>-180</v>
      </c>
      <c r="E298" s="39">
        <v>5628.6779999999999</v>
      </c>
      <c r="F298" s="16" t="str">
        <f t="shared" si="34"/>
        <v>2015-06-12</v>
      </c>
      <c r="G298" s="17" t="str">
        <f t="shared" si="35"/>
        <v>6/12/2015</v>
      </c>
      <c r="H298" s="17">
        <f t="shared" si="33"/>
        <v>43178</v>
      </c>
      <c r="I298" s="16" t="str">
        <f t="shared" si="30"/>
        <v>3/19/2018</v>
      </c>
      <c r="J298" s="16" t="e">
        <f t="shared" si="31"/>
        <v>#N/A</v>
      </c>
      <c r="K298" s="27">
        <f t="shared" si="32"/>
        <v>5650.8059999999996</v>
      </c>
      <c r="L298" s="39"/>
      <c r="M298" s="39"/>
      <c r="N298" s="39"/>
      <c r="O298" s="39"/>
      <c r="P298" s="39"/>
      <c r="Q298" s="39"/>
      <c r="R298" s="39"/>
      <c r="T298" s="39"/>
      <c r="W298" s="35"/>
      <c r="Z298" s="38"/>
      <c r="AA298" s="35"/>
    </row>
    <row r="299" spans="1:27" ht="12.75" x14ac:dyDescent="0.2">
      <c r="A299" s="37" t="s">
        <v>274</v>
      </c>
      <c r="B299" s="39">
        <v>500</v>
      </c>
      <c r="C299" s="20">
        <v>60</v>
      </c>
      <c r="D299" s="39">
        <v>-180</v>
      </c>
      <c r="E299" s="39">
        <v>5630.4306999999999</v>
      </c>
      <c r="F299" s="16" t="str">
        <f t="shared" si="34"/>
        <v>2015-06-13</v>
      </c>
      <c r="G299" s="17" t="str">
        <f t="shared" si="35"/>
        <v>6/13/2015</v>
      </c>
      <c r="H299" s="17">
        <f t="shared" si="33"/>
        <v>43179</v>
      </c>
      <c r="I299" s="16" t="str">
        <f t="shared" si="30"/>
        <v>3/20/2018</v>
      </c>
      <c r="J299" s="16" t="e">
        <f t="shared" si="31"/>
        <v>#N/A</v>
      </c>
      <c r="K299" s="27">
        <f t="shared" si="32"/>
        <v>5650.8059999999996</v>
      </c>
      <c r="L299" s="39"/>
      <c r="M299" s="39"/>
      <c r="N299" s="39"/>
      <c r="O299" s="39"/>
      <c r="P299" s="39"/>
      <c r="Q299" s="39"/>
      <c r="R299" s="39"/>
      <c r="T299" s="39"/>
      <c r="W299" s="35"/>
      <c r="Z299" s="38"/>
      <c r="AA299" s="35"/>
    </row>
    <row r="300" spans="1:27" ht="12.75" x14ac:dyDescent="0.2">
      <c r="A300" s="37" t="s">
        <v>275</v>
      </c>
      <c r="B300" s="4">
        <v>500</v>
      </c>
      <c r="C300" s="16">
        <v>60</v>
      </c>
      <c r="D300" s="4">
        <v>-180</v>
      </c>
      <c r="E300" s="4">
        <v>5661.7816999999995</v>
      </c>
      <c r="F300" s="16" t="str">
        <f t="shared" si="34"/>
        <v>2015-06-14</v>
      </c>
      <c r="G300" s="17" t="str">
        <f t="shared" si="35"/>
        <v>6/14/2015</v>
      </c>
      <c r="H300" s="17">
        <f t="shared" si="33"/>
        <v>43180</v>
      </c>
      <c r="I300" s="16" t="str">
        <f t="shared" si="30"/>
        <v>3/21/2018</v>
      </c>
      <c r="J300" s="16" t="e">
        <f t="shared" si="31"/>
        <v>#N/A</v>
      </c>
      <c r="K300" s="27">
        <f t="shared" si="32"/>
        <v>5650.8059999999996</v>
      </c>
      <c r="L300" s="39"/>
      <c r="M300" s="39"/>
      <c r="N300" s="39"/>
      <c r="O300" s="39"/>
      <c r="P300" s="39"/>
      <c r="Q300" s="39"/>
      <c r="R300" s="39"/>
      <c r="T300" s="39"/>
      <c r="U300" s="27"/>
      <c r="W300" s="35"/>
      <c r="Z300" s="38"/>
      <c r="AA300" s="35"/>
    </row>
    <row r="301" spans="1:27" ht="12.75" x14ac:dyDescent="0.2">
      <c r="A301" s="37" t="s">
        <v>276</v>
      </c>
      <c r="B301" s="4">
        <v>500</v>
      </c>
      <c r="C301" s="16">
        <v>60</v>
      </c>
      <c r="D301" s="4">
        <v>-180</v>
      </c>
      <c r="E301" s="4">
        <v>5793.08</v>
      </c>
      <c r="F301" s="16" t="str">
        <f t="shared" si="34"/>
        <v>2015-06-15</v>
      </c>
      <c r="G301" s="17" t="str">
        <f t="shared" si="35"/>
        <v>6/15/2015</v>
      </c>
      <c r="H301" s="17">
        <f t="shared" si="33"/>
        <v>43181</v>
      </c>
      <c r="I301" s="16" t="str">
        <f t="shared" si="30"/>
        <v>3/22/2018</v>
      </c>
      <c r="J301" s="16" t="e">
        <f t="shared" si="31"/>
        <v>#N/A</v>
      </c>
      <c r="K301" s="27">
        <f t="shared" si="32"/>
        <v>5650.8059999999996</v>
      </c>
      <c r="L301" s="39"/>
      <c r="M301" s="39"/>
      <c r="N301" s="39"/>
      <c r="O301" s="39"/>
      <c r="P301" s="39"/>
      <c r="Q301" s="39"/>
      <c r="R301" s="39"/>
      <c r="T301" s="39"/>
      <c r="U301" s="39"/>
      <c r="V301" s="27"/>
      <c r="W301" s="35"/>
      <c r="Z301" s="38"/>
      <c r="AA301" s="35"/>
    </row>
    <row r="302" spans="1:27" ht="12.75" x14ac:dyDescent="0.2">
      <c r="A302" s="28" t="s">
        <v>277</v>
      </c>
      <c r="B302" s="4">
        <v>500</v>
      </c>
      <c r="C302" s="16">
        <v>60</v>
      </c>
      <c r="D302" s="4">
        <v>-180</v>
      </c>
      <c r="E302" s="4">
        <v>5836.9960000000001</v>
      </c>
      <c r="F302" s="16" t="str">
        <f t="shared" si="34"/>
        <v>2015-06-16</v>
      </c>
      <c r="G302" s="17" t="str">
        <f t="shared" si="35"/>
        <v>6/16/2015</v>
      </c>
      <c r="H302" s="17">
        <f t="shared" si="33"/>
        <v>43182</v>
      </c>
      <c r="I302" s="16" t="str">
        <f t="shared" si="30"/>
        <v>3/23/2018</v>
      </c>
      <c r="J302" s="16" t="e">
        <f t="shared" si="31"/>
        <v>#N/A</v>
      </c>
      <c r="K302" s="27">
        <f t="shared" si="32"/>
        <v>5650.8059999999996</v>
      </c>
      <c r="Z302" s="30"/>
      <c r="AA302" s="27"/>
    </row>
    <row r="303" spans="1:27" ht="12.75" x14ac:dyDescent="0.2">
      <c r="A303" s="28" t="s">
        <v>278</v>
      </c>
      <c r="B303" s="40">
        <v>500</v>
      </c>
      <c r="C303" s="20">
        <v>60</v>
      </c>
      <c r="D303" s="40">
        <v>-180</v>
      </c>
      <c r="E303" s="40">
        <v>5833.1859999999997</v>
      </c>
      <c r="F303" s="16" t="str">
        <f t="shared" si="34"/>
        <v>2015-06-17</v>
      </c>
      <c r="G303" s="17" t="str">
        <f t="shared" si="35"/>
        <v>6/17/2015</v>
      </c>
      <c r="H303" s="17">
        <f t="shared" si="33"/>
        <v>43183</v>
      </c>
      <c r="I303" s="16" t="str">
        <f t="shared" si="30"/>
        <v>3/24/2018</v>
      </c>
      <c r="J303" s="16" t="e">
        <f t="shared" si="31"/>
        <v>#N/A</v>
      </c>
      <c r="K303" s="27">
        <f t="shared" si="32"/>
        <v>5650.8059999999996</v>
      </c>
      <c r="Z303" s="30"/>
      <c r="AA303" s="27"/>
    </row>
    <row r="304" spans="1:27" ht="12.75" x14ac:dyDescent="0.2">
      <c r="A304" s="28" t="s">
        <v>279</v>
      </c>
      <c r="B304" s="4">
        <v>500</v>
      </c>
      <c r="C304" s="16">
        <v>60</v>
      </c>
      <c r="D304" s="4">
        <v>-180</v>
      </c>
      <c r="E304" s="4">
        <v>5795.4893000000002</v>
      </c>
      <c r="F304" s="16" t="str">
        <f t="shared" si="34"/>
        <v>2015-06-18</v>
      </c>
      <c r="G304" s="17" t="str">
        <f t="shared" si="35"/>
        <v>6/18/2015</v>
      </c>
      <c r="H304" s="17">
        <f t="shared" si="33"/>
        <v>43184</v>
      </c>
      <c r="I304" s="16" t="str">
        <f t="shared" si="30"/>
        <v>3/25/2018</v>
      </c>
      <c r="J304" s="16" t="e">
        <f t="shared" si="31"/>
        <v>#N/A</v>
      </c>
      <c r="K304" s="27">
        <f t="shared" si="32"/>
        <v>5650.8059999999996</v>
      </c>
      <c r="Z304" s="30"/>
      <c r="AA304" s="27"/>
    </row>
    <row r="305" spans="1:27" ht="12.75" x14ac:dyDescent="0.2">
      <c r="A305" s="37" t="s">
        <v>280</v>
      </c>
      <c r="B305" s="4">
        <v>500</v>
      </c>
      <c r="C305" s="10">
        <v>60</v>
      </c>
      <c r="D305" s="4">
        <v>-180</v>
      </c>
      <c r="E305" s="4">
        <v>5739.1049999999996</v>
      </c>
      <c r="F305" s="16" t="str">
        <f t="shared" si="34"/>
        <v>2015-06-19</v>
      </c>
      <c r="G305" s="17" t="str">
        <f t="shared" si="35"/>
        <v>6/19/2015</v>
      </c>
      <c r="H305" s="17">
        <f t="shared" si="33"/>
        <v>43185</v>
      </c>
      <c r="I305" s="16" t="str">
        <f t="shared" si="30"/>
        <v>3/26/2018</v>
      </c>
      <c r="J305" s="16" t="e">
        <f t="shared" si="31"/>
        <v>#N/A</v>
      </c>
      <c r="K305" s="27">
        <f t="shared" si="32"/>
        <v>5650.8059999999996</v>
      </c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1"/>
      <c r="W305" s="41"/>
      <c r="Z305" s="38"/>
      <c r="AA305" s="35"/>
    </row>
    <row r="306" spans="1:27" ht="12.75" x14ac:dyDescent="0.2">
      <c r="A306" s="28" t="s">
        <v>281</v>
      </c>
      <c r="B306" s="40">
        <v>500</v>
      </c>
      <c r="C306" s="20">
        <v>60</v>
      </c>
      <c r="D306" s="40">
        <v>-180</v>
      </c>
      <c r="E306" s="40">
        <v>5700.5519999999997</v>
      </c>
      <c r="F306" s="16" t="str">
        <f t="shared" si="34"/>
        <v>2015-06-20</v>
      </c>
      <c r="G306" s="17" t="str">
        <f t="shared" si="35"/>
        <v>6/20/2015</v>
      </c>
      <c r="H306" s="17">
        <f t="shared" si="33"/>
        <v>43186</v>
      </c>
      <c r="I306" s="16" t="str">
        <f t="shared" si="30"/>
        <v>3/27/2018</v>
      </c>
      <c r="J306" s="16" t="e">
        <f t="shared" si="31"/>
        <v>#N/A</v>
      </c>
      <c r="K306" s="27">
        <f t="shared" si="32"/>
        <v>5650.8059999999996</v>
      </c>
      <c r="Z306" s="30"/>
      <c r="AA306" s="27"/>
    </row>
    <row r="307" spans="1:27" ht="12.75" x14ac:dyDescent="0.2">
      <c r="A307" s="37" t="s">
        <v>282</v>
      </c>
      <c r="B307" s="4">
        <v>500</v>
      </c>
      <c r="C307" s="16">
        <v>60</v>
      </c>
      <c r="D307" s="4">
        <v>-180</v>
      </c>
      <c r="E307" s="4">
        <v>5678.5169999999998</v>
      </c>
      <c r="F307" s="16" t="str">
        <f t="shared" si="34"/>
        <v>2015-06-21</v>
      </c>
      <c r="G307" s="17" t="str">
        <f t="shared" si="35"/>
        <v>6/21/2015</v>
      </c>
      <c r="H307" s="17">
        <f t="shared" si="33"/>
        <v>43187</v>
      </c>
      <c r="I307" s="16" t="str">
        <f t="shared" si="30"/>
        <v>3/28/2018</v>
      </c>
      <c r="J307" s="16" t="e">
        <f t="shared" si="31"/>
        <v>#N/A</v>
      </c>
      <c r="K307" s="27">
        <f t="shared" si="32"/>
        <v>5650.8059999999996</v>
      </c>
      <c r="Z307" s="38"/>
      <c r="AA307" s="35"/>
    </row>
    <row r="308" spans="1:27" ht="12.75" x14ac:dyDescent="0.2">
      <c r="A308" s="37" t="s">
        <v>283</v>
      </c>
      <c r="B308" s="4">
        <v>500</v>
      </c>
      <c r="C308" s="16">
        <v>60</v>
      </c>
      <c r="D308" s="4">
        <v>-180</v>
      </c>
      <c r="E308" s="4">
        <v>5637.2380000000003</v>
      </c>
      <c r="F308" s="16" t="str">
        <f t="shared" si="34"/>
        <v>2015-06-22</v>
      </c>
      <c r="G308" s="17" t="str">
        <f t="shared" si="35"/>
        <v>6/22/2015</v>
      </c>
      <c r="H308" s="17">
        <f t="shared" si="33"/>
        <v>43188</v>
      </c>
      <c r="I308" s="16" t="str">
        <f t="shared" si="30"/>
        <v>3/29/2018</v>
      </c>
      <c r="J308" s="16" t="e">
        <f t="shared" si="31"/>
        <v>#N/A</v>
      </c>
      <c r="K308" s="27">
        <f t="shared" si="32"/>
        <v>5650.8059999999996</v>
      </c>
      <c r="L308" s="40"/>
      <c r="M308" s="40"/>
      <c r="N308" s="40"/>
      <c r="O308" s="40"/>
      <c r="P308" s="40"/>
      <c r="Q308" s="40"/>
      <c r="R308" s="40"/>
      <c r="T308" s="40"/>
      <c r="W308" s="41"/>
      <c r="Z308" s="38"/>
      <c r="AA308" s="35"/>
    </row>
    <row r="309" spans="1:27" ht="12.75" x14ac:dyDescent="0.2">
      <c r="A309" s="28" t="s">
        <v>284</v>
      </c>
      <c r="B309" s="40">
        <v>500</v>
      </c>
      <c r="C309" s="20">
        <v>60</v>
      </c>
      <c r="D309" s="40">
        <v>-180</v>
      </c>
      <c r="E309" s="40">
        <v>5662.7849999999999</v>
      </c>
      <c r="F309" s="16" t="str">
        <f t="shared" si="34"/>
        <v>2015-06-23</v>
      </c>
      <c r="G309" s="17" t="str">
        <f t="shared" si="35"/>
        <v>6/23/2015</v>
      </c>
      <c r="H309" s="17">
        <f t="shared" si="33"/>
        <v>43189</v>
      </c>
      <c r="I309" s="16" t="str">
        <f t="shared" si="30"/>
        <v>3/30/2018</v>
      </c>
      <c r="J309" s="16" t="e">
        <f t="shared" si="31"/>
        <v>#N/A</v>
      </c>
      <c r="K309" s="27">
        <f t="shared" si="32"/>
        <v>5650.8059999999996</v>
      </c>
      <c r="Z309" s="30"/>
      <c r="AA309" s="27"/>
    </row>
    <row r="310" spans="1:27" ht="12.75" x14ac:dyDescent="0.2">
      <c r="A310" s="28" t="s">
        <v>285</v>
      </c>
      <c r="B310" s="40">
        <v>500</v>
      </c>
      <c r="C310" s="20">
        <v>60</v>
      </c>
      <c r="D310" s="40">
        <v>-180</v>
      </c>
      <c r="E310" s="40">
        <v>5685.1270000000004</v>
      </c>
      <c r="F310" s="16" t="str">
        <f t="shared" si="34"/>
        <v>2015-06-24</v>
      </c>
      <c r="G310" s="17" t="str">
        <f t="shared" si="35"/>
        <v>6/24/2015</v>
      </c>
      <c r="H310" s="17">
        <f t="shared" si="33"/>
        <v>43190</v>
      </c>
      <c r="I310" s="16" t="str">
        <f t="shared" si="30"/>
        <v>3/31/2018</v>
      </c>
      <c r="J310" s="16" t="e">
        <f t="shared" si="31"/>
        <v>#N/A</v>
      </c>
      <c r="K310" s="27">
        <f t="shared" si="32"/>
        <v>5650.8059999999996</v>
      </c>
      <c r="Z310" s="30"/>
      <c r="AA310" s="27"/>
    </row>
    <row r="311" spans="1:27" ht="12.75" x14ac:dyDescent="0.2">
      <c r="A311" s="37" t="s">
        <v>286</v>
      </c>
      <c r="B311" s="4">
        <v>500</v>
      </c>
      <c r="C311" s="16">
        <v>60</v>
      </c>
      <c r="D311" s="4">
        <v>-180</v>
      </c>
      <c r="E311" s="4">
        <v>5688.3905999999997</v>
      </c>
      <c r="F311" s="16" t="str">
        <f t="shared" si="34"/>
        <v>2015-06-25</v>
      </c>
      <c r="G311" s="17" t="str">
        <f t="shared" si="35"/>
        <v>6/25/2015</v>
      </c>
      <c r="H311" s="17">
        <f t="shared" si="33"/>
        <v>43191</v>
      </c>
      <c r="I311" s="16" t="str">
        <f t="shared" si="30"/>
        <v>4/1/2018</v>
      </c>
      <c r="J311" s="16" t="e">
        <f t="shared" si="31"/>
        <v>#N/A</v>
      </c>
      <c r="K311" s="27">
        <f t="shared" si="32"/>
        <v>5650.8059999999996</v>
      </c>
      <c r="L311" s="40"/>
      <c r="M311" s="40"/>
      <c r="N311" s="40"/>
      <c r="O311" s="40"/>
      <c r="P311" s="40"/>
      <c r="Q311" s="40"/>
      <c r="R311" s="40"/>
      <c r="T311" s="40"/>
      <c r="W311" s="41"/>
      <c r="Z311" s="38"/>
      <c r="AA311" s="35"/>
    </row>
    <row r="312" spans="1:27" ht="12.75" x14ac:dyDescent="0.2">
      <c r="A312" s="37" t="s">
        <v>287</v>
      </c>
      <c r="B312" s="40">
        <v>500</v>
      </c>
      <c r="C312" s="20">
        <v>60</v>
      </c>
      <c r="D312" s="40">
        <v>-180</v>
      </c>
      <c r="E312" s="40">
        <v>5687.96</v>
      </c>
      <c r="F312" s="16" t="str">
        <f t="shared" si="34"/>
        <v>2015-06-26</v>
      </c>
      <c r="G312" s="17" t="str">
        <f t="shared" si="35"/>
        <v>6/26/2015</v>
      </c>
      <c r="H312" s="17">
        <f t="shared" si="33"/>
        <v>43192</v>
      </c>
      <c r="I312" s="16" t="str">
        <f t="shared" si="30"/>
        <v>4/2/2018</v>
      </c>
      <c r="J312" s="16" t="e">
        <f t="shared" si="31"/>
        <v>#N/A</v>
      </c>
      <c r="K312" s="27">
        <f t="shared" si="32"/>
        <v>5650.8059999999996</v>
      </c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1"/>
      <c r="W312" s="41"/>
      <c r="Z312" s="38"/>
      <c r="AA312" s="35"/>
    </row>
    <row r="313" spans="1:27" ht="12.75" x14ac:dyDescent="0.2">
      <c r="A313" s="28" t="s">
        <v>288</v>
      </c>
      <c r="B313" s="40">
        <v>500</v>
      </c>
      <c r="C313" s="20">
        <v>60</v>
      </c>
      <c r="D313" s="40">
        <v>-180</v>
      </c>
      <c r="E313" s="40">
        <v>5696.3247000000001</v>
      </c>
      <c r="F313" s="16" t="str">
        <f t="shared" si="34"/>
        <v>2015-06-27</v>
      </c>
      <c r="G313" s="17" t="str">
        <f t="shared" si="35"/>
        <v>6/27/2015</v>
      </c>
      <c r="H313" s="17">
        <f t="shared" si="33"/>
        <v>43193</v>
      </c>
      <c r="I313" s="16" t="str">
        <f t="shared" si="30"/>
        <v>4/3/2018</v>
      </c>
      <c r="J313" s="16" t="e">
        <f t="shared" si="31"/>
        <v>#N/A</v>
      </c>
      <c r="K313" s="27">
        <f t="shared" si="32"/>
        <v>5650.8059999999996</v>
      </c>
      <c r="Z313" s="30"/>
      <c r="AA313" s="27"/>
    </row>
    <row r="314" spans="1:27" ht="12.75" x14ac:dyDescent="0.2">
      <c r="A314" s="37" t="s">
        <v>289</v>
      </c>
      <c r="B314" s="40">
        <v>500</v>
      </c>
      <c r="C314" s="20">
        <v>60</v>
      </c>
      <c r="D314" s="40">
        <v>-180</v>
      </c>
      <c r="E314" s="40">
        <v>5681.6934000000001</v>
      </c>
      <c r="F314" s="16" t="str">
        <f t="shared" si="34"/>
        <v>2015-06-28</v>
      </c>
      <c r="G314" s="17" t="str">
        <f t="shared" si="35"/>
        <v>6/28/2015</v>
      </c>
      <c r="H314" s="17">
        <f t="shared" si="33"/>
        <v>43194</v>
      </c>
      <c r="I314" s="16" t="str">
        <f t="shared" si="30"/>
        <v>4/4/2018</v>
      </c>
      <c r="J314" s="16" t="e">
        <f t="shared" si="31"/>
        <v>#N/A</v>
      </c>
      <c r="K314" s="27">
        <f t="shared" si="32"/>
        <v>5650.8059999999996</v>
      </c>
      <c r="L314" s="40"/>
      <c r="M314" s="40"/>
      <c r="N314" s="40"/>
      <c r="O314" s="40"/>
      <c r="P314" s="40"/>
      <c r="Q314" s="40"/>
      <c r="R314" s="40"/>
      <c r="T314" s="40"/>
      <c r="U314" s="40"/>
      <c r="W314" s="41"/>
      <c r="Z314" s="38"/>
      <c r="AA314" s="35"/>
    </row>
    <row r="315" spans="1:27" ht="12.75" x14ac:dyDescent="0.2">
      <c r="A315" s="37" t="s">
        <v>290</v>
      </c>
      <c r="B315" s="4">
        <v>500</v>
      </c>
      <c r="C315" s="16">
        <v>60</v>
      </c>
      <c r="D315" s="4">
        <v>-180</v>
      </c>
      <c r="E315" s="4">
        <v>5620.27</v>
      </c>
      <c r="F315" s="16" t="str">
        <f t="shared" si="34"/>
        <v>2015-06-29</v>
      </c>
      <c r="G315" s="17" t="str">
        <f t="shared" si="35"/>
        <v>6/29/2015</v>
      </c>
      <c r="H315" s="17">
        <f t="shared" si="33"/>
        <v>43195</v>
      </c>
      <c r="I315" s="16" t="str">
        <f t="shared" si="30"/>
        <v>4/5/2018</v>
      </c>
      <c r="J315" s="16" t="e">
        <f t="shared" si="31"/>
        <v>#N/A</v>
      </c>
      <c r="K315" s="27">
        <f t="shared" si="32"/>
        <v>5650.8059999999996</v>
      </c>
      <c r="L315" s="40"/>
      <c r="M315" s="40"/>
      <c r="N315" s="40"/>
      <c r="O315" s="40"/>
      <c r="P315" s="40"/>
      <c r="Q315" s="40"/>
      <c r="R315" s="40"/>
      <c r="T315" s="40"/>
      <c r="U315" s="40"/>
      <c r="W315" s="41"/>
      <c r="Z315" s="38"/>
      <c r="AA315" s="35"/>
    </row>
    <row r="316" spans="1:27" ht="12.75" x14ac:dyDescent="0.2">
      <c r="A316" s="37" t="s">
        <v>291</v>
      </c>
      <c r="B316" s="40">
        <v>500</v>
      </c>
      <c r="C316" s="20">
        <v>60</v>
      </c>
      <c r="D316" s="40">
        <v>-180</v>
      </c>
      <c r="E316" s="40">
        <v>5639.7227000000003</v>
      </c>
      <c r="F316" s="16" t="str">
        <f t="shared" si="34"/>
        <v>2015-07-01</v>
      </c>
      <c r="G316" s="17" t="str">
        <f t="shared" si="35"/>
        <v>7/1/2015</v>
      </c>
      <c r="H316" s="17">
        <f t="shared" si="33"/>
        <v>43196</v>
      </c>
      <c r="I316" s="16" t="str">
        <f t="shared" si="30"/>
        <v>4/6/2018</v>
      </c>
      <c r="J316" s="16" t="e">
        <f t="shared" si="31"/>
        <v>#N/A</v>
      </c>
      <c r="K316" s="27">
        <f t="shared" si="32"/>
        <v>5650.8059999999996</v>
      </c>
      <c r="L316" s="40"/>
      <c r="M316" s="40"/>
      <c r="N316" s="40"/>
      <c r="O316" s="40"/>
      <c r="P316" s="40"/>
      <c r="Q316" s="40"/>
      <c r="R316" s="40"/>
      <c r="T316" s="40"/>
      <c r="W316" s="41"/>
      <c r="Z316" s="38"/>
      <c r="AA316" s="35"/>
    </row>
    <row r="317" spans="1:27" ht="12.75" x14ac:dyDescent="0.2">
      <c r="A317" s="28" t="s">
        <v>292</v>
      </c>
      <c r="B317" s="40">
        <v>500</v>
      </c>
      <c r="C317" s="20">
        <v>60</v>
      </c>
      <c r="D317" s="40">
        <v>-180</v>
      </c>
      <c r="E317" s="40">
        <v>5667.0349999999999</v>
      </c>
      <c r="F317" s="16" t="str">
        <f t="shared" si="34"/>
        <v>2015-07-02</v>
      </c>
      <c r="G317" s="17" t="str">
        <f t="shared" si="35"/>
        <v>7/2/2015</v>
      </c>
      <c r="H317" s="17">
        <f t="shared" si="33"/>
        <v>43197</v>
      </c>
      <c r="I317" s="16" t="str">
        <f t="shared" si="30"/>
        <v>4/7/2018</v>
      </c>
      <c r="J317" s="16" t="e">
        <f t="shared" si="31"/>
        <v>#N/A</v>
      </c>
      <c r="K317" s="27">
        <f t="shared" si="32"/>
        <v>5650.8059999999996</v>
      </c>
      <c r="Z317" s="30"/>
      <c r="AA317" s="27"/>
    </row>
    <row r="318" spans="1:27" ht="12.75" x14ac:dyDescent="0.2">
      <c r="A318" s="37" t="s">
        <v>293</v>
      </c>
      <c r="B318" s="40">
        <v>500</v>
      </c>
      <c r="C318" s="20">
        <v>60</v>
      </c>
      <c r="D318" s="40">
        <v>-180</v>
      </c>
      <c r="E318" s="40">
        <v>5692.4844000000003</v>
      </c>
      <c r="F318" s="16" t="str">
        <f t="shared" si="34"/>
        <v>2015-07-03</v>
      </c>
      <c r="G318" s="17" t="str">
        <f t="shared" si="35"/>
        <v>7/3/2015</v>
      </c>
      <c r="H318" s="17">
        <f t="shared" si="33"/>
        <v>43198</v>
      </c>
      <c r="I318" s="16" t="str">
        <f t="shared" si="30"/>
        <v>4/8/2018</v>
      </c>
      <c r="J318" s="16" t="e">
        <f t="shared" si="31"/>
        <v>#N/A</v>
      </c>
      <c r="K318" s="27">
        <f t="shared" si="32"/>
        <v>5650.8059999999996</v>
      </c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1"/>
      <c r="W318" s="41"/>
      <c r="Z318" s="38"/>
      <c r="AA318" s="35"/>
    </row>
    <row r="319" spans="1:27" ht="12.75" x14ac:dyDescent="0.2">
      <c r="A319" s="37" t="s">
        <v>294</v>
      </c>
      <c r="B319" s="4">
        <v>500</v>
      </c>
      <c r="C319" s="10">
        <v>60</v>
      </c>
      <c r="D319" s="4">
        <v>-180</v>
      </c>
      <c r="E319" s="4">
        <v>5697.67</v>
      </c>
      <c r="F319" s="16" t="str">
        <f t="shared" si="34"/>
        <v>2015-07-04</v>
      </c>
      <c r="G319" s="17" t="str">
        <f t="shared" si="35"/>
        <v>7/4/2015</v>
      </c>
      <c r="H319" s="17">
        <f t="shared" si="33"/>
        <v>43199</v>
      </c>
      <c r="I319" s="16" t="str">
        <f t="shared" si="30"/>
        <v>4/9/2018</v>
      </c>
      <c r="J319" s="16" t="e">
        <f t="shared" si="31"/>
        <v>#N/A</v>
      </c>
      <c r="K319" s="27">
        <f t="shared" si="32"/>
        <v>5650.8059999999996</v>
      </c>
      <c r="L319" s="40"/>
      <c r="M319" s="40"/>
      <c r="N319" s="40"/>
      <c r="O319" s="40"/>
      <c r="P319" s="40"/>
      <c r="Q319" s="40"/>
      <c r="R319" s="40"/>
      <c r="T319" s="40"/>
      <c r="W319" s="41"/>
      <c r="Z319" s="38"/>
      <c r="AA319" s="35"/>
    </row>
    <row r="320" spans="1:27" ht="12.75" x14ac:dyDescent="0.2">
      <c r="A320" s="37" t="s">
        <v>295</v>
      </c>
      <c r="B320" s="40">
        <v>500</v>
      </c>
      <c r="C320" s="20">
        <v>60</v>
      </c>
      <c r="D320" s="40">
        <v>-180</v>
      </c>
      <c r="E320" s="40">
        <v>5505.7520000000004</v>
      </c>
      <c r="F320" s="16" t="str">
        <f t="shared" si="34"/>
        <v>2015-07-05</v>
      </c>
      <c r="G320" s="17" t="str">
        <f t="shared" si="35"/>
        <v>7/5/2015</v>
      </c>
      <c r="H320" s="17">
        <f t="shared" si="33"/>
        <v>43200</v>
      </c>
      <c r="I320" s="16" t="str">
        <f t="shared" si="30"/>
        <v>4/10/2018</v>
      </c>
      <c r="J320" s="16" t="e">
        <f t="shared" si="31"/>
        <v>#N/A</v>
      </c>
      <c r="K320" s="27">
        <f t="shared" si="32"/>
        <v>5650.8059999999996</v>
      </c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W320" s="41"/>
      <c r="Z320" s="38"/>
      <c r="AA320" s="35"/>
    </row>
    <row r="321" spans="1:27" ht="12.75" x14ac:dyDescent="0.2">
      <c r="A321" s="37" t="s">
        <v>296</v>
      </c>
      <c r="B321" s="4">
        <v>500</v>
      </c>
      <c r="C321" s="16">
        <v>60</v>
      </c>
      <c r="D321" s="4">
        <v>-180</v>
      </c>
      <c r="E321" s="4">
        <v>5467.3969999999999</v>
      </c>
      <c r="F321" s="16" t="str">
        <f t="shared" si="34"/>
        <v>2015-07-06</v>
      </c>
      <c r="G321" s="17" t="str">
        <f t="shared" si="35"/>
        <v>7/6/2015</v>
      </c>
      <c r="H321" s="17">
        <f t="shared" si="33"/>
        <v>43201</v>
      </c>
      <c r="I321" s="16" t="str">
        <f t="shared" si="30"/>
        <v>4/11/2018</v>
      </c>
      <c r="J321" s="16" t="e">
        <f t="shared" si="31"/>
        <v>#N/A</v>
      </c>
      <c r="K321" s="27">
        <f t="shared" si="32"/>
        <v>5650.8059999999996</v>
      </c>
      <c r="Z321" s="38"/>
      <c r="AA321" s="35"/>
    </row>
    <row r="322" spans="1:27" ht="12.75" x14ac:dyDescent="0.2">
      <c r="A322" s="37" t="s">
        <v>297</v>
      </c>
      <c r="B322" s="40">
        <v>500</v>
      </c>
      <c r="C322" s="20">
        <v>60</v>
      </c>
      <c r="D322" s="40">
        <v>-180</v>
      </c>
      <c r="E322" s="40">
        <v>5387.8029999999999</v>
      </c>
      <c r="F322" s="16" t="str">
        <f t="shared" si="34"/>
        <v>2015-07-07</v>
      </c>
      <c r="G322" s="17" t="str">
        <f t="shared" si="35"/>
        <v>7/7/2015</v>
      </c>
      <c r="H322" s="17">
        <f t="shared" si="33"/>
        <v>43202</v>
      </c>
      <c r="I322" s="16" t="str">
        <f t="shared" si="30"/>
        <v>4/12/2018</v>
      </c>
      <c r="J322" s="16" t="e">
        <f t="shared" si="31"/>
        <v>#N/A</v>
      </c>
      <c r="K322" s="27">
        <f t="shared" si="32"/>
        <v>5650.8059999999996</v>
      </c>
      <c r="L322" s="40"/>
      <c r="M322" s="40"/>
      <c r="N322" s="40"/>
      <c r="O322" s="40"/>
      <c r="P322" s="40"/>
      <c r="Q322" s="40"/>
      <c r="R322" s="40"/>
      <c r="T322" s="40"/>
      <c r="U322" s="40"/>
      <c r="W322" s="41"/>
      <c r="Z322" s="38"/>
      <c r="AA322" s="35"/>
    </row>
    <row r="323" spans="1:27" ht="12.75" x14ac:dyDescent="0.2">
      <c r="A323" s="28" t="s">
        <v>298</v>
      </c>
      <c r="B323" s="4">
        <v>500</v>
      </c>
      <c r="C323" s="16">
        <v>60</v>
      </c>
      <c r="D323" s="4">
        <v>-180</v>
      </c>
      <c r="E323" s="4">
        <v>5404.607</v>
      </c>
      <c r="F323" s="16" t="str">
        <f t="shared" si="34"/>
        <v>2015-07-08</v>
      </c>
      <c r="G323" s="17" t="str">
        <f t="shared" si="35"/>
        <v>7/8/2015</v>
      </c>
      <c r="H323" s="17">
        <f t="shared" si="33"/>
        <v>43203</v>
      </c>
      <c r="I323" s="16" t="str">
        <f t="shared" si="30"/>
        <v>4/13/2018</v>
      </c>
      <c r="J323" s="16" t="e">
        <f t="shared" si="31"/>
        <v>#N/A</v>
      </c>
      <c r="K323" s="27">
        <f t="shared" si="32"/>
        <v>5650.8059999999996</v>
      </c>
      <c r="Z323" s="30"/>
      <c r="AA323" s="27"/>
    </row>
    <row r="324" spans="1:27" ht="12.75" x14ac:dyDescent="0.2">
      <c r="A324" s="37" t="s">
        <v>299</v>
      </c>
      <c r="B324" s="40">
        <v>500</v>
      </c>
      <c r="C324" s="20">
        <v>60</v>
      </c>
      <c r="D324" s="40">
        <v>-180</v>
      </c>
      <c r="E324" s="40">
        <v>5391.6620000000003</v>
      </c>
      <c r="F324" s="16" t="str">
        <f t="shared" si="34"/>
        <v>2015-07-09</v>
      </c>
      <c r="G324" s="17" t="str">
        <f t="shared" si="35"/>
        <v>7/9/2015</v>
      </c>
      <c r="H324" s="17">
        <f t="shared" si="33"/>
        <v>43204</v>
      </c>
      <c r="I324" s="16" t="str">
        <f t="shared" si="30"/>
        <v>4/14/2018</v>
      </c>
      <c r="J324" s="16" t="e">
        <f t="shared" si="31"/>
        <v>#N/A</v>
      </c>
      <c r="K324" s="27">
        <f t="shared" si="32"/>
        <v>5650.8059999999996</v>
      </c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1"/>
      <c r="W324" s="41"/>
      <c r="Z324" s="38"/>
      <c r="AA324" s="35"/>
    </row>
    <row r="325" spans="1:27" ht="12.75" x14ac:dyDescent="0.2">
      <c r="A325" s="28" t="s">
        <v>300</v>
      </c>
      <c r="B325" s="40">
        <v>500</v>
      </c>
      <c r="C325" s="20">
        <v>60</v>
      </c>
      <c r="D325" s="40">
        <v>-180</v>
      </c>
      <c r="E325" s="40">
        <v>5452.8905999999997</v>
      </c>
      <c r="F325" s="16" t="str">
        <f t="shared" si="34"/>
        <v>2015-07-10</v>
      </c>
      <c r="G325" s="17" t="str">
        <f t="shared" si="35"/>
        <v>7/10/2015</v>
      </c>
      <c r="H325" s="17">
        <f t="shared" si="33"/>
        <v>43205</v>
      </c>
      <c r="I325" s="16" t="str">
        <f t="shared" si="30"/>
        <v>4/15/2018</v>
      </c>
      <c r="J325" s="16" t="e">
        <f t="shared" si="31"/>
        <v>#N/A</v>
      </c>
      <c r="K325" s="27">
        <f t="shared" si="32"/>
        <v>5650.8059999999996</v>
      </c>
      <c r="Z325" s="30"/>
      <c r="AA325" s="27"/>
    </row>
    <row r="326" spans="1:27" ht="12.75" x14ac:dyDescent="0.2">
      <c r="A326" s="37" t="s">
        <v>301</v>
      </c>
      <c r="B326" s="40">
        <v>500</v>
      </c>
      <c r="C326" s="20">
        <v>60</v>
      </c>
      <c r="D326" s="40">
        <v>-180</v>
      </c>
      <c r="E326" s="40">
        <v>5467.8</v>
      </c>
      <c r="F326" s="16" t="str">
        <f t="shared" si="34"/>
        <v>2015-07-11</v>
      </c>
      <c r="G326" s="17" t="str">
        <f t="shared" si="35"/>
        <v>7/11/2015</v>
      </c>
      <c r="H326" s="17">
        <f t="shared" si="33"/>
        <v>43206</v>
      </c>
      <c r="I326" s="16" t="str">
        <f t="shared" si="30"/>
        <v>4/16/2018</v>
      </c>
      <c r="J326" s="16" t="e">
        <f t="shared" si="31"/>
        <v>#N/A</v>
      </c>
      <c r="K326" s="27">
        <f t="shared" si="32"/>
        <v>5650.8059999999996</v>
      </c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1"/>
      <c r="W326" s="41"/>
      <c r="Z326" s="38"/>
      <c r="AA326" s="35"/>
    </row>
    <row r="327" spans="1:27" ht="12.75" x14ac:dyDescent="0.2">
      <c r="A327" s="37" t="s">
        <v>302</v>
      </c>
      <c r="B327" s="40">
        <v>500</v>
      </c>
      <c r="C327" s="20">
        <v>60</v>
      </c>
      <c r="D327" s="40">
        <v>-180</v>
      </c>
      <c r="E327" s="40">
        <v>5493.174</v>
      </c>
      <c r="F327" s="16" t="str">
        <f t="shared" si="34"/>
        <v>2015-07-12</v>
      </c>
      <c r="G327" s="17" t="str">
        <f t="shared" si="35"/>
        <v>7/12/2015</v>
      </c>
      <c r="H327" s="17">
        <f t="shared" si="33"/>
        <v>43207</v>
      </c>
      <c r="I327" s="16" t="str">
        <f t="shared" ref="I327:I390" si="36">TEXT(H327,"m/d/yyyy")</f>
        <v>4/17/2018</v>
      </c>
      <c r="J327" s="16" t="e">
        <f t="shared" ref="J327:J390" si="37">MATCH(I327,G:G,0)</f>
        <v>#N/A</v>
      </c>
      <c r="K327" s="27">
        <f t="shared" si="32"/>
        <v>5650.8059999999996</v>
      </c>
      <c r="L327" s="40"/>
      <c r="M327" s="40"/>
      <c r="N327" s="40"/>
      <c r="O327" s="40"/>
      <c r="P327" s="40"/>
      <c r="Q327" s="40"/>
      <c r="R327" s="40"/>
      <c r="T327" s="40"/>
      <c r="W327" s="41"/>
      <c r="Z327" s="38"/>
      <c r="AA327" s="35"/>
    </row>
    <row r="328" spans="1:27" ht="12.75" x14ac:dyDescent="0.2">
      <c r="A328" s="37" t="s">
        <v>303</v>
      </c>
      <c r="B328" s="40">
        <v>500</v>
      </c>
      <c r="C328" s="20">
        <v>60</v>
      </c>
      <c r="D328" s="40">
        <v>-180</v>
      </c>
      <c r="E328" s="40">
        <v>5525.6030000000001</v>
      </c>
      <c r="F328" s="16" t="str">
        <f t="shared" si="34"/>
        <v>2015-07-13</v>
      </c>
      <c r="G328" s="17" t="str">
        <f t="shared" si="35"/>
        <v>7/13/2015</v>
      </c>
      <c r="H328" s="17">
        <f t="shared" si="33"/>
        <v>43208</v>
      </c>
      <c r="I328" s="16" t="str">
        <f t="shared" si="36"/>
        <v>4/18/2018</v>
      </c>
      <c r="J328" s="16" t="e">
        <f t="shared" si="37"/>
        <v>#N/A</v>
      </c>
      <c r="K328" s="27">
        <f t="shared" ref="K328:K391" si="38">IFERROR(INDEX(E:E,J328),K327)</f>
        <v>5650.8059999999996</v>
      </c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W328" s="41"/>
      <c r="Z328" s="38"/>
      <c r="AA328" s="35"/>
    </row>
    <row r="329" spans="1:27" ht="12.75" x14ac:dyDescent="0.2">
      <c r="A329" s="37" t="s">
        <v>304</v>
      </c>
      <c r="B329" s="40">
        <v>500</v>
      </c>
      <c r="C329" s="20">
        <v>60</v>
      </c>
      <c r="D329" s="40">
        <v>-180</v>
      </c>
      <c r="E329" s="40">
        <v>5549.3739999999998</v>
      </c>
      <c r="F329" s="16" t="str">
        <f t="shared" si="34"/>
        <v>2015-07-14</v>
      </c>
      <c r="G329" s="17" t="str">
        <f t="shared" si="35"/>
        <v>7/14/2015</v>
      </c>
      <c r="H329" s="17">
        <f t="shared" ref="H329:H392" si="39">H328+1</f>
        <v>43209</v>
      </c>
      <c r="I329" s="16" t="str">
        <f t="shared" si="36"/>
        <v>4/19/2018</v>
      </c>
      <c r="J329" s="16" t="e">
        <f t="shared" si="37"/>
        <v>#N/A</v>
      </c>
      <c r="K329" s="27">
        <f t="shared" si="38"/>
        <v>5650.8059999999996</v>
      </c>
      <c r="L329" s="40"/>
      <c r="M329" s="40"/>
      <c r="N329" s="40"/>
      <c r="O329" s="40"/>
      <c r="P329" s="40"/>
      <c r="Q329" s="40"/>
      <c r="R329" s="40"/>
      <c r="T329" s="40"/>
      <c r="U329" s="40"/>
      <c r="V329" s="41"/>
      <c r="W329" s="41"/>
      <c r="Z329" s="38"/>
      <c r="AA329" s="35"/>
    </row>
    <row r="330" spans="1:27" ht="12.75" x14ac:dyDescent="0.2">
      <c r="A330" s="37" t="s">
        <v>305</v>
      </c>
      <c r="B330" s="4">
        <v>500</v>
      </c>
      <c r="C330" s="16">
        <v>60</v>
      </c>
      <c r="D330" s="4">
        <v>-180</v>
      </c>
      <c r="E330" s="4">
        <v>5557.1913999999997</v>
      </c>
      <c r="F330" s="16" t="str">
        <f t="shared" si="34"/>
        <v>2015-07-15</v>
      </c>
      <c r="G330" s="17" t="str">
        <f t="shared" si="35"/>
        <v>7/15/2015</v>
      </c>
      <c r="H330" s="17">
        <f t="shared" si="39"/>
        <v>43210</v>
      </c>
      <c r="I330" s="16" t="str">
        <f t="shared" si="36"/>
        <v>4/20/2018</v>
      </c>
      <c r="J330" s="16" t="e">
        <f t="shared" si="37"/>
        <v>#N/A</v>
      </c>
      <c r="K330" s="27">
        <f t="shared" si="38"/>
        <v>5650.8059999999996</v>
      </c>
      <c r="L330" s="40"/>
      <c r="M330" s="40"/>
      <c r="N330" s="40"/>
      <c r="O330" s="40"/>
      <c r="P330" s="40"/>
      <c r="Q330" s="40"/>
      <c r="R330" s="40"/>
      <c r="T330" s="40"/>
      <c r="W330" s="41"/>
      <c r="Z330" s="38"/>
      <c r="AA330" s="35"/>
    </row>
    <row r="331" spans="1:27" ht="12.75" x14ac:dyDescent="0.2">
      <c r="A331" s="37" t="s">
        <v>306</v>
      </c>
      <c r="B331" s="40">
        <v>500</v>
      </c>
      <c r="C331" s="20">
        <v>60</v>
      </c>
      <c r="D331" s="40">
        <v>-180</v>
      </c>
      <c r="E331" s="40">
        <v>5546.6229999999996</v>
      </c>
      <c r="F331" s="16" t="str">
        <f t="shared" si="34"/>
        <v>2015-07-16</v>
      </c>
      <c r="G331" s="17" t="str">
        <f t="shared" si="35"/>
        <v>7/16/2015</v>
      </c>
      <c r="H331" s="17">
        <f t="shared" si="39"/>
        <v>43211</v>
      </c>
      <c r="I331" s="16" t="str">
        <f t="shared" si="36"/>
        <v>4/21/2018</v>
      </c>
      <c r="J331" s="16" t="e">
        <f t="shared" si="37"/>
        <v>#N/A</v>
      </c>
      <c r="K331" s="27">
        <f t="shared" si="38"/>
        <v>5650.8059999999996</v>
      </c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1"/>
      <c r="W331" s="41"/>
      <c r="Z331" s="38"/>
      <c r="AA331" s="35"/>
    </row>
    <row r="332" spans="1:27" ht="12.75" x14ac:dyDescent="0.2">
      <c r="A332" s="28" t="s">
        <v>307</v>
      </c>
      <c r="B332" s="4">
        <v>500</v>
      </c>
      <c r="C332" s="16">
        <v>60</v>
      </c>
      <c r="D332" s="4">
        <v>-180</v>
      </c>
      <c r="E332" s="4">
        <v>5503.3419999999996</v>
      </c>
      <c r="F332" s="16" t="str">
        <f t="shared" si="34"/>
        <v>2015-07-17</v>
      </c>
      <c r="G332" s="17" t="str">
        <f t="shared" si="35"/>
        <v>7/17/2015</v>
      </c>
      <c r="H332" s="17">
        <f t="shared" si="39"/>
        <v>43212</v>
      </c>
      <c r="I332" s="16" t="str">
        <f t="shared" si="36"/>
        <v>4/22/2018</v>
      </c>
      <c r="J332" s="16" t="e">
        <f t="shared" si="37"/>
        <v>#N/A</v>
      </c>
      <c r="K332" s="27">
        <f t="shared" si="38"/>
        <v>5650.8059999999996</v>
      </c>
      <c r="Z332" s="30"/>
      <c r="AA332" s="27"/>
    </row>
    <row r="333" spans="1:27" ht="12.75" x14ac:dyDescent="0.2">
      <c r="A333" s="37" t="s">
        <v>308</v>
      </c>
      <c r="B333" s="40">
        <v>500</v>
      </c>
      <c r="C333" s="20">
        <v>60</v>
      </c>
      <c r="D333" s="40">
        <v>-180</v>
      </c>
      <c r="E333" s="40">
        <v>5608.4883</v>
      </c>
      <c r="F333" s="16" t="str">
        <f t="shared" si="34"/>
        <v>2015-07-18</v>
      </c>
      <c r="G333" s="17" t="str">
        <f t="shared" si="35"/>
        <v>7/18/2015</v>
      </c>
      <c r="H333" s="17">
        <f t="shared" si="39"/>
        <v>43213</v>
      </c>
      <c r="I333" s="16" t="str">
        <f t="shared" si="36"/>
        <v>4/23/2018</v>
      </c>
      <c r="J333" s="16" t="e">
        <f t="shared" si="37"/>
        <v>#N/A</v>
      </c>
      <c r="K333" s="27">
        <f t="shared" si="38"/>
        <v>5650.8059999999996</v>
      </c>
      <c r="L333" s="40"/>
      <c r="M333" s="40"/>
      <c r="N333" s="40"/>
      <c r="O333" s="40"/>
      <c r="P333" s="40"/>
      <c r="Q333" s="40"/>
      <c r="R333" s="40"/>
      <c r="T333" s="40"/>
      <c r="W333" s="41"/>
      <c r="Z333" s="38"/>
      <c r="AA333" s="35"/>
    </row>
    <row r="334" spans="1:27" ht="12.75" x14ac:dyDescent="0.2">
      <c r="A334" s="28" t="s">
        <v>309</v>
      </c>
      <c r="B334" s="4">
        <v>500</v>
      </c>
      <c r="C334" s="10">
        <v>60</v>
      </c>
      <c r="D334" s="4">
        <v>-180</v>
      </c>
      <c r="E334" s="4">
        <v>5620.7592999999997</v>
      </c>
      <c r="F334" s="16" t="str">
        <f t="shared" si="34"/>
        <v>2015-07-19</v>
      </c>
      <c r="G334" s="17" t="str">
        <f t="shared" si="35"/>
        <v>7/19/2015</v>
      </c>
      <c r="H334" s="17">
        <f t="shared" si="39"/>
        <v>43214</v>
      </c>
      <c r="I334" s="16" t="str">
        <f t="shared" si="36"/>
        <v>4/24/2018</v>
      </c>
      <c r="J334" s="16" t="e">
        <f t="shared" si="37"/>
        <v>#N/A</v>
      </c>
      <c r="K334" s="27">
        <f t="shared" si="38"/>
        <v>5650.8059999999996</v>
      </c>
      <c r="Z334" s="30"/>
      <c r="AA334" s="27"/>
    </row>
    <row r="335" spans="1:27" ht="12.75" x14ac:dyDescent="0.2">
      <c r="A335" s="37" t="s">
        <v>310</v>
      </c>
      <c r="B335" s="4">
        <v>500</v>
      </c>
      <c r="C335" s="16">
        <v>60</v>
      </c>
      <c r="D335" s="4">
        <v>-180</v>
      </c>
      <c r="E335" s="4">
        <v>5586.25</v>
      </c>
      <c r="F335" s="16" t="str">
        <f t="shared" si="34"/>
        <v>2015-07-20</v>
      </c>
      <c r="G335" s="17" t="str">
        <f t="shared" si="35"/>
        <v>7/20/2015</v>
      </c>
      <c r="H335" s="17">
        <f t="shared" si="39"/>
        <v>43215</v>
      </c>
      <c r="I335" s="16" t="str">
        <f t="shared" si="36"/>
        <v>4/25/2018</v>
      </c>
      <c r="J335" s="16" t="e">
        <f t="shared" si="37"/>
        <v>#N/A</v>
      </c>
      <c r="K335" s="27">
        <f t="shared" si="38"/>
        <v>5650.8059999999996</v>
      </c>
      <c r="L335" s="40"/>
      <c r="M335" s="40"/>
      <c r="N335" s="40"/>
      <c r="O335" s="40"/>
      <c r="P335" s="40"/>
      <c r="Q335" s="40"/>
      <c r="R335" s="40"/>
      <c r="T335" s="40"/>
      <c r="U335" s="40"/>
      <c r="V335" s="41"/>
      <c r="W335" s="41"/>
      <c r="Z335" s="38"/>
      <c r="AA335" s="35"/>
    </row>
    <row r="336" spans="1:27" ht="12.75" x14ac:dyDescent="0.2">
      <c r="A336" s="37" t="s">
        <v>311</v>
      </c>
      <c r="B336" s="4">
        <v>500</v>
      </c>
      <c r="C336" s="16">
        <v>60</v>
      </c>
      <c r="D336" s="4">
        <v>-180</v>
      </c>
      <c r="E336" s="4">
        <v>5479.17</v>
      </c>
      <c r="F336" s="16" t="str">
        <f t="shared" ref="F336:F399" si="40">LEFT(A336,10)</f>
        <v>2015-07-21</v>
      </c>
      <c r="G336" s="17" t="str">
        <f t="shared" ref="G336:G399" si="41">TEXT(F336,"m/d/yyyy")</f>
        <v>7/21/2015</v>
      </c>
      <c r="H336" s="17">
        <f t="shared" si="39"/>
        <v>43216</v>
      </c>
      <c r="I336" s="16" t="str">
        <f t="shared" si="36"/>
        <v>4/26/2018</v>
      </c>
      <c r="J336" s="16" t="e">
        <f t="shared" si="37"/>
        <v>#N/A</v>
      </c>
      <c r="K336" s="27">
        <f t="shared" si="38"/>
        <v>5650.8059999999996</v>
      </c>
      <c r="Z336" s="38"/>
      <c r="AA336" s="35"/>
    </row>
    <row r="337" spans="1:27" ht="12.75" x14ac:dyDescent="0.2">
      <c r="A337" s="28" t="s">
        <v>312</v>
      </c>
      <c r="B337" s="4">
        <v>500</v>
      </c>
      <c r="C337" s="16">
        <v>60</v>
      </c>
      <c r="D337" s="4">
        <v>-180</v>
      </c>
      <c r="E337" s="4">
        <v>5526.8433000000005</v>
      </c>
      <c r="F337" s="16" t="str">
        <f t="shared" si="40"/>
        <v>2015-07-22</v>
      </c>
      <c r="G337" s="17" t="str">
        <f t="shared" si="41"/>
        <v>7/22/2015</v>
      </c>
      <c r="H337" s="17">
        <f t="shared" si="39"/>
        <v>43217</v>
      </c>
      <c r="I337" s="16" t="str">
        <f t="shared" si="36"/>
        <v>4/27/2018</v>
      </c>
      <c r="J337" s="16" t="e">
        <f t="shared" si="37"/>
        <v>#N/A</v>
      </c>
      <c r="K337" s="27">
        <f t="shared" si="38"/>
        <v>5650.8059999999996</v>
      </c>
      <c r="Z337" s="30"/>
      <c r="AA337" s="27"/>
    </row>
    <row r="338" spans="1:27" ht="12.75" x14ac:dyDescent="0.2">
      <c r="A338" s="28" t="s">
        <v>313</v>
      </c>
      <c r="B338" s="4">
        <v>500</v>
      </c>
      <c r="C338" s="16">
        <v>60</v>
      </c>
      <c r="D338" s="4">
        <v>-180</v>
      </c>
      <c r="E338" s="4">
        <v>5582.5106999999998</v>
      </c>
      <c r="F338" s="16" t="str">
        <f t="shared" si="40"/>
        <v>2015-07-23</v>
      </c>
      <c r="G338" s="17" t="str">
        <f t="shared" si="41"/>
        <v>7/23/2015</v>
      </c>
      <c r="H338" s="17">
        <f t="shared" si="39"/>
        <v>43218</v>
      </c>
      <c r="I338" s="16" t="str">
        <f t="shared" si="36"/>
        <v>4/28/2018</v>
      </c>
      <c r="J338" s="16" t="e">
        <f t="shared" si="37"/>
        <v>#N/A</v>
      </c>
      <c r="K338" s="27">
        <f t="shared" si="38"/>
        <v>5650.8059999999996</v>
      </c>
      <c r="Z338" s="30"/>
      <c r="AA338" s="27"/>
    </row>
    <row r="339" spans="1:27" ht="12.75" x14ac:dyDescent="0.2">
      <c r="A339" s="28" t="s">
        <v>314</v>
      </c>
      <c r="B339" s="40">
        <v>500</v>
      </c>
      <c r="C339" s="20">
        <v>60</v>
      </c>
      <c r="D339" s="40">
        <v>-180</v>
      </c>
      <c r="E339" s="40">
        <v>5558.0879999999997</v>
      </c>
      <c r="F339" s="16" t="str">
        <f t="shared" si="40"/>
        <v>2015-07-24</v>
      </c>
      <c r="G339" s="17" t="str">
        <f t="shared" si="41"/>
        <v>7/24/2015</v>
      </c>
      <c r="H339" s="17">
        <f t="shared" si="39"/>
        <v>43219</v>
      </c>
      <c r="I339" s="16" t="str">
        <f t="shared" si="36"/>
        <v>4/29/2018</v>
      </c>
      <c r="J339" s="16" t="e">
        <f t="shared" si="37"/>
        <v>#N/A</v>
      </c>
      <c r="K339" s="27">
        <f t="shared" si="38"/>
        <v>5650.8059999999996</v>
      </c>
      <c r="Z339" s="30"/>
      <c r="AA339" s="27"/>
    </row>
    <row r="340" spans="1:27" ht="12.75" x14ac:dyDescent="0.2">
      <c r="A340" s="28" t="s">
        <v>315</v>
      </c>
      <c r="B340" s="4">
        <v>500</v>
      </c>
      <c r="C340" s="16">
        <v>60</v>
      </c>
      <c r="D340" s="4">
        <v>-180</v>
      </c>
      <c r="E340" s="4">
        <v>5613.1904000000004</v>
      </c>
      <c r="F340" s="16" t="str">
        <f t="shared" si="40"/>
        <v>2015-07-25</v>
      </c>
      <c r="G340" s="17" t="str">
        <f t="shared" si="41"/>
        <v>7/25/2015</v>
      </c>
      <c r="H340" s="17">
        <f t="shared" si="39"/>
        <v>43220</v>
      </c>
      <c r="I340" s="16" t="str">
        <f t="shared" si="36"/>
        <v>4/30/2018</v>
      </c>
      <c r="J340" s="16" t="e">
        <f t="shared" si="37"/>
        <v>#N/A</v>
      </c>
      <c r="K340" s="27">
        <f t="shared" si="38"/>
        <v>5650.8059999999996</v>
      </c>
      <c r="Z340" s="30"/>
      <c r="AA340" s="27"/>
    </row>
    <row r="341" spans="1:27" ht="12.75" x14ac:dyDescent="0.2">
      <c r="A341" s="37" t="s">
        <v>316</v>
      </c>
      <c r="B341" s="4">
        <v>500</v>
      </c>
      <c r="C341" s="16">
        <v>60</v>
      </c>
      <c r="D341" s="4">
        <v>-180</v>
      </c>
      <c r="E341" s="4">
        <v>5658.1030000000001</v>
      </c>
      <c r="F341" s="16" t="str">
        <f t="shared" si="40"/>
        <v>2015-07-26</v>
      </c>
      <c r="G341" s="17" t="str">
        <f t="shared" si="41"/>
        <v>7/26/2015</v>
      </c>
      <c r="H341" s="17">
        <f t="shared" si="39"/>
        <v>43221</v>
      </c>
      <c r="I341" s="16" t="str">
        <f t="shared" si="36"/>
        <v>5/1/2018</v>
      </c>
      <c r="J341" s="16" t="e">
        <f t="shared" si="37"/>
        <v>#N/A</v>
      </c>
      <c r="K341" s="27">
        <f t="shared" si="38"/>
        <v>5650.8059999999996</v>
      </c>
      <c r="L341" s="40"/>
      <c r="M341" s="40"/>
      <c r="N341" s="40"/>
      <c r="O341" s="40"/>
      <c r="P341" s="40"/>
      <c r="Q341" s="40"/>
      <c r="R341" s="40"/>
      <c r="T341" s="40"/>
      <c r="W341" s="41"/>
      <c r="Z341" s="38"/>
      <c r="AA341" s="35"/>
    </row>
    <row r="342" spans="1:27" ht="12.75" x14ac:dyDescent="0.2">
      <c r="A342" s="28" t="s">
        <v>317</v>
      </c>
      <c r="B342" s="4">
        <v>500</v>
      </c>
      <c r="C342" s="10">
        <v>60</v>
      </c>
      <c r="D342" s="4">
        <v>-180</v>
      </c>
      <c r="E342" s="4">
        <v>5654.5810000000001</v>
      </c>
      <c r="F342" s="16" t="str">
        <f t="shared" si="40"/>
        <v>2015-07-27</v>
      </c>
      <c r="G342" s="17" t="str">
        <f t="shared" si="41"/>
        <v>7/27/2015</v>
      </c>
      <c r="H342" s="17">
        <f t="shared" si="39"/>
        <v>43222</v>
      </c>
      <c r="I342" s="16" t="str">
        <f t="shared" si="36"/>
        <v>5/2/2018</v>
      </c>
      <c r="J342" s="16" t="e">
        <f t="shared" si="37"/>
        <v>#N/A</v>
      </c>
      <c r="K342" s="27">
        <f t="shared" si="38"/>
        <v>5650.8059999999996</v>
      </c>
      <c r="Z342" s="30"/>
      <c r="AA342" s="27"/>
    </row>
    <row r="343" spans="1:27" ht="12.75" x14ac:dyDescent="0.2">
      <c r="A343" s="28" t="s">
        <v>318</v>
      </c>
      <c r="B343" s="4">
        <v>500</v>
      </c>
      <c r="C343" s="16">
        <v>60</v>
      </c>
      <c r="D343" s="4">
        <v>-180</v>
      </c>
      <c r="E343" s="4">
        <v>5715.174</v>
      </c>
      <c r="F343" s="16" t="str">
        <f t="shared" si="40"/>
        <v>2015-07-28</v>
      </c>
      <c r="G343" s="17" t="str">
        <f t="shared" si="41"/>
        <v>7/28/2015</v>
      </c>
      <c r="H343" s="17">
        <f t="shared" si="39"/>
        <v>43223</v>
      </c>
      <c r="I343" s="16" t="str">
        <f t="shared" si="36"/>
        <v>5/3/2018</v>
      </c>
      <c r="J343" s="16" t="e">
        <f t="shared" si="37"/>
        <v>#N/A</v>
      </c>
      <c r="K343" s="27">
        <f t="shared" si="38"/>
        <v>5650.8059999999996</v>
      </c>
      <c r="Z343" s="30"/>
      <c r="AA343" s="27"/>
    </row>
    <row r="344" spans="1:27" ht="12.75" x14ac:dyDescent="0.2">
      <c r="A344" s="37" t="s">
        <v>319</v>
      </c>
      <c r="B344" s="4">
        <v>500</v>
      </c>
      <c r="C344" s="10">
        <v>60</v>
      </c>
      <c r="D344" s="4">
        <v>-180</v>
      </c>
      <c r="E344" s="4">
        <v>5727.0829999999996</v>
      </c>
      <c r="F344" s="16" t="str">
        <f t="shared" si="40"/>
        <v>2015-07-29</v>
      </c>
      <c r="G344" s="17" t="str">
        <f t="shared" si="41"/>
        <v>7/29/2015</v>
      </c>
      <c r="H344" s="17">
        <f t="shared" si="39"/>
        <v>43224</v>
      </c>
      <c r="I344" s="16" t="str">
        <f t="shared" si="36"/>
        <v>5/4/2018</v>
      </c>
      <c r="J344" s="16" t="e">
        <f t="shared" si="37"/>
        <v>#N/A</v>
      </c>
      <c r="K344" s="27">
        <f t="shared" si="38"/>
        <v>5650.8059999999996</v>
      </c>
      <c r="Z344" s="38"/>
      <c r="AA344" s="35"/>
    </row>
    <row r="345" spans="1:27" ht="12.75" x14ac:dyDescent="0.2">
      <c r="A345" s="28" t="s">
        <v>320</v>
      </c>
      <c r="B345" s="4">
        <v>500</v>
      </c>
      <c r="C345" s="16">
        <v>60</v>
      </c>
      <c r="D345" s="4">
        <v>-180</v>
      </c>
      <c r="E345" s="4">
        <v>5716.3227999999999</v>
      </c>
      <c r="F345" s="16" t="str">
        <f t="shared" si="40"/>
        <v>2015-07-30</v>
      </c>
      <c r="G345" s="17" t="str">
        <f t="shared" si="41"/>
        <v>7/30/2015</v>
      </c>
      <c r="H345" s="17">
        <f t="shared" si="39"/>
        <v>43225</v>
      </c>
      <c r="I345" s="16" t="str">
        <f t="shared" si="36"/>
        <v>5/5/2018</v>
      </c>
      <c r="J345" s="16" t="e">
        <f t="shared" si="37"/>
        <v>#N/A</v>
      </c>
      <c r="K345" s="27">
        <f t="shared" si="38"/>
        <v>5650.8059999999996</v>
      </c>
      <c r="Z345" s="30"/>
      <c r="AA345" s="27"/>
    </row>
    <row r="346" spans="1:27" ht="12.75" x14ac:dyDescent="0.2">
      <c r="A346" s="37" t="s">
        <v>321</v>
      </c>
      <c r="B346" s="4">
        <v>500</v>
      </c>
      <c r="C346" s="16">
        <v>60</v>
      </c>
      <c r="D346" s="4">
        <v>-180</v>
      </c>
      <c r="E346" s="4">
        <v>5775.5649999999996</v>
      </c>
      <c r="F346" s="16" t="str">
        <f t="shared" si="40"/>
        <v>2015-08-01</v>
      </c>
      <c r="G346" s="17" t="str">
        <f t="shared" si="41"/>
        <v>8/1/2015</v>
      </c>
      <c r="H346" s="17">
        <f t="shared" si="39"/>
        <v>43226</v>
      </c>
      <c r="I346" s="16" t="str">
        <f t="shared" si="36"/>
        <v>5/6/2018</v>
      </c>
      <c r="J346" s="16" t="e">
        <f t="shared" si="37"/>
        <v>#N/A</v>
      </c>
      <c r="K346" s="27">
        <f t="shared" si="38"/>
        <v>5650.8059999999996</v>
      </c>
      <c r="Z346" s="38"/>
      <c r="AA346" s="35"/>
    </row>
    <row r="347" spans="1:27" ht="12.75" x14ac:dyDescent="0.2">
      <c r="A347" s="28" t="s">
        <v>322</v>
      </c>
      <c r="B347" s="4">
        <v>500</v>
      </c>
      <c r="C347" s="16">
        <v>60</v>
      </c>
      <c r="D347" s="4">
        <v>-180</v>
      </c>
      <c r="E347" s="4">
        <v>5769.7839999999997</v>
      </c>
      <c r="F347" s="16" t="str">
        <f t="shared" si="40"/>
        <v>2015-08-02</v>
      </c>
      <c r="G347" s="17" t="str">
        <f t="shared" si="41"/>
        <v>8/2/2015</v>
      </c>
      <c r="H347" s="17">
        <f t="shared" si="39"/>
        <v>43227</v>
      </c>
      <c r="I347" s="16" t="str">
        <f t="shared" si="36"/>
        <v>5/7/2018</v>
      </c>
      <c r="J347" s="16" t="e">
        <f t="shared" si="37"/>
        <v>#N/A</v>
      </c>
      <c r="K347" s="27">
        <f t="shared" si="38"/>
        <v>5650.8059999999996</v>
      </c>
      <c r="Z347" s="30"/>
      <c r="AA347" s="27"/>
    </row>
    <row r="348" spans="1:27" ht="12.75" x14ac:dyDescent="0.2">
      <c r="A348" s="28" t="s">
        <v>323</v>
      </c>
      <c r="B348" s="4">
        <v>500</v>
      </c>
      <c r="C348" s="16">
        <v>60</v>
      </c>
      <c r="D348" s="4">
        <v>-180</v>
      </c>
      <c r="E348" s="4">
        <v>5763.9750000000004</v>
      </c>
      <c r="F348" s="16" t="str">
        <f t="shared" si="40"/>
        <v>2015-08-03</v>
      </c>
      <c r="G348" s="17" t="str">
        <f t="shared" si="41"/>
        <v>8/3/2015</v>
      </c>
      <c r="H348" s="17">
        <f t="shared" si="39"/>
        <v>43228</v>
      </c>
      <c r="I348" s="16" t="str">
        <f t="shared" si="36"/>
        <v>5/8/2018</v>
      </c>
      <c r="J348" s="16" t="e">
        <f t="shared" si="37"/>
        <v>#N/A</v>
      </c>
      <c r="K348" s="27">
        <f t="shared" si="38"/>
        <v>5650.8059999999996</v>
      </c>
      <c r="Z348" s="30"/>
      <c r="AA348" s="27"/>
    </row>
    <row r="349" spans="1:27" ht="12.75" x14ac:dyDescent="0.2">
      <c r="A349" s="28" t="s">
        <v>324</v>
      </c>
      <c r="B349" s="40">
        <v>500</v>
      </c>
      <c r="C349" s="20">
        <v>60</v>
      </c>
      <c r="D349" s="40">
        <v>-180</v>
      </c>
      <c r="E349" s="40">
        <v>5762.0259999999998</v>
      </c>
      <c r="F349" s="16" t="str">
        <f t="shared" si="40"/>
        <v>2015-08-04</v>
      </c>
      <c r="G349" s="17" t="str">
        <f t="shared" si="41"/>
        <v>8/4/2015</v>
      </c>
      <c r="H349" s="17">
        <f t="shared" si="39"/>
        <v>43229</v>
      </c>
      <c r="I349" s="16" t="str">
        <f t="shared" si="36"/>
        <v>5/9/2018</v>
      </c>
      <c r="J349" s="16" t="e">
        <f t="shared" si="37"/>
        <v>#N/A</v>
      </c>
      <c r="K349" s="27">
        <f t="shared" si="38"/>
        <v>5650.8059999999996</v>
      </c>
      <c r="Z349" s="30"/>
      <c r="AA349" s="27"/>
    </row>
    <row r="350" spans="1:27" ht="12.75" x14ac:dyDescent="0.2">
      <c r="A350" s="28" t="s">
        <v>325</v>
      </c>
      <c r="B350" s="4">
        <v>500</v>
      </c>
      <c r="C350" s="16">
        <v>60</v>
      </c>
      <c r="D350" s="4">
        <v>-180</v>
      </c>
      <c r="E350" s="4">
        <v>5769.2</v>
      </c>
      <c r="F350" s="16" t="str">
        <f t="shared" si="40"/>
        <v>2015-08-05</v>
      </c>
      <c r="G350" s="17" t="str">
        <f t="shared" si="41"/>
        <v>8/5/2015</v>
      </c>
      <c r="H350" s="17">
        <f t="shared" si="39"/>
        <v>43230</v>
      </c>
      <c r="I350" s="16" t="str">
        <f t="shared" si="36"/>
        <v>5/10/2018</v>
      </c>
      <c r="J350" s="16" t="e">
        <f t="shared" si="37"/>
        <v>#N/A</v>
      </c>
      <c r="K350" s="27">
        <f t="shared" si="38"/>
        <v>5650.8059999999996</v>
      </c>
      <c r="Z350" s="30"/>
      <c r="AA350" s="27"/>
    </row>
    <row r="351" spans="1:27" ht="12.75" x14ac:dyDescent="0.2">
      <c r="A351" s="37" t="s">
        <v>326</v>
      </c>
      <c r="B351" s="4">
        <v>500</v>
      </c>
      <c r="C351" s="16">
        <v>60</v>
      </c>
      <c r="D351" s="4">
        <v>-180</v>
      </c>
      <c r="E351" s="4">
        <v>5738.8184000000001</v>
      </c>
      <c r="F351" s="16" t="str">
        <f t="shared" si="40"/>
        <v>2015-08-06</v>
      </c>
      <c r="G351" s="17" t="str">
        <f t="shared" si="41"/>
        <v>8/6/2015</v>
      </c>
      <c r="H351" s="17">
        <f t="shared" si="39"/>
        <v>43231</v>
      </c>
      <c r="I351" s="16" t="str">
        <f t="shared" si="36"/>
        <v>5/11/2018</v>
      </c>
      <c r="J351" s="16" t="e">
        <f t="shared" si="37"/>
        <v>#N/A</v>
      </c>
      <c r="K351" s="27">
        <f t="shared" si="38"/>
        <v>5650.8059999999996</v>
      </c>
      <c r="L351" s="40"/>
      <c r="M351" s="40"/>
      <c r="N351" s="40"/>
      <c r="O351" s="40"/>
      <c r="P351" s="40"/>
      <c r="Q351" s="40"/>
      <c r="R351" s="40"/>
      <c r="T351" s="40"/>
      <c r="U351" s="40"/>
      <c r="W351" s="41"/>
      <c r="Z351" s="38"/>
      <c r="AA351" s="35"/>
    </row>
    <row r="352" spans="1:27" ht="12.75" x14ac:dyDescent="0.2">
      <c r="A352" s="28" t="s">
        <v>327</v>
      </c>
      <c r="B352" s="40">
        <v>500</v>
      </c>
      <c r="C352" s="20">
        <v>60</v>
      </c>
      <c r="D352" s="40">
        <v>-180</v>
      </c>
      <c r="E352" s="40">
        <v>5655.1989999999996</v>
      </c>
      <c r="F352" s="16" t="str">
        <f t="shared" si="40"/>
        <v>2015-08-07</v>
      </c>
      <c r="G352" s="17" t="str">
        <f t="shared" si="41"/>
        <v>8/7/2015</v>
      </c>
      <c r="H352" s="17">
        <f t="shared" si="39"/>
        <v>43232</v>
      </c>
      <c r="I352" s="16" t="str">
        <f t="shared" si="36"/>
        <v>5/12/2018</v>
      </c>
      <c r="J352" s="16" t="e">
        <f t="shared" si="37"/>
        <v>#N/A</v>
      </c>
      <c r="K352" s="27">
        <f t="shared" si="38"/>
        <v>5650.8059999999996</v>
      </c>
      <c r="Z352" s="30"/>
      <c r="AA352" s="27"/>
    </row>
    <row r="353" spans="1:27" ht="12.75" x14ac:dyDescent="0.2">
      <c r="A353" s="28" t="s">
        <v>328</v>
      </c>
      <c r="B353" s="40">
        <v>500</v>
      </c>
      <c r="C353" s="20">
        <v>60</v>
      </c>
      <c r="D353" s="40">
        <v>-180</v>
      </c>
      <c r="E353" s="40">
        <v>5559.1540000000005</v>
      </c>
      <c r="F353" s="16" t="str">
        <f t="shared" si="40"/>
        <v>2015-08-08</v>
      </c>
      <c r="G353" s="17" t="str">
        <f t="shared" si="41"/>
        <v>8/8/2015</v>
      </c>
      <c r="H353" s="17">
        <f t="shared" si="39"/>
        <v>43233</v>
      </c>
      <c r="I353" s="16" t="str">
        <f t="shared" si="36"/>
        <v>5/13/2018</v>
      </c>
      <c r="J353" s="16" t="e">
        <f t="shared" si="37"/>
        <v>#N/A</v>
      </c>
      <c r="K353" s="27">
        <f t="shared" si="38"/>
        <v>5650.8059999999996</v>
      </c>
      <c r="Z353" s="30"/>
      <c r="AA353" s="27"/>
    </row>
    <row r="354" spans="1:27" ht="12.75" x14ac:dyDescent="0.2">
      <c r="A354" s="37" t="s">
        <v>329</v>
      </c>
      <c r="B354" s="4">
        <v>500</v>
      </c>
      <c r="C354" s="10">
        <v>60</v>
      </c>
      <c r="D354" s="4">
        <v>-180</v>
      </c>
      <c r="E354" s="4">
        <v>5584.1815999999999</v>
      </c>
      <c r="F354" s="16" t="str">
        <f t="shared" si="40"/>
        <v>2015-08-09</v>
      </c>
      <c r="G354" s="17" t="str">
        <f t="shared" si="41"/>
        <v>8/9/2015</v>
      </c>
      <c r="H354" s="17">
        <f t="shared" si="39"/>
        <v>43234</v>
      </c>
      <c r="I354" s="16" t="str">
        <f t="shared" si="36"/>
        <v>5/14/2018</v>
      </c>
      <c r="J354" s="16" t="e">
        <f t="shared" si="37"/>
        <v>#N/A</v>
      </c>
      <c r="K354" s="27">
        <f t="shared" si="38"/>
        <v>5650.8059999999996</v>
      </c>
      <c r="L354" s="40"/>
      <c r="M354" s="40"/>
      <c r="N354" s="40"/>
      <c r="O354" s="40"/>
      <c r="P354" s="40"/>
      <c r="Q354" s="40"/>
      <c r="R354" s="40"/>
      <c r="T354" s="40"/>
      <c r="U354" s="40"/>
      <c r="V354" s="41"/>
      <c r="W354" s="41"/>
      <c r="Z354" s="38"/>
      <c r="AA354" s="35"/>
    </row>
    <row r="355" spans="1:27" ht="12.75" x14ac:dyDescent="0.2">
      <c r="A355" s="37" t="s">
        <v>330</v>
      </c>
      <c r="B355" s="4">
        <v>500</v>
      </c>
      <c r="C355" s="16">
        <v>60</v>
      </c>
      <c r="D355" s="4">
        <v>-180</v>
      </c>
      <c r="E355" s="4">
        <v>5590.308</v>
      </c>
      <c r="F355" s="16" t="str">
        <f t="shared" si="40"/>
        <v>2015-08-10</v>
      </c>
      <c r="G355" s="17" t="str">
        <f t="shared" si="41"/>
        <v>8/10/2015</v>
      </c>
      <c r="H355" s="17">
        <f t="shared" si="39"/>
        <v>43235</v>
      </c>
      <c r="I355" s="16" t="str">
        <f t="shared" si="36"/>
        <v>5/15/2018</v>
      </c>
      <c r="J355" s="16" t="e">
        <f t="shared" si="37"/>
        <v>#N/A</v>
      </c>
      <c r="K355" s="27">
        <f t="shared" si="38"/>
        <v>5650.8059999999996</v>
      </c>
      <c r="L355" s="40"/>
      <c r="M355" s="40"/>
      <c r="N355" s="40"/>
      <c r="O355" s="40"/>
      <c r="P355" s="40"/>
      <c r="Q355" s="40"/>
      <c r="R355" s="40"/>
      <c r="T355" s="40"/>
      <c r="W355" s="41"/>
      <c r="Z355" s="38"/>
      <c r="AA355" s="35"/>
    </row>
    <row r="356" spans="1:27" ht="12.75" x14ac:dyDescent="0.2">
      <c r="A356" s="37" t="s">
        <v>331</v>
      </c>
      <c r="B356" s="4">
        <v>500</v>
      </c>
      <c r="C356" s="16">
        <v>60</v>
      </c>
      <c r="D356" s="4">
        <v>-180</v>
      </c>
      <c r="E356" s="4">
        <v>5603.1157000000003</v>
      </c>
      <c r="F356" s="16" t="str">
        <f t="shared" si="40"/>
        <v>2015-08-11</v>
      </c>
      <c r="G356" s="17" t="str">
        <f t="shared" si="41"/>
        <v>8/11/2015</v>
      </c>
      <c r="H356" s="17">
        <f t="shared" si="39"/>
        <v>43236</v>
      </c>
      <c r="I356" s="16" t="str">
        <f t="shared" si="36"/>
        <v>5/16/2018</v>
      </c>
      <c r="J356" s="16" t="e">
        <f t="shared" si="37"/>
        <v>#N/A</v>
      </c>
      <c r="K356" s="27">
        <f t="shared" si="38"/>
        <v>5650.8059999999996</v>
      </c>
      <c r="Z356" s="38"/>
      <c r="AA356" s="35"/>
    </row>
    <row r="357" spans="1:27" ht="12.75" x14ac:dyDescent="0.2">
      <c r="A357" s="28" t="s">
        <v>332</v>
      </c>
      <c r="B357" s="4">
        <v>500</v>
      </c>
      <c r="C357" s="16">
        <v>60</v>
      </c>
      <c r="D357" s="4">
        <v>-180</v>
      </c>
      <c r="E357" s="4">
        <v>5585.3940000000002</v>
      </c>
      <c r="F357" s="16" t="str">
        <f t="shared" si="40"/>
        <v>2015-08-12</v>
      </c>
      <c r="G357" s="17" t="str">
        <f t="shared" si="41"/>
        <v>8/12/2015</v>
      </c>
      <c r="H357" s="17">
        <f t="shared" si="39"/>
        <v>43237</v>
      </c>
      <c r="I357" s="16" t="str">
        <f t="shared" si="36"/>
        <v>5/17/2018</v>
      </c>
      <c r="J357" s="16" t="e">
        <f t="shared" si="37"/>
        <v>#N/A</v>
      </c>
      <c r="K357" s="27">
        <f t="shared" si="38"/>
        <v>5650.8059999999996</v>
      </c>
      <c r="Z357" s="30"/>
      <c r="AA357" s="27"/>
    </row>
    <row r="358" spans="1:27" ht="12.75" x14ac:dyDescent="0.2">
      <c r="A358" s="28" t="s">
        <v>333</v>
      </c>
      <c r="B358" s="40">
        <v>500</v>
      </c>
      <c r="C358" s="20">
        <v>60</v>
      </c>
      <c r="D358" s="40">
        <v>-180</v>
      </c>
      <c r="E358" s="40">
        <v>5590.3819999999996</v>
      </c>
      <c r="F358" s="16" t="str">
        <f t="shared" si="40"/>
        <v>2015-08-13</v>
      </c>
      <c r="G358" s="17" t="str">
        <f t="shared" si="41"/>
        <v>8/13/2015</v>
      </c>
      <c r="H358" s="17">
        <f t="shared" si="39"/>
        <v>43238</v>
      </c>
      <c r="I358" s="16" t="str">
        <f t="shared" si="36"/>
        <v>5/18/2018</v>
      </c>
      <c r="J358" s="16" t="e">
        <f t="shared" si="37"/>
        <v>#N/A</v>
      </c>
      <c r="K358" s="27">
        <f t="shared" si="38"/>
        <v>5650.8059999999996</v>
      </c>
      <c r="Z358" s="30"/>
      <c r="AA358" s="27"/>
    </row>
    <row r="359" spans="1:27" ht="12.75" x14ac:dyDescent="0.2">
      <c r="A359" s="28" t="s">
        <v>26</v>
      </c>
      <c r="B359" s="4">
        <v>500</v>
      </c>
      <c r="C359" s="16">
        <v>60</v>
      </c>
      <c r="D359" s="4">
        <v>-180</v>
      </c>
      <c r="E359" s="4">
        <v>5566.1090000000004</v>
      </c>
      <c r="F359" s="16" t="str">
        <f t="shared" si="40"/>
        <v>2015-08-14</v>
      </c>
      <c r="G359" s="17" t="str">
        <f t="shared" si="41"/>
        <v>8/14/2015</v>
      </c>
      <c r="H359" s="17">
        <f t="shared" si="39"/>
        <v>43239</v>
      </c>
      <c r="I359" s="16" t="str">
        <f t="shared" si="36"/>
        <v>5/19/2018</v>
      </c>
      <c r="J359" s="16" t="e">
        <f t="shared" si="37"/>
        <v>#N/A</v>
      </c>
      <c r="K359" s="27">
        <f t="shared" si="38"/>
        <v>5650.8059999999996</v>
      </c>
      <c r="Z359" s="30"/>
      <c r="AA359" s="27"/>
    </row>
    <row r="360" spans="1:27" ht="12.75" x14ac:dyDescent="0.2">
      <c r="A360" s="37" t="s">
        <v>27</v>
      </c>
      <c r="B360" s="40">
        <v>500</v>
      </c>
      <c r="C360" s="20">
        <v>60</v>
      </c>
      <c r="D360" s="40">
        <v>-180</v>
      </c>
      <c r="E360" s="40">
        <v>5521.7309999999998</v>
      </c>
      <c r="F360" s="16" t="str">
        <f t="shared" si="40"/>
        <v>2015-08-15</v>
      </c>
      <c r="G360" s="17" t="str">
        <f t="shared" si="41"/>
        <v>8/15/2015</v>
      </c>
      <c r="H360" s="17">
        <f t="shared" si="39"/>
        <v>43240</v>
      </c>
      <c r="I360" s="16" t="str">
        <f t="shared" si="36"/>
        <v>5/20/2018</v>
      </c>
      <c r="J360" s="16" t="e">
        <f t="shared" si="37"/>
        <v>#N/A</v>
      </c>
      <c r="K360" s="27">
        <f t="shared" si="38"/>
        <v>5650.8059999999996</v>
      </c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W360" s="41"/>
      <c r="Z360" s="38"/>
      <c r="AA360" s="35"/>
    </row>
    <row r="361" spans="1:27" ht="12.75" x14ac:dyDescent="0.2">
      <c r="A361" s="28" t="s">
        <v>28</v>
      </c>
      <c r="B361" s="40">
        <v>500</v>
      </c>
      <c r="C361" s="20">
        <v>60</v>
      </c>
      <c r="D361" s="40">
        <v>-180</v>
      </c>
      <c r="E361" s="40">
        <v>5561.4319999999998</v>
      </c>
      <c r="F361" s="16" t="str">
        <f t="shared" si="40"/>
        <v>2015-08-16</v>
      </c>
      <c r="G361" s="17" t="str">
        <f t="shared" si="41"/>
        <v>8/16/2015</v>
      </c>
      <c r="H361" s="17">
        <f t="shared" si="39"/>
        <v>43241</v>
      </c>
      <c r="I361" s="16" t="str">
        <f t="shared" si="36"/>
        <v>5/21/2018</v>
      </c>
      <c r="J361" s="16" t="e">
        <f t="shared" si="37"/>
        <v>#N/A</v>
      </c>
      <c r="K361" s="27">
        <f t="shared" si="38"/>
        <v>5650.8059999999996</v>
      </c>
      <c r="Z361" s="30"/>
      <c r="AA361" s="27"/>
    </row>
    <row r="362" spans="1:27" ht="12.75" x14ac:dyDescent="0.2">
      <c r="A362" s="37" t="s">
        <v>29</v>
      </c>
      <c r="B362" s="4">
        <v>500</v>
      </c>
      <c r="C362" s="16">
        <v>60</v>
      </c>
      <c r="D362" s="4">
        <v>-180</v>
      </c>
      <c r="E362" s="4">
        <v>5585.65</v>
      </c>
      <c r="F362" s="16" t="str">
        <f t="shared" si="40"/>
        <v>2015-08-17</v>
      </c>
      <c r="G362" s="17" t="str">
        <f t="shared" si="41"/>
        <v>8/17/2015</v>
      </c>
      <c r="H362" s="17">
        <f t="shared" si="39"/>
        <v>43242</v>
      </c>
      <c r="I362" s="16" t="str">
        <f t="shared" si="36"/>
        <v>5/22/2018</v>
      </c>
      <c r="J362" s="16" t="e">
        <f t="shared" si="37"/>
        <v>#N/A</v>
      </c>
      <c r="K362" s="27">
        <f t="shared" si="38"/>
        <v>5650.8059999999996</v>
      </c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1"/>
      <c r="W362" s="41"/>
      <c r="Z362" s="38"/>
      <c r="AA362" s="35"/>
    </row>
    <row r="363" spans="1:27" ht="12.75" x14ac:dyDescent="0.2">
      <c r="A363" s="37" t="s">
        <v>30</v>
      </c>
      <c r="B363" s="40">
        <v>500</v>
      </c>
      <c r="C363" s="20">
        <v>60</v>
      </c>
      <c r="D363" s="40">
        <v>-180</v>
      </c>
      <c r="E363" s="40">
        <v>5588.8584000000001</v>
      </c>
      <c r="F363" s="16" t="str">
        <f t="shared" si="40"/>
        <v>2015-08-18</v>
      </c>
      <c r="G363" s="17" t="str">
        <f t="shared" si="41"/>
        <v>8/18/2015</v>
      </c>
      <c r="H363" s="17">
        <f t="shared" si="39"/>
        <v>43243</v>
      </c>
      <c r="I363" s="16" t="str">
        <f t="shared" si="36"/>
        <v>5/23/2018</v>
      </c>
      <c r="J363" s="16" t="e">
        <f t="shared" si="37"/>
        <v>#N/A</v>
      </c>
      <c r="K363" s="27">
        <f t="shared" si="38"/>
        <v>5650.8059999999996</v>
      </c>
      <c r="L363" s="40"/>
      <c r="M363" s="40"/>
      <c r="N363" s="40"/>
      <c r="O363" s="40"/>
      <c r="P363" s="40"/>
      <c r="Q363" s="40"/>
      <c r="R363" s="40"/>
      <c r="T363" s="40"/>
      <c r="U363" s="40"/>
      <c r="V363" s="41"/>
      <c r="W363" s="41"/>
      <c r="Z363" s="38"/>
      <c r="AA363" s="35"/>
    </row>
    <row r="364" spans="1:27" ht="12.75" x14ac:dyDescent="0.2">
      <c r="A364" s="28" t="s">
        <v>31</v>
      </c>
      <c r="B364" s="40">
        <v>500</v>
      </c>
      <c r="C364" s="20">
        <v>60</v>
      </c>
      <c r="D364" s="40">
        <v>-180</v>
      </c>
      <c r="E364" s="40">
        <v>5572.4719999999998</v>
      </c>
      <c r="F364" s="16" t="str">
        <f t="shared" si="40"/>
        <v>2015-08-19</v>
      </c>
      <c r="G364" s="17" t="str">
        <f t="shared" si="41"/>
        <v>8/19/2015</v>
      </c>
      <c r="H364" s="17">
        <f t="shared" si="39"/>
        <v>43244</v>
      </c>
      <c r="I364" s="16" t="str">
        <f t="shared" si="36"/>
        <v>5/24/2018</v>
      </c>
      <c r="J364" s="16" t="e">
        <f t="shared" si="37"/>
        <v>#N/A</v>
      </c>
      <c r="K364" s="27">
        <f t="shared" si="38"/>
        <v>5650.8059999999996</v>
      </c>
      <c r="Z364" s="30"/>
      <c r="AA364" s="27"/>
    </row>
    <row r="365" spans="1:27" ht="12.75" x14ac:dyDescent="0.2">
      <c r="A365" s="37" t="s">
        <v>32</v>
      </c>
      <c r="B365" s="40">
        <v>500</v>
      </c>
      <c r="C365" s="20">
        <v>60</v>
      </c>
      <c r="D365" s="40">
        <v>-180</v>
      </c>
      <c r="E365" s="40">
        <v>5562.2439999999997</v>
      </c>
      <c r="F365" s="16" t="str">
        <f t="shared" si="40"/>
        <v>2015-08-20</v>
      </c>
      <c r="G365" s="17" t="str">
        <f t="shared" si="41"/>
        <v>8/20/2015</v>
      </c>
      <c r="H365" s="17">
        <f t="shared" si="39"/>
        <v>43245</v>
      </c>
      <c r="I365" s="16" t="str">
        <f t="shared" si="36"/>
        <v>5/25/2018</v>
      </c>
      <c r="J365" s="16" t="e">
        <f t="shared" si="37"/>
        <v>#N/A</v>
      </c>
      <c r="K365" s="27">
        <f t="shared" si="38"/>
        <v>5650.8059999999996</v>
      </c>
      <c r="L365" s="40"/>
      <c r="M365" s="40"/>
      <c r="N365" s="40"/>
      <c r="O365" s="40"/>
      <c r="P365" s="40"/>
      <c r="Q365" s="40"/>
      <c r="R365" s="40"/>
      <c r="T365" s="40"/>
      <c r="U365" s="40"/>
      <c r="W365" s="41"/>
      <c r="Z365" s="38"/>
      <c r="AA365" s="35"/>
    </row>
    <row r="366" spans="1:27" ht="12.75" x14ac:dyDescent="0.2">
      <c r="A366" s="37" t="s">
        <v>33</v>
      </c>
      <c r="B366" s="4">
        <v>500</v>
      </c>
      <c r="C366" s="10">
        <v>60</v>
      </c>
      <c r="D366" s="4">
        <v>-180</v>
      </c>
      <c r="E366" s="4">
        <v>5736.46</v>
      </c>
      <c r="F366" s="16" t="str">
        <f t="shared" si="40"/>
        <v>2015-08-22</v>
      </c>
      <c r="G366" s="17" t="str">
        <f t="shared" si="41"/>
        <v>8/22/2015</v>
      </c>
      <c r="H366" s="17">
        <f t="shared" si="39"/>
        <v>43246</v>
      </c>
      <c r="I366" s="16" t="str">
        <f t="shared" si="36"/>
        <v>5/26/2018</v>
      </c>
      <c r="J366" s="16" t="e">
        <f t="shared" si="37"/>
        <v>#N/A</v>
      </c>
      <c r="K366" s="27">
        <f t="shared" si="38"/>
        <v>5650.8059999999996</v>
      </c>
      <c r="L366" s="40"/>
      <c r="M366" s="40"/>
      <c r="N366" s="40"/>
      <c r="O366" s="40"/>
      <c r="P366" s="40"/>
      <c r="Q366" s="40"/>
      <c r="R366" s="40"/>
      <c r="T366" s="40"/>
      <c r="W366" s="41"/>
      <c r="Z366" s="38"/>
      <c r="AA366" s="35"/>
    </row>
    <row r="367" spans="1:27" ht="12.75" x14ac:dyDescent="0.2">
      <c r="A367" s="37" t="s">
        <v>34</v>
      </c>
      <c r="B367" s="4">
        <v>500</v>
      </c>
      <c r="C367" s="16">
        <v>60</v>
      </c>
      <c r="D367" s="4">
        <v>-180</v>
      </c>
      <c r="E367" s="4">
        <v>5748.2749999999996</v>
      </c>
      <c r="F367" s="16" t="str">
        <f t="shared" si="40"/>
        <v>2015-08-23</v>
      </c>
      <c r="G367" s="17" t="str">
        <f t="shared" si="41"/>
        <v>8/23/2015</v>
      </c>
      <c r="H367" s="17">
        <f t="shared" si="39"/>
        <v>43247</v>
      </c>
      <c r="I367" s="16" t="str">
        <f t="shared" si="36"/>
        <v>5/27/2018</v>
      </c>
      <c r="J367" s="16" t="e">
        <f t="shared" si="37"/>
        <v>#N/A</v>
      </c>
      <c r="K367" s="27">
        <f t="shared" si="38"/>
        <v>5650.8059999999996</v>
      </c>
      <c r="L367" s="40"/>
      <c r="M367" s="40"/>
      <c r="N367" s="40"/>
      <c r="O367" s="40"/>
      <c r="P367" s="40"/>
      <c r="Q367" s="40"/>
      <c r="R367" s="40"/>
      <c r="T367" s="40"/>
      <c r="U367" s="40"/>
      <c r="V367" s="41"/>
      <c r="W367" s="41"/>
      <c r="Z367" s="38"/>
      <c r="AA367" s="35"/>
    </row>
    <row r="368" spans="1:27" ht="12.75" x14ac:dyDescent="0.2">
      <c r="A368" s="37" t="s">
        <v>35</v>
      </c>
      <c r="B368" s="4">
        <v>500</v>
      </c>
      <c r="C368" s="16">
        <v>60</v>
      </c>
      <c r="D368" s="4">
        <v>-180</v>
      </c>
      <c r="E368" s="4">
        <v>5701.8310000000001</v>
      </c>
      <c r="F368" s="16" t="str">
        <f t="shared" si="40"/>
        <v>2015-08-24</v>
      </c>
      <c r="G368" s="17" t="str">
        <f t="shared" si="41"/>
        <v>8/24/2015</v>
      </c>
      <c r="H368" s="17">
        <f t="shared" si="39"/>
        <v>43248</v>
      </c>
      <c r="I368" s="16" t="str">
        <f t="shared" si="36"/>
        <v>5/28/2018</v>
      </c>
      <c r="J368" s="16" t="e">
        <f t="shared" si="37"/>
        <v>#N/A</v>
      </c>
      <c r="K368" s="27">
        <f t="shared" si="38"/>
        <v>5650.8059999999996</v>
      </c>
      <c r="Z368" s="38"/>
      <c r="AA368" s="35"/>
    </row>
    <row r="369" spans="1:27" ht="12.75" x14ac:dyDescent="0.2">
      <c r="A369" s="28" t="s">
        <v>36</v>
      </c>
      <c r="B369" s="4">
        <v>500</v>
      </c>
      <c r="C369" s="10">
        <v>60</v>
      </c>
      <c r="D369" s="4">
        <v>-180</v>
      </c>
      <c r="E369" s="4">
        <v>5640.7602999999999</v>
      </c>
      <c r="F369" s="16" t="str">
        <f t="shared" si="40"/>
        <v>2015-08-25</v>
      </c>
      <c r="G369" s="17" t="str">
        <f t="shared" si="41"/>
        <v>8/25/2015</v>
      </c>
      <c r="H369" s="17">
        <f t="shared" si="39"/>
        <v>43249</v>
      </c>
      <c r="I369" s="16" t="str">
        <f t="shared" si="36"/>
        <v>5/29/2018</v>
      </c>
      <c r="J369" s="16" t="e">
        <f t="shared" si="37"/>
        <v>#N/A</v>
      </c>
      <c r="K369" s="27">
        <f t="shared" si="38"/>
        <v>5650.8059999999996</v>
      </c>
      <c r="Y369" s="29"/>
      <c r="Z369" s="38"/>
      <c r="AA369" s="27"/>
    </row>
    <row r="370" spans="1:27" ht="12.75" x14ac:dyDescent="0.2">
      <c r="A370" s="28" t="s">
        <v>37</v>
      </c>
      <c r="B370" s="40">
        <v>500</v>
      </c>
      <c r="C370" s="20">
        <v>60</v>
      </c>
      <c r="D370" s="40">
        <v>-180</v>
      </c>
      <c r="E370" s="40">
        <v>5486.4759999999997</v>
      </c>
      <c r="F370" s="16" t="str">
        <f t="shared" si="40"/>
        <v>2015-08-26</v>
      </c>
      <c r="G370" s="17" t="str">
        <f t="shared" si="41"/>
        <v>8/26/2015</v>
      </c>
      <c r="H370" s="17">
        <f t="shared" si="39"/>
        <v>43250</v>
      </c>
      <c r="I370" s="16" t="str">
        <f t="shared" si="36"/>
        <v>5/30/2018</v>
      </c>
      <c r="J370" s="16" t="e">
        <f t="shared" si="37"/>
        <v>#N/A</v>
      </c>
      <c r="K370" s="27">
        <f t="shared" si="38"/>
        <v>5650.8059999999996</v>
      </c>
      <c r="Z370" s="30"/>
      <c r="AA370" s="27"/>
    </row>
    <row r="371" spans="1:27" ht="12.75" x14ac:dyDescent="0.2">
      <c r="A371" s="37" t="s">
        <v>38</v>
      </c>
      <c r="B371" s="4">
        <v>500</v>
      </c>
      <c r="C371" s="16">
        <v>60</v>
      </c>
      <c r="D371" s="4">
        <v>-180</v>
      </c>
      <c r="E371" s="4">
        <v>5637.2573000000002</v>
      </c>
      <c r="F371" s="16" t="str">
        <f t="shared" si="40"/>
        <v>2015-08-27</v>
      </c>
      <c r="G371" s="17" t="str">
        <f t="shared" si="41"/>
        <v>8/27/2015</v>
      </c>
      <c r="H371" s="17">
        <f t="shared" si="39"/>
        <v>43251</v>
      </c>
      <c r="I371" s="16" t="str">
        <f t="shared" si="36"/>
        <v>5/31/2018</v>
      </c>
      <c r="J371" s="16" t="e">
        <f t="shared" si="37"/>
        <v>#N/A</v>
      </c>
      <c r="K371" s="27">
        <f t="shared" si="38"/>
        <v>5650.8059999999996</v>
      </c>
      <c r="Z371" s="38"/>
      <c r="AA371" s="35"/>
    </row>
    <row r="372" spans="1:27" ht="12.75" x14ac:dyDescent="0.2">
      <c r="A372" s="37" t="s">
        <v>39</v>
      </c>
      <c r="B372" s="40">
        <v>500</v>
      </c>
      <c r="C372" s="20">
        <v>60</v>
      </c>
      <c r="D372" s="40">
        <v>-180</v>
      </c>
      <c r="E372" s="40">
        <v>5826.0645000000004</v>
      </c>
      <c r="F372" s="16" t="str">
        <f t="shared" si="40"/>
        <v>2015-08-28</v>
      </c>
      <c r="G372" s="17" t="str">
        <f t="shared" si="41"/>
        <v>8/28/2015</v>
      </c>
      <c r="H372" s="17">
        <f t="shared" si="39"/>
        <v>43252</v>
      </c>
      <c r="I372" s="16" t="str">
        <f t="shared" si="36"/>
        <v>6/1/2018</v>
      </c>
      <c r="J372" s="16" t="e">
        <f t="shared" si="37"/>
        <v>#N/A</v>
      </c>
      <c r="K372" s="27">
        <f t="shared" si="38"/>
        <v>5650.8059999999996</v>
      </c>
      <c r="L372" s="40"/>
      <c r="M372" s="40"/>
      <c r="N372" s="40"/>
      <c r="O372" s="40"/>
      <c r="P372" s="40"/>
      <c r="Q372" s="40"/>
      <c r="R372" s="40"/>
      <c r="T372" s="40"/>
      <c r="U372" s="40"/>
      <c r="V372" s="41"/>
      <c r="W372" s="41"/>
      <c r="Y372" s="29"/>
      <c r="Z372" s="38"/>
      <c r="AA372" s="35"/>
    </row>
    <row r="373" spans="1:27" ht="12.75" x14ac:dyDescent="0.2">
      <c r="A373" s="28" t="s">
        <v>40</v>
      </c>
      <c r="B373" s="40">
        <v>500</v>
      </c>
      <c r="C373" s="20">
        <v>60</v>
      </c>
      <c r="D373" s="40">
        <v>-180</v>
      </c>
      <c r="E373" s="40">
        <v>5764.5923000000003</v>
      </c>
      <c r="F373" s="16" t="str">
        <f t="shared" si="40"/>
        <v>2015-08-29</v>
      </c>
      <c r="G373" s="17" t="str">
        <f t="shared" si="41"/>
        <v>8/29/2015</v>
      </c>
      <c r="H373" s="17">
        <f t="shared" si="39"/>
        <v>43253</v>
      </c>
      <c r="I373" s="16" t="str">
        <f t="shared" si="36"/>
        <v>6/2/2018</v>
      </c>
      <c r="J373" s="16" t="e">
        <f t="shared" si="37"/>
        <v>#N/A</v>
      </c>
      <c r="K373" s="27">
        <f t="shared" si="38"/>
        <v>5650.8059999999996</v>
      </c>
      <c r="Z373" s="30"/>
      <c r="AA373" s="27"/>
    </row>
    <row r="374" spans="1:27" ht="12.75" x14ac:dyDescent="0.2">
      <c r="A374" s="37" t="s">
        <v>41</v>
      </c>
      <c r="B374" s="4">
        <v>500</v>
      </c>
      <c r="C374" s="16">
        <v>60</v>
      </c>
      <c r="D374" s="4">
        <v>-180</v>
      </c>
      <c r="E374" s="4">
        <v>5651.6210000000001</v>
      </c>
      <c r="F374" s="16" t="str">
        <f t="shared" si="40"/>
        <v>2015-08-30</v>
      </c>
      <c r="G374" s="17" t="str">
        <f t="shared" si="41"/>
        <v>8/30/2015</v>
      </c>
      <c r="H374" s="17">
        <f t="shared" si="39"/>
        <v>43254</v>
      </c>
      <c r="I374" s="16" t="str">
        <f t="shared" si="36"/>
        <v>6/3/2018</v>
      </c>
      <c r="J374" s="16" t="e">
        <f t="shared" si="37"/>
        <v>#N/A</v>
      </c>
      <c r="K374" s="27">
        <f t="shared" si="38"/>
        <v>5650.8059999999996</v>
      </c>
      <c r="L374" s="40"/>
      <c r="M374" s="40"/>
      <c r="N374" s="40"/>
      <c r="O374" s="40"/>
      <c r="P374" s="40"/>
      <c r="Q374" s="40"/>
      <c r="R374" s="40"/>
      <c r="T374" s="40"/>
      <c r="U374" s="40"/>
      <c r="W374" s="41"/>
      <c r="Z374" s="38"/>
      <c r="AA374" s="35"/>
    </row>
    <row r="375" spans="1:27" ht="12.75" x14ac:dyDescent="0.2">
      <c r="A375" s="37"/>
      <c r="C375" s="10"/>
      <c r="F375" s="16" t="str">
        <f t="shared" si="40"/>
        <v/>
      </c>
      <c r="G375" s="17" t="str">
        <f t="shared" si="41"/>
        <v/>
      </c>
      <c r="H375" s="17">
        <f t="shared" si="39"/>
        <v>43255</v>
      </c>
      <c r="I375" s="16" t="str">
        <f t="shared" si="36"/>
        <v>6/4/2018</v>
      </c>
      <c r="J375" s="16" t="e">
        <f t="shared" si="37"/>
        <v>#N/A</v>
      </c>
      <c r="K375" s="27">
        <f t="shared" si="38"/>
        <v>5650.8059999999996</v>
      </c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1"/>
      <c r="W375" s="41"/>
      <c r="Z375" s="38"/>
      <c r="AA375" s="35"/>
    </row>
    <row r="376" spans="1:27" ht="12.75" x14ac:dyDescent="0.2">
      <c r="A376" s="28"/>
      <c r="C376" s="16"/>
      <c r="F376" s="16" t="str">
        <f t="shared" si="40"/>
        <v/>
      </c>
      <c r="G376" s="17" t="str">
        <f t="shared" si="41"/>
        <v/>
      </c>
      <c r="H376" s="17">
        <f t="shared" si="39"/>
        <v>43256</v>
      </c>
      <c r="I376" s="16" t="str">
        <f t="shared" si="36"/>
        <v>6/5/2018</v>
      </c>
      <c r="J376" s="16" t="e">
        <f t="shared" si="37"/>
        <v>#N/A</v>
      </c>
      <c r="K376" s="27">
        <f t="shared" si="38"/>
        <v>5650.8059999999996</v>
      </c>
      <c r="Z376" s="30"/>
      <c r="AA376" s="27"/>
    </row>
    <row r="377" spans="1:27" ht="12.75" x14ac:dyDescent="0.2">
      <c r="A377" s="37"/>
      <c r="C377" s="10"/>
      <c r="F377" s="16" t="str">
        <f t="shared" si="40"/>
        <v/>
      </c>
      <c r="G377" s="17" t="str">
        <f t="shared" si="41"/>
        <v/>
      </c>
      <c r="H377" s="17">
        <f t="shared" si="39"/>
        <v>43257</v>
      </c>
      <c r="I377" s="16" t="str">
        <f t="shared" si="36"/>
        <v>6/6/2018</v>
      </c>
      <c r="J377" s="16" t="e">
        <f t="shared" si="37"/>
        <v>#N/A</v>
      </c>
      <c r="K377" s="27">
        <f t="shared" si="38"/>
        <v>5650.8059999999996</v>
      </c>
      <c r="Z377" s="38"/>
      <c r="AA377" s="35"/>
    </row>
    <row r="378" spans="1:27" ht="12.75" x14ac:dyDescent="0.2">
      <c r="A378" s="28"/>
      <c r="B378" s="40"/>
      <c r="C378" s="20"/>
      <c r="D378" s="40"/>
      <c r="E378" s="40"/>
      <c r="F378" s="16" t="str">
        <f t="shared" si="40"/>
        <v/>
      </c>
      <c r="G378" s="17" t="str">
        <f t="shared" si="41"/>
        <v/>
      </c>
      <c r="H378" s="17">
        <f t="shared" si="39"/>
        <v>43258</v>
      </c>
      <c r="I378" s="16" t="str">
        <f t="shared" si="36"/>
        <v>6/7/2018</v>
      </c>
      <c r="J378" s="16" t="e">
        <f t="shared" si="37"/>
        <v>#N/A</v>
      </c>
      <c r="K378" s="27">
        <f t="shared" si="38"/>
        <v>5650.8059999999996</v>
      </c>
      <c r="Z378" s="30"/>
      <c r="AA378" s="27"/>
    </row>
    <row r="379" spans="1:27" ht="12.75" x14ac:dyDescent="0.2">
      <c r="A379" s="37"/>
      <c r="B379" s="40"/>
      <c r="C379" s="20"/>
      <c r="D379" s="40"/>
      <c r="E379" s="40"/>
      <c r="F379" s="16" t="str">
        <f t="shared" si="40"/>
        <v/>
      </c>
      <c r="G379" s="17" t="str">
        <f t="shared" si="41"/>
        <v/>
      </c>
      <c r="H379" s="17">
        <f t="shared" si="39"/>
        <v>43259</v>
      </c>
      <c r="I379" s="16" t="str">
        <f t="shared" si="36"/>
        <v>6/8/2018</v>
      </c>
      <c r="J379" s="16" t="e">
        <f t="shared" si="37"/>
        <v>#N/A</v>
      </c>
      <c r="K379" s="27">
        <f t="shared" si="38"/>
        <v>5650.8059999999996</v>
      </c>
      <c r="Z379" s="38"/>
      <c r="AA379" s="35"/>
    </row>
    <row r="380" spans="1:27" ht="12.75" x14ac:dyDescent="0.2">
      <c r="A380" s="37"/>
      <c r="C380" s="16"/>
      <c r="F380" s="16" t="str">
        <f t="shared" si="40"/>
        <v/>
      </c>
      <c r="G380" s="17" t="str">
        <f t="shared" si="41"/>
        <v/>
      </c>
      <c r="H380" s="17">
        <f t="shared" si="39"/>
        <v>43260</v>
      </c>
      <c r="I380" s="16" t="str">
        <f t="shared" si="36"/>
        <v>6/9/2018</v>
      </c>
      <c r="J380" s="16" t="e">
        <f t="shared" si="37"/>
        <v>#N/A</v>
      </c>
      <c r="K380" s="27">
        <f t="shared" si="38"/>
        <v>5650.8059999999996</v>
      </c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W380" s="41"/>
      <c r="Z380" s="38"/>
      <c r="AA380" s="35"/>
    </row>
    <row r="381" spans="1:27" ht="12.75" x14ac:dyDescent="0.2">
      <c r="A381" s="37"/>
      <c r="C381" s="10"/>
      <c r="F381" s="16" t="str">
        <f t="shared" si="40"/>
        <v/>
      </c>
      <c r="G381" s="17" t="str">
        <f t="shared" si="41"/>
        <v/>
      </c>
      <c r="H381" s="17">
        <f t="shared" si="39"/>
        <v>43261</v>
      </c>
      <c r="I381" s="16" t="str">
        <f t="shared" si="36"/>
        <v>6/10/2018</v>
      </c>
      <c r="J381" s="16" t="e">
        <f t="shared" si="37"/>
        <v>#N/A</v>
      </c>
      <c r="K381" s="27">
        <f t="shared" si="38"/>
        <v>5650.8059999999996</v>
      </c>
      <c r="L381" s="40"/>
      <c r="M381" s="40"/>
      <c r="N381" s="40"/>
      <c r="O381" s="40"/>
      <c r="P381" s="40"/>
      <c r="Q381" s="40"/>
      <c r="R381" s="40"/>
      <c r="T381" s="40"/>
      <c r="U381" s="40"/>
      <c r="W381" s="41"/>
      <c r="Z381" s="38"/>
      <c r="AA381" s="35"/>
    </row>
    <row r="382" spans="1:27" ht="12.75" x14ac:dyDescent="0.2">
      <c r="A382" s="28"/>
      <c r="B382" s="40"/>
      <c r="C382" s="20"/>
      <c r="D382" s="40"/>
      <c r="E382" s="40"/>
      <c r="F382" s="16" t="str">
        <f t="shared" si="40"/>
        <v/>
      </c>
      <c r="G382" s="17" t="str">
        <f t="shared" si="41"/>
        <v/>
      </c>
      <c r="H382" s="17">
        <f t="shared" si="39"/>
        <v>43262</v>
      </c>
      <c r="I382" s="16" t="str">
        <f t="shared" si="36"/>
        <v>6/11/2018</v>
      </c>
      <c r="J382" s="16" t="e">
        <f t="shared" si="37"/>
        <v>#N/A</v>
      </c>
      <c r="K382" s="27">
        <f t="shared" si="38"/>
        <v>5650.8059999999996</v>
      </c>
      <c r="Z382" s="30"/>
      <c r="AA382" s="27"/>
    </row>
    <row r="383" spans="1:27" ht="12.75" x14ac:dyDescent="0.2">
      <c r="A383" s="37"/>
      <c r="C383" s="10"/>
      <c r="F383" s="16" t="str">
        <f t="shared" si="40"/>
        <v/>
      </c>
      <c r="G383" s="17" t="str">
        <f t="shared" si="41"/>
        <v/>
      </c>
      <c r="H383" s="17">
        <f t="shared" si="39"/>
        <v>43263</v>
      </c>
      <c r="I383" s="16" t="str">
        <f t="shared" si="36"/>
        <v>6/12/2018</v>
      </c>
      <c r="J383" s="16" t="e">
        <f t="shared" si="37"/>
        <v>#N/A</v>
      </c>
      <c r="K383" s="27">
        <f t="shared" si="38"/>
        <v>5650.8059999999996</v>
      </c>
      <c r="Z383" s="38"/>
      <c r="AA383" s="35"/>
    </row>
    <row r="384" spans="1:27" ht="12.75" x14ac:dyDescent="0.2">
      <c r="A384" s="37"/>
      <c r="B384" s="40"/>
      <c r="C384" s="20"/>
      <c r="D384" s="40"/>
      <c r="E384" s="40"/>
      <c r="F384" s="16" t="str">
        <f t="shared" si="40"/>
        <v/>
      </c>
      <c r="G384" s="17" t="str">
        <f t="shared" si="41"/>
        <v/>
      </c>
      <c r="H384" s="17">
        <f t="shared" si="39"/>
        <v>43264</v>
      </c>
      <c r="I384" s="16" t="str">
        <f t="shared" si="36"/>
        <v>6/13/2018</v>
      </c>
      <c r="J384" s="16" t="e">
        <f t="shared" si="37"/>
        <v>#N/A</v>
      </c>
      <c r="K384" s="27">
        <f t="shared" si="38"/>
        <v>5650.8059999999996</v>
      </c>
      <c r="L384" s="40"/>
      <c r="M384" s="40"/>
      <c r="N384" s="40"/>
      <c r="O384" s="40"/>
      <c r="P384" s="40"/>
      <c r="Q384" s="40"/>
      <c r="R384" s="40"/>
      <c r="T384" s="40"/>
      <c r="U384" s="40"/>
      <c r="W384" s="41"/>
      <c r="Z384" s="38"/>
      <c r="AA384" s="35"/>
    </row>
    <row r="385" spans="1:27" ht="12.75" x14ac:dyDescent="0.2">
      <c r="A385" s="37"/>
      <c r="C385" s="10"/>
      <c r="F385" s="16" t="str">
        <f t="shared" si="40"/>
        <v/>
      </c>
      <c r="G385" s="17" t="str">
        <f t="shared" si="41"/>
        <v/>
      </c>
      <c r="H385" s="17">
        <f t="shared" si="39"/>
        <v>43265</v>
      </c>
      <c r="I385" s="16" t="str">
        <f t="shared" si="36"/>
        <v>6/14/2018</v>
      </c>
      <c r="J385" s="16" t="e">
        <f t="shared" si="37"/>
        <v>#N/A</v>
      </c>
      <c r="K385" s="27">
        <f t="shared" si="38"/>
        <v>5650.8059999999996</v>
      </c>
      <c r="Z385" s="38"/>
      <c r="AA385" s="35"/>
    </row>
    <row r="386" spans="1:27" ht="12.75" x14ac:dyDescent="0.2">
      <c r="A386" s="37"/>
      <c r="C386" s="10"/>
      <c r="F386" s="16" t="str">
        <f t="shared" si="40"/>
        <v/>
      </c>
      <c r="G386" s="17" t="str">
        <f t="shared" si="41"/>
        <v/>
      </c>
      <c r="H386" s="17">
        <f t="shared" si="39"/>
        <v>43266</v>
      </c>
      <c r="I386" s="16" t="str">
        <f t="shared" si="36"/>
        <v>6/15/2018</v>
      </c>
      <c r="J386" s="16" t="e">
        <f t="shared" si="37"/>
        <v>#N/A</v>
      </c>
      <c r="K386" s="27">
        <f t="shared" si="38"/>
        <v>5650.8059999999996</v>
      </c>
      <c r="L386" s="40"/>
      <c r="M386" s="40"/>
      <c r="N386" s="40"/>
      <c r="O386" s="40"/>
      <c r="P386" s="40"/>
      <c r="Q386" s="40"/>
      <c r="R386" s="40"/>
      <c r="T386" s="40"/>
      <c r="U386" s="40"/>
      <c r="V386" s="41"/>
      <c r="W386" s="41"/>
      <c r="Z386" s="38"/>
      <c r="AA386" s="35"/>
    </row>
    <row r="387" spans="1:27" ht="12.75" x14ac:dyDescent="0.2">
      <c r="A387" s="37"/>
      <c r="C387" s="16"/>
      <c r="F387" s="16" t="str">
        <f t="shared" si="40"/>
        <v/>
      </c>
      <c r="G387" s="17" t="str">
        <f t="shared" si="41"/>
        <v/>
      </c>
      <c r="H387" s="17">
        <f t="shared" si="39"/>
        <v>43267</v>
      </c>
      <c r="I387" s="16" t="str">
        <f t="shared" si="36"/>
        <v>6/16/2018</v>
      </c>
      <c r="J387" s="16" t="e">
        <f t="shared" si="37"/>
        <v>#N/A</v>
      </c>
      <c r="K387" s="27">
        <f t="shared" si="38"/>
        <v>5650.8059999999996</v>
      </c>
      <c r="Z387" s="38"/>
      <c r="AA387" s="35"/>
    </row>
    <row r="388" spans="1:27" ht="12.75" x14ac:dyDescent="0.2">
      <c r="A388" s="37"/>
      <c r="B388" s="40"/>
      <c r="C388" s="20"/>
      <c r="D388" s="40"/>
      <c r="E388" s="40"/>
      <c r="F388" s="16" t="str">
        <f t="shared" si="40"/>
        <v/>
      </c>
      <c r="G388" s="17" t="str">
        <f t="shared" si="41"/>
        <v/>
      </c>
      <c r="H388" s="17">
        <f t="shared" si="39"/>
        <v>43268</v>
      </c>
      <c r="I388" s="16" t="str">
        <f t="shared" si="36"/>
        <v>6/17/2018</v>
      </c>
      <c r="J388" s="16" t="e">
        <f t="shared" si="37"/>
        <v>#N/A</v>
      </c>
      <c r="K388" s="27">
        <f t="shared" si="38"/>
        <v>5650.8059999999996</v>
      </c>
      <c r="Z388" s="38"/>
      <c r="AA388" s="35"/>
    </row>
    <row r="389" spans="1:27" ht="12.75" x14ac:dyDescent="0.2">
      <c r="A389" s="28"/>
      <c r="C389" s="16"/>
      <c r="F389" s="16" t="str">
        <f t="shared" si="40"/>
        <v/>
      </c>
      <c r="G389" s="17" t="str">
        <f t="shared" si="41"/>
        <v/>
      </c>
      <c r="H389" s="17">
        <f t="shared" si="39"/>
        <v>43269</v>
      </c>
      <c r="I389" s="16" t="str">
        <f t="shared" si="36"/>
        <v>6/18/2018</v>
      </c>
      <c r="J389" s="16" t="e">
        <f t="shared" si="37"/>
        <v>#N/A</v>
      </c>
      <c r="K389" s="27">
        <f t="shared" si="38"/>
        <v>5650.8059999999996</v>
      </c>
      <c r="Z389" s="30"/>
      <c r="AA389" s="27"/>
    </row>
    <row r="390" spans="1:27" ht="12.75" x14ac:dyDescent="0.2">
      <c r="A390" s="37"/>
      <c r="C390" s="16"/>
      <c r="F390" s="16" t="str">
        <f t="shared" si="40"/>
        <v/>
      </c>
      <c r="G390" s="17" t="str">
        <f t="shared" si="41"/>
        <v/>
      </c>
      <c r="H390" s="17">
        <f t="shared" si="39"/>
        <v>43270</v>
      </c>
      <c r="I390" s="16" t="str">
        <f t="shared" si="36"/>
        <v>6/19/2018</v>
      </c>
      <c r="J390" s="16" t="e">
        <f t="shared" si="37"/>
        <v>#N/A</v>
      </c>
      <c r="K390" s="27">
        <f t="shared" si="38"/>
        <v>5650.8059999999996</v>
      </c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1"/>
      <c r="W390" s="41"/>
      <c r="Z390" s="38"/>
      <c r="AA390" s="35"/>
    </row>
    <row r="391" spans="1:27" ht="12.75" x14ac:dyDescent="0.2">
      <c r="A391" s="28"/>
      <c r="C391" s="10"/>
      <c r="F391" s="16" t="str">
        <f t="shared" si="40"/>
        <v/>
      </c>
      <c r="G391" s="17" t="str">
        <f t="shared" si="41"/>
        <v/>
      </c>
      <c r="H391" s="17">
        <f t="shared" si="39"/>
        <v>43271</v>
      </c>
      <c r="I391" s="16" t="str">
        <f t="shared" ref="I391:I402" si="42">TEXT(H391,"m/d/yyyy")</f>
        <v>6/20/2018</v>
      </c>
      <c r="J391" s="16" t="e">
        <f t="shared" ref="J391:J402" si="43">MATCH(I391,G:G,0)</f>
        <v>#N/A</v>
      </c>
      <c r="K391" s="27">
        <f t="shared" si="38"/>
        <v>5650.8059999999996</v>
      </c>
      <c r="Z391" s="30"/>
      <c r="AA391" s="27"/>
    </row>
    <row r="392" spans="1:27" ht="12.75" x14ac:dyDescent="0.2">
      <c r="A392" s="28"/>
      <c r="C392" s="16"/>
      <c r="F392" s="16" t="str">
        <f t="shared" si="40"/>
        <v/>
      </c>
      <c r="G392" s="17" t="str">
        <f t="shared" si="41"/>
        <v/>
      </c>
      <c r="H392" s="17">
        <f t="shared" si="39"/>
        <v>43272</v>
      </c>
      <c r="I392" s="16" t="str">
        <f t="shared" si="42"/>
        <v>6/21/2018</v>
      </c>
      <c r="J392" s="16" t="e">
        <f t="shared" si="43"/>
        <v>#N/A</v>
      </c>
      <c r="K392" s="27">
        <f t="shared" ref="K392:K402" si="44">IFERROR(INDEX(E:E,J392),K391)</f>
        <v>5650.8059999999996</v>
      </c>
      <c r="Z392" s="30"/>
      <c r="AA392" s="27"/>
    </row>
    <row r="393" spans="1:27" ht="12.75" x14ac:dyDescent="0.2">
      <c r="A393" s="37"/>
      <c r="C393" s="16"/>
      <c r="F393" s="16" t="str">
        <f t="shared" si="40"/>
        <v/>
      </c>
      <c r="G393" s="17" t="str">
        <f t="shared" si="41"/>
        <v/>
      </c>
      <c r="H393" s="17">
        <f t="shared" ref="H393:H402" si="45">H392+1</f>
        <v>43273</v>
      </c>
      <c r="I393" s="16" t="str">
        <f t="shared" si="42"/>
        <v>6/22/2018</v>
      </c>
      <c r="J393" s="16" t="e">
        <f t="shared" si="43"/>
        <v>#N/A</v>
      </c>
      <c r="K393" s="27">
        <f t="shared" si="44"/>
        <v>5650.8059999999996</v>
      </c>
      <c r="Z393" s="38"/>
      <c r="AA393" s="35"/>
    </row>
    <row r="394" spans="1:27" ht="12.75" x14ac:dyDescent="0.2">
      <c r="A394" s="28"/>
      <c r="C394" s="16"/>
      <c r="F394" s="16" t="str">
        <f t="shared" si="40"/>
        <v/>
      </c>
      <c r="G394" s="17" t="str">
        <f t="shared" si="41"/>
        <v/>
      </c>
      <c r="H394" s="17">
        <f t="shared" si="45"/>
        <v>43274</v>
      </c>
      <c r="I394" s="16" t="str">
        <f t="shared" si="42"/>
        <v>6/23/2018</v>
      </c>
      <c r="J394" s="16" t="e">
        <f t="shared" si="43"/>
        <v>#N/A</v>
      </c>
      <c r="K394" s="27">
        <f t="shared" si="44"/>
        <v>5650.8059999999996</v>
      </c>
      <c r="Z394" s="30"/>
      <c r="AA394" s="27"/>
    </row>
    <row r="395" spans="1:27" ht="12.75" x14ac:dyDescent="0.2">
      <c r="A395" s="28"/>
      <c r="B395" s="40"/>
      <c r="C395" s="20"/>
      <c r="D395" s="40"/>
      <c r="E395" s="40"/>
      <c r="F395" s="16" t="str">
        <f t="shared" si="40"/>
        <v/>
      </c>
      <c r="G395" s="17" t="str">
        <f t="shared" si="41"/>
        <v/>
      </c>
      <c r="H395" s="17">
        <f t="shared" si="45"/>
        <v>43275</v>
      </c>
      <c r="I395" s="16" t="str">
        <f t="shared" si="42"/>
        <v>6/24/2018</v>
      </c>
      <c r="J395" s="16" t="e">
        <f t="shared" si="43"/>
        <v>#N/A</v>
      </c>
      <c r="K395" s="27">
        <f t="shared" si="44"/>
        <v>5650.8059999999996</v>
      </c>
      <c r="Z395" s="30"/>
      <c r="AA395" s="27"/>
    </row>
    <row r="396" spans="1:27" ht="12.75" x14ac:dyDescent="0.2">
      <c r="A396" s="28"/>
      <c r="C396" s="16"/>
      <c r="F396" s="16" t="str">
        <f t="shared" si="40"/>
        <v/>
      </c>
      <c r="G396" s="17" t="str">
        <f t="shared" si="41"/>
        <v/>
      </c>
      <c r="H396" s="17">
        <f t="shared" si="45"/>
        <v>43276</v>
      </c>
      <c r="I396" s="16" t="str">
        <f t="shared" si="42"/>
        <v>6/25/2018</v>
      </c>
      <c r="J396" s="16" t="e">
        <f t="shared" si="43"/>
        <v>#N/A</v>
      </c>
      <c r="K396" s="27">
        <f t="shared" si="44"/>
        <v>5650.8059999999996</v>
      </c>
      <c r="Z396" s="30"/>
      <c r="AA396" s="27"/>
    </row>
    <row r="397" spans="1:27" ht="12.75" x14ac:dyDescent="0.2">
      <c r="A397" s="37"/>
      <c r="B397" s="40"/>
      <c r="C397" s="20"/>
      <c r="D397" s="40"/>
      <c r="E397" s="40"/>
      <c r="F397" s="16" t="str">
        <f t="shared" si="40"/>
        <v/>
      </c>
      <c r="G397" s="17" t="str">
        <f t="shared" si="41"/>
        <v/>
      </c>
      <c r="H397" s="17">
        <f t="shared" si="45"/>
        <v>43277</v>
      </c>
      <c r="I397" s="16" t="str">
        <f t="shared" si="42"/>
        <v>6/26/2018</v>
      </c>
      <c r="J397" s="16" t="e">
        <f t="shared" si="43"/>
        <v>#N/A</v>
      </c>
      <c r="K397" s="27">
        <f t="shared" si="44"/>
        <v>5650.8059999999996</v>
      </c>
      <c r="L397" s="40"/>
      <c r="M397" s="40"/>
      <c r="N397" s="40"/>
      <c r="O397" s="40"/>
      <c r="P397" s="40"/>
      <c r="Q397" s="40"/>
      <c r="R397" s="40"/>
      <c r="T397" s="40"/>
      <c r="U397" s="40"/>
      <c r="V397" s="41"/>
      <c r="W397" s="41"/>
      <c r="Z397" s="38"/>
      <c r="AA397" s="35"/>
    </row>
    <row r="398" spans="1:27" ht="12.75" x14ac:dyDescent="0.2">
      <c r="A398" s="28"/>
      <c r="C398" s="16"/>
      <c r="F398" s="16" t="str">
        <f t="shared" si="40"/>
        <v/>
      </c>
      <c r="G398" s="17" t="str">
        <f t="shared" si="41"/>
        <v/>
      </c>
      <c r="H398" s="17">
        <f t="shared" si="45"/>
        <v>43278</v>
      </c>
      <c r="I398" s="16" t="str">
        <f t="shared" si="42"/>
        <v>6/27/2018</v>
      </c>
      <c r="J398" s="16" t="e">
        <f t="shared" si="43"/>
        <v>#N/A</v>
      </c>
      <c r="K398" s="27">
        <f t="shared" si="44"/>
        <v>5650.8059999999996</v>
      </c>
      <c r="Z398" s="30"/>
      <c r="AA398" s="27"/>
    </row>
    <row r="399" spans="1:27" ht="12.75" x14ac:dyDescent="0.2">
      <c r="A399" s="37"/>
      <c r="C399" s="16"/>
      <c r="F399" s="16" t="str">
        <f t="shared" si="40"/>
        <v/>
      </c>
      <c r="G399" s="17" t="str">
        <f t="shared" si="41"/>
        <v/>
      </c>
      <c r="H399" s="17">
        <f t="shared" si="45"/>
        <v>43279</v>
      </c>
      <c r="I399" s="16" t="str">
        <f t="shared" si="42"/>
        <v>6/28/2018</v>
      </c>
      <c r="J399" s="16" t="e">
        <f t="shared" si="43"/>
        <v>#N/A</v>
      </c>
      <c r="K399" s="27">
        <f t="shared" si="44"/>
        <v>5650.8059999999996</v>
      </c>
      <c r="L399" s="40"/>
      <c r="M399" s="40"/>
      <c r="N399" s="40"/>
      <c r="O399" s="40"/>
      <c r="P399" s="40"/>
      <c r="Q399" s="40"/>
      <c r="R399" s="40"/>
      <c r="T399" s="40"/>
      <c r="W399" s="41"/>
      <c r="Z399" s="38"/>
      <c r="AA399" s="35"/>
    </row>
    <row r="400" spans="1:27" ht="12.75" x14ac:dyDescent="0.2">
      <c r="A400" s="28"/>
      <c r="B400" s="40"/>
      <c r="C400" s="20"/>
      <c r="D400" s="40"/>
      <c r="E400" s="40"/>
      <c r="F400" s="16" t="str">
        <f t="shared" ref="F400:F402" si="46">LEFT(A400,10)</f>
        <v/>
      </c>
      <c r="G400" s="17" t="str">
        <f t="shared" ref="G400:G402" si="47">TEXT(F400,"m/d/yyyy")</f>
        <v/>
      </c>
      <c r="H400" s="17">
        <f t="shared" si="45"/>
        <v>43280</v>
      </c>
      <c r="I400" s="16" t="str">
        <f t="shared" si="42"/>
        <v>6/29/2018</v>
      </c>
      <c r="J400" s="16" t="e">
        <f t="shared" si="43"/>
        <v>#N/A</v>
      </c>
      <c r="K400" s="27">
        <f t="shared" si="44"/>
        <v>5650.8059999999996</v>
      </c>
      <c r="Z400" s="30"/>
      <c r="AA400" s="27"/>
    </row>
    <row r="401" spans="1:27" ht="12.75" x14ac:dyDescent="0.2">
      <c r="A401" s="28"/>
      <c r="C401" s="16"/>
      <c r="F401" s="16" t="str">
        <f t="shared" si="46"/>
        <v/>
      </c>
      <c r="G401" s="17" t="str">
        <f t="shared" si="47"/>
        <v/>
      </c>
      <c r="H401" s="17">
        <f t="shared" si="45"/>
        <v>43281</v>
      </c>
      <c r="I401" s="16" t="str">
        <f t="shared" si="42"/>
        <v>6/30/2018</v>
      </c>
      <c r="J401" s="16" t="e">
        <f t="shared" si="43"/>
        <v>#N/A</v>
      </c>
      <c r="K401" s="27">
        <f t="shared" si="44"/>
        <v>5650.8059999999996</v>
      </c>
      <c r="Z401" s="30"/>
      <c r="AA401" s="27"/>
    </row>
    <row r="402" spans="1:27" ht="12.75" x14ac:dyDescent="0.2">
      <c r="A402" s="37"/>
      <c r="B402" s="40"/>
      <c r="C402" s="20"/>
      <c r="D402" s="40"/>
      <c r="E402" s="40"/>
      <c r="F402" s="16" t="str">
        <f t="shared" si="46"/>
        <v/>
      </c>
      <c r="G402" s="17" t="str">
        <f t="shared" si="47"/>
        <v/>
      </c>
      <c r="H402" s="17">
        <f t="shared" si="45"/>
        <v>43282</v>
      </c>
      <c r="I402" s="16" t="str">
        <f t="shared" si="42"/>
        <v>7/1/2018</v>
      </c>
      <c r="J402" s="16" t="e">
        <f t="shared" si="43"/>
        <v>#N/A</v>
      </c>
      <c r="K402" s="27">
        <f t="shared" si="44"/>
        <v>5650.8059999999996</v>
      </c>
      <c r="L402" s="40"/>
      <c r="M402" s="40"/>
      <c r="N402" s="40"/>
      <c r="O402" s="40"/>
      <c r="P402" s="40"/>
      <c r="Q402" s="40"/>
      <c r="R402" s="40"/>
      <c r="T402" s="40"/>
      <c r="U402" s="40"/>
      <c r="V402" s="41"/>
      <c r="W402" s="41"/>
      <c r="Z402" s="38"/>
      <c r="AA402" s="35"/>
    </row>
    <row r="403" spans="1:27" ht="12.75" x14ac:dyDescent="0.2">
      <c r="A403" s="28"/>
      <c r="C403" s="16"/>
      <c r="F403" s="16"/>
      <c r="G403" s="17"/>
      <c r="H403" s="17"/>
      <c r="I403" s="16"/>
      <c r="J403" s="16"/>
      <c r="K403" s="27"/>
      <c r="Z403" s="30"/>
      <c r="AA403" s="27"/>
    </row>
    <row r="404" spans="1:27" ht="12.75" x14ac:dyDescent="0.2">
      <c r="A404" s="37"/>
      <c r="B404" s="40"/>
      <c r="C404" s="20"/>
      <c r="D404" s="40"/>
      <c r="E404" s="40"/>
      <c r="F404" s="16"/>
      <c r="G404" s="17"/>
      <c r="H404" s="17"/>
      <c r="I404" s="16"/>
      <c r="J404" s="16"/>
      <c r="K404" s="27"/>
      <c r="L404" s="40"/>
      <c r="M404" s="40"/>
      <c r="N404" s="40"/>
      <c r="O404" s="40"/>
      <c r="P404" s="40"/>
      <c r="Q404" s="40"/>
      <c r="R404" s="40"/>
      <c r="T404" s="40"/>
      <c r="U404" s="40"/>
      <c r="W404" s="41"/>
      <c r="Z404" s="38"/>
      <c r="AA404" s="35"/>
    </row>
    <row r="405" spans="1:27" ht="12.75" x14ac:dyDescent="0.2">
      <c r="A405" s="28"/>
      <c r="C405" s="16"/>
      <c r="F405" s="16"/>
      <c r="G405" s="17"/>
      <c r="H405" s="17"/>
      <c r="I405" s="16"/>
      <c r="J405" s="16"/>
      <c r="K405" s="27"/>
      <c r="Z405" s="30"/>
      <c r="AA405" s="27"/>
    </row>
    <row r="406" spans="1:27" ht="12.75" x14ac:dyDescent="0.2">
      <c r="A406" s="37"/>
      <c r="B406" s="40"/>
      <c r="C406" s="20"/>
      <c r="D406" s="40"/>
      <c r="E406" s="40"/>
      <c r="F406" s="16"/>
      <c r="G406" s="17"/>
      <c r="H406" s="17"/>
      <c r="I406" s="16"/>
      <c r="J406" s="16"/>
      <c r="K406" s="27"/>
      <c r="L406" s="40"/>
      <c r="M406" s="40"/>
      <c r="N406" s="40"/>
      <c r="O406" s="40"/>
      <c r="P406" s="40"/>
      <c r="Q406" s="40"/>
      <c r="R406" s="40"/>
      <c r="T406" s="40"/>
      <c r="U406" s="40"/>
      <c r="V406" s="41"/>
      <c r="W406" s="41"/>
      <c r="Z406" s="38"/>
      <c r="AA406" s="35"/>
    </row>
    <row r="407" spans="1:27" ht="12.75" x14ac:dyDescent="0.2">
      <c r="A407" s="28"/>
      <c r="B407" s="40"/>
      <c r="C407" s="44"/>
      <c r="D407" s="40"/>
      <c r="E407" s="40"/>
      <c r="F407" s="16"/>
      <c r="G407" s="17"/>
      <c r="H407" s="17"/>
      <c r="I407" s="16"/>
      <c r="J407" s="16"/>
      <c r="K407" s="27"/>
      <c r="Z407" s="30"/>
      <c r="AA407" s="27"/>
    </row>
    <row r="408" spans="1:27" ht="12.75" x14ac:dyDescent="0.2">
      <c r="A408" s="37"/>
      <c r="B408" s="40"/>
      <c r="C408" s="44"/>
      <c r="D408" s="40"/>
      <c r="E408" s="40"/>
      <c r="F408" s="16"/>
      <c r="G408" s="17"/>
      <c r="H408" s="17"/>
      <c r="I408" s="16"/>
      <c r="J408" s="16"/>
      <c r="K408" s="27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1"/>
      <c r="W408" s="41"/>
      <c r="Z408" s="38"/>
      <c r="AA408" s="35"/>
    </row>
    <row r="409" spans="1:27" ht="12.75" x14ac:dyDescent="0.2">
      <c r="A409" s="45"/>
      <c r="B409" s="40"/>
      <c r="C409" s="44"/>
      <c r="D409" s="40"/>
      <c r="E409" s="40"/>
      <c r="F409" s="16"/>
      <c r="G409" s="17"/>
      <c r="H409" s="17"/>
      <c r="I409" s="16"/>
      <c r="J409" s="16"/>
      <c r="K409" s="27"/>
      <c r="L409" s="40"/>
      <c r="M409" s="40"/>
      <c r="N409" s="40"/>
      <c r="O409" s="40"/>
      <c r="P409" s="40"/>
      <c r="Q409" s="40"/>
      <c r="R409" s="40"/>
      <c r="T409" s="40"/>
      <c r="U409" s="40"/>
      <c r="V409" s="41"/>
      <c r="W409" s="41"/>
      <c r="Z409" s="46"/>
      <c r="AA409" s="41"/>
    </row>
    <row r="410" spans="1:27" ht="12.75" x14ac:dyDescent="0.2">
      <c r="A410" s="45"/>
      <c r="F410" s="16"/>
      <c r="G410" s="17"/>
      <c r="H410" s="17"/>
      <c r="I410" s="16"/>
      <c r="J410" s="16"/>
      <c r="K410" s="27"/>
      <c r="L410" s="40"/>
      <c r="M410" s="40"/>
      <c r="N410" s="40"/>
      <c r="O410" s="40"/>
      <c r="P410" s="40"/>
      <c r="Q410" s="40"/>
      <c r="R410" s="40"/>
      <c r="T410" s="40"/>
      <c r="U410" s="40"/>
      <c r="V410" s="41"/>
      <c r="W410" s="41"/>
      <c r="Z410" s="46"/>
      <c r="AA410" s="41"/>
    </row>
    <row r="411" spans="1:27" ht="12.75" x14ac:dyDescent="0.2">
      <c r="A411" s="45"/>
      <c r="F411" s="16"/>
      <c r="G411" s="17"/>
      <c r="H411" s="17"/>
      <c r="I411" s="16"/>
      <c r="J411" s="16"/>
      <c r="K411" s="27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1"/>
      <c r="W411" s="41"/>
      <c r="Z411" s="46"/>
      <c r="AA411" s="41"/>
    </row>
    <row r="412" spans="1:27" ht="12.75" x14ac:dyDescent="0.2">
      <c r="A412" s="29"/>
      <c r="B412" s="40"/>
      <c r="C412" s="44"/>
      <c r="D412" s="40"/>
      <c r="E412" s="40"/>
      <c r="F412" s="16"/>
      <c r="G412" s="17"/>
      <c r="H412" s="17"/>
      <c r="I412" s="16"/>
      <c r="J412" s="16"/>
      <c r="K412" s="27"/>
    </row>
    <row r="413" spans="1:27" ht="12.75" x14ac:dyDescent="0.2">
      <c r="A413" s="29"/>
      <c r="F413" s="16"/>
      <c r="G413" s="17"/>
      <c r="H413" s="17"/>
      <c r="I413" s="16"/>
      <c r="J413" s="16"/>
      <c r="K413" s="27"/>
    </row>
    <row r="414" spans="1:27" ht="12.75" x14ac:dyDescent="0.2">
      <c r="A414" s="45"/>
      <c r="C414" s="11"/>
      <c r="F414" s="16"/>
      <c r="G414" s="17"/>
      <c r="H414" s="17"/>
      <c r="I414" s="16"/>
      <c r="J414" s="16"/>
      <c r="K414" s="27"/>
      <c r="L414" s="40"/>
      <c r="M414" s="40"/>
      <c r="N414" s="40"/>
      <c r="O414" s="40"/>
      <c r="P414" s="40"/>
      <c r="Q414" s="40"/>
      <c r="R414" s="40"/>
      <c r="T414" s="40"/>
      <c r="U414" s="40"/>
      <c r="V414" s="41"/>
      <c r="W414" s="41"/>
      <c r="Z414" s="46"/>
      <c r="AA414" s="41"/>
    </row>
    <row r="415" spans="1:27" ht="12.75" x14ac:dyDescent="0.2">
      <c r="A415" s="29"/>
      <c r="F415" s="16"/>
      <c r="G415" s="17"/>
      <c r="H415" s="17"/>
      <c r="I415" s="16"/>
      <c r="J415" s="16"/>
      <c r="K415" s="27"/>
    </row>
    <row r="416" spans="1:27" ht="12.75" x14ac:dyDescent="0.2">
      <c r="A416" s="45"/>
      <c r="F416" s="16"/>
      <c r="G416" s="17"/>
      <c r="H416" s="17"/>
      <c r="I416" s="16"/>
      <c r="J416" s="16"/>
      <c r="K416" s="27"/>
      <c r="Z416" s="46"/>
      <c r="AA416" s="41"/>
    </row>
    <row r="417" spans="1:27" ht="12.75" x14ac:dyDescent="0.2">
      <c r="A417" s="29"/>
      <c r="F417" s="16"/>
      <c r="G417" s="17"/>
      <c r="H417" s="17"/>
      <c r="I417" s="16"/>
      <c r="J417" s="16"/>
      <c r="K417" s="27"/>
    </row>
    <row r="418" spans="1:27" ht="12.75" x14ac:dyDescent="0.2">
      <c r="A418" s="29"/>
      <c r="B418" s="40"/>
      <c r="C418" s="44"/>
      <c r="D418" s="40"/>
      <c r="E418" s="40"/>
      <c r="F418" s="16"/>
      <c r="G418" s="17"/>
      <c r="H418" s="17"/>
      <c r="I418" s="16"/>
      <c r="J418" s="16"/>
      <c r="K418" s="27"/>
    </row>
    <row r="419" spans="1:27" ht="12.75" x14ac:dyDescent="0.2">
      <c r="A419" s="29"/>
      <c r="F419" s="16"/>
      <c r="G419" s="17"/>
      <c r="H419" s="17"/>
      <c r="I419" s="16"/>
      <c r="J419" s="16"/>
      <c r="K419" s="27"/>
    </row>
    <row r="420" spans="1:27" ht="12.75" x14ac:dyDescent="0.2">
      <c r="A420" s="45"/>
      <c r="B420" s="40"/>
      <c r="C420" s="44"/>
      <c r="D420" s="40"/>
      <c r="E420" s="40"/>
      <c r="F420" s="16"/>
      <c r="G420" s="17"/>
      <c r="H420" s="17"/>
      <c r="I420" s="16"/>
      <c r="J420" s="16"/>
      <c r="K420" s="27"/>
      <c r="L420" s="40"/>
      <c r="M420" s="40"/>
      <c r="N420" s="40"/>
      <c r="O420" s="40"/>
      <c r="P420" s="40"/>
      <c r="Q420" s="40"/>
      <c r="R420" s="40"/>
      <c r="T420" s="40"/>
      <c r="U420" s="40"/>
      <c r="W420" s="41"/>
      <c r="Z420" s="46"/>
      <c r="AA420" s="41"/>
    </row>
    <row r="421" spans="1:27" ht="12.75" x14ac:dyDescent="0.2">
      <c r="A421" s="29"/>
      <c r="C421" s="11"/>
      <c r="F421" s="16"/>
      <c r="G421" s="17"/>
      <c r="H421" s="17"/>
      <c r="I421" s="16"/>
      <c r="J421" s="16"/>
      <c r="K421" s="27"/>
    </row>
    <row r="422" spans="1:27" ht="12.75" x14ac:dyDescent="0.2">
      <c r="A422" s="45"/>
      <c r="B422" s="40"/>
      <c r="C422" s="44"/>
      <c r="D422" s="40"/>
      <c r="E422" s="40"/>
      <c r="F422" s="16"/>
      <c r="G422" s="17"/>
      <c r="H422" s="17"/>
      <c r="I422" s="16"/>
      <c r="J422" s="16"/>
      <c r="K422" s="27"/>
      <c r="L422" s="40"/>
      <c r="M422" s="40"/>
      <c r="N422" s="40"/>
      <c r="O422" s="40"/>
      <c r="P422" s="40"/>
      <c r="Q422" s="40"/>
      <c r="R422" s="40"/>
      <c r="T422" s="40"/>
      <c r="U422" s="40"/>
      <c r="W422" s="41"/>
      <c r="Z422" s="46"/>
      <c r="AA422" s="41"/>
    </row>
    <row r="423" spans="1:27" ht="12.75" x14ac:dyDescent="0.2">
      <c r="A423" s="45"/>
      <c r="F423" s="16"/>
      <c r="G423" s="17"/>
      <c r="H423" s="17"/>
      <c r="I423" s="16"/>
      <c r="J423" s="16"/>
      <c r="K423" s="27"/>
      <c r="Z423" s="46"/>
      <c r="AA423" s="41"/>
    </row>
    <row r="424" spans="1:27" ht="12.75" x14ac:dyDescent="0.2">
      <c r="A424" s="45"/>
      <c r="F424" s="16"/>
      <c r="G424" s="17"/>
      <c r="H424" s="17"/>
      <c r="I424" s="16"/>
      <c r="J424" s="16"/>
      <c r="K424" s="27"/>
      <c r="L424" s="40"/>
      <c r="M424" s="40"/>
      <c r="N424" s="40"/>
      <c r="O424" s="40"/>
      <c r="P424" s="40"/>
      <c r="Q424" s="40"/>
      <c r="R424" s="40"/>
      <c r="T424" s="40"/>
      <c r="U424" s="40"/>
      <c r="W424" s="41"/>
      <c r="Z424" s="46"/>
      <c r="AA424" s="41"/>
    </row>
    <row r="425" spans="1:27" ht="12.75" x14ac:dyDescent="0.2">
      <c r="A425" s="29"/>
      <c r="B425" s="40"/>
      <c r="C425" s="44"/>
      <c r="D425" s="40"/>
      <c r="E425" s="40"/>
      <c r="F425" s="16"/>
      <c r="G425" s="17"/>
      <c r="H425" s="17"/>
      <c r="I425" s="16"/>
      <c r="J425" s="16"/>
      <c r="K425" s="27"/>
    </row>
    <row r="426" spans="1:27" ht="12.75" x14ac:dyDescent="0.2">
      <c r="A426" s="29"/>
      <c r="B426" s="40"/>
      <c r="C426" s="44"/>
      <c r="D426" s="40"/>
      <c r="E426" s="40"/>
      <c r="F426" s="16"/>
      <c r="G426" s="17"/>
      <c r="H426" s="17"/>
      <c r="I426" s="16"/>
      <c r="J426" s="16"/>
      <c r="K426" s="27"/>
    </row>
    <row r="427" spans="1:27" ht="12.75" x14ac:dyDescent="0.2">
      <c r="A427" s="45"/>
      <c r="F427" s="16"/>
      <c r="G427" s="17"/>
      <c r="H427" s="17"/>
      <c r="I427" s="16"/>
      <c r="J427" s="16"/>
      <c r="K427" s="27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1"/>
      <c r="W427" s="41"/>
      <c r="Z427" s="46"/>
      <c r="AA427" s="41"/>
    </row>
    <row r="428" spans="1:27" ht="12.75" x14ac:dyDescent="0.2">
      <c r="A428" s="45"/>
      <c r="B428" s="40"/>
      <c r="C428" s="44"/>
      <c r="D428" s="40"/>
      <c r="E428" s="40"/>
      <c r="F428" s="16"/>
      <c r="G428" s="17"/>
      <c r="H428" s="17"/>
      <c r="I428" s="16"/>
      <c r="J428" s="16"/>
      <c r="K428" s="27"/>
      <c r="L428" s="40"/>
      <c r="M428" s="40"/>
      <c r="N428" s="40"/>
      <c r="O428" s="40"/>
      <c r="P428" s="40"/>
      <c r="Q428" s="40"/>
      <c r="R428" s="40"/>
      <c r="T428" s="40"/>
      <c r="W428" s="41"/>
      <c r="Z428" s="46"/>
      <c r="AA428" s="41"/>
    </row>
    <row r="429" spans="1:27" ht="12.75" x14ac:dyDescent="0.2">
      <c r="A429" s="29"/>
      <c r="B429" s="40"/>
      <c r="C429" s="44"/>
      <c r="D429" s="40"/>
      <c r="E429" s="40"/>
      <c r="F429" s="16"/>
      <c r="G429" s="17"/>
      <c r="H429" s="17"/>
      <c r="I429" s="16"/>
      <c r="J429" s="16"/>
      <c r="K429" s="27"/>
    </row>
    <row r="430" spans="1:27" ht="12.75" x14ac:dyDescent="0.2">
      <c r="A430" s="45"/>
      <c r="F430" s="16"/>
      <c r="G430" s="17"/>
      <c r="H430" s="17"/>
      <c r="I430" s="16"/>
      <c r="J430" s="16"/>
      <c r="K430" s="27"/>
      <c r="L430" s="40"/>
      <c r="M430" s="40"/>
      <c r="N430" s="40"/>
      <c r="O430" s="40"/>
      <c r="P430" s="40"/>
      <c r="Q430" s="40"/>
      <c r="R430" s="40"/>
      <c r="T430" s="40"/>
      <c r="W430" s="41"/>
      <c r="Z430" s="46"/>
      <c r="AA430" s="41"/>
    </row>
    <row r="431" spans="1:27" ht="12.75" x14ac:dyDescent="0.2">
      <c r="A431" s="45"/>
      <c r="B431" s="40"/>
      <c r="C431" s="44"/>
      <c r="D431" s="40"/>
      <c r="E431" s="40"/>
      <c r="F431" s="16"/>
      <c r="G431" s="17"/>
      <c r="H431" s="17"/>
      <c r="I431" s="16"/>
      <c r="J431" s="16"/>
      <c r="K431" s="27"/>
      <c r="L431" s="40"/>
      <c r="M431" s="40"/>
      <c r="N431" s="40"/>
      <c r="O431" s="40"/>
      <c r="P431" s="40"/>
      <c r="Q431" s="40"/>
      <c r="R431" s="40"/>
      <c r="T431" s="40"/>
      <c r="U431" s="40"/>
      <c r="V431" s="41"/>
      <c r="W431" s="41"/>
      <c r="Z431" s="46"/>
      <c r="AA431" s="41"/>
    </row>
    <row r="432" spans="1:27" ht="12.75" x14ac:dyDescent="0.2">
      <c r="A432" s="29"/>
      <c r="B432" s="40"/>
      <c r="C432" s="44"/>
      <c r="D432" s="40"/>
      <c r="E432" s="40"/>
      <c r="F432" s="16"/>
      <c r="G432" s="17"/>
      <c r="H432" s="17"/>
      <c r="I432" s="16"/>
      <c r="J432" s="16"/>
      <c r="K432" s="27"/>
    </row>
    <row r="433" spans="1:27" ht="12.75" x14ac:dyDescent="0.2">
      <c r="A433" s="45"/>
      <c r="G433" s="44"/>
      <c r="H433" s="44"/>
      <c r="I433" s="44"/>
      <c r="J433" s="44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1"/>
      <c r="W433" s="41"/>
      <c r="Z433" s="46"/>
      <c r="AA433" s="41"/>
    </row>
    <row r="434" spans="1:27" ht="12.75" x14ac:dyDescent="0.2">
      <c r="A434" s="45"/>
      <c r="G434" s="44"/>
      <c r="H434" s="44"/>
      <c r="I434" s="44"/>
      <c r="J434" s="44"/>
      <c r="K434" s="40"/>
      <c r="L434" s="40"/>
      <c r="M434" s="40"/>
      <c r="N434" s="40"/>
      <c r="O434" s="40"/>
      <c r="P434" s="40"/>
      <c r="Q434" s="40"/>
      <c r="R434" s="40"/>
      <c r="T434" s="40"/>
      <c r="U434" s="40"/>
      <c r="W434" s="41"/>
      <c r="Z434" s="46"/>
      <c r="AA434" s="41"/>
    </row>
    <row r="435" spans="1:27" ht="12.75" x14ac:dyDescent="0.2">
      <c r="A435" s="29"/>
      <c r="K435" s="40"/>
    </row>
    <row r="436" spans="1:27" ht="12.75" x14ac:dyDescent="0.2">
      <c r="A436" s="29"/>
      <c r="B436" s="40"/>
      <c r="C436" s="44"/>
      <c r="D436" s="40"/>
      <c r="E436" s="40"/>
      <c r="F436" s="44"/>
    </row>
    <row r="437" spans="1:27" ht="12.75" x14ac:dyDescent="0.2">
      <c r="A437" s="29"/>
      <c r="B437" s="40"/>
      <c r="C437" s="44"/>
      <c r="D437" s="40"/>
      <c r="E437" s="40"/>
      <c r="F437" s="44"/>
    </row>
    <row r="438" spans="1:27" ht="12.75" x14ac:dyDescent="0.2">
      <c r="A438" s="45"/>
      <c r="B438" s="40"/>
      <c r="C438" s="44"/>
      <c r="D438" s="40"/>
      <c r="E438" s="40"/>
      <c r="F438" s="44"/>
      <c r="G438" s="44"/>
      <c r="H438" s="44"/>
      <c r="I438" s="44"/>
      <c r="J438" s="44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1"/>
      <c r="W438" s="41"/>
      <c r="Z438" s="46"/>
      <c r="AA438" s="41"/>
    </row>
    <row r="439" spans="1:27" ht="12.75" x14ac:dyDescent="0.2">
      <c r="A439" s="45"/>
      <c r="C439" s="11"/>
      <c r="G439" s="44"/>
      <c r="H439" s="44"/>
      <c r="I439" s="44"/>
      <c r="J439" s="44"/>
      <c r="K439" s="40"/>
      <c r="L439" s="40"/>
      <c r="M439" s="40"/>
      <c r="N439" s="40"/>
      <c r="O439" s="40"/>
      <c r="P439" s="40"/>
      <c r="Q439" s="40"/>
      <c r="R439" s="40"/>
      <c r="T439" s="40"/>
      <c r="U439" s="40"/>
      <c r="V439" s="41"/>
      <c r="W439" s="41"/>
      <c r="Z439" s="46"/>
      <c r="AA439" s="41"/>
    </row>
    <row r="440" spans="1:27" ht="12.75" x14ac:dyDescent="0.2">
      <c r="A440" s="45"/>
      <c r="G440" s="44"/>
      <c r="H440" s="44"/>
      <c r="I440" s="44"/>
      <c r="J440" s="44"/>
      <c r="K440" s="40"/>
      <c r="L440" s="40"/>
      <c r="M440" s="40"/>
      <c r="N440" s="40"/>
      <c r="O440" s="40"/>
      <c r="P440" s="40"/>
      <c r="Q440" s="40"/>
      <c r="R440" s="40"/>
      <c r="T440" s="40"/>
      <c r="W440" s="41"/>
      <c r="Z440" s="46"/>
      <c r="AA440" s="41"/>
    </row>
    <row r="441" spans="1:27" ht="12.75" x14ac:dyDescent="0.2">
      <c r="A441" s="45"/>
      <c r="Z441" s="46"/>
      <c r="AA441" s="41"/>
    </row>
    <row r="442" spans="1:27" ht="12.75" x14ac:dyDescent="0.2">
      <c r="A442" s="29"/>
    </row>
    <row r="443" spans="1:27" ht="12.75" x14ac:dyDescent="0.2">
      <c r="A443" s="29"/>
      <c r="B443" s="40"/>
      <c r="C443" s="44"/>
      <c r="D443" s="40"/>
      <c r="E443" s="40"/>
      <c r="F443" s="44"/>
    </row>
    <row r="444" spans="1:27" ht="12.75" x14ac:dyDescent="0.2">
      <c r="A444" s="29"/>
      <c r="C444" s="11"/>
    </row>
    <row r="445" spans="1:27" ht="12.75" x14ac:dyDescent="0.2">
      <c r="A445" s="45"/>
      <c r="B445" s="40"/>
      <c r="C445" s="44"/>
      <c r="D445" s="40"/>
      <c r="E445" s="40"/>
      <c r="F445" s="44"/>
      <c r="G445" s="44"/>
      <c r="H445" s="44"/>
      <c r="I445" s="44"/>
      <c r="J445" s="44"/>
      <c r="K445" s="40"/>
      <c r="L445" s="40"/>
      <c r="M445" s="40"/>
      <c r="N445" s="40"/>
      <c r="O445" s="40"/>
      <c r="P445" s="40"/>
      <c r="Q445" s="40"/>
      <c r="R445" s="40"/>
      <c r="T445" s="40"/>
      <c r="U445" s="40"/>
      <c r="V445" s="41"/>
      <c r="W445" s="41"/>
      <c r="Z445" s="46"/>
      <c r="AA445" s="41"/>
    </row>
    <row r="446" spans="1:27" ht="12.75" x14ac:dyDescent="0.2">
      <c r="A446" s="45"/>
      <c r="C446" s="11"/>
      <c r="Z446" s="46"/>
      <c r="AA446" s="41"/>
    </row>
    <row r="447" spans="1:27" ht="12.75" x14ac:dyDescent="0.2">
      <c r="A447" s="45"/>
      <c r="B447" s="40"/>
      <c r="C447" s="44"/>
      <c r="D447" s="40"/>
      <c r="E447" s="40"/>
      <c r="F447" s="44"/>
      <c r="G447" s="44"/>
      <c r="H447" s="44"/>
      <c r="I447" s="44"/>
      <c r="J447" s="44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1"/>
      <c r="W447" s="41"/>
      <c r="Z447" s="46"/>
      <c r="AA447" s="41"/>
    </row>
    <row r="448" spans="1:27" ht="12.75" x14ac:dyDescent="0.2">
      <c r="A448" s="45"/>
      <c r="C448" s="11"/>
      <c r="Z448" s="46"/>
      <c r="AA448" s="41"/>
    </row>
    <row r="449" spans="1:27" ht="12.75" x14ac:dyDescent="0.2">
      <c r="A449" s="45"/>
      <c r="G449" s="44"/>
      <c r="H449" s="44"/>
      <c r="I449" s="44"/>
      <c r="J449" s="44"/>
      <c r="K449" s="40"/>
      <c r="L449" s="40"/>
      <c r="M449" s="40"/>
      <c r="N449" s="40"/>
      <c r="O449" s="40"/>
      <c r="P449" s="40"/>
      <c r="Q449" s="40"/>
      <c r="R449" s="40"/>
      <c r="T449" s="40"/>
      <c r="U449" s="40"/>
      <c r="W449" s="41"/>
      <c r="Z449" s="46"/>
      <c r="AA449" s="41"/>
    </row>
    <row r="450" spans="1:27" ht="12.75" x14ac:dyDescent="0.2">
      <c r="A450" s="45"/>
      <c r="Z450" s="46"/>
      <c r="AA450" s="41"/>
    </row>
    <row r="451" spans="1:27" ht="12.75" x14ac:dyDescent="0.2">
      <c r="A451" s="29"/>
      <c r="C451" s="11"/>
    </row>
    <row r="452" spans="1:27" ht="12.75" x14ac:dyDescent="0.2">
      <c r="A452" s="29"/>
      <c r="B452" s="40"/>
      <c r="C452" s="44"/>
      <c r="D452" s="40"/>
      <c r="E452" s="40"/>
      <c r="F452" s="44"/>
    </row>
    <row r="453" spans="1:27" ht="12.75" x14ac:dyDescent="0.2">
      <c r="A453" s="45"/>
      <c r="B453" s="40"/>
      <c r="C453" s="44"/>
      <c r="D453" s="40"/>
      <c r="E453" s="40"/>
      <c r="F453" s="44"/>
      <c r="Z453" s="46"/>
      <c r="AA453" s="41"/>
    </row>
    <row r="454" spans="1:27" ht="12.75" x14ac:dyDescent="0.2">
      <c r="A454" s="45"/>
      <c r="G454" s="44"/>
      <c r="H454" s="44"/>
      <c r="I454" s="44"/>
      <c r="J454" s="44"/>
      <c r="K454" s="40"/>
      <c r="L454" s="40"/>
      <c r="M454" s="40"/>
      <c r="N454" s="40"/>
      <c r="O454" s="40"/>
      <c r="P454" s="40"/>
      <c r="Q454" s="40"/>
      <c r="R454" s="40"/>
      <c r="T454" s="40"/>
      <c r="U454" s="40"/>
      <c r="V454" s="41"/>
      <c r="W454" s="41"/>
      <c r="Z454" s="46"/>
      <c r="AA454" s="41"/>
    </row>
    <row r="455" spans="1:27" ht="12.75" x14ac:dyDescent="0.2">
      <c r="A455" s="45"/>
      <c r="G455" s="44"/>
      <c r="H455" s="44"/>
      <c r="I455" s="44"/>
      <c r="J455" s="44"/>
      <c r="K455" s="40"/>
      <c r="L455" s="40"/>
      <c r="M455" s="40"/>
      <c r="N455" s="40"/>
      <c r="O455" s="40"/>
      <c r="P455" s="40"/>
      <c r="Q455" s="40"/>
      <c r="R455" s="40"/>
      <c r="T455" s="40"/>
      <c r="U455" s="40"/>
      <c r="W455" s="41"/>
      <c r="Z455" s="46"/>
      <c r="AA455" s="41"/>
    </row>
    <row r="456" spans="1:27" ht="12.75" x14ac:dyDescent="0.2">
      <c r="A456" s="29"/>
      <c r="C456" s="11"/>
    </row>
    <row r="457" spans="1:27" ht="12.75" x14ac:dyDescent="0.2">
      <c r="A457" s="29"/>
      <c r="C457" s="11"/>
    </row>
    <row r="458" spans="1:27" ht="12.75" x14ac:dyDescent="0.2">
      <c r="A458" s="45"/>
      <c r="Z458" s="46"/>
      <c r="AA458" s="41"/>
    </row>
    <row r="459" spans="1:27" ht="12.75" x14ac:dyDescent="0.2">
      <c r="A459" s="45"/>
      <c r="Z459" s="46"/>
      <c r="AA459" s="41"/>
    </row>
    <row r="460" spans="1:27" ht="12.75" x14ac:dyDescent="0.2">
      <c r="A460" s="29"/>
      <c r="B460" s="40"/>
      <c r="C460" s="44"/>
      <c r="D460" s="40"/>
      <c r="E460" s="40"/>
      <c r="F460" s="44"/>
    </row>
    <row r="461" spans="1:27" ht="12.75" x14ac:dyDescent="0.2">
      <c r="A461" s="29"/>
    </row>
    <row r="462" spans="1:27" ht="12.75" x14ac:dyDescent="0.2">
      <c r="A462" s="45"/>
      <c r="B462" s="40"/>
      <c r="C462" s="44"/>
      <c r="D462" s="40"/>
      <c r="E462" s="40"/>
      <c r="F462" s="44"/>
      <c r="G462" s="44"/>
      <c r="H462" s="44"/>
      <c r="I462" s="44"/>
      <c r="J462" s="44"/>
      <c r="K462" s="40"/>
      <c r="L462" s="40"/>
      <c r="M462" s="40"/>
      <c r="N462" s="40"/>
      <c r="O462" s="40"/>
      <c r="P462" s="40"/>
      <c r="Q462" s="40"/>
      <c r="R462" s="40"/>
      <c r="T462" s="40"/>
      <c r="U462" s="40"/>
      <c r="V462" s="41"/>
      <c r="W462" s="41"/>
      <c r="Z462" s="46"/>
      <c r="AA462" s="41"/>
    </row>
    <row r="463" spans="1:27" ht="12.75" x14ac:dyDescent="0.2">
      <c r="A463" s="29"/>
      <c r="B463" s="40"/>
      <c r="C463" s="44"/>
      <c r="D463" s="40"/>
      <c r="E463" s="40"/>
      <c r="F463" s="44"/>
    </row>
    <row r="464" spans="1:27" ht="12.75" x14ac:dyDescent="0.2">
      <c r="A464" s="45"/>
      <c r="G464" s="44"/>
      <c r="H464" s="44"/>
      <c r="I464" s="44"/>
      <c r="J464" s="44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1"/>
      <c r="W464" s="41"/>
      <c r="Z464" s="46"/>
      <c r="AA464" s="41"/>
    </row>
    <row r="465" spans="1:27" ht="12.75" x14ac:dyDescent="0.2">
      <c r="A465" s="45"/>
      <c r="B465" s="40"/>
      <c r="C465" s="44"/>
      <c r="D465" s="40"/>
      <c r="E465" s="40"/>
      <c r="F465" s="44"/>
      <c r="G465" s="44"/>
      <c r="H465" s="44"/>
      <c r="I465" s="44"/>
      <c r="J465" s="44"/>
      <c r="K465" s="40"/>
      <c r="L465" s="40"/>
      <c r="M465" s="40"/>
      <c r="N465" s="40"/>
      <c r="O465" s="40"/>
      <c r="P465" s="40"/>
      <c r="Q465" s="40"/>
      <c r="R465" s="40"/>
      <c r="T465" s="40"/>
      <c r="U465" s="40"/>
      <c r="W465" s="41"/>
      <c r="Z465" s="46"/>
      <c r="AA465" s="41"/>
    </row>
    <row r="466" spans="1:27" ht="12.75" x14ac:dyDescent="0.2">
      <c r="A466" s="29"/>
    </row>
    <row r="467" spans="1:27" ht="12.75" x14ac:dyDescent="0.2">
      <c r="A467" s="45"/>
      <c r="G467" s="44"/>
      <c r="H467" s="44"/>
      <c r="I467" s="44"/>
      <c r="J467" s="44"/>
      <c r="K467" s="40"/>
      <c r="L467" s="40"/>
      <c r="M467" s="40"/>
      <c r="N467" s="40"/>
      <c r="O467" s="40"/>
      <c r="P467" s="40"/>
      <c r="Q467" s="40"/>
      <c r="R467" s="40"/>
      <c r="T467" s="40"/>
      <c r="U467" s="40"/>
      <c r="W467" s="41"/>
      <c r="Y467" s="29"/>
      <c r="Z467" s="46"/>
      <c r="AA467" s="41"/>
    </row>
    <row r="468" spans="1:27" ht="12.75" x14ac:dyDescent="0.2">
      <c r="A468" s="29"/>
    </row>
    <row r="469" spans="1:27" ht="12.75" x14ac:dyDescent="0.2">
      <c r="A469" s="29"/>
      <c r="B469" s="40"/>
      <c r="C469" s="44"/>
      <c r="D469" s="40"/>
      <c r="E469" s="40"/>
      <c r="F469" s="44"/>
    </row>
    <row r="470" spans="1:27" ht="12.75" x14ac:dyDescent="0.2">
      <c r="A470" s="29"/>
      <c r="B470" s="40"/>
      <c r="C470" s="44"/>
      <c r="D470" s="40"/>
      <c r="E470" s="40"/>
      <c r="F470" s="44"/>
    </row>
    <row r="471" spans="1:27" ht="12.75" x14ac:dyDescent="0.2">
      <c r="A471" s="45"/>
      <c r="B471" s="40"/>
      <c r="C471" s="44"/>
      <c r="D471" s="40"/>
      <c r="E471" s="40"/>
      <c r="F471" s="44"/>
      <c r="G471" s="44"/>
      <c r="H471" s="44"/>
      <c r="I471" s="44"/>
      <c r="J471" s="44"/>
      <c r="K471" s="40"/>
      <c r="L471" s="40"/>
      <c r="M471" s="40"/>
      <c r="N471" s="40"/>
      <c r="O471" s="40"/>
      <c r="P471" s="40"/>
      <c r="Q471" s="40"/>
      <c r="R471" s="40"/>
      <c r="T471" s="40"/>
      <c r="U471" s="40"/>
      <c r="V471" s="41"/>
      <c r="W471" s="41"/>
      <c r="Z471" s="46"/>
      <c r="AA471" s="41"/>
    </row>
    <row r="472" spans="1:27" ht="12.75" x14ac:dyDescent="0.2">
      <c r="A472" s="45"/>
      <c r="B472" s="40"/>
      <c r="C472" s="44"/>
      <c r="D472" s="40"/>
      <c r="E472" s="40"/>
      <c r="F472" s="44"/>
      <c r="G472" s="44"/>
      <c r="H472" s="44"/>
      <c r="I472" s="44"/>
      <c r="J472" s="44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1"/>
      <c r="W472" s="41"/>
      <c r="Z472" s="46"/>
      <c r="AA472" s="41"/>
    </row>
    <row r="473" spans="1:27" ht="12.75" x14ac:dyDescent="0.2">
      <c r="A473" s="45"/>
      <c r="G473" s="44"/>
      <c r="H473" s="44"/>
      <c r="I473" s="44"/>
      <c r="J473" s="44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1"/>
      <c r="W473" s="41"/>
      <c r="Z473" s="46"/>
      <c r="AA473" s="41"/>
    </row>
    <row r="474" spans="1:27" ht="12.75" x14ac:dyDescent="0.2">
      <c r="A474" s="45"/>
      <c r="B474" s="40"/>
      <c r="C474" s="44"/>
      <c r="D474" s="40"/>
      <c r="E474" s="40"/>
      <c r="F474" s="44"/>
      <c r="G474" s="44"/>
      <c r="H474" s="44"/>
      <c r="I474" s="44"/>
      <c r="J474" s="44"/>
      <c r="K474" s="40"/>
      <c r="L474" s="40"/>
      <c r="M474" s="40"/>
      <c r="N474" s="40"/>
      <c r="O474" s="40"/>
      <c r="P474" s="40"/>
      <c r="Q474" s="40"/>
      <c r="R474" s="40"/>
      <c r="T474" s="40"/>
      <c r="U474" s="40"/>
      <c r="W474" s="41"/>
      <c r="Z474" s="46"/>
      <c r="AA474" s="41"/>
    </row>
    <row r="475" spans="1:27" ht="12.75" x14ac:dyDescent="0.2">
      <c r="A475" s="29"/>
    </row>
    <row r="476" spans="1:27" ht="12.75" x14ac:dyDescent="0.2">
      <c r="A476" s="45"/>
      <c r="C476" s="11"/>
      <c r="G476" s="44"/>
      <c r="H476" s="44"/>
      <c r="I476" s="44"/>
      <c r="J476" s="44"/>
      <c r="K476" s="40"/>
      <c r="L476" s="40"/>
      <c r="M476" s="40"/>
      <c r="N476" s="40"/>
      <c r="O476" s="40"/>
      <c r="P476" s="40"/>
      <c r="Q476" s="40"/>
      <c r="R476" s="40"/>
      <c r="T476" s="40"/>
      <c r="U476" s="40"/>
      <c r="V476" s="41"/>
      <c r="W476" s="41"/>
      <c r="Z476" s="46"/>
      <c r="AA476" s="41"/>
    </row>
    <row r="477" spans="1:27" ht="12.75" x14ac:dyDescent="0.2">
      <c r="A477" s="29"/>
    </row>
    <row r="478" spans="1:27" ht="12.75" x14ac:dyDescent="0.2">
      <c r="A478" s="45"/>
      <c r="B478" s="40"/>
      <c r="C478" s="44"/>
      <c r="D478" s="40"/>
      <c r="E478" s="40"/>
      <c r="F478" s="44"/>
      <c r="Z478" s="46"/>
      <c r="AA478" s="41"/>
    </row>
    <row r="479" spans="1:27" ht="12.75" x14ac:dyDescent="0.2">
      <c r="A479" s="29"/>
      <c r="B479" s="40"/>
      <c r="C479" s="44"/>
      <c r="D479" s="40"/>
      <c r="E479" s="40"/>
      <c r="F479" s="44"/>
    </row>
    <row r="480" spans="1:27" ht="12.75" x14ac:dyDescent="0.2">
      <c r="A480" s="45"/>
      <c r="B480" s="40"/>
      <c r="C480" s="44"/>
      <c r="D480" s="40"/>
      <c r="E480" s="40"/>
      <c r="F480" s="44"/>
      <c r="G480" s="44"/>
      <c r="H480" s="44"/>
      <c r="I480" s="44"/>
      <c r="J480" s="44"/>
      <c r="K480" s="40"/>
      <c r="L480" s="40"/>
      <c r="M480" s="40"/>
      <c r="N480" s="40"/>
      <c r="O480" s="40"/>
      <c r="P480" s="40"/>
      <c r="Q480" s="40"/>
      <c r="R480" s="40"/>
      <c r="T480" s="40"/>
      <c r="U480" s="40"/>
      <c r="V480" s="41"/>
      <c r="W480" s="41"/>
      <c r="Z480" s="46"/>
      <c r="AA480" s="41"/>
    </row>
    <row r="481" spans="1:27" ht="12.75" x14ac:dyDescent="0.2">
      <c r="A481" s="45"/>
      <c r="B481" s="40"/>
      <c r="C481" s="44"/>
      <c r="D481" s="40"/>
      <c r="E481" s="40"/>
      <c r="F481" s="44"/>
      <c r="G481" s="44"/>
      <c r="H481" s="44"/>
      <c r="I481" s="44"/>
      <c r="J481" s="44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V481" s="41"/>
      <c r="W481" s="41"/>
      <c r="Z481" s="46"/>
      <c r="AA481" s="41"/>
    </row>
    <row r="482" spans="1:27" ht="12.75" x14ac:dyDescent="0.2">
      <c r="A482" s="45"/>
      <c r="G482" s="44"/>
      <c r="H482" s="44"/>
      <c r="I482" s="44"/>
      <c r="J482" s="44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1"/>
      <c r="W482" s="41"/>
      <c r="Z482" s="46"/>
      <c r="AA482" s="41"/>
    </row>
    <row r="483" spans="1:27" ht="12.75" x14ac:dyDescent="0.2">
      <c r="A483" s="45"/>
      <c r="B483" s="40"/>
      <c r="C483" s="44"/>
      <c r="D483" s="40"/>
      <c r="E483" s="40"/>
      <c r="F483" s="44"/>
      <c r="G483" s="44"/>
      <c r="H483" s="44"/>
      <c r="I483" s="44"/>
      <c r="J483" s="44"/>
      <c r="K483" s="40"/>
      <c r="L483" s="40"/>
      <c r="M483" s="40"/>
      <c r="N483" s="40"/>
      <c r="O483" s="40"/>
      <c r="P483" s="40"/>
      <c r="Q483" s="40"/>
      <c r="R483" s="40"/>
      <c r="T483" s="40"/>
      <c r="U483" s="40"/>
      <c r="W483" s="41"/>
      <c r="Z483" s="46"/>
      <c r="AA483" s="41"/>
    </row>
    <row r="484" spans="1:27" ht="12.75" x14ac:dyDescent="0.2">
      <c r="A484" s="29"/>
      <c r="C484" s="11"/>
      <c r="Y484" s="29"/>
      <c r="Z484" s="46"/>
    </row>
    <row r="485" spans="1:27" ht="12.75" x14ac:dyDescent="0.2">
      <c r="A485" s="45"/>
      <c r="C485" s="11"/>
      <c r="G485" s="44"/>
      <c r="H485" s="44"/>
      <c r="I485" s="44"/>
      <c r="J485" s="44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W485" s="41"/>
      <c r="Z485" s="46"/>
      <c r="AA485" s="41"/>
    </row>
    <row r="486" spans="1:27" ht="12.75" x14ac:dyDescent="0.2">
      <c r="A486" s="45"/>
      <c r="B486" s="40"/>
      <c r="C486" s="44"/>
      <c r="D486" s="40"/>
      <c r="E486" s="40"/>
      <c r="F486" s="44"/>
      <c r="Z486" s="46"/>
      <c r="AA486" s="41"/>
    </row>
    <row r="487" spans="1:27" ht="12.75" x14ac:dyDescent="0.2">
      <c r="A487" s="45"/>
      <c r="Z487" s="46"/>
      <c r="AA487" s="41"/>
    </row>
    <row r="488" spans="1:27" ht="12.75" x14ac:dyDescent="0.2">
      <c r="A488" s="45"/>
      <c r="G488" s="44"/>
      <c r="H488" s="44"/>
      <c r="I488" s="44"/>
      <c r="J488" s="44"/>
      <c r="K488" s="40"/>
      <c r="L488" s="40"/>
      <c r="M488" s="40"/>
      <c r="N488" s="40"/>
      <c r="O488" s="40"/>
      <c r="P488" s="40"/>
      <c r="Q488" s="40"/>
      <c r="R488" s="40"/>
      <c r="T488" s="40"/>
      <c r="U488" s="40"/>
      <c r="V488" s="41"/>
      <c r="W488" s="41"/>
      <c r="Z488" s="46"/>
      <c r="AA488" s="41"/>
    </row>
    <row r="489" spans="1:27" ht="12.75" x14ac:dyDescent="0.2">
      <c r="A489" s="29"/>
      <c r="B489" s="40"/>
      <c r="C489" s="44"/>
      <c r="D489" s="40"/>
      <c r="E489" s="40"/>
      <c r="F489" s="44"/>
    </row>
    <row r="490" spans="1:27" ht="12.75" x14ac:dyDescent="0.2">
      <c r="A490" s="29"/>
    </row>
    <row r="491" spans="1:27" ht="12.75" x14ac:dyDescent="0.2">
      <c r="A491" s="45"/>
      <c r="G491" s="44"/>
      <c r="H491" s="44"/>
      <c r="I491" s="44"/>
      <c r="J491" s="44"/>
      <c r="K491" s="40"/>
      <c r="L491" s="40"/>
      <c r="M491" s="40"/>
      <c r="N491" s="40"/>
      <c r="O491" s="40"/>
      <c r="P491" s="40"/>
      <c r="Q491" s="40"/>
      <c r="R491" s="40"/>
      <c r="T491" s="40"/>
      <c r="U491" s="40"/>
      <c r="W491" s="41"/>
      <c r="Z491" s="46"/>
      <c r="AA491" s="41"/>
    </row>
    <row r="492" spans="1:27" ht="12.75" x14ac:dyDescent="0.2">
      <c r="A492" s="29"/>
    </row>
    <row r="493" spans="1:27" ht="12.75" x14ac:dyDescent="0.2">
      <c r="A493" s="29"/>
      <c r="B493" s="40"/>
      <c r="C493" s="44"/>
      <c r="D493" s="40"/>
      <c r="E493" s="40"/>
      <c r="F493" s="44"/>
    </row>
    <row r="494" spans="1:27" ht="12.75" x14ac:dyDescent="0.2">
      <c r="A494" s="29"/>
    </row>
    <row r="495" spans="1:27" ht="12.75" x14ac:dyDescent="0.2">
      <c r="A495" s="45"/>
      <c r="G495" s="44"/>
      <c r="H495" s="44"/>
      <c r="I495" s="44"/>
      <c r="J495" s="44"/>
      <c r="K495" s="40"/>
      <c r="L495" s="40"/>
      <c r="M495" s="40"/>
      <c r="N495" s="40"/>
      <c r="O495" s="40"/>
      <c r="P495" s="40"/>
      <c r="Q495" s="40"/>
      <c r="R495" s="40"/>
      <c r="T495" s="40"/>
      <c r="U495" s="40"/>
      <c r="V495" s="41"/>
      <c r="W495" s="41"/>
      <c r="Z495" s="46"/>
      <c r="AA495" s="41"/>
    </row>
    <row r="496" spans="1:27" ht="12.75" x14ac:dyDescent="0.2">
      <c r="A496" s="29"/>
      <c r="B496" s="40"/>
      <c r="C496" s="44"/>
      <c r="D496" s="40"/>
      <c r="E496" s="40"/>
      <c r="F496" s="44"/>
    </row>
    <row r="497" spans="1:27" ht="12.75" x14ac:dyDescent="0.2">
      <c r="A497" s="29"/>
    </row>
    <row r="498" spans="1:27" ht="12.75" x14ac:dyDescent="0.2">
      <c r="A498" s="45"/>
      <c r="G498" s="44"/>
      <c r="H498" s="44"/>
      <c r="I498" s="44"/>
      <c r="J498" s="44"/>
      <c r="K498" s="40"/>
      <c r="L498" s="40"/>
      <c r="M498" s="40"/>
      <c r="N498" s="40"/>
      <c r="O498" s="40"/>
      <c r="P498" s="40"/>
      <c r="Q498" s="40"/>
      <c r="R498" s="40"/>
      <c r="T498" s="40"/>
      <c r="U498" s="40"/>
      <c r="V498" s="41"/>
      <c r="W498" s="41"/>
      <c r="Z498" s="46"/>
      <c r="AA498" s="41"/>
    </row>
    <row r="499" spans="1:27" ht="12.75" x14ac:dyDescent="0.2">
      <c r="A499" s="29"/>
      <c r="B499" s="40"/>
      <c r="C499" s="44"/>
      <c r="D499" s="40"/>
      <c r="E499" s="40"/>
      <c r="F499" s="44"/>
      <c r="Y499" s="29"/>
      <c r="Z499" s="46"/>
    </row>
    <row r="500" spans="1:27" ht="12.75" x14ac:dyDescent="0.2">
      <c r="A500" s="29"/>
    </row>
    <row r="501" spans="1:27" ht="12.75" x14ac:dyDescent="0.2">
      <c r="A501" s="45"/>
      <c r="B501" s="40"/>
      <c r="C501" s="44"/>
      <c r="D501" s="40"/>
      <c r="E501" s="40"/>
      <c r="F501" s="44"/>
      <c r="G501" s="44"/>
      <c r="H501" s="44"/>
      <c r="I501" s="44"/>
      <c r="J501" s="44"/>
      <c r="K501" s="40"/>
      <c r="L501" s="40"/>
      <c r="M501" s="40"/>
      <c r="N501" s="40"/>
      <c r="O501" s="40"/>
      <c r="P501" s="40"/>
      <c r="Q501" s="40"/>
      <c r="R501" s="40"/>
      <c r="T501" s="40"/>
      <c r="U501" s="40"/>
      <c r="V501" s="41"/>
      <c r="W501" s="41"/>
      <c r="Z501" s="46"/>
      <c r="AA501" s="41"/>
    </row>
    <row r="502" spans="1:27" ht="12.75" x14ac:dyDescent="0.2">
      <c r="A502" s="29"/>
    </row>
    <row r="503" spans="1:27" ht="12.75" x14ac:dyDescent="0.2">
      <c r="A503" s="45"/>
      <c r="B503" s="40"/>
      <c r="C503" s="44"/>
      <c r="D503" s="40"/>
      <c r="E503" s="40"/>
      <c r="F503" s="44"/>
      <c r="G503" s="44"/>
      <c r="H503" s="44"/>
      <c r="I503" s="44"/>
      <c r="J503" s="44"/>
      <c r="K503" s="40"/>
      <c r="L503" s="40"/>
      <c r="M503" s="40"/>
      <c r="N503" s="40"/>
      <c r="O503" s="40"/>
      <c r="P503" s="40"/>
      <c r="Q503" s="40"/>
      <c r="R503" s="40"/>
      <c r="T503" s="40"/>
      <c r="U503" s="40"/>
      <c r="W503" s="41"/>
      <c r="Z503" s="46"/>
      <c r="AA503" s="41"/>
    </row>
    <row r="504" spans="1:27" ht="12.75" x14ac:dyDescent="0.2">
      <c r="A504" s="29"/>
    </row>
    <row r="505" spans="1:27" ht="12.75" x14ac:dyDescent="0.2">
      <c r="A505" s="45"/>
      <c r="B505" s="40"/>
      <c r="C505" s="44"/>
      <c r="D505" s="40"/>
      <c r="E505" s="40"/>
      <c r="F505" s="44"/>
      <c r="G505" s="44"/>
      <c r="H505" s="44"/>
      <c r="I505" s="44"/>
      <c r="J505" s="44"/>
      <c r="K505" s="40"/>
      <c r="L505" s="40"/>
      <c r="M505" s="40"/>
      <c r="N505" s="40"/>
      <c r="O505" s="40"/>
      <c r="P505" s="40"/>
      <c r="Q505" s="40"/>
      <c r="R505" s="40"/>
      <c r="T505" s="40"/>
      <c r="U505" s="40"/>
      <c r="W505" s="41"/>
      <c r="Z505" s="46"/>
      <c r="AA505" s="41"/>
    </row>
    <row r="506" spans="1:27" ht="12.75" x14ac:dyDescent="0.2">
      <c r="A506" s="29"/>
    </row>
    <row r="507" spans="1:27" ht="12.75" x14ac:dyDescent="0.2">
      <c r="A507" s="45"/>
      <c r="G507" s="44"/>
      <c r="H507" s="44"/>
      <c r="I507" s="44"/>
      <c r="J507" s="44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V507" s="41"/>
      <c r="W507" s="41"/>
      <c r="Z507" s="46"/>
      <c r="AA507" s="41"/>
    </row>
    <row r="508" spans="1:27" ht="12.75" x14ac:dyDescent="0.2">
      <c r="A508" s="29"/>
    </row>
    <row r="509" spans="1:27" ht="12.75" x14ac:dyDescent="0.2">
      <c r="A509" s="29"/>
      <c r="B509" s="40"/>
      <c r="C509" s="44"/>
      <c r="D509" s="40"/>
      <c r="E509" s="40"/>
      <c r="F509" s="44"/>
    </row>
    <row r="510" spans="1:27" ht="12.75" x14ac:dyDescent="0.2">
      <c r="A510" s="29"/>
    </row>
    <row r="511" spans="1:27" ht="12.75" x14ac:dyDescent="0.2">
      <c r="A511" s="45"/>
      <c r="G511" s="44"/>
      <c r="H511" s="44"/>
      <c r="I511" s="44"/>
      <c r="J511" s="44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1"/>
      <c r="W511" s="41"/>
      <c r="Z511" s="46"/>
      <c r="AA511" s="41"/>
    </row>
    <row r="512" spans="1:27" ht="12.75" x14ac:dyDescent="0.2">
      <c r="A512" s="29"/>
      <c r="B512" s="40"/>
      <c r="C512" s="44"/>
      <c r="D512" s="40"/>
      <c r="E512" s="40"/>
      <c r="F512" s="44"/>
    </row>
    <row r="513" spans="1:27" ht="12.75" x14ac:dyDescent="0.2">
      <c r="A513" s="29"/>
      <c r="B513" s="40"/>
      <c r="C513" s="44"/>
      <c r="D513" s="40"/>
      <c r="E513" s="40"/>
      <c r="F513" s="44"/>
    </row>
    <row r="514" spans="1:27" ht="12.75" x14ac:dyDescent="0.2">
      <c r="A514" s="45"/>
      <c r="B514" s="40"/>
      <c r="C514" s="44"/>
      <c r="D514" s="40"/>
      <c r="E514" s="40"/>
      <c r="F514" s="44"/>
      <c r="G514" s="44"/>
      <c r="H514" s="44"/>
      <c r="I514" s="44"/>
      <c r="J514" s="44"/>
      <c r="K514" s="40"/>
      <c r="L514" s="40"/>
      <c r="M514" s="40"/>
      <c r="N514" s="40"/>
      <c r="O514" s="40"/>
      <c r="P514" s="40"/>
      <c r="Q514" s="40"/>
      <c r="R514" s="40"/>
      <c r="T514" s="40"/>
      <c r="U514" s="40"/>
      <c r="W514" s="41"/>
      <c r="Z514" s="46"/>
      <c r="AA514" s="41"/>
    </row>
    <row r="515" spans="1:27" ht="12.75" x14ac:dyDescent="0.2">
      <c r="A515" s="45"/>
      <c r="B515" s="40"/>
      <c r="C515" s="44"/>
      <c r="D515" s="40"/>
      <c r="E515" s="40"/>
      <c r="F515" s="44"/>
      <c r="G515" s="44"/>
      <c r="H515" s="44"/>
      <c r="I515" s="44"/>
      <c r="J515" s="44"/>
      <c r="K515" s="40"/>
      <c r="L515" s="40"/>
      <c r="M515" s="40"/>
      <c r="N515" s="40"/>
      <c r="O515" s="40"/>
      <c r="P515" s="40"/>
      <c r="Q515" s="40"/>
      <c r="R515" s="40"/>
      <c r="T515" s="40"/>
      <c r="U515" s="40"/>
      <c r="V515" s="41"/>
      <c r="W515" s="41"/>
      <c r="Z515" s="46"/>
      <c r="AA515" s="41"/>
    </row>
    <row r="516" spans="1:27" ht="12.75" x14ac:dyDescent="0.2">
      <c r="A516" s="45"/>
      <c r="G516" s="44"/>
      <c r="H516" s="44"/>
      <c r="I516" s="44"/>
      <c r="J516" s="44"/>
      <c r="K516" s="40"/>
      <c r="L516" s="40"/>
      <c r="M516" s="40"/>
      <c r="N516" s="40"/>
      <c r="O516" s="40"/>
      <c r="P516" s="40"/>
      <c r="Q516" s="40"/>
      <c r="R516" s="40"/>
      <c r="T516" s="40"/>
      <c r="U516" s="40"/>
      <c r="W516" s="41"/>
      <c r="Z516" s="46"/>
      <c r="AA516" s="41"/>
    </row>
    <row r="517" spans="1:27" ht="12.75" x14ac:dyDescent="0.2">
      <c r="A517" s="45"/>
      <c r="G517" s="44"/>
      <c r="H517" s="44"/>
      <c r="I517" s="44"/>
      <c r="J517" s="44"/>
      <c r="K517" s="40"/>
      <c r="L517" s="40"/>
      <c r="M517" s="40"/>
      <c r="N517" s="40"/>
      <c r="O517" s="40"/>
      <c r="P517" s="40"/>
      <c r="Q517" s="40"/>
      <c r="R517" s="40"/>
      <c r="T517" s="40"/>
      <c r="U517" s="40"/>
      <c r="W517" s="41"/>
      <c r="Z517" s="46"/>
      <c r="AA517" s="41"/>
    </row>
    <row r="518" spans="1:27" ht="12.75" x14ac:dyDescent="0.2">
      <c r="A518" s="29"/>
      <c r="B518" s="40"/>
      <c r="C518" s="44"/>
      <c r="D518" s="40"/>
      <c r="E518" s="40"/>
      <c r="F518" s="44"/>
    </row>
    <row r="519" spans="1:27" ht="12.75" x14ac:dyDescent="0.2">
      <c r="A519" s="29"/>
      <c r="B519" s="40"/>
      <c r="C519" s="44"/>
      <c r="D519" s="40"/>
      <c r="E519" s="40"/>
      <c r="F519" s="44"/>
    </row>
    <row r="520" spans="1:27" ht="12.75" x14ac:dyDescent="0.2">
      <c r="A520" s="45"/>
      <c r="B520" s="40"/>
      <c r="C520" s="44"/>
      <c r="D520" s="40"/>
      <c r="E520" s="40"/>
      <c r="F520" s="44"/>
      <c r="G520" s="44"/>
      <c r="H520" s="44"/>
      <c r="I520" s="44"/>
      <c r="J520" s="44"/>
      <c r="K520" s="40"/>
      <c r="L520" s="40"/>
      <c r="M520" s="40"/>
      <c r="N520" s="40"/>
      <c r="O520" s="40"/>
      <c r="P520" s="40"/>
      <c r="Q520" s="40"/>
      <c r="R520" s="40"/>
      <c r="T520" s="40"/>
      <c r="U520" s="40"/>
      <c r="V520" s="41"/>
      <c r="W520" s="41"/>
      <c r="Z520" s="46"/>
      <c r="AA520" s="41"/>
    </row>
    <row r="521" spans="1:27" ht="12.75" x14ac:dyDescent="0.2">
      <c r="A521" s="45"/>
      <c r="B521" s="40"/>
      <c r="C521" s="44"/>
      <c r="D521" s="40"/>
      <c r="E521" s="40"/>
      <c r="F521" s="44"/>
      <c r="G521" s="44"/>
      <c r="H521" s="44"/>
      <c r="I521" s="44"/>
      <c r="J521" s="44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1"/>
      <c r="W521" s="41"/>
      <c r="Z521" s="46"/>
      <c r="AA521" s="41"/>
    </row>
    <row r="522" spans="1:27" ht="12.75" x14ac:dyDescent="0.2">
      <c r="A522" s="45"/>
      <c r="G522" s="44"/>
      <c r="H522" s="44"/>
      <c r="I522" s="44"/>
      <c r="J522" s="44"/>
      <c r="K522" s="40"/>
      <c r="L522" s="40"/>
      <c r="M522" s="40"/>
      <c r="N522" s="40"/>
      <c r="O522" s="40"/>
      <c r="P522" s="40"/>
      <c r="Q522" s="40"/>
      <c r="R522" s="40"/>
      <c r="T522" s="40"/>
      <c r="W522" s="41"/>
      <c r="Z522" s="46"/>
      <c r="AA522" s="41"/>
    </row>
    <row r="523" spans="1:27" ht="12.75" x14ac:dyDescent="0.2">
      <c r="A523" s="45"/>
      <c r="C523" s="11"/>
      <c r="G523" s="44"/>
      <c r="H523" s="44"/>
      <c r="I523" s="44"/>
      <c r="J523" s="44"/>
      <c r="K523" s="40"/>
      <c r="L523" s="40"/>
      <c r="M523" s="40"/>
      <c r="N523" s="40"/>
      <c r="O523" s="40"/>
      <c r="P523" s="40"/>
      <c r="Q523" s="40"/>
      <c r="R523" s="40"/>
      <c r="T523" s="40"/>
      <c r="U523" s="40"/>
      <c r="V523" s="41"/>
      <c r="W523" s="41"/>
      <c r="Z523" s="46"/>
      <c r="AA523" s="41"/>
    </row>
    <row r="524" spans="1:27" ht="12.75" x14ac:dyDescent="0.2">
      <c r="A524" s="29"/>
      <c r="B524" s="40"/>
      <c r="C524" s="44"/>
      <c r="D524" s="40"/>
      <c r="E524" s="40"/>
      <c r="F524" s="44"/>
    </row>
    <row r="525" spans="1:27" ht="12.75" x14ac:dyDescent="0.2">
      <c r="A525" s="45"/>
      <c r="Z525" s="46"/>
      <c r="AA525" s="41"/>
    </row>
    <row r="526" spans="1:27" ht="12.75" x14ac:dyDescent="0.2">
      <c r="A526" s="45"/>
      <c r="G526" s="44"/>
      <c r="H526" s="44"/>
      <c r="I526" s="44"/>
      <c r="J526" s="44"/>
      <c r="K526" s="40"/>
      <c r="L526" s="40"/>
      <c r="M526" s="40"/>
      <c r="N526" s="40"/>
      <c r="O526" s="40"/>
      <c r="P526" s="40"/>
      <c r="Q526" s="40"/>
      <c r="R526" s="40"/>
      <c r="T526" s="40"/>
      <c r="U526" s="40"/>
      <c r="V526" s="41"/>
      <c r="W526" s="41"/>
      <c r="Z526" s="46"/>
      <c r="AA526" s="41"/>
    </row>
    <row r="527" spans="1:27" ht="12.75" x14ac:dyDescent="0.2">
      <c r="A527" s="29"/>
      <c r="B527" s="40"/>
      <c r="C527" s="44"/>
      <c r="D527" s="40"/>
      <c r="E527" s="40"/>
      <c r="F527" s="44"/>
    </row>
    <row r="528" spans="1:27" ht="12.75" x14ac:dyDescent="0.2">
      <c r="A528" s="29"/>
      <c r="B528" s="40"/>
      <c r="C528" s="44"/>
      <c r="D528" s="40"/>
      <c r="E528" s="40"/>
      <c r="F528" s="44"/>
    </row>
    <row r="529" spans="1:27" ht="12.75" x14ac:dyDescent="0.2">
      <c r="A529" s="45"/>
      <c r="G529" s="44"/>
      <c r="H529" s="44"/>
      <c r="I529" s="44"/>
      <c r="J529" s="44"/>
      <c r="K529" s="40"/>
      <c r="L529" s="40"/>
      <c r="M529" s="40"/>
      <c r="N529" s="40"/>
      <c r="O529" s="40"/>
      <c r="P529" s="40"/>
      <c r="Q529" s="40"/>
      <c r="R529" s="40"/>
      <c r="T529" s="40"/>
      <c r="W529" s="41"/>
      <c r="Z529" s="46"/>
      <c r="AA529" s="41"/>
    </row>
    <row r="530" spans="1:27" ht="12.75" x14ac:dyDescent="0.2">
      <c r="A530" s="45"/>
      <c r="B530" s="40"/>
      <c r="C530" s="44"/>
      <c r="D530" s="40"/>
      <c r="E530" s="40"/>
      <c r="F530" s="44"/>
      <c r="G530" s="44"/>
      <c r="H530" s="44"/>
      <c r="I530" s="44"/>
      <c r="J530" s="44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W530" s="41"/>
      <c r="Z530" s="46"/>
      <c r="AA530" s="41"/>
    </row>
    <row r="531" spans="1:27" ht="12.75" x14ac:dyDescent="0.2">
      <c r="A531" s="29"/>
    </row>
    <row r="532" spans="1:27" ht="12.75" x14ac:dyDescent="0.2">
      <c r="A532" s="45"/>
      <c r="B532" s="40"/>
      <c r="C532" s="44"/>
      <c r="D532" s="40"/>
      <c r="E532" s="40"/>
      <c r="F532" s="44"/>
      <c r="G532" s="44"/>
      <c r="H532" s="44"/>
      <c r="I532" s="44"/>
      <c r="J532" s="44"/>
      <c r="K532" s="40"/>
      <c r="L532" s="40"/>
      <c r="M532" s="40"/>
      <c r="N532" s="40"/>
      <c r="O532" s="40"/>
      <c r="P532" s="40"/>
      <c r="Q532" s="40"/>
      <c r="R532" s="40"/>
      <c r="T532" s="40"/>
      <c r="U532" s="40"/>
      <c r="V532" s="41"/>
      <c r="W532" s="41"/>
      <c r="Z532" s="46"/>
      <c r="AA532" s="41"/>
    </row>
    <row r="533" spans="1:27" ht="12.75" x14ac:dyDescent="0.2">
      <c r="A533" s="29"/>
    </row>
    <row r="534" spans="1:27" ht="12.75" x14ac:dyDescent="0.2">
      <c r="A534" s="45"/>
      <c r="B534" s="40"/>
      <c r="C534" s="44"/>
      <c r="D534" s="40"/>
      <c r="E534" s="40"/>
      <c r="F534" s="44"/>
      <c r="G534" s="44"/>
      <c r="H534" s="44"/>
      <c r="I534" s="44"/>
      <c r="J534" s="44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W534" s="41"/>
      <c r="Z534" s="46"/>
      <c r="AA534" s="41"/>
    </row>
    <row r="535" spans="1:27" ht="12.75" x14ac:dyDescent="0.2">
      <c r="A535" s="29"/>
    </row>
    <row r="536" spans="1:27" ht="12.75" x14ac:dyDescent="0.2">
      <c r="A536" s="45"/>
      <c r="B536" s="40"/>
      <c r="C536" s="44"/>
      <c r="D536" s="40"/>
      <c r="E536" s="40"/>
      <c r="F536" s="44"/>
      <c r="G536" s="44"/>
      <c r="H536" s="44"/>
      <c r="I536" s="44"/>
      <c r="J536" s="44"/>
      <c r="K536" s="40"/>
      <c r="L536" s="40"/>
      <c r="M536" s="40"/>
      <c r="N536" s="40"/>
      <c r="O536" s="40"/>
      <c r="P536" s="40"/>
      <c r="Q536" s="40"/>
      <c r="R536" s="40"/>
      <c r="T536" s="40"/>
      <c r="U536" s="40"/>
      <c r="V536" s="41"/>
      <c r="W536" s="41"/>
      <c r="Z536" s="46"/>
      <c r="AA536" s="41"/>
    </row>
    <row r="537" spans="1:27" ht="12.75" x14ac:dyDescent="0.2">
      <c r="A537" s="29"/>
      <c r="B537" s="40"/>
      <c r="C537" s="44"/>
      <c r="D537" s="40"/>
      <c r="E537" s="40"/>
      <c r="F537" s="44"/>
    </row>
    <row r="538" spans="1:27" ht="12.75" x14ac:dyDescent="0.2">
      <c r="A538" s="45"/>
      <c r="G538" s="44"/>
      <c r="H538" s="44"/>
      <c r="I538" s="44"/>
      <c r="J538" s="44"/>
      <c r="K538" s="40"/>
      <c r="L538" s="40"/>
      <c r="M538" s="40"/>
      <c r="N538" s="40"/>
      <c r="O538" s="40"/>
      <c r="P538" s="40"/>
      <c r="Q538" s="40"/>
      <c r="R538" s="40"/>
      <c r="T538" s="40"/>
      <c r="U538" s="40"/>
      <c r="W538" s="41"/>
      <c r="Z538" s="46"/>
      <c r="AA538" s="41"/>
    </row>
    <row r="539" spans="1:27" ht="12.75" x14ac:dyDescent="0.2">
      <c r="A539" s="45"/>
      <c r="G539" s="44"/>
      <c r="H539" s="44"/>
      <c r="I539" s="44"/>
      <c r="J539" s="44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W539" s="41"/>
      <c r="Z539" s="46"/>
      <c r="AA539" s="41"/>
    </row>
    <row r="540" spans="1:27" ht="12.75" x14ac:dyDescent="0.2">
      <c r="A540" s="29"/>
      <c r="B540" s="40"/>
      <c r="C540" s="44"/>
      <c r="D540" s="40"/>
      <c r="E540" s="40"/>
      <c r="F540" s="44"/>
    </row>
    <row r="541" spans="1:27" ht="12.75" x14ac:dyDescent="0.2">
      <c r="A541" s="29"/>
    </row>
    <row r="542" spans="1:27" ht="12.75" x14ac:dyDescent="0.2">
      <c r="A542" s="45"/>
      <c r="C542" s="11"/>
      <c r="G542" s="44"/>
      <c r="H542" s="44"/>
      <c r="I542" s="44"/>
      <c r="J542" s="44"/>
      <c r="K542" s="40"/>
      <c r="L542" s="40"/>
      <c r="M542" s="40"/>
      <c r="N542" s="40"/>
      <c r="O542" s="40"/>
      <c r="P542" s="40"/>
      <c r="Q542" s="40"/>
      <c r="R542" s="40"/>
      <c r="T542" s="40"/>
      <c r="W542" s="41"/>
      <c r="Z542" s="46"/>
      <c r="AA542" s="41"/>
    </row>
    <row r="543" spans="1:27" ht="12.75" x14ac:dyDescent="0.2">
      <c r="A543" s="29"/>
    </row>
    <row r="544" spans="1:27" ht="12.75" x14ac:dyDescent="0.2">
      <c r="A544" s="45"/>
      <c r="C544" s="11"/>
      <c r="Z544" s="46"/>
      <c r="AA544" s="41"/>
    </row>
    <row r="545" spans="1:27" ht="12.75" x14ac:dyDescent="0.2">
      <c r="A545" s="29"/>
      <c r="B545" s="40"/>
      <c r="C545" s="44"/>
      <c r="D545" s="40"/>
      <c r="E545" s="40"/>
      <c r="F545" s="44"/>
    </row>
    <row r="546" spans="1:27" ht="12.75" x14ac:dyDescent="0.2">
      <c r="A546" s="45"/>
      <c r="Z546" s="46"/>
      <c r="AA546" s="41"/>
    </row>
    <row r="547" spans="1:27" ht="12.75" x14ac:dyDescent="0.2">
      <c r="A547" s="45"/>
      <c r="G547" s="44"/>
      <c r="H547" s="44"/>
      <c r="I547" s="44"/>
      <c r="J547" s="44"/>
      <c r="K547" s="40"/>
      <c r="L547" s="40"/>
      <c r="M547" s="40"/>
      <c r="N547" s="40"/>
      <c r="O547" s="40"/>
      <c r="P547" s="40"/>
      <c r="Q547" s="40"/>
      <c r="R547" s="40"/>
      <c r="T547" s="40"/>
      <c r="W547" s="41"/>
      <c r="Z547" s="46"/>
      <c r="AA547" s="41"/>
    </row>
    <row r="548" spans="1:27" ht="12.75" x14ac:dyDescent="0.2">
      <c r="A548" s="29"/>
      <c r="B548" s="40"/>
      <c r="C548" s="44"/>
      <c r="D548" s="40"/>
      <c r="E548" s="40"/>
      <c r="F548" s="44"/>
    </row>
    <row r="549" spans="1:27" ht="12.75" x14ac:dyDescent="0.2">
      <c r="A549" s="29"/>
    </row>
    <row r="550" spans="1:27" ht="12.75" x14ac:dyDescent="0.2">
      <c r="A550" s="45"/>
      <c r="G550" s="44"/>
      <c r="H550" s="44"/>
      <c r="I550" s="44"/>
      <c r="J550" s="44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1"/>
      <c r="W550" s="41"/>
      <c r="Z550" s="46"/>
      <c r="AA550" s="41"/>
    </row>
    <row r="551" spans="1:27" ht="12.75" x14ac:dyDescent="0.2">
      <c r="A551" s="29"/>
      <c r="B551" s="40"/>
      <c r="C551" s="44"/>
      <c r="D551" s="40"/>
      <c r="E551" s="40"/>
      <c r="F551" s="44"/>
    </row>
    <row r="552" spans="1:27" ht="12.75" x14ac:dyDescent="0.2">
      <c r="A552" s="29"/>
      <c r="B552" s="40"/>
      <c r="C552" s="44"/>
      <c r="D552" s="40"/>
      <c r="E552" s="40"/>
      <c r="F552" s="44"/>
    </row>
    <row r="553" spans="1:27" ht="12.75" x14ac:dyDescent="0.2">
      <c r="A553" s="45"/>
      <c r="G553" s="44"/>
      <c r="H553" s="44"/>
      <c r="I553" s="44"/>
      <c r="J553" s="44"/>
      <c r="K553" s="40"/>
      <c r="L553" s="40"/>
      <c r="M553" s="40"/>
      <c r="N553" s="40"/>
      <c r="O553" s="40"/>
      <c r="P553" s="40"/>
      <c r="Q553" s="40"/>
      <c r="R553" s="40"/>
      <c r="T553" s="40"/>
      <c r="W553" s="41"/>
      <c r="Z553" s="46"/>
      <c r="AA553" s="41"/>
    </row>
    <row r="554" spans="1:27" ht="12.75" x14ac:dyDescent="0.2">
      <c r="A554" s="45"/>
      <c r="G554" s="44"/>
      <c r="H554" s="44"/>
      <c r="I554" s="44"/>
      <c r="J554" s="44"/>
      <c r="K554" s="40"/>
      <c r="L554" s="40"/>
      <c r="M554" s="40"/>
      <c r="N554" s="40"/>
      <c r="O554" s="40"/>
      <c r="P554" s="40"/>
      <c r="Q554" s="40"/>
      <c r="R554" s="40"/>
      <c r="T554" s="40"/>
      <c r="U554" s="40"/>
      <c r="V554" s="41"/>
      <c r="W554" s="41"/>
      <c r="Z554" s="46"/>
      <c r="AA554" s="41"/>
    </row>
    <row r="555" spans="1:27" ht="12.75" x14ac:dyDescent="0.2">
      <c r="A555" s="29"/>
    </row>
    <row r="556" spans="1:27" ht="12.75" x14ac:dyDescent="0.2">
      <c r="A556" s="29"/>
      <c r="B556" s="40"/>
      <c r="C556" s="44"/>
      <c r="D556" s="40"/>
      <c r="E556" s="40"/>
      <c r="F556" s="44"/>
    </row>
    <row r="557" spans="1:27" ht="12.75" x14ac:dyDescent="0.2">
      <c r="A557" s="29"/>
      <c r="C557" s="11"/>
    </row>
    <row r="558" spans="1:27" ht="12.75" x14ac:dyDescent="0.2">
      <c r="A558" s="45"/>
      <c r="B558" s="40"/>
      <c r="C558" s="44"/>
      <c r="D558" s="40"/>
      <c r="E558" s="40"/>
      <c r="F558" s="44"/>
      <c r="G558" s="44"/>
      <c r="H558" s="44"/>
      <c r="I558" s="44"/>
      <c r="J558" s="44"/>
      <c r="K558" s="40"/>
      <c r="L558" s="40"/>
      <c r="M558" s="40"/>
      <c r="N558" s="40"/>
      <c r="O558" s="40"/>
      <c r="P558" s="40"/>
      <c r="Q558" s="40"/>
      <c r="R558" s="40"/>
      <c r="T558" s="40"/>
      <c r="U558" s="40"/>
      <c r="W558" s="41"/>
      <c r="Z558" s="46"/>
      <c r="AA558" s="41"/>
    </row>
    <row r="559" spans="1:27" ht="12.75" x14ac:dyDescent="0.2">
      <c r="A559" s="45"/>
      <c r="C559" s="11"/>
      <c r="Z559" s="46"/>
      <c r="AA559" s="41"/>
    </row>
    <row r="560" spans="1:27" ht="12.75" x14ac:dyDescent="0.2">
      <c r="A560" s="45"/>
      <c r="B560" s="40"/>
      <c r="C560" s="44"/>
      <c r="D560" s="40"/>
      <c r="E560" s="40"/>
      <c r="F560" s="44"/>
      <c r="G560" s="44"/>
      <c r="H560" s="44"/>
      <c r="I560" s="44"/>
      <c r="J560" s="44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1"/>
      <c r="W560" s="41"/>
      <c r="Z560" s="46"/>
      <c r="AA560" s="41"/>
    </row>
    <row r="561" spans="1:27" ht="12.75" x14ac:dyDescent="0.2">
      <c r="A561" s="45"/>
      <c r="C561" s="11"/>
      <c r="Z561" s="46"/>
      <c r="AA561" s="41"/>
    </row>
    <row r="562" spans="1:27" ht="12.75" x14ac:dyDescent="0.2">
      <c r="A562" s="45"/>
      <c r="G562" s="44"/>
      <c r="H562" s="44"/>
      <c r="I562" s="44"/>
      <c r="J562" s="44"/>
      <c r="K562" s="40"/>
      <c r="L562" s="40"/>
      <c r="M562" s="40"/>
      <c r="N562" s="40"/>
      <c r="O562" s="40"/>
      <c r="P562" s="40"/>
      <c r="Q562" s="40"/>
      <c r="R562" s="40"/>
      <c r="T562" s="40"/>
      <c r="U562" s="40"/>
      <c r="V562" s="41"/>
      <c r="W562" s="41"/>
      <c r="Z562" s="46"/>
      <c r="AA562" s="41"/>
    </row>
    <row r="563" spans="1:27" ht="12.75" x14ac:dyDescent="0.2">
      <c r="A563" s="45"/>
      <c r="Z563" s="46"/>
      <c r="AA563" s="41"/>
    </row>
    <row r="564" spans="1:27" ht="12.75" x14ac:dyDescent="0.2">
      <c r="A564" s="29"/>
      <c r="C564" s="11"/>
    </row>
    <row r="565" spans="1:27" ht="12.75" x14ac:dyDescent="0.2">
      <c r="A565" s="29"/>
      <c r="B565" s="40"/>
      <c r="C565" s="44"/>
      <c r="D565" s="40"/>
      <c r="E565" s="40"/>
      <c r="F565" s="44"/>
    </row>
    <row r="566" spans="1:27" ht="12.75" x14ac:dyDescent="0.2">
      <c r="A566" s="45"/>
      <c r="C566" s="11"/>
      <c r="Z566" s="46"/>
      <c r="AA566" s="41"/>
    </row>
    <row r="567" spans="1:27" ht="12.75" x14ac:dyDescent="0.2">
      <c r="A567" s="45"/>
      <c r="C567" s="11"/>
      <c r="G567" s="44"/>
      <c r="H567" s="44"/>
      <c r="I567" s="44"/>
      <c r="J567" s="44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1"/>
      <c r="W567" s="41"/>
      <c r="Z567" s="46"/>
      <c r="AA567" s="41"/>
    </row>
    <row r="568" spans="1:27" ht="12.75" x14ac:dyDescent="0.2">
      <c r="A568" s="45"/>
      <c r="Z568" s="46"/>
      <c r="AA568" s="41"/>
    </row>
    <row r="569" spans="1:27" ht="12.75" x14ac:dyDescent="0.2">
      <c r="A569" s="45"/>
      <c r="Z569" s="46"/>
      <c r="AA569" s="41"/>
    </row>
    <row r="570" spans="1:27" ht="12.75" x14ac:dyDescent="0.2">
      <c r="A570" s="29"/>
    </row>
    <row r="571" spans="1:27" ht="12.75" x14ac:dyDescent="0.2">
      <c r="A571" s="29"/>
      <c r="B571" s="40"/>
      <c r="C571" s="44"/>
      <c r="D571" s="40"/>
      <c r="E571" s="40"/>
      <c r="F571" s="44"/>
    </row>
    <row r="572" spans="1:27" ht="12.75" x14ac:dyDescent="0.2">
      <c r="A572" s="29"/>
    </row>
    <row r="573" spans="1:27" ht="12.75" x14ac:dyDescent="0.2">
      <c r="A573" s="45"/>
      <c r="B573" s="40"/>
      <c r="C573" s="44"/>
      <c r="D573" s="40"/>
      <c r="E573" s="40"/>
      <c r="F573" s="44"/>
      <c r="G573" s="44"/>
      <c r="H573" s="44"/>
      <c r="I573" s="44"/>
      <c r="J573" s="44"/>
      <c r="K573" s="40"/>
      <c r="L573" s="40"/>
      <c r="M573" s="40"/>
      <c r="N573" s="40"/>
      <c r="O573" s="40"/>
      <c r="P573" s="40"/>
      <c r="Q573" s="40"/>
      <c r="R573" s="40"/>
      <c r="T573" s="40"/>
      <c r="U573" s="40"/>
      <c r="V573" s="41"/>
      <c r="W573" s="41"/>
      <c r="Z573" s="46"/>
      <c r="AA573" s="41"/>
    </row>
    <row r="574" spans="1:27" ht="12.75" x14ac:dyDescent="0.2">
      <c r="A574" s="29"/>
    </row>
    <row r="575" spans="1:27" ht="12.75" x14ac:dyDescent="0.2">
      <c r="A575" s="45"/>
      <c r="G575" s="44"/>
      <c r="H575" s="44"/>
      <c r="I575" s="44"/>
      <c r="J575" s="44"/>
      <c r="K575" s="40"/>
      <c r="L575" s="40"/>
      <c r="M575" s="40"/>
      <c r="N575" s="40"/>
      <c r="O575" s="40"/>
      <c r="P575" s="40"/>
      <c r="Q575" s="40"/>
      <c r="R575" s="40"/>
      <c r="T575" s="40"/>
      <c r="W575" s="41"/>
      <c r="Z575" s="46"/>
      <c r="AA575" s="41"/>
    </row>
    <row r="576" spans="1:27" ht="12.75" x14ac:dyDescent="0.2">
      <c r="A576" s="29"/>
      <c r="B576" s="40"/>
      <c r="C576" s="44"/>
      <c r="D576" s="40"/>
      <c r="E576" s="40"/>
      <c r="F576" s="44"/>
    </row>
    <row r="577" spans="1:27" ht="12.75" x14ac:dyDescent="0.2">
      <c r="A577" s="29"/>
      <c r="B577" s="40"/>
      <c r="C577" s="44"/>
      <c r="D577" s="40"/>
      <c r="E577" s="40"/>
      <c r="F577" s="44"/>
    </row>
    <row r="578" spans="1:27" ht="12.75" x14ac:dyDescent="0.2">
      <c r="A578" s="45"/>
      <c r="G578" s="44"/>
      <c r="H578" s="44"/>
      <c r="I578" s="44"/>
      <c r="J578" s="44"/>
      <c r="K578" s="40"/>
      <c r="L578" s="40"/>
      <c r="M578" s="40"/>
      <c r="N578" s="40"/>
      <c r="O578" s="40"/>
      <c r="P578" s="40"/>
      <c r="Q578" s="40"/>
      <c r="R578" s="40"/>
      <c r="T578" s="40"/>
      <c r="U578" s="40"/>
      <c r="V578" s="41"/>
      <c r="W578" s="41"/>
      <c r="Z578" s="46"/>
      <c r="AA578" s="41"/>
    </row>
    <row r="579" spans="1:27" ht="12.75" x14ac:dyDescent="0.2">
      <c r="A579" s="45"/>
      <c r="B579" s="40"/>
      <c r="C579" s="44"/>
      <c r="D579" s="40"/>
      <c r="E579" s="40"/>
      <c r="F579" s="44"/>
      <c r="G579" s="44"/>
      <c r="H579" s="44"/>
      <c r="I579" s="44"/>
      <c r="J579" s="44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W579" s="41"/>
      <c r="Z579" s="46"/>
      <c r="AA579" s="41"/>
    </row>
    <row r="580" spans="1:27" ht="12.75" x14ac:dyDescent="0.2">
      <c r="A580" s="29"/>
      <c r="B580" s="40"/>
      <c r="C580" s="44"/>
      <c r="D580" s="40"/>
      <c r="E580" s="40"/>
      <c r="F580" s="44"/>
    </row>
    <row r="581" spans="1:27" ht="12.75" x14ac:dyDescent="0.2">
      <c r="A581" s="45"/>
      <c r="G581" s="44"/>
      <c r="H581" s="44"/>
      <c r="I581" s="44"/>
      <c r="J581" s="44"/>
      <c r="K581" s="40"/>
      <c r="L581" s="40"/>
      <c r="M581" s="40"/>
      <c r="N581" s="40"/>
      <c r="O581" s="40"/>
      <c r="P581" s="40"/>
      <c r="Q581" s="40"/>
      <c r="R581" s="40"/>
      <c r="T581" s="40"/>
      <c r="U581" s="40"/>
      <c r="W581" s="41"/>
      <c r="Z581" s="46"/>
      <c r="AA581" s="41"/>
    </row>
    <row r="582" spans="1:27" ht="12.75" x14ac:dyDescent="0.2">
      <c r="A582" s="45"/>
      <c r="G582" s="44"/>
      <c r="H582" s="44"/>
      <c r="I582" s="44"/>
      <c r="J582" s="44"/>
      <c r="K582" s="40"/>
      <c r="L582" s="40"/>
      <c r="M582" s="40"/>
      <c r="N582" s="40"/>
      <c r="O582" s="40"/>
      <c r="P582" s="40"/>
      <c r="Q582" s="40"/>
      <c r="R582" s="40"/>
      <c r="T582" s="40"/>
      <c r="W582" s="41"/>
      <c r="Z582" s="46"/>
      <c r="AA582" s="41"/>
    </row>
    <row r="583" spans="1:27" ht="12.75" x14ac:dyDescent="0.2">
      <c r="A583" s="29"/>
      <c r="B583" s="40"/>
      <c r="C583" s="44"/>
      <c r="D583" s="40"/>
      <c r="E583" s="40"/>
      <c r="F583" s="44"/>
    </row>
    <row r="584" spans="1:27" ht="12.75" x14ac:dyDescent="0.2">
      <c r="A584" s="29"/>
      <c r="B584" s="40"/>
      <c r="C584" s="44"/>
      <c r="D584" s="40"/>
      <c r="E584" s="40"/>
      <c r="F584" s="44"/>
    </row>
    <row r="585" spans="1:27" ht="12.75" x14ac:dyDescent="0.2">
      <c r="A585" s="45"/>
      <c r="G585" s="44"/>
      <c r="H585" s="44"/>
      <c r="I585" s="44"/>
      <c r="J585" s="44"/>
      <c r="K585" s="40"/>
      <c r="L585" s="40"/>
      <c r="M585" s="40"/>
      <c r="N585" s="40"/>
      <c r="O585" s="40"/>
      <c r="P585" s="40"/>
      <c r="Q585" s="40"/>
      <c r="R585" s="40"/>
      <c r="T585" s="40"/>
      <c r="U585" s="40"/>
      <c r="W585" s="41"/>
      <c r="Z585" s="46"/>
      <c r="AA585" s="41"/>
    </row>
    <row r="586" spans="1:27" ht="12.75" x14ac:dyDescent="0.2">
      <c r="A586" s="45"/>
      <c r="B586" s="40"/>
      <c r="C586" s="44"/>
      <c r="D586" s="40"/>
      <c r="E586" s="40"/>
      <c r="F586" s="44"/>
      <c r="G586" s="44"/>
      <c r="H586" s="44"/>
      <c r="I586" s="44"/>
      <c r="J586" s="44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W586" s="41"/>
      <c r="Z586" s="46"/>
      <c r="AA586" s="41"/>
    </row>
    <row r="587" spans="1:27" ht="12.75" x14ac:dyDescent="0.2">
      <c r="A587" s="29"/>
      <c r="B587" s="40"/>
      <c r="C587" s="44"/>
      <c r="D587" s="40"/>
      <c r="E587" s="40"/>
      <c r="F587" s="44"/>
    </row>
    <row r="588" spans="1:27" ht="12.75" x14ac:dyDescent="0.2">
      <c r="A588" s="45"/>
      <c r="G588" s="44"/>
      <c r="H588" s="44"/>
      <c r="I588" s="44"/>
      <c r="J588" s="44"/>
      <c r="K588" s="40"/>
      <c r="L588" s="40"/>
      <c r="M588" s="40"/>
      <c r="N588" s="40"/>
      <c r="O588" s="40"/>
      <c r="P588" s="40"/>
      <c r="Q588" s="40"/>
      <c r="R588" s="40"/>
      <c r="T588" s="40"/>
      <c r="U588" s="40"/>
      <c r="V588" s="41"/>
      <c r="W588" s="41"/>
      <c r="Z588" s="46"/>
      <c r="AA588" s="41"/>
    </row>
    <row r="589" spans="1:27" ht="12.75" x14ac:dyDescent="0.2">
      <c r="A589" s="45"/>
      <c r="C589" s="11"/>
      <c r="G589" s="44"/>
      <c r="H589" s="44"/>
      <c r="I589" s="44"/>
      <c r="J589" s="44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1"/>
      <c r="W589" s="41"/>
      <c r="Z589" s="46"/>
      <c r="AA589" s="41"/>
    </row>
    <row r="590" spans="1:27" ht="12.75" x14ac:dyDescent="0.2">
      <c r="A590" s="29"/>
      <c r="C590" s="11"/>
    </row>
    <row r="591" spans="1:27" ht="12.75" x14ac:dyDescent="0.2">
      <c r="A591" s="45"/>
      <c r="B591" s="40"/>
      <c r="C591" s="44"/>
      <c r="D591" s="40"/>
      <c r="E591" s="40"/>
      <c r="F591" s="44"/>
      <c r="Z591" s="46"/>
      <c r="AA591" s="41"/>
    </row>
    <row r="592" spans="1:27" ht="12.75" x14ac:dyDescent="0.2">
      <c r="A592" s="45"/>
      <c r="B592" s="40"/>
      <c r="C592" s="44"/>
      <c r="D592" s="40"/>
      <c r="E592" s="40"/>
      <c r="F592" s="44"/>
      <c r="Z592" s="46"/>
      <c r="AA592" s="41"/>
    </row>
    <row r="593" spans="1:27" ht="12.75" x14ac:dyDescent="0.2">
      <c r="A593" s="45"/>
      <c r="G593" s="44"/>
      <c r="H593" s="44"/>
      <c r="I593" s="44"/>
      <c r="J593" s="44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1"/>
      <c r="W593" s="41"/>
      <c r="Z593" s="46"/>
      <c r="AA593" s="41"/>
    </row>
    <row r="594" spans="1:27" ht="12.75" x14ac:dyDescent="0.2">
      <c r="A594" s="45"/>
      <c r="G594" s="44"/>
      <c r="H594" s="44"/>
      <c r="I594" s="44"/>
      <c r="J594" s="44"/>
      <c r="K594" s="40"/>
      <c r="L594" s="40"/>
      <c r="M594" s="40"/>
      <c r="N594" s="40"/>
      <c r="O594" s="40"/>
      <c r="P594" s="40"/>
      <c r="Q594" s="40"/>
      <c r="R594" s="40"/>
      <c r="T594" s="40"/>
      <c r="U594" s="40"/>
      <c r="V594" s="41"/>
      <c r="W594" s="41"/>
      <c r="Z594" s="46"/>
      <c r="AA594" s="41"/>
    </row>
    <row r="595" spans="1:27" ht="12.75" x14ac:dyDescent="0.2">
      <c r="A595" s="29"/>
      <c r="B595" s="40"/>
      <c r="C595" s="44"/>
      <c r="D595" s="40"/>
      <c r="E595" s="40"/>
      <c r="F595" s="44"/>
    </row>
    <row r="596" spans="1:27" ht="12.75" x14ac:dyDescent="0.2">
      <c r="A596" s="29"/>
    </row>
    <row r="597" spans="1:27" ht="12.75" x14ac:dyDescent="0.2">
      <c r="A597" s="45"/>
      <c r="G597" s="44"/>
      <c r="H597" s="44"/>
      <c r="I597" s="44"/>
      <c r="J597" s="44"/>
      <c r="K597" s="40"/>
      <c r="L597" s="40"/>
      <c r="M597" s="40"/>
      <c r="N597" s="40"/>
      <c r="O597" s="40"/>
      <c r="P597" s="40"/>
      <c r="Q597" s="40"/>
      <c r="R597" s="40"/>
      <c r="T597" s="40"/>
      <c r="U597" s="40"/>
      <c r="V597" s="41"/>
      <c r="W597" s="41"/>
      <c r="Z597" s="46"/>
      <c r="AA597" s="41"/>
    </row>
    <row r="598" spans="1:27" ht="12.75" x14ac:dyDescent="0.2">
      <c r="A598" s="29"/>
      <c r="B598" s="40"/>
      <c r="C598" s="44"/>
      <c r="D598" s="40"/>
      <c r="E598" s="40"/>
      <c r="F598" s="44"/>
    </row>
    <row r="599" spans="1:27" ht="12.75" x14ac:dyDescent="0.2">
      <c r="A599" s="29"/>
    </row>
    <row r="600" spans="1:27" ht="12.75" x14ac:dyDescent="0.2">
      <c r="A600" s="45"/>
      <c r="G600" s="44"/>
      <c r="H600" s="44"/>
      <c r="I600" s="44"/>
      <c r="J600" s="44"/>
      <c r="K600" s="40"/>
      <c r="L600" s="40"/>
      <c r="M600" s="40"/>
      <c r="N600" s="40"/>
      <c r="O600" s="40"/>
      <c r="P600" s="40"/>
      <c r="Q600" s="40"/>
      <c r="R600" s="40"/>
      <c r="T600" s="40"/>
      <c r="U600" s="40"/>
      <c r="V600" s="41"/>
      <c r="W600" s="41"/>
      <c r="Z600" s="46"/>
      <c r="AA600" s="41"/>
    </row>
    <row r="601" spans="1:27" ht="12.75" x14ac:dyDescent="0.2">
      <c r="A601" s="29"/>
      <c r="B601" s="40"/>
      <c r="C601" s="44"/>
      <c r="D601" s="40"/>
      <c r="E601" s="40"/>
      <c r="F601" s="44"/>
    </row>
    <row r="602" spans="1:27" ht="12.75" x14ac:dyDescent="0.2">
      <c r="A602" s="29"/>
      <c r="B602" s="40"/>
      <c r="C602" s="44"/>
      <c r="D602" s="40"/>
      <c r="E602" s="40"/>
      <c r="F602" s="44"/>
    </row>
    <row r="603" spans="1:27" ht="12.75" x14ac:dyDescent="0.2">
      <c r="A603" s="45"/>
      <c r="B603" s="40"/>
      <c r="C603" s="44"/>
      <c r="D603" s="40"/>
      <c r="E603" s="40"/>
      <c r="F603" s="44"/>
      <c r="G603" s="44"/>
      <c r="H603" s="44"/>
      <c r="I603" s="44"/>
      <c r="J603" s="44"/>
      <c r="K603" s="40"/>
      <c r="L603" s="40"/>
      <c r="M603" s="40"/>
      <c r="N603" s="40"/>
      <c r="O603" s="40"/>
      <c r="P603" s="40"/>
      <c r="Q603" s="40"/>
      <c r="R603" s="40"/>
      <c r="T603" s="40"/>
      <c r="U603" s="40"/>
      <c r="W603" s="41"/>
      <c r="Z603" s="46"/>
      <c r="AA603" s="41"/>
    </row>
    <row r="604" spans="1:27" ht="12.75" x14ac:dyDescent="0.2">
      <c r="A604" s="45"/>
      <c r="G604" s="44"/>
      <c r="H604" s="44"/>
      <c r="I604" s="44"/>
      <c r="J604" s="44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W604" s="41"/>
      <c r="Z604" s="46"/>
      <c r="AA604" s="41"/>
    </row>
    <row r="605" spans="1:27" ht="12.75" x14ac:dyDescent="0.2">
      <c r="A605" s="45"/>
      <c r="G605" s="44"/>
      <c r="H605" s="44"/>
      <c r="I605" s="44"/>
      <c r="J605" s="44"/>
      <c r="K605" s="40"/>
      <c r="L605" s="40"/>
      <c r="M605" s="40"/>
      <c r="N605" s="40"/>
      <c r="O605" s="40"/>
      <c r="P605" s="40"/>
      <c r="Q605" s="40"/>
      <c r="R605" s="40"/>
      <c r="T605" s="40"/>
      <c r="U605" s="40"/>
      <c r="W605" s="41"/>
      <c r="Z605" s="46"/>
      <c r="AA605" s="41"/>
    </row>
    <row r="606" spans="1:27" ht="12.75" x14ac:dyDescent="0.2">
      <c r="A606" s="29"/>
    </row>
    <row r="607" spans="1:27" ht="12.75" x14ac:dyDescent="0.2">
      <c r="A607" s="29"/>
    </row>
    <row r="608" spans="1:27" ht="12.75" x14ac:dyDescent="0.2">
      <c r="A608" s="29"/>
    </row>
    <row r="609" spans="1:27" ht="12.75" x14ac:dyDescent="0.2">
      <c r="A609" s="29"/>
      <c r="C609" s="11"/>
    </row>
    <row r="610" spans="1:27" ht="12.75" x14ac:dyDescent="0.2">
      <c r="A610" s="29"/>
      <c r="B610" s="40"/>
      <c r="C610" s="44"/>
      <c r="D610" s="40"/>
      <c r="E610" s="40"/>
      <c r="F610" s="44"/>
    </row>
    <row r="611" spans="1:27" ht="12.75" x14ac:dyDescent="0.2">
      <c r="A611" s="45"/>
      <c r="C611" s="11"/>
      <c r="Z611" s="46"/>
      <c r="AA611" s="41"/>
    </row>
    <row r="612" spans="1:27" ht="12.75" x14ac:dyDescent="0.2">
      <c r="A612" s="45"/>
      <c r="G612" s="44"/>
      <c r="H612" s="44"/>
      <c r="I612" s="44"/>
      <c r="J612" s="44"/>
      <c r="K612" s="40"/>
      <c r="L612" s="40"/>
      <c r="M612" s="40"/>
      <c r="N612" s="40"/>
      <c r="O612" s="40"/>
      <c r="P612" s="40"/>
      <c r="Q612" s="40"/>
      <c r="R612" s="40"/>
      <c r="T612" s="40"/>
      <c r="W612" s="41"/>
      <c r="Z612" s="46"/>
      <c r="AA612" s="41"/>
    </row>
    <row r="613" spans="1:27" ht="12.75" x14ac:dyDescent="0.2">
      <c r="A613" s="45"/>
      <c r="C613" s="11"/>
      <c r="Z613" s="46"/>
      <c r="AA613" s="41"/>
    </row>
    <row r="614" spans="1:27" ht="12.75" x14ac:dyDescent="0.2">
      <c r="A614" s="29"/>
      <c r="B614" s="40"/>
      <c r="C614" s="44"/>
      <c r="D614" s="40"/>
      <c r="E614" s="40"/>
      <c r="F614" s="44"/>
    </row>
    <row r="615" spans="1:27" ht="12.75" x14ac:dyDescent="0.2">
      <c r="A615" s="45"/>
      <c r="B615" s="40"/>
      <c r="C615" s="44"/>
      <c r="D615" s="40"/>
      <c r="E615" s="40"/>
      <c r="F615" s="44"/>
      <c r="Z615" s="46"/>
      <c r="AA615" s="41"/>
    </row>
    <row r="616" spans="1:27" ht="12.75" x14ac:dyDescent="0.2">
      <c r="A616" s="45"/>
      <c r="C616" s="11"/>
      <c r="G616" s="44"/>
      <c r="H616" s="44"/>
      <c r="I616" s="44"/>
      <c r="J616" s="44"/>
      <c r="K616" s="40"/>
      <c r="L616" s="40"/>
      <c r="M616" s="40"/>
      <c r="N616" s="40"/>
      <c r="O616" s="40"/>
      <c r="P616" s="40"/>
      <c r="Q616" s="40"/>
      <c r="R616" s="40"/>
      <c r="T616" s="40"/>
      <c r="U616" s="40"/>
      <c r="W616" s="41"/>
      <c r="Z616" s="46"/>
      <c r="AA616" s="41"/>
    </row>
    <row r="617" spans="1:27" ht="12.75" x14ac:dyDescent="0.2">
      <c r="A617" s="45"/>
      <c r="C617" s="11"/>
      <c r="G617" s="44"/>
      <c r="H617" s="44"/>
      <c r="I617" s="44"/>
      <c r="J617" s="44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1"/>
      <c r="W617" s="41"/>
      <c r="Z617" s="46"/>
      <c r="AA617" s="41"/>
    </row>
    <row r="618" spans="1:27" ht="12.75" x14ac:dyDescent="0.2">
      <c r="A618" s="45"/>
      <c r="B618" s="40"/>
      <c r="C618" s="44"/>
      <c r="D618" s="40"/>
      <c r="E618" s="40"/>
      <c r="F618" s="44"/>
      <c r="Z618" s="46"/>
      <c r="AA618" s="41"/>
    </row>
    <row r="619" spans="1:27" ht="12.75" x14ac:dyDescent="0.2">
      <c r="A619" s="45"/>
      <c r="B619" s="40"/>
      <c r="C619" s="44"/>
      <c r="D619" s="40"/>
      <c r="E619" s="40"/>
      <c r="F619" s="44"/>
      <c r="Z619" s="46"/>
      <c r="AA619" s="41"/>
    </row>
    <row r="620" spans="1:27" ht="12.75" x14ac:dyDescent="0.2">
      <c r="A620" s="45"/>
      <c r="B620" s="40"/>
      <c r="C620" s="44"/>
      <c r="D620" s="40"/>
      <c r="E620" s="40"/>
      <c r="F620" s="44"/>
      <c r="G620" s="44"/>
      <c r="H620" s="44"/>
      <c r="I620" s="44"/>
      <c r="J620" s="44"/>
      <c r="K620" s="40"/>
      <c r="L620" s="40"/>
      <c r="M620" s="40"/>
      <c r="N620" s="40"/>
      <c r="O620" s="40"/>
      <c r="P620" s="40"/>
      <c r="Q620" s="40"/>
      <c r="R620" s="40"/>
      <c r="T620" s="40"/>
      <c r="U620" s="40"/>
      <c r="V620" s="41"/>
      <c r="W620" s="41"/>
      <c r="Z620" s="46"/>
      <c r="AA620" s="41"/>
    </row>
    <row r="621" spans="1:27" ht="12.75" x14ac:dyDescent="0.2">
      <c r="A621" s="45"/>
      <c r="C621" s="11"/>
      <c r="G621" s="44"/>
      <c r="H621" s="44"/>
      <c r="I621" s="44"/>
      <c r="J621" s="44"/>
      <c r="K621" s="40"/>
      <c r="L621" s="40"/>
      <c r="M621" s="40"/>
      <c r="N621" s="40"/>
      <c r="O621" s="40"/>
      <c r="P621" s="40"/>
      <c r="Q621" s="40"/>
      <c r="R621" s="40"/>
      <c r="T621" s="40"/>
      <c r="U621" s="40"/>
      <c r="V621" s="41"/>
      <c r="W621" s="41"/>
      <c r="Z621" s="46"/>
      <c r="AA621" s="41"/>
    </row>
    <row r="622" spans="1:27" ht="12.75" x14ac:dyDescent="0.2">
      <c r="A622" s="45"/>
      <c r="G622" s="44"/>
      <c r="H622" s="44"/>
      <c r="I622" s="44"/>
      <c r="J622" s="44"/>
      <c r="K622" s="40"/>
      <c r="L622" s="40"/>
      <c r="M622" s="40"/>
      <c r="N622" s="40"/>
      <c r="O622" s="40"/>
      <c r="P622" s="40"/>
      <c r="Q622" s="40"/>
      <c r="R622" s="40"/>
      <c r="T622" s="40"/>
      <c r="U622" s="40"/>
      <c r="W622" s="41"/>
      <c r="Z622" s="46"/>
      <c r="AA622" s="41"/>
    </row>
    <row r="623" spans="1:27" ht="12.75" x14ac:dyDescent="0.2">
      <c r="A623" s="45"/>
      <c r="Z623" s="46"/>
      <c r="AA623" s="41"/>
    </row>
    <row r="624" spans="1:27" ht="12.75" x14ac:dyDescent="0.2">
      <c r="A624" s="29"/>
      <c r="C624" s="11"/>
    </row>
    <row r="625" spans="1:27" ht="12.75" x14ac:dyDescent="0.2">
      <c r="A625" s="29"/>
      <c r="C625" s="11"/>
    </row>
    <row r="626" spans="1:27" ht="12.75" x14ac:dyDescent="0.2">
      <c r="A626" s="45"/>
      <c r="Z626" s="46"/>
      <c r="AA626" s="41"/>
    </row>
    <row r="627" spans="1:27" ht="12.75" x14ac:dyDescent="0.2">
      <c r="A627" s="45"/>
      <c r="C627" s="11"/>
      <c r="Z627" s="46"/>
      <c r="AA627" s="41"/>
    </row>
    <row r="628" spans="1:27" ht="12.75" x14ac:dyDescent="0.2">
      <c r="A628" s="29"/>
    </row>
    <row r="629" spans="1:27" ht="12.75" x14ac:dyDescent="0.2">
      <c r="A629" s="45"/>
      <c r="Z629" s="46"/>
      <c r="AA629" s="41"/>
    </row>
    <row r="630" spans="1:27" ht="12.75" x14ac:dyDescent="0.2">
      <c r="A630" s="29"/>
    </row>
    <row r="631" spans="1:27" ht="12.75" x14ac:dyDescent="0.2">
      <c r="A631" s="29"/>
      <c r="B631" s="40"/>
      <c r="C631" s="44"/>
      <c r="D631" s="40"/>
      <c r="E631" s="40"/>
      <c r="F631" s="44"/>
    </row>
    <row r="632" spans="1:27" ht="12.75" x14ac:dyDescent="0.2">
      <c r="A632" s="29"/>
      <c r="B632" s="40"/>
      <c r="C632" s="44"/>
      <c r="D632" s="40"/>
      <c r="E632" s="40"/>
      <c r="F632" s="44"/>
    </row>
    <row r="633" spans="1:27" ht="12.75" x14ac:dyDescent="0.2">
      <c r="A633" s="45"/>
      <c r="B633" s="40"/>
      <c r="C633" s="44"/>
      <c r="D633" s="40"/>
      <c r="E633" s="40"/>
      <c r="F633" s="44"/>
      <c r="G633" s="44"/>
      <c r="H633" s="44"/>
      <c r="I633" s="44"/>
      <c r="J633" s="44"/>
      <c r="K633" s="40"/>
      <c r="L633" s="40"/>
      <c r="M633" s="40"/>
      <c r="N633" s="40"/>
      <c r="O633" s="40"/>
      <c r="P633" s="40"/>
      <c r="Q633" s="40"/>
      <c r="R633" s="40"/>
      <c r="T633" s="40"/>
      <c r="W633" s="41"/>
      <c r="Z633" s="46"/>
      <c r="AA633" s="41"/>
    </row>
    <row r="634" spans="1:27" ht="12.75" x14ac:dyDescent="0.2">
      <c r="A634" s="45"/>
      <c r="G634" s="44"/>
      <c r="H634" s="44"/>
      <c r="I634" s="44"/>
      <c r="J634" s="44"/>
      <c r="K634" s="40"/>
      <c r="L634" s="40"/>
      <c r="M634" s="40"/>
      <c r="N634" s="40"/>
      <c r="O634" s="40"/>
      <c r="P634" s="40"/>
      <c r="Q634" s="40"/>
      <c r="R634" s="40"/>
      <c r="T634" s="40"/>
      <c r="U634" s="40"/>
      <c r="V634" s="41"/>
      <c r="W634" s="41"/>
      <c r="Z634" s="46"/>
      <c r="AA634" s="41"/>
    </row>
    <row r="635" spans="1:27" ht="12.75" x14ac:dyDescent="0.2">
      <c r="A635" s="45"/>
      <c r="B635" s="40"/>
      <c r="C635" s="44"/>
      <c r="D635" s="40"/>
      <c r="E635" s="40"/>
      <c r="F635" s="44"/>
      <c r="G635" s="44"/>
      <c r="H635" s="44"/>
      <c r="I635" s="44"/>
      <c r="J635" s="44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1"/>
      <c r="W635" s="41"/>
      <c r="Z635" s="46"/>
      <c r="AA635" s="41"/>
    </row>
    <row r="636" spans="1:27" ht="12.75" x14ac:dyDescent="0.2">
      <c r="A636" s="29"/>
    </row>
    <row r="637" spans="1:27" ht="12.75" x14ac:dyDescent="0.2">
      <c r="A637" s="45"/>
      <c r="B637" s="40"/>
      <c r="C637" s="44"/>
      <c r="D637" s="40"/>
      <c r="E637" s="40"/>
      <c r="F637" s="44"/>
      <c r="G637" s="44"/>
      <c r="H637" s="44"/>
      <c r="I637" s="44"/>
      <c r="J637" s="44"/>
      <c r="K637" s="40"/>
      <c r="L637" s="40"/>
      <c r="M637" s="40"/>
      <c r="N637" s="40"/>
      <c r="O637" s="40"/>
      <c r="P637" s="40"/>
      <c r="Q637" s="40"/>
      <c r="R637" s="40"/>
      <c r="T637" s="40"/>
      <c r="W637" s="41"/>
      <c r="Z637" s="46"/>
      <c r="AA637" s="41"/>
    </row>
    <row r="638" spans="1:27" ht="12.75" x14ac:dyDescent="0.2">
      <c r="A638" s="29"/>
      <c r="C638" s="11"/>
    </row>
    <row r="639" spans="1:27" ht="12.75" x14ac:dyDescent="0.2">
      <c r="A639" s="45"/>
      <c r="G639" s="44"/>
      <c r="H639" s="44"/>
      <c r="I639" s="44"/>
      <c r="J639" s="44"/>
      <c r="K639" s="40"/>
      <c r="L639" s="40"/>
      <c r="M639" s="40"/>
      <c r="N639" s="40"/>
      <c r="O639" s="40"/>
      <c r="P639" s="40"/>
      <c r="Q639" s="40"/>
      <c r="R639" s="40"/>
      <c r="T639" s="40"/>
      <c r="U639" s="40"/>
      <c r="V639" s="41"/>
      <c r="W639" s="41"/>
      <c r="Z639" s="46"/>
      <c r="AA639" s="41"/>
    </row>
    <row r="640" spans="1:27" ht="12.75" x14ac:dyDescent="0.2">
      <c r="A640" s="45"/>
      <c r="Z640" s="46"/>
      <c r="AA640" s="41"/>
    </row>
    <row r="641" spans="1:27" ht="12.75" x14ac:dyDescent="0.2">
      <c r="A641" s="29"/>
    </row>
    <row r="642" spans="1:27" ht="12.75" x14ac:dyDescent="0.2">
      <c r="A642" s="29"/>
    </row>
    <row r="643" spans="1:27" ht="12.75" x14ac:dyDescent="0.2">
      <c r="A643" s="29"/>
      <c r="C643" s="11"/>
    </row>
    <row r="644" spans="1:27" ht="12.75" x14ac:dyDescent="0.2">
      <c r="A644" s="29"/>
    </row>
    <row r="645" spans="1:27" ht="12.75" x14ac:dyDescent="0.2">
      <c r="A645" s="45"/>
      <c r="C645" s="11"/>
      <c r="Z645" s="46"/>
      <c r="AA645" s="41"/>
    </row>
    <row r="646" spans="1:27" ht="12.75" x14ac:dyDescent="0.2">
      <c r="A646" s="29"/>
    </row>
    <row r="647" spans="1:27" ht="12.75" x14ac:dyDescent="0.2">
      <c r="A647" s="45"/>
      <c r="Z647" s="46"/>
      <c r="AA647" s="41"/>
    </row>
    <row r="648" spans="1:27" ht="12.75" x14ac:dyDescent="0.2">
      <c r="A648" s="29"/>
    </row>
    <row r="649" spans="1:27" ht="12.75" x14ac:dyDescent="0.2">
      <c r="A649" s="29"/>
      <c r="C649" s="11"/>
    </row>
    <row r="650" spans="1:27" ht="12.75" x14ac:dyDescent="0.2">
      <c r="A650" s="29"/>
      <c r="B650" s="40"/>
      <c r="C650" s="44"/>
      <c r="D650" s="40"/>
      <c r="E650" s="40"/>
      <c r="F650" s="44"/>
    </row>
    <row r="651" spans="1:27" ht="12.75" x14ac:dyDescent="0.2">
      <c r="A651" s="45"/>
      <c r="Z651" s="46"/>
      <c r="AA651" s="41"/>
    </row>
    <row r="652" spans="1:27" ht="12.75" x14ac:dyDescent="0.2">
      <c r="A652" s="45"/>
      <c r="G652" s="44"/>
      <c r="H652" s="44"/>
      <c r="I652" s="44"/>
      <c r="J652" s="44"/>
      <c r="K652" s="40"/>
      <c r="L652" s="40"/>
      <c r="M652" s="40"/>
      <c r="N652" s="40"/>
      <c r="O652" s="40"/>
      <c r="P652" s="40"/>
      <c r="Q652" s="40"/>
      <c r="R652" s="40"/>
      <c r="T652" s="40"/>
      <c r="U652" s="40"/>
      <c r="W652" s="41"/>
      <c r="Z652" s="46"/>
      <c r="AA652" s="41"/>
    </row>
    <row r="653" spans="1:27" ht="12.75" x14ac:dyDescent="0.2">
      <c r="A653" s="29"/>
      <c r="B653" s="40"/>
      <c r="C653" s="44"/>
      <c r="D653" s="40"/>
      <c r="E653" s="40"/>
      <c r="F653" s="44"/>
    </row>
    <row r="654" spans="1:27" ht="12.75" x14ac:dyDescent="0.2">
      <c r="A654" s="29"/>
      <c r="B654" s="40"/>
      <c r="C654" s="44"/>
      <c r="D654" s="40"/>
      <c r="E654" s="40"/>
      <c r="F654" s="44"/>
    </row>
    <row r="655" spans="1:27" ht="12.75" x14ac:dyDescent="0.2">
      <c r="A655" s="45"/>
      <c r="B655" s="40"/>
      <c r="C655" s="44"/>
      <c r="D655" s="40"/>
      <c r="E655" s="40"/>
      <c r="F655" s="44"/>
      <c r="G655" s="44"/>
      <c r="H655" s="44"/>
      <c r="I655" s="44"/>
      <c r="J655" s="44"/>
      <c r="K655" s="40"/>
      <c r="L655" s="40"/>
      <c r="M655" s="40"/>
      <c r="N655" s="40"/>
      <c r="O655" s="40"/>
      <c r="P655" s="40"/>
      <c r="Q655" s="40"/>
      <c r="R655" s="40"/>
      <c r="T655" s="40"/>
      <c r="U655" s="40"/>
      <c r="V655" s="41"/>
      <c r="W655" s="41"/>
      <c r="Z655" s="46"/>
      <c r="AA655" s="41"/>
    </row>
    <row r="656" spans="1:27" ht="12.75" x14ac:dyDescent="0.2">
      <c r="A656" s="45"/>
      <c r="B656" s="40"/>
      <c r="C656" s="44"/>
      <c r="D656" s="40"/>
      <c r="E656" s="40"/>
      <c r="F656" s="44"/>
      <c r="G656" s="44"/>
      <c r="H656" s="44"/>
      <c r="I656" s="44"/>
      <c r="J656" s="44"/>
      <c r="K656" s="40"/>
      <c r="L656" s="40"/>
      <c r="M656" s="40"/>
      <c r="N656" s="40"/>
      <c r="O656" s="40"/>
      <c r="P656" s="40"/>
      <c r="Q656" s="40"/>
      <c r="R656" s="40"/>
      <c r="T656" s="40"/>
      <c r="W656" s="41"/>
      <c r="Z656" s="46"/>
      <c r="AA656" s="41"/>
    </row>
    <row r="657" spans="1:27" ht="12.75" x14ac:dyDescent="0.2">
      <c r="A657" s="45"/>
      <c r="B657" s="40"/>
      <c r="C657" s="44"/>
      <c r="D657" s="40"/>
      <c r="E657" s="40"/>
      <c r="F657" s="44"/>
      <c r="G657" s="44"/>
      <c r="H657" s="44"/>
      <c r="I657" s="44"/>
      <c r="J657" s="44"/>
      <c r="K657" s="40"/>
      <c r="L657" s="40"/>
      <c r="M657" s="40"/>
      <c r="N657" s="40"/>
      <c r="O657" s="40"/>
      <c r="P657" s="40"/>
      <c r="Q657" s="40"/>
      <c r="R657" s="40"/>
      <c r="T657" s="40"/>
      <c r="W657" s="41"/>
      <c r="Z657" s="46"/>
      <c r="AA657" s="41"/>
    </row>
    <row r="658" spans="1:27" ht="12.75" x14ac:dyDescent="0.2">
      <c r="A658" s="45"/>
      <c r="G658" s="44"/>
      <c r="H658" s="44"/>
      <c r="I658" s="44"/>
      <c r="J658" s="44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1"/>
      <c r="W658" s="41"/>
      <c r="Z658" s="46"/>
      <c r="AA658" s="41"/>
    </row>
    <row r="659" spans="1:27" ht="12.75" x14ac:dyDescent="0.2">
      <c r="A659" s="45"/>
      <c r="B659" s="40"/>
      <c r="C659" s="44"/>
      <c r="D659" s="40"/>
      <c r="E659" s="40"/>
      <c r="F659" s="44"/>
      <c r="G659" s="44"/>
      <c r="H659" s="44"/>
      <c r="I659" s="44"/>
      <c r="J659" s="44"/>
      <c r="K659" s="40"/>
      <c r="L659" s="40"/>
      <c r="M659" s="40"/>
      <c r="N659" s="40"/>
      <c r="O659" s="40"/>
      <c r="P659" s="40"/>
      <c r="Q659" s="40"/>
      <c r="R659" s="40"/>
      <c r="T659" s="40"/>
      <c r="U659" s="40"/>
      <c r="V659" s="41"/>
      <c r="W659" s="41"/>
      <c r="Z659" s="46"/>
      <c r="AA659" s="41"/>
    </row>
    <row r="660" spans="1:27" ht="12.75" x14ac:dyDescent="0.2">
      <c r="A660" s="29"/>
      <c r="C660" s="11"/>
    </row>
    <row r="661" spans="1:27" ht="12.75" x14ac:dyDescent="0.2">
      <c r="A661" s="45"/>
      <c r="B661" s="40"/>
      <c r="C661" s="44"/>
      <c r="D661" s="40"/>
      <c r="E661" s="40"/>
      <c r="F661" s="44"/>
      <c r="G661" s="44"/>
      <c r="H661" s="44"/>
      <c r="I661" s="44"/>
      <c r="J661" s="44"/>
      <c r="K661" s="40"/>
      <c r="L661" s="40"/>
      <c r="M661" s="40"/>
      <c r="N661" s="40"/>
      <c r="O661" s="40"/>
      <c r="P661" s="40"/>
      <c r="Q661" s="40"/>
      <c r="R661" s="40"/>
      <c r="T661" s="40"/>
      <c r="U661" s="40"/>
      <c r="V661" s="41"/>
      <c r="W661" s="41"/>
      <c r="Z661" s="46"/>
      <c r="AA661" s="41"/>
    </row>
    <row r="662" spans="1:27" ht="12.75" x14ac:dyDescent="0.2">
      <c r="A662" s="45"/>
      <c r="B662" s="40"/>
      <c r="C662" s="44"/>
      <c r="D662" s="40"/>
      <c r="E662" s="40"/>
      <c r="F662" s="44"/>
      <c r="Z662" s="46"/>
      <c r="AA662" s="41"/>
    </row>
    <row r="663" spans="1:27" ht="12.75" x14ac:dyDescent="0.2">
      <c r="A663" s="45"/>
      <c r="C663" s="11"/>
      <c r="G663" s="44"/>
      <c r="H663" s="44"/>
      <c r="I663" s="44"/>
      <c r="J663" s="44"/>
      <c r="K663" s="40"/>
      <c r="L663" s="40"/>
      <c r="M663" s="40"/>
      <c r="N663" s="40"/>
      <c r="O663" s="40"/>
      <c r="P663" s="40"/>
      <c r="Q663" s="40"/>
      <c r="R663" s="40"/>
      <c r="T663" s="40"/>
      <c r="U663" s="40"/>
      <c r="V663" s="41"/>
      <c r="W663" s="41"/>
      <c r="Z663" s="46"/>
      <c r="AA663" s="41"/>
    </row>
    <row r="664" spans="1:27" ht="12.75" x14ac:dyDescent="0.2">
      <c r="A664" s="45"/>
      <c r="B664" s="40"/>
      <c r="C664" s="44"/>
      <c r="D664" s="40"/>
      <c r="E664" s="40"/>
      <c r="F664" s="44"/>
      <c r="G664" s="44"/>
      <c r="H664" s="44"/>
      <c r="I664" s="44"/>
      <c r="J664" s="44"/>
      <c r="K664" s="40"/>
      <c r="L664" s="40"/>
      <c r="M664" s="40"/>
      <c r="N664" s="40"/>
      <c r="O664" s="40"/>
      <c r="P664" s="40"/>
      <c r="Q664" s="40"/>
      <c r="R664" s="40"/>
      <c r="T664" s="40"/>
      <c r="U664" s="40"/>
      <c r="V664" s="41"/>
      <c r="W664" s="41"/>
      <c r="Z664" s="46"/>
      <c r="AA664" s="41"/>
    </row>
    <row r="665" spans="1:27" ht="12.75" x14ac:dyDescent="0.2">
      <c r="A665" s="45"/>
      <c r="C665" s="11"/>
      <c r="Z665" s="46"/>
      <c r="AA665" s="41"/>
    </row>
    <row r="666" spans="1:27" ht="12.75" x14ac:dyDescent="0.2">
      <c r="A666" s="45"/>
      <c r="B666" s="40"/>
      <c r="C666" s="44"/>
      <c r="D666" s="40"/>
      <c r="E666" s="40"/>
      <c r="F666" s="44"/>
      <c r="G666" s="44"/>
      <c r="H666" s="44"/>
      <c r="I666" s="44"/>
      <c r="J666" s="44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W666" s="41"/>
      <c r="Z666" s="46"/>
      <c r="AA666" s="41"/>
    </row>
    <row r="667" spans="1:27" ht="12.75" x14ac:dyDescent="0.2">
      <c r="A667" s="45"/>
      <c r="B667" s="40"/>
      <c r="C667" s="44"/>
      <c r="D667" s="40"/>
      <c r="E667" s="40"/>
      <c r="F667" s="44"/>
      <c r="Z667" s="46"/>
      <c r="AA667" s="41"/>
    </row>
    <row r="668" spans="1:27" ht="12.75" x14ac:dyDescent="0.2">
      <c r="A668" s="45"/>
      <c r="G668" s="44"/>
      <c r="H668" s="44"/>
      <c r="I668" s="44"/>
      <c r="J668" s="44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1"/>
      <c r="W668" s="41"/>
      <c r="Z668" s="46"/>
      <c r="AA668" s="41"/>
    </row>
    <row r="669" spans="1:27" ht="12.75" x14ac:dyDescent="0.2">
      <c r="A669" s="45"/>
      <c r="B669" s="40"/>
      <c r="C669" s="44"/>
      <c r="D669" s="40"/>
      <c r="E669" s="40"/>
      <c r="F669" s="44"/>
      <c r="G669" s="44"/>
      <c r="H669" s="44"/>
      <c r="I669" s="44"/>
      <c r="J669" s="44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W669" s="41"/>
      <c r="Z669" s="46"/>
      <c r="AA669" s="41"/>
    </row>
    <row r="670" spans="1:27" ht="12.75" x14ac:dyDescent="0.2">
      <c r="A670" s="29"/>
      <c r="B670" s="40"/>
      <c r="C670" s="44"/>
      <c r="D670" s="40"/>
      <c r="E670" s="40"/>
      <c r="F670" s="44"/>
    </row>
    <row r="671" spans="1:27" ht="12.75" x14ac:dyDescent="0.2">
      <c r="A671" s="45"/>
      <c r="B671" s="40"/>
      <c r="C671" s="44"/>
      <c r="D671" s="40"/>
      <c r="E671" s="40"/>
      <c r="F671" s="44"/>
      <c r="G671" s="44"/>
      <c r="H671" s="44"/>
      <c r="I671" s="44"/>
      <c r="J671" s="44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1"/>
      <c r="W671" s="41"/>
      <c r="Z671" s="46"/>
      <c r="AA671" s="41"/>
    </row>
    <row r="672" spans="1:27" ht="12.75" x14ac:dyDescent="0.2">
      <c r="A672" s="45"/>
      <c r="B672" s="40"/>
      <c r="C672" s="44"/>
      <c r="D672" s="40"/>
      <c r="E672" s="40"/>
      <c r="F672" s="44"/>
      <c r="G672" s="44"/>
      <c r="H672" s="44"/>
      <c r="I672" s="44"/>
      <c r="J672" s="44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1"/>
      <c r="W672" s="41"/>
      <c r="Z672" s="46"/>
      <c r="AA672" s="41"/>
    </row>
    <row r="673" spans="1:27" ht="12.75" x14ac:dyDescent="0.2">
      <c r="A673" s="45"/>
      <c r="C673" s="11"/>
      <c r="G673" s="44"/>
      <c r="H673" s="44"/>
      <c r="I673" s="44"/>
      <c r="J673" s="44"/>
      <c r="K673" s="40"/>
      <c r="L673" s="40"/>
      <c r="M673" s="40"/>
      <c r="N673" s="40"/>
      <c r="O673" s="40"/>
      <c r="P673" s="40"/>
      <c r="Q673" s="40"/>
      <c r="R673" s="40"/>
      <c r="T673" s="40"/>
      <c r="U673" s="40"/>
      <c r="W673" s="41"/>
      <c r="Z673" s="46"/>
      <c r="AA673" s="41"/>
    </row>
    <row r="674" spans="1:27" ht="12.75" x14ac:dyDescent="0.2">
      <c r="A674" s="45"/>
      <c r="B674" s="40"/>
      <c r="C674" s="44"/>
      <c r="D674" s="40"/>
      <c r="E674" s="40"/>
      <c r="F674" s="44"/>
      <c r="G674" s="44"/>
      <c r="H674" s="44"/>
      <c r="I674" s="44"/>
      <c r="J674" s="44"/>
      <c r="K674" s="40"/>
      <c r="L674" s="40"/>
      <c r="M674" s="40"/>
      <c r="N674" s="40"/>
      <c r="O674" s="40"/>
      <c r="P674" s="40"/>
      <c r="Q674" s="40"/>
      <c r="R674" s="40"/>
      <c r="T674" s="40"/>
      <c r="U674" s="40"/>
      <c r="W674" s="41"/>
      <c r="Z674" s="46"/>
      <c r="AA674" s="41"/>
    </row>
    <row r="675" spans="1:27" ht="12.75" x14ac:dyDescent="0.2">
      <c r="A675" s="45"/>
      <c r="B675" s="40"/>
      <c r="C675" s="44"/>
      <c r="D675" s="40"/>
      <c r="E675" s="40"/>
      <c r="F675" s="44"/>
      <c r="Z675" s="46"/>
      <c r="AA675" s="41"/>
    </row>
    <row r="676" spans="1:27" ht="12.75" x14ac:dyDescent="0.2">
      <c r="A676" s="45"/>
      <c r="B676" s="40"/>
      <c r="C676" s="44"/>
      <c r="D676" s="40"/>
      <c r="E676" s="40"/>
      <c r="F676" s="44"/>
      <c r="G676" s="44"/>
      <c r="H676" s="44"/>
      <c r="I676" s="44"/>
      <c r="J676" s="44"/>
      <c r="K676" s="40"/>
      <c r="L676" s="40"/>
      <c r="M676" s="40"/>
      <c r="N676" s="40"/>
      <c r="O676" s="40"/>
      <c r="P676" s="40"/>
      <c r="Q676" s="40"/>
      <c r="R676" s="40"/>
      <c r="T676" s="40"/>
      <c r="U676" s="40"/>
      <c r="W676" s="41"/>
      <c r="Z676" s="46"/>
      <c r="AA676" s="41"/>
    </row>
    <row r="677" spans="1:27" ht="12.75" x14ac:dyDescent="0.2">
      <c r="A677" s="45"/>
      <c r="B677" s="40"/>
      <c r="C677" s="44"/>
      <c r="D677" s="40"/>
      <c r="E677" s="40"/>
      <c r="F677" s="44"/>
      <c r="G677" s="44"/>
      <c r="H677" s="44"/>
      <c r="I677" s="44"/>
      <c r="J677" s="44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W677" s="41"/>
      <c r="Z677" s="46"/>
      <c r="AA677" s="41"/>
    </row>
    <row r="678" spans="1:27" ht="12.75" x14ac:dyDescent="0.2">
      <c r="A678" s="45"/>
      <c r="G678" s="44"/>
      <c r="H678" s="44"/>
      <c r="I678" s="44"/>
      <c r="J678" s="44"/>
      <c r="K678" s="40"/>
      <c r="L678" s="40"/>
      <c r="M678" s="40"/>
      <c r="N678" s="40"/>
      <c r="O678" s="40"/>
      <c r="P678" s="40"/>
      <c r="Q678" s="40"/>
      <c r="R678" s="40"/>
      <c r="T678" s="40"/>
      <c r="U678" s="40"/>
      <c r="W678" s="41"/>
      <c r="Z678" s="46"/>
      <c r="AA678" s="41"/>
    </row>
    <row r="679" spans="1:27" ht="12.75" x14ac:dyDescent="0.2">
      <c r="A679" s="45"/>
      <c r="B679" s="40"/>
      <c r="C679" s="44"/>
      <c r="D679" s="40"/>
      <c r="E679" s="40"/>
      <c r="F679" s="44"/>
      <c r="G679" s="44"/>
      <c r="H679" s="44"/>
      <c r="I679" s="44"/>
      <c r="J679" s="44"/>
      <c r="K679" s="40"/>
      <c r="L679" s="40"/>
      <c r="M679" s="40"/>
      <c r="N679" s="40"/>
      <c r="O679" s="40"/>
      <c r="P679" s="40"/>
      <c r="Q679" s="40"/>
      <c r="R679" s="40"/>
      <c r="T679" s="40"/>
      <c r="W679" s="41"/>
      <c r="Z679" s="46"/>
      <c r="AA679" s="41"/>
    </row>
    <row r="680" spans="1:27" ht="12.75" x14ac:dyDescent="0.2">
      <c r="A680" s="29"/>
    </row>
    <row r="681" spans="1:27" ht="12.75" x14ac:dyDescent="0.2">
      <c r="A681" s="45"/>
      <c r="G681" s="44"/>
      <c r="H681" s="44"/>
      <c r="I681" s="44"/>
      <c r="J681" s="44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1"/>
      <c r="W681" s="41"/>
      <c r="Z681" s="46"/>
      <c r="AA681" s="41"/>
    </row>
    <row r="682" spans="1:27" ht="12.75" x14ac:dyDescent="0.2">
      <c r="A682" s="29"/>
    </row>
    <row r="683" spans="1:27" ht="12.75" x14ac:dyDescent="0.2">
      <c r="A683" s="29"/>
    </row>
    <row r="684" spans="1:27" ht="12.75" x14ac:dyDescent="0.2">
      <c r="A684" s="29"/>
    </row>
    <row r="685" spans="1:27" ht="12.75" x14ac:dyDescent="0.2">
      <c r="A685" s="29"/>
      <c r="B685" s="40"/>
      <c r="C685" s="44"/>
      <c r="D685" s="40"/>
      <c r="E685" s="40"/>
      <c r="F685" s="44"/>
    </row>
    <row r="686" spans="1:27" ht="12.75" x14ac:dyDescent="0.2">
      <c r="A686" s="29"/>
      <c r="C686" s="11"/>
    </row>
    <row r="687" spans="1:27" ht="12.75" x14ac:dyDescent="0.2">
      <c r="A687" s="45"/>
      <c r="B687" s="40"/>
      <c r="C687" s="44"/>
      <c r="D687" s="40"/>
      <c r="E687" s="40"/>
      <c r="F687" s="44"/>
      <c r="G687" s="44"/>
      <c r="H687" s="44"/>
      <c r="I687" s="44"/>
      <c r="J687" s="44"/>
      <c r="K687" s="40"/>
      <c r="L687" s="40"/>
      <c r="M687" s="40"/>
      <c r="N687" s="40"/>
      <c r="O687" s="40"/>
      <c r="P687" s="40"/>
      <c r="Q687" s="40"/>
      <c r="R687" s="40"/>
      <c r="T687" s="40"/>
      <c r="U687" s="40"/>
      <c r="V687" s="41"/>
      <c r="W687" s="41"/>
      <c r="Z687" s="46"/>
      <c r="AA687" s="41"/>
    </row>
    <row r="688" spans="1:27" ht="12.75" x14ac:dyDescent="0.2">
      <c r="A688" s="45"/>
      <c r="Z688" s="46"/>
      <c r="AA688" s="41"/>
    </row>
    <row r="689" spans="1:27" ht="12.75" x14ac:dyDescent="0.2">
      <c r="A689" s="45"/>
      <c r="G689" s="44"/>
      <c r="H689" s="44"/>
      <c r="I689" s="44"/>
      <c r="J689" s="44"/>
      <c r="K689" s="40"/>
      <c r="L689" s="40"/>
      <c r="M689" s="40"/>
      <c r="N689" s="40"/>
      <c r="O689" s="40"/>
      <c r="P689" s="40"/>
      <c r="Q689" s="40"/>
      <c r="R689" s="40"/>
      <c r="T689" s="40"/>
      <c r="U689" s="40"/>
      <c r="V689" s="41"/>
      <c r="W689" s="41"/>
      <c r="Z689" s="46"/>
      <c r="AA689" s="41"/>
    </row>
    <row r="690" spans="1:27" ht="12.75" x14ac:dyDescent="0.2">
      <c r="A690" s="29"/>
      <c r="C690" s="11"/>
    </row>
    <row r="691" spans="1:27" ht="12.75" x14ac:dyDescent="0.2">
      <c r="A691" s="29"/>
      <c r="B691" s="40"/>
      <c r="C691" s="44"/>
      <c r="D691" s="40"/>
      <c r="E691" s="40"/>
      <c r="F691" s="44"/>
    </row>
    <row r="692" spans="1:27" ht="12.75" x14ac:dyDescent="0.2">
      <c r="A692" s="45"/>
      <c r="B692" s="40"/>
      <c r="C692" s="44"/>
      <c r="D692" s="40"/>
      <c r="E692" s="40"/>
      <c r="F692" s="44"/>
      <c r="Z692" s="46"/>
      <c r="AA692" s="41"/>
    </row>
    <row r="693" spans="1:27" ht="12.75" x14ac:dyDescent="0.2">
      <c r="A693" s="45"/>
      <c r="B693" s="40"/>
      <c r="C693" s="44"/>
      <c r="D693" s="40"/>
      <c r="E693" s="40"/>
      <c r="F693" s="44"/>
      <c r="G693" s="44"/>
      <c r="H693" s="44"/>
      <c r="I693" s="44"/>
      <c r="J693" s="44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1"/>
      <c r="W693" s="41"/>
      <c r="Z693" s="46"/>
      <c r="AA693" s="41"/>
    </row>
    <row r="694" spans="1:27" ht="12.75" x14ac:dyDescent="0.2">
      <c r="A694" s="45"/>
      <c r="G694" s="44"/>
      <c r="H694" s="44"/>
      <c r="I694" s="44"/>
      <c r="J694" s="44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W694" s="41"/>
      <c r="Z694" s="46"/>
      <c r="AA694" s="41"/>
    </row>
    <row r="695" spans="1:27" ht="12.75" x14ac:dyDescent="0.2">
      <c r="A695" s="45"/>
      <c r="B695" s="40"/>
      <c r="C695" s="44"/>
      <c r="D695" s="40"/>
      <c r="E695" s="40"/>
      <c r="F695" s="44"/>
      <c r="G695" s="44"/>
      <c r="H695" s="44"/>
      <c r="I695" s="44"/>
      <c r="J695" s="44"/>
      <c r="K695" s="40"/>
      <c r="L695" s="40"/>
      <c r="M695" s="40"/>
      <c r="N695" s="40"/>
      <c r="O695" s="40"/>
      <c r="P695" s="40"/>
      <c r="Q695" s="40"/>
      <c r="R695" s="40"/>
      <c r="T695" s="40"/>
      <c r="W695" s="41"/>
      <c r="Z695" s="46"/>
      <c r="AA695" s="41"/>
    </row>
    <row r="696" spans="1:27" ht="12.75" x14ac:dyDescent="0.2">
      <c r="A696" s="29"/>
    </row>
    <row r="697" spans="1:27" ht="12.75" x14ac:dyDescent="0.2">
      <c r="A697" s="45"/>
      <c r="B697" s="40"/>
      <c r="C697" s="44"/>
      <c r="D697" s="40"/>
      <c r="E697" s="40"/>
      <c r="F697" s="44"/>
      <c r="G697" s="44"/>
      <c r="H697" s="44"/>
      <c r="I697" s="44"/>
      <c r="J697" s="44"/>
      <c r="K697" s="40"/>
      <c r="L697" s="40"/>
      <c r="M697" s="40"/>
      <c r="N697" s="40"/>
      <c r="O697" s="40"/>
      <c r="P697" s="40"/>
      <c r="Q697" s="40"/>
      <c r="R697" s="40"/>
      <c r="T697" s="40"/>
      <c r="U697" s="40"/>
      <c r="V697" s="41"/>
      <c r="W697" s="41"/>
      <c r="Z697" s="46"/>
      <c r="AA697" s="41"/>
    </row>
    <row r="698" spans="1:27" ht="12.75" x14ac:dyDescent="0.2">
      <c r="A698" s="29"/>
      <c r="B698" s="40"/>
      <c r="C698" s="44"/>
      <c r="D698" s="40"/>
      <c r="E698" s="40"/>
      <c r="F698" s="44"/>
    </row>
    <row r="699" spans="1:27" ht="12.75" x14ac:dyDescent="0.2">
      <c r="A699" s="45"/>
      <c r="G699" s="44"/>
      <c r="H699" s="44"/>
      <c r="I699" s="44"/>
      <c r="J699" s="44"/>
      <c r="K699" s="40"/>
      <c r="L699" s="40"/>
      <c r="M699" s="40"/>
      <c r="N699" s="40"/>
      <c r="O699" s="40"/>
      <c r="P699" s="40"/>
      <c r="Q699" s="40"/>
      <c r="R699" s="40"/>
      <c r="T699" s="40"/>
      <c r="U699" s="40"/>
      <c r="W699" s="41"/>
      <c r="Z699" s="46"/>
      <c r="AA699" s="41"/>
    </row>
    <row r="700" spans="1:27" ht="12.75" x14ac:dyDescent="0.2">
      <c r="A700" s="45"/>
      <c r="B700" s="40"/>
      <c r="C700" s="44"/>
      <c r="D700" s="40"/>
      <c r="E700" s="40"/>
      <c r="F700" s="44"/>
      <c r="G700" s="44"/>
      <c r="H700" s="44"/>
      <c r="I700" s="44"/>
      <c r="J700" s="44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1"/>
      <c r="W700" s="41"/>
      <c r="Z700" s="46"/>
      <c r="AA700" s="41"/>
    </row>
    <row r="701" spans="1:27" ht="12.75" x14ac:dyDescent="0.2">
      <c r="A701" s="29"/>
      <c r="B701" s="40"/>
      <c r="C701" s="44"/>
      <c r="D701" s="40"/>
      <c r="E701" s="40"/>
      <c r="F701" s="44"/>
    </row>
    <row r="702" spans="1:27" ht="12.75" x14ac:dyDescent="0.2">
      <c r="A702" s="45"/>
      <c r="B702" s="40"/>
      <c r="C702" s="44"/>
      <c r="D702" s="40"/>
      <c r="E702" s="40"/>
      <c r="F702" s="44"/>
      <c r="G702" s="44"/>
      <c r="H702" s="44"/>
      <c r="I702" s="44"/>
      <c r="J702" s="44"/>
      <c r="K702" s="40"/>
      <c r="L702" s="40"/>
      <c r="M702" s="40"/>
      <c r="N702" s="40"/>
      <c r="O702" s="40"/>
      <c r="P702" s="40"/>
      <c r="Q702" s="40"/>
      <c r="R702" s="40"/>
      <c r="T702" s="40"/>
      <c r="U702" s="40"/>
      <c r="V702" s="41"/>
      <c r="W702" s="41"/>
      <c r="Z702" s="46"/>
      <c r="AA702" s="41"/>
    </row>
    <row r="703" spans="1:27" ht="12.75" x14ac:dyDescent="0.2">
      <c r="A703" s="45"/>
      <c r="B703" s="40"/>
      <c r="C703" s="44"/>
      <c r="D703" s="40"/>
      <c r="E703" s="40"/>
      <c r="F703" s="44"/>
      <c r="G703" s="44"/>
      <c r="H703" s="44"/>
      <c r="I703" s="44"/>
      <c r="J703" s="44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1"/>
      <c r="W703" s="41"/>
      <c r="Z703" s="46"/>
      <c r="AA703" s="41"/>
    </row>
    <row r="704" spans="1:27" ht="12.75" x14ac:dyDescent="0.2">
      <c r="A704" s="45"/>
      <c r="C704" s="11"/>
      <c r="G704" s="44"/>
      <c r="H704" s="44"/>
      <c r="I704" s="44"/>
      <c r="J704" s="44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W704" s="41"/>
      <c r="Z704" s="46"/>
      <c r="AA704" s="41"/>
    </row>
    <row r="705" spans="1:27" ht="12.75" x14ac:dyDescent="0.2">
      <c r="A705" s="45"/>
      <c r="B705" s="40"/>
      <c r="C705" s="44"/>
      <c r="D705" s="40"/>
      <c r="E705" s="40"/>
      <c r="F705" s="44"/>
      <c r="G705" s="44"/>
      <c r="H705" s="44"/>
      <c r="I705" s="44"/>
      <c r="J705" s="44"/>
      <c r="K705" s="40"/>
      <c r="L705" s="40"/>
      <c r="M705" s="40"/>
      <c r="N705" s="40"/>
      <c r="O705" s="40"/>
      <c r="P705" s="40"/>
      <c r="Q705" s="40"/>
      <c r="R705" s="40"/>
      <c r="T705" s="40"/>
      <c r="U705" s="40"/>
      <c r="W705" s="41"/>
      <c r="Z705" s="46"/>
      <c r="AA705" s="41"/>
    </row>
    <row r="706" spans="1:27" ht="12.75" x14ac:dyDescent="0.2">
      <c r="A706" s="45"/>
      <c r="Z706" s="46"/>
      <c r="AA706" s="41"/>
    </row>
    <row r="707" spans="1:27" ht="12.75" x14ac:dyDescent="0.2">
      <c r="A707" s="45"/>
      <c r="B707" s="40"/>
      <c r="C707" s="44"/>
      <c r="D707" s="40"/>
      <c r="E707" s="40"/>
      <c r="F707" s="44"/>
      <c r="G707" s="44"/>
      <c r="H707" s="44"/>
      <c r="I707" s="44"/>
      <c r="J707" s="44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1"/>
      <c r="W707" s="41"/>
      <c r="Z707" s="46"/>
      <c r="AA707" s="41"/>
    </row>
    <row r="708" spans="1:27" ht="12.75" x14ac:dyDescent="0.2">
      <c r="A708" s="29"/>
      <c r="B708" s="40"/>
      <c r="C708" s="44"/>
      <c r="D708" s="40"/>
      <c r="E708" s="40"/>
      <c r="F708" s="44"/>
    </row>
    <row r="709" spans="1:27" ht="12.75" x14ac:dyDescent="0.2">
      <c r="A709" s="45"/>
      <c r="G709" s="44"/>
      <c r="H709" s="44"/>
      <c r="I709" s="44"/>
      <c r="J709" s="44"/>
      <c r="K709" s="40"/>
      <c r="L709" s="40"/>
      <c r="M709" s="40"/>
      <c r="N709" s="40"/>
      <c r="O709" s="40"/>
      <c r="P709" s="40"/>
      <c r="Q709" s="40"/>
      <c r="R709" s="40"/>
      <c r="T709" s="40"/>
      <c r="U709" s="40"/>
      <c r="V709" s="41"/>
      <c r="W709" s="41"/>
      <c r="Z709" s="46"/>
      <c r="AA709" s="41"/>
    </row>
    <row r="710" spans="1:27" ht="12.75" x14ac:dyDescent="0.2">
      <c r="A710" s="45"/>
      <c r="G710" s="44"/>
      <c r="H710" s="44"/>
      <c r="I710" s="44"/>
      <c r="J710" s="44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1"/>
      <c r="W710" s="41"/>
      <c r="Z710" s="46"/>
      <c r="AA710" s="41"/>
    </row>
    <row r="711" spans="1:27" ht="12.75" x14ac:dyDescent="0.2">
      <c r="A711" s="29"/>
      <c r="C711" s="11"/>
    </row>
    <row r="712" spans="1:27" ht="12.75" x14ac:dyDescent="0.2">
      <c r="A712" s="29"/>
      <c r="B712" s="40"/>
      <c r="C712" s="44"/>
      <c r="D712" s="40"/>
      <c r="E712" s="40"/>
      <c r="F712" s="44"/>
    </row>
    <row r="713" spans="1:27" ht="12.75" x14ac:dyDescent="0.2">
      <c r="A713" s="45"/>
      <c r="B713" s="40"/>
      <c r="C713" s="44"/>
      <c r="D713" s="40"/>
      <c r="E713" s="40"/>
      <c r="F713" s="44"/>
      <c r="Z713" s="46"/>
      <c r="AA713" s="41"/>
    </row>
    <row r="714" spans="1:27" ht="12.75" x14ac:dyDescent="0.2">
      <c r="A714" s="45"/>
      <c r="B714" s="40"/>
      <c r="C714" s="44"/>
      <c r="D714" s="40"/>
      <c r="E714" s="40"/>
      <c r="F714" s="44"/>
      <c r="G714" s="44"/>
      <c r="H714" s="44"/>
      <c r="I714" s="44"/>
      <c r="J714" s="44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1"/>
      <c r="W714" s="41"/>
      <c r="Z714" s="46"/>
      <c r="AA714" s="41"/>
    </row>
    <row r="715" spans="1:27" ht="12.75" x14ac:dyDescent="0.2">
      <c r="A715" s="45"/>
      <c r="G715" s="44"/>
      <c r="H715" s="44"/>
      <c r="I715" s="44"/>
      <c r="J715" s="44"/>
      <c r="K715" s="40"/>
      <c r="L715" s="40"/>
      <c r="M715" s="40"/>
      <c r="N715" s="40"/>
      <c r="O715" s="40"/>
      <c r="P715" s="40"/>
      <c r="Q715" s="40"/>
      <c r="R715" s="40"/>
      <c r="T715" s="40"/>
      <c r="W715" s="41"/>
      <c r="Z715" s="46"/>
      <c r="AA715" s="41"/>
    </row>
    <row r="716" spans="1:27" ht="12.75" x14ac:dyDescent="0.2">
      <c r="A716" s="45"/>
      <c r="G716" s="44"/>
      <c r="H716" s="44"/>
      <c r="I716" s="44"/>
      <c r="J716" s="44"/>
      <c r="K716" s="40"/>
      <c r="L716" s="40"/>
      <c r="M716" s="40"/>
      <c r="N716" s="40"/>
      <c r="O716" s="40"/>
      <c r="P716" s="40"/>
      <c r="Q716" s="40"/>
      <c r="R716" s="40"/>
      <c r="T716" s="40"/>
      <c r="U716" s="40"/>
      <c r="W716" s="41"/>
      <c r="Z716" s="46"/>
      <c r="AA716" s="41"/>
    </row>
    <row r="717" spans="1:27" ht="12.75" x14ac:dyDescent="0.2">
      <c r="A717" s="29"/>
      <c r="C717" s="11"/>
    </row>
    <row r="718" spans="1:27" ht="12.75" x14ac:dyDescent="0.2">
      <c r="A718" s="29"/>
      <c r="C718" s="11"/>
    </row>
    <row r="719" spans="1:27" ht="12.75" x14ac:dyDescent="0.2">
      <c r="A719" s="45"/>
      <c r="C719" s="11"/>
      <c r="Z719" s="46"/>
      <c r="AA719" s="41"/>
    </row>
    <row r="720" spans="1:27" ht="12.75" x14ac:dyDescent="0.2">
      <c r="A720" s="45"/>
      <c r="C720" s="11"/>
      <c r="Z720" s="46"/>
      <c r="AA720" s="41"/>
    </row>
    <row r="721" spans="1:27" ht="12.75" x14ac:dyDescent="0.2">
      <c r="A721" s="45"/>
      <c r="C721" s="11"/>
      <c r="Z721" s="46"/>
      <c r="AA721" s="41"/>
    </row>
    <row r="722" spans="1:27" ht="12.75" x14ac:dyDescent="0.2">
      <c r="A722" s="45"/>
      <c r="Z722" s="46"/>
      <c r="AA722" s="41"/>
    </row>
    <row r="723" spans="1:27" ht="12.75" x14ac:dyDescent="0.2">
      <c r="A723" s="45"/>
      <c r="Z723" s="46"/>
      <c r="AA723" s="41"/>
    </row>
    <row r="724" spans="1:27" ht="12.75" x14ac:dyDescent="0.2"/>
    <row r="725" spans="1:27" ht="12.75" x14ac:dyDescent="0.2"/>
    <row r="726" spans="1:27" ht="12.75" x14ac:dyDescent="0.2"/>
    <row r="727" spans="1:27" ht="12.75" x14ac:dyDescent="0.2"/>
    <row r="728" spans="1:27" ht="12.75" x14ac:dyDescent="0.2"/>
    <row r="729" spans="1:27" ht="12.75" x14ac:dyDescent="0.2"/>
    <row r="730" spans="1:27" ht="12.75" x14ac:dyDescent="0.2"/>
    <row r="731" spans="1:27" ht="12.75" x14ac:dyDescent="0.2"/>
    <row r="732" spans="1:27" ht="12.75" x14ac:dyDescent="0.2"/>
    <row r="733" spans="1:27" ht="12.75" x14ac:dyDescent="0.2"/>
    <row r="734" spans="1:27" ht="12.75" x14ac:dyDescent="0.2"/>
    <row r="735" spans="1:27" ht="12.75" x14ac:dyDescent="0.2"/>
    <row r="736" spans="1:27" ht="12.75" x14ac:dyDescent="0.2"/>
    <row r="737" spans="1:1" ht="12.75" x14ac:dyDescent="0.2"/>
    <row r="738" spans="1:1" ht="12.75" x14ac:dyDescent="0.2"/>
    <row r="739" spans="1:1" ht="12.75" x14ac:dyDescent="0.2"/>
    <row r="740" spans="1:1" ht="12.75" x14ac:dyDescent="0.2"/>
    <row r="741" spans="1:1" ht="12.75" x14ac:dyDescent="0.2"/>
    <row r="742" spans="1:1" ht="12.75" x14ac:dyDescent="0.2"/>
    <row r="743" spans="1:1" ht="12.75" x14ac:dyDescent="0.2"/>
    <row r="744" spans="1:1" ht="12.75" x14ac:dyDescent="0.2"/>
    <row r="745" spans="1:1" ht="12.75" x14ac:dyDescent="0.2">
      <c r="A745" s="29"/>
    </row>
    <row r="746" spans="1:1" ht="12.75" x14ac:dyDescent="0.2"/>
    <row r="747" spans="1:1" ht="12.75" x14ac:dyDescent="0.2">
      <c r="A747" s="29"/>
    </row>
    <row r="748" spans="1:1" ht="12.75" x14ac:dyDescent="0.2"/>
    <row r="749" spans="1:1" ht="12.75" x14ac:dyDescent="0.2">
      <c r="A749" s="29"/>
    </row>
    <row r="750" spans="1:1" ht="12.75" x14ac:dyDescent="0.2"/>
    <row r="751" spans="1:1" ht="12.75" x14ac:dyDescent="0.2">
      <c r="A751" s="29"/>
    </row>
    <row r="752" spans="1:1" ht="12.75" x14ac:dyDescent="0.2"/>
    <row r="753" spans="1:1" ht="12.75" x14ac:dyDescent="0.2">
      <c r="A753" s="29"/>
    </row>
    <row r="754" spans="1:1" ht="12.75" x14ac:dyDescent="0.2"/>
    <row r="755" spans="1:1" ht="12.75" x14ac:dyDescent="0.2">
      <c r="A755" s="29"/>
    </row>
    <row r="756" spans="1:1" ht="12.75" x14ac:dyDescent="0.2"/>
    <row r="757" spans="1:1" ht="12.75" x14ac:dyDescent="0.2">
      <c r="A757" s="29"/>
    </row>
    <row r="758" spans="1:1" ht="12.75" x14ac:dyDescent="0.2"/>
    <row r="759" spans="1:1" ht="12.75" x14ac:dyDescent="0.2">
      <c r="A759" s="29"/>
    </row>
    <row r="760" spans="1:1" ht="12.75" x14ac:dyDescent="0.2"/>
    <row r="761" spans="1:1" ht="12.75" x14ac:dyDescent="0.2">
      <c r="A761" s="29"/>
    </row>
    <row r="762" spans="1:1" ht="12.75" x14ac:dyDescent="0.2"/>
    <row r="763" spans="1:1" ht="12.75" x14ac:dyDescent="0.2">
      <c r="A763" s="29"/>
    </row>
    <row r="764" spans="1:1" ht="12.75" x14ac:dyDescent="0.2"/>
    <row r="765" spans="1:1" ht="12.75" x14ac:dyDescent="0.2">
      <c r="A765" s="29"/>
    </row>
    <row r="766" spans="1:1" ht="12.75" x14ac:dyDescent="0.2"/>
    <row r="767" spans="1:1" ht="12.75" x14ac:dyDescent="0.2">
      <c r="A767" s="29"/>
    </row>
    <row r="768" spans="1:1" ht="12.75" x14ac:dyDescent="0.2"/>
    <row r="769" spans="1:1" ht="12.75" x14ac:dyDescent="0.2">
      <c r="A769" s="29"/>
    </row>
    <row r="770" spans="1:1" ht="12.75" x14ac:dyDescent="0.2"/>
    <row r="771" spans="1:1" ht="12.75" x14ac:dyDescent="0.2">
      <c r="A771" s="29"/>
    </row>
    <row r="772" spans="1:1" ht="12.75" x14ac:dyDescent="0.2"/>
    <row r="773" spans="1:1" ht="12.75" x14ac:dyDescent="0.2">
      <c r="A773" s="29"/>
    </row>
    <row r="774" spans="1:1" ht="12.75" x14ac:dyDescent="0.2"/>
    <row r="775" spans="1:1" ht="12.75" x14ac:dyDescent="0.2">
      <c r="A775" s="29"/>
    </row>
    <row r="776" spans="1:1" ht="12.75" x14ac:dyDescent="0.2"/>
    <row r="777" spans="1:1" ht="12.75" x14ac:dyDescent="0.2">
      <c r="A777" s="29"/>
    </row>
    <row r="778" spans="1:1" ht="12.75" x14ac:dyDescent="0.2"/>
    <row r="779" spans="1:1" ht="12.75" x14ac:dyDescent="0.2">
      <c r="A779" s="29"/>
    </row>
    <row r="780" spans="1:1" ht="12.75" x14ac:dyDescent="0.2"/>
    <row r="781" spans="1:1" ht="12.75" x14ac:dyDescent="0.2">
      <c r="A781" s="29"/>
    </row>
    <row r="782" spans="1:1" ht="12.75" x14ac:dyDescent="0.2"/>
    <row r="783" spans="1:1" ht="12.75" x14ac:dyDescent="0.2">
      <c r="A783" s="29"/>
    </row>
    <row r="784" spans="1:1" ht="12.75" x14ac:dyDescent="0.2"/>
    <row r="785" spans="1:1" ht="12.75" x14ac:dyDescent="0.2">
      <c r="A785" s="29"/>
    </row>
    <row r="786" spans="1:1" ht="12.75" x14ac:dyDescent="0.2"/>
    <row r="787" spans="1:1" ht="12.75" x14ac:dyDescent="0.2">
      <c r="A787" s="29"/>
    </row>
    <row r="788" spans="1:1" ht="12.75" x14ac:dyDescent="0.2"/>
    <row r="789" spans="1:1" ht="12.75" x14ac:dyDescent="0.2">
      <c r="A789" s="29"/>
    </row>
    <row r="790" spans="1:1" ht="12.75" x14ac:dyDescent="0.2"/>
    <row r="791" spans="1:1" ht="12.75" x14ac:dyDescent="0.2">
      <c r="A791" s="29"/>
    </row>
    <row r="792" spans="1:1" ht="12.75" x14ac:dyDescent="0.2"/>
    <row r="793" spans="1:1" ht="12.75" x14ac:dyDescent="0.2">
      <c r="A793" s="29"/>
    </row>
    <row r="794" spans="1:1" ht="12.75" x14ac:dyDescent="0.2"/>
    <row r="795" spans="1:1" ht="12.75" x14ac:dyDescent="0.2">
      <c r="A795" s="29"/>
    </row>
    <row r="796" spans="1:1" ht="12.75" x14ac:dyDescent="0.2"/>
    <row r="797" spans="1:1" ht="12.75" x14ac:dyDescent="0.2">
      <c r="A797" s="29"/>
    </row>
    <row r="798" spans="1:1" ht="12.75" x14ac:dyDescent="0.2"/>
    <row r="799" spans="1:1" ht="12.75" x14ac:dyDescent="0.2">
      <c r="A799" s="29"/>
    </row>
    <row r="800" spans="1:1" ht="12.75" x14ac:dyDescent="0.2"/>
    <row r="801" spans="1:1" ht="12.75" x14ac:dyDescent="0.2">
      <c r="A801" s="29"/>
    </row>
    <row r="802" spans="1:1" ht="12.75" x14ac:dyDescent="0.2"/>
    <row r="803" spans="1:1" ht="12.75" x14ac:dyDescent="0.2">
      <c r="A803" s="29"/>
    </row>
    <row r="804" spans="1:1" ht="12.75" x14ac:dyDescent="0.2"/>
    <row r="805" spans="1:1" ht="12.75" x14ac:dyDescent="0.2">
      <c r="A805" s="29"/>
    </row>
    <row r="806" spans="1:1" ht="12.75" x14ac:dyDescent="0.2"/>
    <row r="807" spans="1:1" ht="12.75" x14ac:dyDescent="0.2">
      <c r="A807" s="29"/>
    </row>
    <row r="808" spans="1:1" ht="12.75" x14ac:dyDescent="0.2"/>
    <row r="809" spans="1:1" ht="12.75" x14ac:dyDescent="0.2">
      <c r="A809" s="29"/>
    </row>
    <row r="810" spans="1:1" ht="12.75" x14ac:dyDescent="0.2"/>
    <row r="811" spans="1:1" ht="12.75" x14ac:dyDescent="0.2">
      <c r="A811" s="29"/>
    </row>
    <row r="812" spans="1:1" ht="12.75" x14ac:dyDescent="0.2"/>
    <row r="813" spans="1:1" ht="12.75" x14ac:dyDescent="0.2">
      <c r="A813" s="29"/>
    </row>
    <row r="814" spans="1:1" ht="12.75" x14ac:dyDescent="0.2"/>
    <row r="815" spans="1:1" ht="12.75" x14ac:dyDescent="0.2">
      <c r="A815" s="29"/>
    </row>
    <row r="816" spans="1:1" ht="12.75" x14ac:dyDescent="0.2"/>
  </sheetData>
  <sortState ref="A7:AA738">
    <sortCondition ref="A7:A738"/>
  </sortState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Button 1">
              <controlPr defaultSize="0" print="0" autoFill="0" autoPict="0" macro="[0]!GetDataBERING" altText="GetData">
                <anchor moveWithCells="1" sizeWithCells="1">
                  <from>
                    <xdr:col>0</xdr:col>
                    <xdr:colOff>95250</xdr:colOff>
                    <xdr:row>1</xdr:row>
                    <xdr:rowOff>38100</xdr:rowOff>
                  </from>
                  <to>
                    <xdr:col>0</xdr:col>
                    <xdr:colOff>1190625</xdr:colOff>
                    <xdr:row>2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00B050"/>
  </sheetPr>
  <dimension ref="A1:AX402"/>
  <sheetViews>
    <sheetView zoomScale="80" zoomScaleNormal="80" workbookViewId="0">
      <pane ySplit="6" topLeftCell="A7" activePane="bottomLeft" state="frozen"/>
      <selection pane="bottomLeft" activeCell="B1" sqref="B1"/>
    </sheetView>
  </sheetViews>
  <sheetFormatPr defaultColWidth="17.28515625" defaultRowHeight="15.75" customHeight="1" x14ac:dyDescent="0.2"/>
  <cols>
    <col min="1" max="1" width="22.42578125" style="2" bestFit="1" customWidth="1"/>
    <col min="2" max="2" width="8.140625" style="89" customWidth="1"/>
    <col min="3" max="3" width="8.140625" style="53" bestFit="1" customWidth="1"/>
    <col min="4" max="4" width="11.5703125" style="56" bestFit="1" customWidth="1"/>
    <col min="5" max="5" width="5" style="2" bestFit="1" customWidth="1"/>
    <col min="6" max="6" width="12" style="63" bestFit="1" customWidth="1"/>
    <col min="7" max="10" width="6.5703125" style="63" bestFit="1" customWidth="1"/>
    <col min="11" max="11" width="8.140625" style="2" bestFit="1" customWidth="1"/>
    <col min="12" max="12" width="8.42578125" style="89" bestFit="1" customWidth="1"/>
    <col min="13" max="13" width="8.140625" style="2" bestFit="1" customWidth="1"/>
    <col min="14" max="14" width="8.42578125" style="89" bestFit="1" customWidth="1"/>
    <col min="15" max="15" width="8.140625" style="2" bestFit="1" customWidth="1"/>
    <col min="16" max="37" width="4.42578125" style="2" bestFit="1" customWidth="1"/>
    <col min="38" max="47" width="8.85546875" style="2" bestFit="1" customWidth="1"/>
    <col min="48" max="48" width="8.85546875" style="2" customWidth="1"/>
    <col min="49" max="49" width="2.28515625" style="2" bestFit="1" customWidth="1"/>
    <col min="50" max="50" width="3.42578125" style="2" bestFit="1" customWidth="1"/>
    <col min="51" max="16384" width="17.28515625" style="2"/>
  </cols>
  <sheetData>
    <row r="1" spans="1:48" ht="15.75" customHeight="1" x14ac:dyDescent="0.25">
      <c r="A1" s="88" t="s">
        <v>17</v>
      </c>
      <c r="B1" s="84">
        <v>3</v>
      </c>
      <c r="C1" s="49"/>
      <c r="D1" s="54"/>
      <c r="E1" s="48"/>
      <c r="F1" s="62"/>
      <c r="G1" s="62"/>
      <c r="H1" s="62"/>
      <c r="I1" s="62"/>
      <c r="J1" s="62"/>
    </row>
    <row r="2" spans="1:48" ht="15.75" customHeight="1" x14ac:dyDescent="0.25">
      <c r="A2" s="88" t="s">
        <v>400</v>
      </c>
      <c r="B2" s="84">
        <v>17</v>
      </c>
      <c r="C2" s="85" t="s">
        <v>0</v>
      </c>
      <c r="D2" s="54"/>
      <c r="E2" s="59"/>
    </row>
    <row r="3" spans="1:48" ht="15.75" customHeight="1" x14ac:dyDescent="0.25">
      <c r="A3" s="88"/>
      <c r="B3" s="49"/>
      <c r="C3" s="49"/>
      <c r="D3" s="54"/>
      <c r="E3" s="59"/>
    </row>
    <row r="4" spans="1:48" ht="15" customHeight="1" x14ac:dyDescent="0.25">
      <c r="A4" s="49"/>
      <c r="B4" s="90"/>
      <c r="C4" s="49"/>
      <c r="D4" s="55"/>
      <c r="E4" s="59"/>
    </row>
    <row r="5" spans="1:48" ht="15" customHeight="1" x14ac:dyDescent="0.25">
      <c r="A5" s="49"/>
      <c r="B5" s="50"/>
      <c r="C5" s="49"/>
      <c r="D5" s="55"/>
      <c r="E5" s="59"/>
      <c r="G5" s="64"/>
      <c r="H5" s="64"/>
      <c r="K5" s="65" t="s">
        <v>12</v>
      </c>
      <c r="L5" s="91"/>
      <c r="M5" s="65" t="s">
        <v>11</v>
      </c>
      <c r="N5" s="91"/>
      <c r="O5" s="13"/>
      <c r="Q5" s="86">
        <v>1</v>
      </c>
      <c r="R5" s="86">
        <v>2</v>
      </c>
      <c r="S5" s="86">
        <v>3</v>
      </c>
      <c r="T5" s="86">
        <v>4</v>
      </c>
      <c r="U5" s="86">
        <v>0</v>
      </c>
      <c r="V5" s="86">
        <v>1</v>
      </c>
      <c r="W5" s="86">
        <v>2</v>
      </c>
      <c r="X5" s="86">
        <v>3</v>
      </c>
      <c r="Y5" s="86">
        <v>4</v>
      </c>
      <c r="Z5" s="86">
        <v>4</v>
      </c>
      <c r="AB5" s="2">
        <f>Q5</f>
        <v>1</v>
      </c>
      <c r="AC5" s="2">
        <f t="shared" ref="AC5:AK5" si="0">R5</f>
        <v>2</v>
      </c>
      <c r="AD5" s="2">
        <f t="shared" si="0"/>
        <v>3</v>
      </c>
      <c r="AE5" s="2">
        <f t="shared" si="0"/>
        <v>4</v>
      </c>
      <c r="AF5" s="2">
        <f t="shared" si="0"/>
        <v>0</v>
      </c>
      <c r="AG5" s="2">
        <f t="shared" si="0"/>
        <v>1</v>
      </c>
      <c r="AH5" s="2">
        <f t="shared" si="0"/>
        <v>2</v>
      </c>
      <c r="AI5" s="2">
        <f t="shared" si="0"/>
        <v>3</v>
      </c>
      <c r="AJ5" s="2">
        <f t="shared" si="0"/>
        <v>4</v>
      </c>
      <c r="AK5" s="2">
        <f t="shared" si="0"/>
        <v>4</v>
      </c>
      <c r="AM5" s="2">
        <f>Q5</f>
        <v>1</v>
      </c>
      <c r="AN5" s="2">
        <f t="shared" ref="AN5:AV5" si="1">R5</f>
        <v>2</v>
      </c>
      <c r="AO5" s="2">
        <f t="shared" si="1"/>
        <v>3</v>
      </c>
      <c r="AP5" s="2">
        <f t="shared" si="1"/>
        <v>4</v>
      </c>
      <c r="AQ5" s="2">
        <f t="shared" si="1"/>
        <v>0</v>
      </c>
      <c r="AR5" s="2">
        <f t="shared" si="1"/>
        <v>1</v>
      </c>
      <c r="AS5" s="2">
        <f t="shared" si="1"/>
        <v>2</v>
      </c>
      <c r="AT5" s="2">
        <f t="shared" si="1"/>
        <v>3</v>
      </c>
      <c r="AU5" s="2">
        <f t="shared" si="1"/>
        <v>4</v>
      </c>
      <c r="AV5" s="2">
        <f t="shared" si="1"/>
        <v>4</v>
      </c>
    </row>
    <row r="6" spans="1:48" ht="15" customHeight="1" x14ac:dyDescent="0.25">
      <c r="A6" s="50" t="s">
        <v>16</v>
      </c>
      <c r="B6" s="52" t="s">
        <v>11</v>
      </c>
      <c r="C6" s="52" t="s">
        <v>12</v>
      </c>
      <c r="D6" s="54" t="s">
        <v>19</v>
      </c>
      <c r="E6" s="60" t="s">
        <v>15</v>
      </c>
      <c r="F6" s="65" t="s">
        <v>18</v>
      </c>
      <c r="G6" s="64" t="s">
        <v>13</v>
      </c>
      <c r="H6" s="64" t="s">
        <v>13</v>
      </c>
      <c r="I6" s="64" t="s">
        <v>13</v>
      </c>
      <c r="J6" s="64" t="s">
        <v>13</v>
      </c>
      <c r="K6" s="65" t="s">
        <v>14</v>
      </c>
      <c r="L6" s="91" t="s">
        <v>20</v>
      </c>
      <c r="M6" s="65" t="s">
        <v>14</v>
      </c>
      <c r="N6" s="91" t="s">
        <v>20</v>
      </c>
      <c r="O6" s="13"/>
      <c r="P6" s="92">
        <f>B2</f>
        <v>17</v>
      </c>
      <c r="Q6" s="92">
        <f>$P$6+Q5</f>
        <v>18</v>
      </c>
      <c r="R6" s="92">
        <f t="shared" ref="R6:T6" si="2">$P$6+R5</f>
        <v>19</v>
      </c>
      <c r="S6" s="92">
        <f t="shared" si="2"/>
        <v>20</v>
      </c>
      <c r="T6" s="92">
        <f t="shared" si="2"/>
        <v>21</v>
      </c>
      <c r="U6" s="92">
        <f>$P$6+U5</f>
        <v>17</v>
      </c>
      <c r="V6" s="92">
        <f t="shared" ref="V6" si="3">$P$6+V5</f>
        <v>18</v>
      </c>
      <c r="W6" s="92">
        <f t="shared" ref="W6" si="4">$P$6+W5</f>
        <v>19</v>
      </c>
      <c r="X6" s="92">
        <f t="shared" ref="X6" si="5">$P$6+X5</f>
        <v>20</v>
      </c>
      <c r="Y6" s="92">
        <f t="shared" ref="Y6" si="6">$P$6+Y5</f>
        <v>21</v>
      </c>
      <c r="Z6" s="92">
        <f t="shared" ref="Z6" si="7">$P$6+Z5</f>
        <v>21</v>
      </c>
      <c r="AA6" s="92">
        <f>P6</f>
        <v>17</v>
      </c>
      <c r="AB6" s="92">
        <f>$AA$6+AB5</f>
        <v>18</v>
      </c>
      <c r="AC6" s="92">
        <f t="shared" ref="AC6:AK6" si="8">$AA$6+AC5</f>
        <v>19</v>
      </c>
      <c r="AD6" s="92">
        <f t="shared" si="8"/>
        <v>20</v>
      </c>
      <c r="AE6" s="92">
        <f t="shared" si="8"/>
        <v>21</v>
      </c>
      <c r="AF6" s="92">
        <f t="shared" si="8"/>
        <v>17</v>
      </c>
      <c r="AG6" s="92">
        <f t="shared" si="8"/>
        <v>18</v>
      </c>
      <c r="AH6" s="92">
        <f t="shared" si="8"/>
        <v>19</v>
      </c>
      <c r="AI6" s="92">
        <f t="shared" si="8"/>
        <v>20</v>
      </c>
      <c r="AJ6" s="92">
        <f t="shared" si="8"/>
        <v>21</v>
      </c>
      <c r="AK6" s="92">
        <f t="shared" si="8"/>
        <v>21</v>
      </c>
      <c r="AL6" s="92">
        <f>P6</f>
        <v>17</v>
      </c>
      <c r="AM6" s="92">
        <f>$AL$6+AM5</f>
        <v>18</v>
      </c>
      <c r="AN6" s="92">
        <f t="shared" ref="AN6:AV6" si="9">$AL$6+AN5</f>
        <v>19</v>
      </c>
      <c r="AO6" s="92">
        <f t="shared" si="9"/>
        <v>20</v>
      </c>
      <c r="AP6" s="92">
        <f t="shared" si="9"/>
        <v>21</v>
      </c>
      <c r="AQ6" s="92">
        <f t="shared" si="9"/>
        <v>17</v>
      </c>
      <c r="AR6" s="92">
        <f t="shared" si="9"/>
        <v>18</v>
      </c>
      <c r="AS6" s="92">
        <f t="shared" si="9"/>
        <v>19</v>
      </c>
      <c r="AT6" s="92">
        <f t="shared" si="9"/>
        <v>20</v>
      </c>
      <c r="AU6" s="92">
        <f t="shared" si="9"/>
        <v>21</v>
      </c>
      <c r="AV6" s="92">
        <f t="shared" si="9"/>
        <v>21</v>
      </c>
    </row>
    <row r="7" spans="1:48" ht="15" customHeight="1" x14ac:dyDescent="0.25">
      <c r="A7" s="93">
        <f>'control-data'!B2</f>
        <v>42887</v>
      </c>
      <c r="B7" s="51">
        <f>bering!K7</f>
        <v>5426.9690000000001</v>
      </c>
      <c r="C7" s="51">
        <f>conus!K7</f>
        <v>5652.8643000000002</v>
      </c>
      <c r="D7" s="55"/>
      <c r="E7" s="73">
        <v>19</v>
      </c>
    </row>
    <row r="8" spans="1:48" ht="15" customHeight="1" x14ac:dyDescent="0.25">
      <c r="A8" s="93">
        <f>A7+1</f>
        <v>42888</v>
      </c>
      <c r="B8" s="51">
        <f>bering!K8</f>
        <v>5453.6959999999999</v>
      </c>
      <c r="C8" s="51">
        <f>conus!K8</f>
        <v>5712.7809999999999</v>
      </c>
      <c r="D8" s="55"/>
      <c r="E8" s="73">
        <v>19</v>
      </c>
      <c r="K8" s="94"/>
      <c r="M8" s="94"/>
      <c r="O8" s="89"/>
    </row>
    <row r="9" spans="1:48" ht="15" customHeight="1" x14ac:dyDescent="0.25">
      <c r="A9" s="93">
        <f t="shared" ref="A9:A72" si="10">A8+1</f>
        <v>42889</v>
      </c>
      <c r="B9" s="51">
        <f>bering!K9</f>
        <v>5426.51</v>
      </c>
      <c r="C9" s="51">
        <f>conus!K9</f>
        <v>5789.8180000000002</v>
      </c>
      <c r="D9" s="55"/>
      <c r="E9" s="73">
        <v>19</v>
      </c>
      <c r="K9" s="94"/>
      <c r="M9" s="94"/>
      <c r="O9" s="89"/>
    </row>
    <row r="10" spans="1:48" ht="15" customHeight="1" x14ac:dyDescent="0.25">
      <c r="A10" s="93">
        <f t="shared" si="10"/>
        <v>42890</v>
      </c>
      <c r="B10" s="51">
        <f>bering!K10</f>
        <v>5416.3140000000003</v>
      </c>
      <c r="C10" s="51">
        <f>conus!K10</f>
        <v>5780.8689999999997</v>
      </c>
      <c r="D10" s="55"/>
      <c r="E10" s="73">
        <v>19</v>
      </c>
      <c r="K10" s="94"/>
      <c r="M10" s="94"/>
      <c r="O10" s="89"/>
    </row>
    <row r="11" spans="1:48" ht="15" customHeight="1" x14ac:dyDescent="0.25">
      <c r="A11" s="93">
        <f t="shared" si="10"/>
        <v>42891</v>
      </c>
      <c r="B11" s="51">
        <f>bering!K11</f>
        <v>5491.0110000000004</v>
      </c>
      <c r="C11" s="51">
        <f>conus!K11</f>
        <v>5706.3154000000004</v>
      </c>
      <c r="D11" s="55"/>
      <c r="E11" s="73">
        <v>19</v>
      </c>
      <c r="K11" s="94"/>
      <c r="M11" s="94"/>
      <c r="O11" s="89"/>
    </row>
    <row r="12" spans="1:48" ht="15" customHeight="1" x14ac:dyDescent="0.25">
      <c r="A12" s="93">
        <f t="shared" si="10"/>
        <v>42892</v>
      </c>
      <c r="B12" s="51">
        <f>bering!K12</f>
        <v>5535.1859999999997</v>
      </c>
      <c r="C12" s="51">
        <f>conus!K12</f>
        <v>5758.1763000000001</v>
      </c>
      <c r="D12" s="55"/>
      <c r="E12" s="73">
        <v>19</v>
      </c>
      <c r="K12" s="94">
        <f t="shared" ref="K12:K75" si="11">IF(C12&gt;0,SUM(C10:C12)-SUM(C7:C9),0)</f>
        <v>89.897400000001653</v>
      </c>
      <c r="L12" s="89">
        <f>K12/$B$1</f>
        <v>29.965800000000552</v>
      </c>
      <c r="M12" s="94">
        <f t="shared" ref="M12:M75" si="12">IF(D12&gt;0,SUM(D10:D12)-SUM(D7:D9),0)</f>
        <v>0</v>
      </c>
      <c r="N12" s="89">
        <f>M12/$B$1</f>
        <v>0</v>
      </c>
      <c r="O12" s="89"/>
    </row>
    <row r="13" spans="1:48" ht="15" customHeight="1" x14ac:dyDescent="0.25">
      <c r="A13" s="93">
        <f t="shared" si="10"/>
        <v>42893</v>
      </c>
      <c r="B13" s="51">
        <f>bering!K13</f>
        <v>5556.1170000000002</v>
      </c>
      <c r="C13" s="51">
        <f>conus!K13</f>
        <v>5780.3459999999995</v>
      </c>
      <c r="D13" s="55"/>
      <c r="E13" s="73">
        <v>19</v>
      </c>
      <c r="K13" s="94">
        <f t="shared" si="11"/>
        <v>-38.630300000000716</v>
      </c>
      <c r="L13" s="89">
        <f t="shared" ref="L13:L76" si="13">K13/$B$1</f>
        <v>-12.876766666666905</v>
      </c>
      <c r="M13" s="94">
        <f t="shared" si="12"/>
        <v>0</v>
      </c>
      <c r="N13" s="89">
        <f t="shared" ref="N13:N76" si="14">M13/$B$1</f>
        <v>0</v>
      </c>
      <c r="O13" s="89"/>
    </row>
    <row r="14" spans="1:48" ht="15" customHeight="1" x14ac:dyDescent="0.25">
      <c r="A14" s="93">
        <f t="shared" si="10"/>
        <v>42894</v>
      </c>
      <c r="B14" s="51">
        <f>bering!K14</f>
        <v>5521.6313</v>
      </c>
      <c r="C14" s="51">
        <f>conus!K14</f>
        <v>5810.9279999999999</v>
      </c>
      <c r="D14" s="55"/>
      <c r="E14" s="73">
        <v>19</v>
      </c>
      <c r="K14" s="94">
        <f t="shared" si="11"/>
        <v>72.447899999999208</v>
      </c>
      <c r="L14" s="89">
        <f t="shared" si="13"/>
        <v>24.149299999999737</v>
      </c>
      <c r="M14" s="94">
        <f t="shared" si="12"/>
        <v>0</v>
      </c>
      <c r="N14" s="89">
        <f t="shared" si="14"/>
        <v>0</v>
      </c>
      <c r="O14" s="89"/>
    </row>
    <row r="15" spans="1:48" ht="15" customHeight="1" x14ac:dyDescent="0.25">
      <c r="A15" s="93">
        <f t="shared" si="10"/>
        <v>42895</v>
      </c>
      <c r="B15" s="51">
        <f>bering!K15</f>
        <v>5557.8140000000003</v>
      </c>
      <c r="C15" s="51">
        <f>conus!K15</f>
        <v>5722.2039999999997</v>
      </c>
      <c r="D15" s="55"/>
      <c r="E15" s="73">
        <v>19</v>
      </c>
      <c r="K15" s="94">
        <f t="shared" si="11"/>
        <v>68.117299999998068</v>
      </c>
      <c r="L15" s="89">
        <f t="shared" si="13"/>
        <v>22.705766666666023</v>
      </c>
      <c r="M15" s="94">
        <f t="shared" si="12"/>
        <v>0</v>
      </c>
      <c r="N15" s="89">
        <f t="shared" si="14"/>
        <v>0</v>
      </c>
      <c r="O15" s="89"/>
    </row>
    <row r="16" spans="1:48" ht="15" customHeight="1" x14ac:dyDescent="0.25">
      <c r="A16" s="93">
        <f t="shared" si="10"/>
        <v>42896</v>
      </c>
      <c r="B16" s="51">
        <f>bering!K16</f>
        <v>5519.0054</v>
      </c>
      <c r="C16" s="51">
        <f>conus!K16</f>
        <v>5731.8002999999999</v>
      </c>
      <c r="D16" s="55"/>
      <c r="E16" s="73">
        <v>19</v>
      </c>
      <c r="K16" s="94">
        <f t="shared" si="11"/>
        <v>20.094600000000355</v>
      </c>
      <c r="L16" s="89">
        <f t="shared" si="13"/>
        <v>6.6982000000001181</v>
      </c>
      <c r="M16" s="94">
        <f t="shared" si="12"/>
        <v>0</v>
      </c>
      <c r="N16" s="89">
        <f t="shared" si="14"/>
        <v>0</v>
      </c>
      <c r="O16" s="89"/>
    </row>
    <row r="17" spans="1:15" ht="15" customHeight="1" x14ac:dyDescent="0.25">
      <c r="A17" s="93">
        <f t="shared" si="10"/>
        <v>42897</v>
      </c>
      <c r="B17" s="51">
        <f>bering!K17</f>
        <v>5529.0510000000004</v>
      </c>
      <c r="C17" s="51">
        <f>conus!K17</f>
        <v>5796.9897000000001</v>
      </c>
      <c r="D17" s="55"/>
      <c r="E17" s="73">
        <v>19</v>
      </c>
      <c r="K17" s="94">
        <f t="shared" si="11"/>
        <v>-98.456300000001647</v>
      </c>
      <c r="L17" s="89">
        <f t="shared" si="13"/>
        <v>-32.818766666667216</v>
      </c>
      <c r="M17" s="94">
        <f t="shared" si="12"/>
        <v>0</v>
      </c>
      <c r="N17" s="89">
        <f t="shared" si="14"/>
        <v>0</v>
      </c>
      <c r="O17" s="89"/>
    </row>
    <row r="18" spans="1:15" ht="15" customHeight="1" x14ac:dyDescent="0.25">
      <c r="A18" s="93">
        <f t="shared" si="10"/>
        <v>42898</v>
      </c>
      <c r="B18" s="51">
        <f>bering!K18</f>
        <v>5527.27</v>
      </c>
      <c r="C18" s="51">
        <f>conus!K18</f>
        <v>5835.1109999999999</v>
      </c>
      <c r="D18" s="55"/>
      <c r="E18" s="73">
        <v>19</v>
      </c>
      <c r="K18" s="94">
        <f t="shared" si="11"/>
        <v>50.423000000002503</v>
      </c>
      <c r="L18" s="89">
        <f t="shared" si="13"/>
        <v>16.807666666667501</v>
      </c>
      <c r="M18" s="94">
        <f t="shared" si="12"/>
        <v>0</v>
      </c>
      <c r="N18" s="89">
        <f t="shared" si="14"/>
        <v>0</v>
      </c>
      <c r="O18" s="89"/>
    </row>
    <row r="19" spans="1:15" ht="15" customHeight="1" x14ac:dyDescent="0.25">
      <c r="A19" s="93">
        <f t="shared" si="10"/>
        <v>42899</v>
      </c>
      <c r="B19" s="51">
        <f>bering!K19</f>
        <v>5529.1752999999999</v>
      </c>
      <c r="C19" s="51">
        <f>conus!K19</f>
        <v>5831.9480000000003</v>
      </c>
      <c r="D19" s="55"/>
      <c r="E19" s="73">
        <v>19</v>
      </c>
      <c r="K19" s="94">
        <f t="shared" si="11"/>
        <v>199.11639999999898</v>
      </c>
      <c r="L19" s="89">
        <f t="shared" si="13"/>
        <v>66.372133333332997</v>
      </c>
      <c r="M19" s="94">
        <f t="shared" si="12"/>
        <v>0</v>
      </c>
      <c r="N19" s="89">
        <f t="shared" si="14"/>
        <v>0</v>
      </c>
      <c r="O19" s="89"/>
    </row>
    <row r="20" spans="1:15" ht="15" customHeight="1" x14ac:dyDescent="0.25">
      <c r="A20" s="93">
        <f t="shared" si="10"/>
        <v>42900</v>
      </c>
      <c r="B20" s="51">
        <f>bering!K20</f>
        <v>5562.4486999999999</v>
      </c>
      <c r="C20" s="51">
        <f>conus!K20</f>
        <v>5858.2110000000002</v>
      </c>
      <c r="D20" s="55"/>
      <c r="E20" s="73">
        <v>19</v>
      </c>
      <c r="K20" s="94">
        <f t="shared" si="11"/>
        <v>274.27600000000166</v>
      </c>
      <c r="L20" s="89">
        <f t="shared" si="13"/>
        <v>91.425333333333882</v>
      </c>
      <c r="M20" s="94">
        <f t="shared" si="12"/>
        <v>0</v>
      </c>
      <c r="N20" s="89">
        <f t="shared" si="14"/>
        <v>0</v>
      </c>
      <c r="O20" s="89"/>
    </row>
    <row r="21" spans="1:15" ht="15" customHeight="1" x14ac:dyDescent="0.25">
      <c r="A21" s="93">
        <f t="shared" si="10"/>
        <v>42901</v>
      </c>
      <c r="B21" s="51">
        <f>bering!K21</f>
        <v>5543.8140000000003</v>
      </c>
      <c r="C21" s="51">
        <f>conus!K21</f>
        <v>5760.1103999999996</v>
      </c>
      <c r="D21" s="55"/>
      <c r="E21" s="73">
        <v>19</v>
      </c>
      <c r="K21" s="94">
        <f t="shared" si="11"/>
        <v>86.368399999995745</v>
      </c>
      <c r="L21" s="89">
        <f t="shared" si="13"/>
        <v>28.789466666665248</v>
      </c>
      <c r="M21" s="94">
        <f t="shared" si="12"/>
        <v>0</v>
      </c>
      <c r="N21" s="89">
        <f t="shared" si="14"/>
        <v>0</v>
      </c>
      <c r="O21" s="89"/>
    </row>
    <row r="22" spans="1:15" ht="15" customHeight="1" x14ac:dyDescent="0.25">
      <c r="A22" s="93">
        <f t="shared" si="10"/>
        <v>42902</v>
      </c>
      <c r="B22" s="51">
        <f>bering!K22</f>
        <v>5541.5492999999997</v>
      </c>
      <c r="C22" s="51">
        <f>conus!K22</f>
        <v>5723.2039999999997</v>
      </c>
      <c r="D22" s="55"/>
      <c r="E22" s="73">
        <v>19</v>
      </c>
      <c r="K22" s="94">
        <f t="shared" si="11"/>
        <v>-122.52330000000075</v>
      </c>
      <c r="L22" s="89">
        <f t="shared" si="13"/>
        <v>-40.841100000000246</v>
      </c>
      <c r="M22" s="94">
        <f t="shared" si="12"/>
        <v>0</v>
      </c>
      <c r="N22" s="89">
        <f t="shared" si="14"/>
        <v>0</v>
      </c>
      <c r="O22" s="89"/>
    </row>
    <row r="23" spans="1:15" ht="15" customHeight="1" x14ac:dyDescent="0.25">
      <c r="A23" s="93">
        <f t="shared" si="10"/>
        <v>42903</v>
      </c>
      <c r="B23" s="51">
        <f>bering!K23</f>
        <v>5573.5940000000001</v>
      </c>
      <c r="C23" s="51">
        <f>conus!K23</f>
        <v>5705.0073000000002</v>
      </c>
      <c r="D23" s="55"/>
      <c r="E23" s="73">
        <v>19</v>
      </c>
      <c r="K23" s="94">
        <f t="shared" si="11"/>
        <v>-336.94830000000002</v>
      </c>
      <c r="L23" s="89">
        <f t="shared" si="13"/>
        <v>-112.31610000000001</v>
      </c>
      <c r="M23" s="94">
        <f t="shared" si="12"/>
        <v>0</v>
      </c>
      <c r="N23" s="89">
        <f t="shared" si="14"/>
        <v>0</v>
      </c>
      <c r="O23" s="89"/>
    </row>
    <row r="24" spans="1:15" ht="15" customHeight="1" x14ac:dyDescent="0.25">
      <c r="A24" s="93">
        <f t="shared" si="10"/>
        <v>42904</v>
      </c>
      <c r="B24" s="51">
        <f>bering!K24</f>
        <v>5578.2269999999999</v>
      </c>
      <c r="C24" s="51">
        <f>conus!K24</f>
        <v>5671.9949999999999</v>
      </c>
      <c r="D24" s="55"/>
      <c r="E24" s="73">
        <v>19</v>
      </c>
      <c r="K24" s="94">
        <f t="shared" si="11"/>
        <v>-350.06309999999939</v>
      </c>
      <c r="L24" s="89">
        <f t="shared" si="13"/>
        <v>-116.68769999999979</v>
      </c>
      <c r="M24" s="94">
        <f t="shared" si="12"/>
        <v>0</v>
      </c>
      <c r="N24" s="89">
        <f t="shared" si="14"/>
        <v>0</v>
      </c>
      <c r="O24" s="89"/>
    </row>
    <row r="25" spans="1:15" ht="15" customHeight="1" x14ac:dyDescent="0.25">
      <c r="A25" s="93">
        <f t="shared" si="10"/>
        <v>42905</v>
      </c>
      <c r="B25" s="51">
        <f>bering!K25</f>
        <v>5577.2709999999997</v>
      </c>
      <c r="C25" s="51">
        <f>conus!K25</f>
        <v>5617.0609999999997</v>
      </c>
      <c r="D25" s="55"/>
      <c r="E25" s="73">
        <v>19</v>
      </c>
      <c r="K25" s="94">
        <f t="shared" si="11"/>
        <v>-347.46209999999701</v>
      </c>
      <c r="L25" s="89">
        <f t="shared" si="13"/>
        <v>-115.82069999999901</v>
      </c>
      <c r="M25" s="94">
        <f t="shared" si="12"/>
        <v>0</v>
      </c>
      <c r="N25" s="89">
        <f t="shared" si="14"/>
        <v>0</v>
      </c>
      <c r="O25" s="89"/>
    </row>
    <row r="26" spans="1:15" ht="15" customHeight="1" x14ac:dyDescent="0.25">
      <c r="A26" s="93">
        <f t="shared" si="10"/>
        <v>42906</v>
      </c>
      <c r="B26" s="51">
        <f>bering!K26</f>
        <v>5555.9129999999996</v>
      </c>
      <c r="C26" s="51">
        <f>conus!K26</f>
        <v>5628.8410000000003</v>
      </c>
      <c r="D26" s="55">
        <f t="shared" ref="D26:D89" ca="1" si="15">OFFSET(B26,-E26,0)</f>
        <v>5426.9690000000001</v>
      </c>
      <c r="E26" s="73">
        <v>19</v>
      </c>
      <c r="K26" s="94">
        <f t="shared" si="11"/>
        <v>-270.42469999999958</v>
      </c>
      <c r="L26" s="89">
        <f t="shared" si="13"/>
        <v>-90.14156666666652</v>
      </c>
      <c r="M26" s="94">
        <f t="shared" ca="1" si="12"/>
        <v>5426.9690000000001</v>
      </c>
      <c r="N26" s="89">
        <f t="shared" ca="1" si="14"/>
        <v>1808.9896666666666</v>
      </c>
      <c r="O26" s="89"/>
    </row>
    <row r="27" spans="1:15" ht="15" customHeight="1" x14ac:dyDescent="0.25">
      <c r="A27" s="93">
        <f t="shared" si="10"/>
        <v>42907</v>
      </c>
      <c r="B27" s="51">
        <f>bering!K27</f>
        <v>5560.0209999999997</v>
      </c>
      <c r="C27" s="51">
        <f>conus!K27</f>
        <v>5685.3</v>
      </c>
      <c r="D27" s="55">
        <f t="shared" ca="1" si="15"/>
        <v>5453.6959999999999</v>
      </c>
      <c r="E27" s="73">
        <v>19</v>
      </c>
      <c r="K27" s="94">
        <f t="shared" si="11"/>
        <v>-169.00429999999687</v>
      </c>
      <c r="L27" s="89">
        <f t="shared" si="13"/>
        <v>-56.334766666665622</v>
      </c>
      <c r="M27" s="94">
        <f t="shared" ca="1" si="12"/>
        <v>10880.665000000001</v>
      </c>
      <c r="N27" s="89">
        <f t="shared" ca="1" si="14"/>
        <v>3626.8883333333338</v>
      </c>
      <c r="O27" s="89"/>
    </row>
    <row r="28" spans="1:15" ht="15" customHeight="1" x14ac:dyDescent="0.25">
      <c r="A28" s="93">
        <f t="shared" si="10"/>
        <v>42908</v>
      </c>
      <c r="B28" s="51">
        <f>bering!K28</f>
        <v>5564.4252999999999</v>
      </c>
      <c r="C28" s="51">
        <f>conus!K28</f>
        <v>5772.2610000000004</v>
      </c>
      <c r="D28" s="55">
        <f t="shared" ca="1" si="15"/>
        <v>5426.51</v>
      </c>
      <c r="E28" s="73">
        <v>19</v>
      </c>
      <c r="K28" s="94">
        <f t="shared" si="11"/>
        <v>92.338700000000244</v>
      </c>
      <c r="L28" s="89">
        <f t="shared" si="13"/>
        <v>30.779566666666749</v>
      </c>
      <c r="M28" s="94">
        <f t="shared" ca="1" si="12"/>
        <v>16307.175000000001</v>
      </c>
      <c r="N28" s="89">
        <f t="shared" ca="1" si="14"/>
        <v>5435.7250000000004</v>
      </c>
      <c r="O28" s="89"/>
    </row>
    <row r="29" spans="1:15" ht="15" customHeight="1" x14ac:dyDescent="0.25">
      <c r="A29" s="93">
        <f t="shared" si="10"/>
        <v>42909</v>
      </c>
      <c r="B29" s="51">
        <f>bering!K29</f>
        <v>5651.9849999999997</v>
      </c>
      <c r="C29" s="51">
        <f>conus!K29</f>
        <v>5734.0940000000001</v>
      </c>
      <c r="D29" s="55">
        <f t="shared" ca="1" si="15"/>
        <v>5416.3140000000003</v>
      </c>
      <c r="E29" s="73">
        <v>19</v>
      </c>
      <c r="K29" s="94">
        <f t="shared" si="11"/>
        <v>273.75800000000163</v>
      </c>
      <c r="L29" s="89">
        <f t="shared" si="13"/>
        <v>91.25266666666721</v>
      </c>
      <c r="M29" s="94">
        <f t="shared" ca="1" si="12"/>
        <v>10869.550999999999</v>
      </c>
      <c r="N29" s="89">
        <f t="shared" ca="1" si="14"/>
        <v>3623.1836666666663</v>
      </c>
      <c r="O29" s="89"/>
    </row>
    <row r="30" spans="1:15" ht="15" customHeight="1" x14ac:dyDescent="0.25">
      <c r="A30" s="93">
        <f t="shared" si="10"/>
        <v>42910</v>
      </c>
      <c r="B30" s="51">
        <f>bering!K30</f>
        <v>5613.5977000000003</v>
      </c>
      <c r="C30" s="51">
        <f>conus!K30</f>
        <v>5636.5106999999998</v>
      </c>
      <c r="D30" s="55">
        <f t="shared" ca="1" si="15"/>
        <v>5491.0110000000004</v>
      </c>
      <c r="E30" s="73">
        <v>19</v>
      </c>
      <c r="K30" s="94">
        <f t="shared" si="11"/>
        <v>211.66369999999733</v>
      </c>
      <c r="L30" s="89">
        <f t="shared" si="13"/>
        <v>70.554566666665778</v>
      </c>
      <c r="M30" s="94">
        <f t="shared" ca="1" si="12"/>
        <v>5453.17</v>
      </c>
      <c r="N30" s="89">
        <f t="shared" ca="1" si="14"/>
        <v>1817.7233333333334</v>
      </c>
      <c r="O30" s="89"/>
    </row>
    <row r="31" spans="1:15" ht="15" customHeight="1" x14ac:dyDescent="0.25">
      <c r="A31" s="93">
        <f t="shared" si="10"/>
        <v>42911</v>
      </c>
      <c r="B31" s="51">
        <f>bering!K31</f>
        <v>5561.1576999999997</v>
      </c>
      <c r="C31" s="51">
        <f>conus!K31</f>
        <v>5588.0659999999998</v>
      </c>
      <c r="D31" s="55">
        <f t="shared" ca="1" si="15"/>
        <v>5535.1859999999997</v>
      </c>
      <c r="E31" s="73">
        <v>19</v>
      </c>
      <c r="K31" s="94">
        <f t="shared" si="11"/>
        <v>-127.7313000000031</v>
      </c>
      <c r="L31" s="89">
        <f t="shared" si="13"/>
        <v>-42.577100000001032</v>
      </c>
      <c r="M31" s="94">
        <f t="shared" ca="1" si="12"/>
        <v>135.33599999999751</v>
      </c>
      <c r="N31" s="89">
        <f t="shared" ca="1" si="14"/>
        <v>45.111999999999171</v>
      </c>
      <c r="O31" s="89"/>
    </row>
    <row r="32" spans="1:15" ht="15" customHeight="1" x14ac:dyDescent="0.25">
      <c r="A32" s="93">
        <f t="shared" si="10"/>
        <v>42912</v>
      </c>
      <c r="B32" s="51">
        <f>bering!K32</f>
        <v>5478.4639999999999</v>
      </c>
      <c r="C32" s="51">
        <f>conus!K32</f>
        <v>5626.4179999999997</v>
      </c>
      <c r="D32" s="55">
        <f t="shared" ca="1" si="15"/>
        <v>5556.1170000000002</v>
      </c>
      <c r="E32" s="73">
        <v>19</v>
      </c>
      <c r="K32" s="94">
        <f t="shared" si="11"/>
        <v>-340.66030000000319</v>
      </c>
      <c r="L32" s="89">
        <f t="shared" si="13"/>
        <v>-113.5534333333344</v>
      </c>
      <c r="M32" s="94">
        <f t="shared" ca="1" si="12"/>
        <v>285.79399999999805</v>
      </c>
      <c r="N32" s="89">
        <f t="shared" ca="1" si="14"/>
        <v>95.264666666666017</v>
      </c>
      <c r="O32" s="89"/>
    </row>
    <row r="33" spans="1:50" ht="15" customHeight="1" x14ac:dyDescent="0.25">
      <c r="A33" s="93">
        <f t="shared" si="10"/>
        <v>42913</v>
      </c>
      <c r="B33" s="51">
        <f>bering!K33</f>
        <v>5419.1980000000003</v>
      </c>
      <c r="C33" s="51">
        <f>conus!K33</f>
        <v>5629.6009999999997</v>
      </c>
      <c r="D33" s="55">
        <f t="shared" ca="1" si="15"/>
        <v>5521.6313</v>
      </c>
      <c r="E33" s="73">
        <v>19</v>
      </c>
      <c r="K33" s="94">
        <f t="shared" si="11"/>
        <v>-298.78069999999934</v>
      </c>
      <c r="L33" s="89">
        <f t="shared" si="13"/>
        <v>-99.593566666666447</v>
      </c>
      <c r="M33" s="94">
        <f t="shared" ca="1" si="12"/>
        <v>279.09929999999986</v>
      </c>
      <c r="N33" s="89">
        <f t="shared" ca="1" si="14"/>
        <v>93.033099999999948</v>
      </c>
      <c r="O33" s="89"/>
    </row>
    <row r="34" spans="1:50" ht="15" customHeight="1" x14ac:dyDescent="0.25">
      <c r="A34" s="93">
        <f t="shared" si="10"/>
        <v>42914</v>
      </c>
      <c r="B34" s="51">
        <f>bering!K34</f>
        <v>5380.357</v>
      </c>
      <c r="C34" s="51">
        <f>conus!K34</f>
        <v>5719.9409999999998</v>
      </c>
      <c r="D34" s="55">
        <f t="shared" ca="1" si="15"/>
        <v>5557.8140000000003</v>
      </c>
      <c r="E34" s="73">
        <v>19</v>
      </c>
      <c r="K34" s="94">
        <f t="shared" si="11"/>
        <v>17.289300000000367</v>
      </c>
      <c r="L34" s="89">
        <f t="shared" si="13"/>
        <v>5.7631000000001222</v>
      </c>
      <c r="M34" s="94">
        <f t="shared" ca="1" si="12"/>
        <v>193.05129999999917</v>
      </c>
      <c r="N34" s="89">
        <f t="shared" ca="1" si="14"/>
        <v>64.350433333333058</v>
      </c>
      <c r="O34" s="89"/>
    </row>
    <row r="35" spans="1:50" ht="15" customHeight="1" x14ac:dyDescent="0.25">
      <c r="A35" s="93">
        <f t="shared" si="10"/>
        <v>42915</v>
      </c>
      <c r="B35" s="51">
        <f>bering!K35</f>
        <v>5331.79</v>
      </c>
      <c r="C35" s="51">
        <f>conus!K35</f>
        <v>5709.2934999999998</v>
      </c>
      <c r="D35" s="55">
        <f t="shared" ca="1" si="15"/>
        <v>5519.0054</v>
      </c>
      <c r="E35" s="73">
        <v>19</v>
      </c>
      <c r="K35" s="94">
        <f t="shared" si="11"/>
        <v>207.84080000000176</v>
      </c>
      <c r="L35" s="89">
        <f t="shared" si="13"/>
        <v>69.280266666667259</v>
      </c>
      <c r="M35" s="94">
        <f t="shared" ca="1" si="12"/>
        <v>16.136700000002747</v>
      </c>
      <c r="N35" s="89">
        <f t="shared" ca="1" si="14"/>
        <v>5.3789000000009155</v>
      </c>
      <c r="O35" s="89"/>
    </row>
    <row r="36" spans="1:50" ht="15" customHeight="1" x14ac:dyDescent="0.25">
      <c r="A36" s="93">
        <f t="shared" si="10"/>
        <v>42916</v>
      </c>
      <c r="B36" s="51">
        <f>bering!K36</f>
        <v>5331.79</v>
      </c>
      <c r="C36" s="51">
        <f>conus!K36</f>
        <v>5709.2934999999998</v>
      </c>
      <c r="D36" s="55">
        <f t="shared" ca="1" si="15"/>
        <v>5529.0510000000004</v>
      </c>
      <c r="E36" s="73">
        <v>19</v>
      </c>
      <c r="K36" s="94">
        <f t="shared" si="11"/>
        <v>294.4429999999993</v>
      </c>
      <c r="L36" s="89">
        <f t="shared" si="13"/>
        <v>98.147666666666439</v>
      </c>
      <c r="M36" s="94">
        <f t="shared" ca="1" si="12"/>
        <v>-7.0639000000010128</v>
      </c>
      <c r="N36" s="89">
        <f t="shared" ca="1" si="14"/>
        <v>-2.3546333333336711</v>
      </c>
      <c r="O36" s="89"/>
    </row>
    <row r="37" spans="1:50" ht="15" customHeight="1" x14ac:dyDescent="0.25">
      <c r="A37" s="93">
        <f t="shared" si="10"/>
        <v>42917</v>
      </c>
      <c r="B37" s="51">
        <f>bering!K37</f>
        <v>5430.7190000000001</v>
      </c>
      <c r="C37" s="51">
        <f>conus!K37</f>
        <v>5715.37</v>
      </c>
      <c r="D37" s="55">
        <f t="shared" ca="1" si="15"/>
        <v>5527.27</v>
      </c>
      <c r="E37" s="73">
        <v>19</v>
      </c>
      <c r="H37" s="95"/>
      <c r="I37" s="95"/>
      <c r="J37" s="95"/>
      <c r="K37" s="94">
        <f t="shared" si="11"/>
        <v>157.99699999999939</v>
      </c>
      <c r="L37" s="89">
        <f t="shared" si="13"/>
        <v>52.665666666666461</v>
      </c>
      <c r="M37" s="94">
        <f t="shared" ca="1" si="12"/>
        <v>-60.235899999996036</v>
      </c>
      <c r="N37" s="89">
        <f t="shared" ca="1" si="14"/>
        <v>-20.078633333332011</v>
      </c>
      <c r="O37" s="89"/>
      <c r="AW37" s="13" t="s">
        <v>0</v>
      </c>
    </row>
    <row r="38" spans="1:50" s="106" customFormat="1" ht="15" customHeight="1" x14ac:dyDescent="0.25">
      <c r="A38" s="97">
        <f t="shared" si="10"/>
        <v>42918</v>
      </c>
      <c r="B38" s="98">
        <f>bering!K38</f>
        <v>5421.3440000000001</v>
      </c>
      <c r="C38" s="98">
        <f>conus!K38</f>
        <v>5718.4719999999998</v>
      </c>
      <c r="D38" s="99">
        <f t="shared" ca="1" si="15"/>
        <v>5529.1752999999999</v>
      </c>
      <c r="E38" s="100">
        <f ca="1">INDEX($AL$6:$AV$6,,AW39)</f>
        <v>19</v>
      </c>
      <c r="F38" s="101">
        <f ca="1">MAX(AL38:AV38)</f>
        <v>0.79708868039806002</v>
      </c>
      <c r="G38" s="102">
        <f>ROW()</f>
        <v>38</v>
      </c>
      <c r="H38" s="103">
        <f t="shared" ref="H38:H101" si="16">G38-B$1</f>
        <v>35</v>
      </c>
      <c r="I38" s="103">
        <f t="shared" ref="I38:I101" ca="1" si="17">G38-E38</f>
        <v>19</v>
      </c>
      <c r="J38" s="103">
        <f t="shared" ref="J38:J101" ca="1" si="18">I38-B$1</f>
        <v>16</v>
      </c>
      <c r="K38" s="104">
        <f t="shared" si="11"/>
        <v>84.299999999995634</v>
      </c>
      <c r="L38" s="105">
        <f t="shared" si="13"/>
        <v>28.099999999998545</v>
      </c>
      <c r="M38" s="104">
        <f t="shared" ca="1" si="12"/>
        <v>-12.954400000002352</v>
      </c>
      <c r="N38" s="105">
        <f t="shared" ca="1" si="14"/>
        <v>-4.3181333333341172</v>
      </c>
      <c r="O38" s="105"/>
      <c r="P38" s="106">
        <f>$G38-P$6</f>
        <v>21</v>
      </c>
      <c r="Q38" s="106">
        <f t="shared" ref="Q38:Z53" si="19">$G38-Q$6</f>
        <v>20</v>
      </c>
      <c r="R38" s="106">
        <f t="shared" si="19"/>
        <v>19</v>
      </c>
      <c r="S38" s="106">
        <f t="shared" si="19"/>
        <v>18</v>
      </c>
      <c r="T38" s="106">
        <f t="shared" si="19"/>
        <v>17</v>
      </c>
      <c r="U38" s="106">
        <f t="shared" si="19"/>
        <v>21</v>
      </c>
      <c r="V38" s="106">
        <f t="shared" si="19"/>
        <v>20</v>
      </c>
      <c r="W38" s="106">
        <f t="shared" si="19"/>
        <v>19</v>
      </c>
      <c r="X38" s="106">
        <f t="shared" si="19"/>
        <v>18</v>
      </c>
      <c r="Y38" s="106">
        <f t="shared" si="19"/>
        <v>17</v>
      </c>
      <c r="Z38" s="106">
        <f t="shared" si="19"/>
        <v>17</v>
      </c>
      <c r="AA38" s="107">
        <f>P38-$B$1</f>
        <v>18</v>
      </c>
      <c r="AB38" s="107">
        <f t="shared" ref="AB38:AK38" si="20">Q38-$B$1</f>
        <v>17</v>
      </c>
      <c r="AC38" s="107">
        <f t="shared" si="20"/>
        <v>16</v>
      </c>
      <c r="AD38" s="107">
        <f t="shared" si="20"/>
        <v>15</v>
      </c>
      <c r="AE38" s="107">
        <f t="shared" si="20"/>
        <v>14</v>
      </c>
      <c r="AF38" s="107">
        <f t="shared" si="20"/>
        <v>18</v>
      </c>
      <c r="AG38" s="107">
        <f t="shared" si="20"/>
        <v>17</v>
      </c>
      <c r="AH38" s="107">
        <f t="shared" si="20"/>
        <v>16</v>
      </c>
      <c r="AI38" s="107">
        <f t="shared" si="20"/>
        <v>15</v>
      </c>
      <c r="AJ38" s="107">
        <f t="shared" si="20"/>
        <v>14</v>
      </c>
      <c r="AK38" s="107">
        <f t="shared" si="20"/>
        <v>14</v>
      </c>
      <c r="AL38" s="108">
        <f t="shared" ref="AL38:AL101" ca="1" si="21">IF(ISERROR(CORREL(INDIRECT("c" &amp; $G38 &amp; ":c" &amp; $H38), INDIRECT("b" &amp; P38 &amp; ":b" &amp; AA38))),0,CORREL(INDIRECT("c" &amp; $G38 &amp; ":c" &amp; $H38), INDIRECT("b" &amp; P38 &amp; ":b" &amp; AA38)))</f>
        <v>0.71945623521940649</v>
      </c>
      <c r="AM38" s="108">
        <f t="shared" ref="AM38:AM101" ca="1" si="22">IF(ISERROR(CORREL(INDIRECT("c" &amp; $G38 &amp; ":c" &amp; $H38), INDIRECT("b" &amp; Q38 &amp; ":b" &amp; AB38))),0,CORREL(INDIRECT("c" &amp; $G38 &amp; ":c" &amp; $H38), INDIRECT("b" &amp; Q38 &amp; ":b" &amp; AB38)))</f>
        <v>0.79708868039806002</v>
      </c>
      <c r="AN38" s="108">
        <f t="shared" ref="AN38:AN101" ca="1" si="23">IF(ISERROR(CORREL(INDIRECT("c" &amp; $G38 &amp; ":c" &amp; $H38), INDIRECT("b" &amp; R38 &amp; ":b" &amp; AC38))),0,CORREL(INDIRECT("c" &amp; $G38 &amp; ":c" &amp; $H38), INDIRECT("b" &amp; R38 &amp; ":b" &amp; AC38)))</f>
        <v>0.52681574783224827</v>
      </c>
      <c r="AO38" s="108">
        <f t="shared" ref="AO38:AO101" ca="1" si="24">IF(ISERROR(CORREL(INDIRECT("c" &amp; $G38 &amp; ":c" &amp; $H38), INDIRECT("b" &amp; S38 &amp; ":b" &amp; AD38))),0,CORREL(INDIRECT("c" &amp; $G38 &amp; ":c" &amp; $H38), INDIRECT("b" &amp; S38 &amp; ":b" &amp; AD38)))</f>
        <v>-0.34781434542075285</v>
      </c>
      <c r="AP38" s="108">
        <f t="shared" ref="AP38:AP101" ca="1" si="25">IF(ISERROR(CORREL(INDIRECT("c" &amp; $G38 &amp; ":c" &amp; $H38), INDIRECT("b" &amp; T38 &amp; ":b" &amp; AE38))),0,CORREL(INDIRECT("c" &amp; $G38 &amp; ":c" &amp; $H38), INDIRECT("b" &amp; T38 &amp; ":b" &amp; AE38)))</f>
        <v>-0.42536404879691875</v>
      </c>
      <c r="AQ38" s="108">
        <f t="shared" ref="AQ38:AQ101" ca="1" si="26">IF(ISERROR(CORREL(INDIRECT("c" &amp; $G38 &amp; ":c" &amp; $H38), INDIRECT("b" &amp; U38 &amp; ":b" &amp; AF38))),0,CORREL(INDIRECT("c" &amp; $G38 &amp; ":c" &amp; $H38), INDIRECT("b" &amp; U38 &amp; ":b" &amp; AF38)))</f>
        <v>0.71945623521940649</v>
      </c>
      <c r="AR38" s="108">
        <f t="shared" ref="AR38:AR101" ca="1" si="27">IF(ISERROR(CORREL(INDIRECT("c" &amp; $G38 &amp; ":c" &amp; $H38), INDIRECT("b" &amp; V38 &amp; ":b" &amp; AG38))),0,CORREL(INDIRECT("c" &amp; $G38 &amp; ":c" &amp; $H38), INDIRECT("b" &amp; V38 &amp; ":b" &amp; AG38)))</f>
        <v>0.79708868039806002</v>
      </c>
      <c r="AS38" s="108">
        <f t="shared" ref="AS38:AS101" ca="1" si="28">IF(ISERROR(CORREL(INDIRECT("c" &amp; $G38 &amp; ":c" &amp; $H38), INDIRECT("b" &amp; W38 &amp; ":b" &amp; AH38))),0,CORREL(INDIRECT("c" &amp; $G38 &amp; ":c" &amp; $H38), INDIRECT("b" &amp; W38 &amp; ":b" &amp; AH38)))</f>
        <v>0.52681574783224827</v>
      </c>
      <c r="AT38" s="108">
        <f t="shared" ref="AT38:AT101" ca="1" si="29">IF(ISERROR(CORREL(INDIRECT("c" &amp; $G38 &amp; ":c" &amp; $H38), INDIRECT("b" &amp; X38 &amp; ":b" &amp; AI38))),0,CORREL(INDIRECT("c" &amp; $G38 &amp; ":c" &amp; $H38), INDIRECT("b" &amp; X38 &amp; ":b" &amp; AI38)))</f>
        <v>-0.34781434542075285</v>
      </c>
      <c r="AU38" s="108">
        <f t="shared" ref="AU38:AU101" ca="1" si="30">IF(ISERROR(CORREL(INDIRECT("c" &amp; $G38 &amp; ":c" &amp; $H38), INDIRECT("b" &amp; Y38 &amp; ":b" &amp; AJ38))),0,CORREL(INDIRECT("c" &amp; $G38 &amp; ":c" &amp; $H38), INDIRECT("b" &amp; Y38 &amp; ":b" &amp; AJ38)))</f>
        <v>-0.42536404879691875</v>
      </c>
      <c r="AV38" s="108">
        <f t="shared" ref="AV38:AV101" ca="1" si="31">IF(ISERROR(CORREL(INDIRECT("c" &amp; $G38 &amp; ":c" &amp; $H38), INDIRECT("b" &amp; Z38 &amp; ":b" &amp; AK38))),0,CORREL(INDIRECT("c" &amp; $G38 &amp; ":c" &amp; $H38), INDIRECT("b" &amp; Z38 &amp; ":b" &amp; AK38)))</f>
        <v>-0.42536404879691875</v>
      </c>
      <c r="AW38" s="106">
        <f ca="1">IF(COUNTIF(AL38:AV38,"=0")=11,6,MATCH(MAX(AL38:AV38),AL38:AV38,0))</f>
        <v>2</v>
      </c>
      <c r="AX38" s="106">
        <f ca="1">INDEX(AL$6:AV$6,,AW38)</f>
        <v>18</v>
      </c>
    </row>
    <row r="39" spans="1:50" ht="15" customHeight="1" x14ac:dyDescent="0.25">
      <c r="A39" s="93">
        <f t="shared" si="10"/>
        <v>42919</v>
      </c>
      <c r="B39" s="51">
        <f>bering!K39</f>
        <v>5457.9920000000002</v>
      </c>
      <c r="C39" s="51">
        <f>conus!K39</f>
        <v>5783.8339999999998</v>
      </c>
      <c r="D39" s="55">
        <f t="shared" ca="1" si="15"/>
        <v>5562.4486999999999</v>
      </c>
      <c r="E39" s="61">
        <f ca="1">INDEX($AL$6:$AV$6,,AW39)</f>
        <v>19</v>
      </c>
      <c r="F39" s="9">
        <f t="shared" ref="F39:F102" ca="1" si="32">MAX(AL39:AV39)</f>
        <v>0.99201933408872434</v>
      </c>
      <c r="G39" s="63">
        <f>ROW()</f>
        <v>39</v>
      </c>
      <c r="H39" s="95">
        <f t="shared" si="16"/>
        <v>36</v>
      </c>
      <c r="I39" s="95">
        <f t="shared" ca="1" si="17"/>
        <v>20</v>
      </c>
      <c r="J39" s="95">
        <f t="shared" ca="1" si="18"/>
        <v>17</v>
      </c>
      <c r="K39" s="94">
        <f t="shared" si="11"/>
        <v>79.148000000001048</v>
      </c>
      <c r="L39" s="89">
        <f t="shared" si="13"/>
        <v>26.382666666667017</v>
      </c>
      <c r="M39" s="94">
        <f t="shared" ca="1" si="12"/>
        <v>13.023600000000442</v>
      </c>
      <c r="N39" s="89">
        <f t="shared" ca="1" si="14"/>
        <v>4.3412000000001472</v>
      </c>
      <c r="O39" s="89"/>
      <c r="P39" s="2">
        <f t="shared" ref="P39:Z54" si="33">$G39-P$6</f>
        <v>22</v>
      </c>
      <c r="Q39" s="2">
        <f t="shared" si="19"/>
        <v>21</v>
      </c>
      <c r="R39" s="2">
        <f t="shared" si="19"/>
        <v>20</v>
      </c>
      <c r="S39" s="2">
        <f t="shared" si="19"/>
        <v>19</v>
      </c>
      <c r="T39" s="2">
        <f t="shared" si="19"/>
        <v>18</v>
      </c>
      <c r="U39" s="2">
        <f t="shared" si="19"/>
        <v>22</v>
      </c>
      <c r="V39" s="2">
        <f t="shared" si="19"/>
        <v>21</v>
      </c>
      <c r="W39" s="2">
        <f t="shared" si="19"/>
        <v>20</v>
      </c>
      <c r="X39" s="2">
        <f t="shared" si="19"/>
        <v>19</v>
      </c>
      <c r="Y39" s="2">
        <f t="shared" si="19"/>
        <v>18</v>
      </c>
      <c r="Z39" s="2">
        <f t="shared" si="19"/>
        <v>18</v>
      </c>
      <c r="AA39" s="92">
        <f t="shared" ref="AA39:AA102" si="34">P39-$B$1</f>
        <v>19</v>
      </c>
      <c r="AB39" s="92">
        <f t="shared" ref="AB39:AB102" si="35">Q39-$B$1</f>
        <v>18</v>
      </c>
      <c r="AC39" s="92">
        <f t="shared" ref="AC39:AC102" si="36">R39-$B$1</f>
        <v>17</v>
      </c>
      <c r="AD39" s="92">
        <f t="shared" ref="AD39:AD102" si="37">S39-$B$1</f>
        <v>16</v>
      </c>
      <c r="AE39" s="92">
        <f t="shared" ref="AE39:AE102" si="38">T39-$B$1</f>
        <v>15</v>
      </c>
      <c r="AF39" s="92">
        <f t="shared" ref="AF39:AF102" si="39">U39-$B$1</f>
        <v>19</v>
      </c>
      <c r="AG39" s="92">
        <f t="shared" ref="AG39:AG102" si="40">V39-$B$1</f>
        <v>18</v>
      </c>
      <c r="AH39" s="92">
        <f t="shared" ref="AH39:AH102" si="41">W39-$B$1</f>
        <v>17</v>
      </c>
      <c r="AI39" s="92">
        <f t="shared" ref="AI39:AI102" si="42">X39-$B$1</f>
        <v>16</v>
      </c>
      <c r="AJ39" s="92">
        <f t="shared" ref="AJ39:AJ102" si="43">Y39-$B$1</f>
        <v>15</v>
      </c>
      <c r="AK39" s="92">
        <f t="shared" ref="AK39:AK102" si="44">Z39-$B$1</f>
        <v>15</v>
      </c>
      <c r="AL39" s="96">
        <f t="shared" ca="1" si="21"/>
        <v>-6.5607993521170443E-2</v>
      </c>
      <c r="AM39" s="96">
        <f t="shared" ca="1" si="22"/>
        <v>0.21309321953434476</v>
      </c>
      <c r="AN39" s="96">
        <f t="shared" ca="1" si="23"/>
        <v>0.99201933408872434</v>
      </c>
      <c r="AO39" s="96">
        <f t="shared" ca="1" si="24"/>
        <v>0.50539205683261657</v>
      </c>
      <c r="AP39" s="96">
        <f t="shared" ca="1" si="25"/>
        <v>-0.3235230151914183</v>
      </c>
      <c r="AQ39" s="96">
        <f t="shared" ca="1" si="26"/>
        <v>-6.5607993521170443E-2</v>
      </c>
      <c r="AR39" s="96">
        <f t="shared" ca="1" si="27"/>
        <v>0.21309321953434476</v>
      </c>
      <c r="AS39" s="96">
        <f t="shared" ca="1" si="28"/>
        <v>0.99201933408872434</v>
      </c>
      <c r="AT39" s="96">
        <f t="shared" ca="1" si="29"/>
        <v>0.50539205683261657</v>
      </c>
      <c r="AU39" s="96">
        <f t="shared" ca="1" si="30"/>
        <v>-0.3235230151914183</v>
      </c>
      <c r="AV39" s="96">
        <f t="shared" ca="1" si="31"/>
        <v>-0.3235230151914183</v>
      </c>
      <c r="AW39" s="13">
        <f t="shared" ref="AW39:AW102" ca="1" si="45">IF(COUNTIF(AL39:AV39,"=0")=11,6,MATCH(MAX(AL39:AV39),AL39:AV39,0))</f>
        <v>3</v>
      </c>
      <c r="AX39" s="2">
        <f t="shared" ref="AX39:AX102" ca="1" si="46">INDEX(AL$6:AV$6,,AW39)</f>
        <v>19</v>
      </c>
    </row>
    <row r="40" spans="1:50" ht="15" customHeight="1" x14ac:dyDescent="0.25">
      <c r="A40" s="93">
        <f t="shared" si="10"/>
        <v>42920</v>
      </c>
      <c r="B40" s="51">
        <f>bering!K40</f>
        <v>5656.7655999999997</v>
      </c>
      <c r="C40" s="51">
        <f>conus!K40</f>
        <v>5825.6147000000001</v>
      </c>
      <c r="D40" s="55">
        <f t="shared" ca="1" si="15"/>
        <v>5562.4486999999999</v>
      </c>
      <c r="E40" s="61">
        <f t="shared" ref="E40:E103" ca="1" si="47">INDEX($AL$6:$AV$6,,AW40)</f>
        <v>20</v>
      </c>
      <c r="F40" s="9">
        <f t="shared" ca="1" si="32"/>
        <v>0.8218848322774871</v>
      </c>
      <c r="G40" s="63">
        <f>ROW()</f>
        <v>40</v>
      </c>
      <c r="H40" s="95">
        <f t="shared" si="16"/>
        <v>37</v>
      </c>
      <c r="I40" s="95">
        <f t="shared" ca="1" si="17"/>
        <v>20</v>
      </c>
      <c r="J40" s="95">
        <f t="shared" ca="1" si="18"/>
        <v>17</v>
      </c>
      <c r="K40" s="94">
        <f t="shared" si="11"/>
        <v>193.96370000000388</v>
      </c>
      <c r="L40" s="89">
        <f t="shared" si="13"/>
        <v>64.654566666667961</v>
      </c>
      <c r="M40" s="94">
        <f t="shared" ca="1" si="12"/>
        <v>78.746299999998882</v>
      </c>
      <c r="N40" s="89">
        <f t="shared" ca="1" si="14"/>
        <v>26.248766666666295</v>
      </c>
      <c r="O40" s="89"/>
      <c r="P40" s="2">
        <f t="shared" si="33"/>
        <v>23</v>
      </c>
      <c r="Q40" s="2">
        <f t="shared" si="19"/>
        <v>22</v>
      </c>
      <c r="R40" s="2">
        <f t="shared" si="19"/>
        <v>21</v>
      </c>
      <c r="S40" s="2">
        <f t="shared" si="19"/>
        <v>20</v>
      </c>
      <c r="T40" s="2">
        <f t="shared" si="19"/>
        <v>19</v>
      </c>
      <c r="U40" s="2">
        <f t="shared" si="19"/>
        <v>23</v>
      </c>
      <c r="V40" s="2">
        <f t="shared" si="19"/>
        <v>22</v>
      </c>
      <c r="W40" s="2">
        <f t="shared" si="19"/>
        <v>21</v>
      </c>
      <c r="X40" s="2">
        <f t="shared" si="19"/>
        <v>20</v>
      </c>
      <c r="Y40" s="2">
        <f t="shared" si="19"/>
        <v>19</v>
      </c>
      <c r="Z40" s="2">
        <f t="shared" si="19"/>
        <v>19</v>
      </c>
      <c r="AA40" s="92">
        <f t="shared" si="34"/>
        <v>20</v>
      </c>
      <c r="AB40" s="92">
        <f t="shared" si="35"/>
        <v>19</v>
      </c>
      <c r="AC40" s="92">
        <f t="shared" si="36"/>
        <v>18</v>
      </c>
      <c r="AD40" s="92">
        <f t="shared" si="37"/>
        <v>17</v>
      </c>
      <c r="AE40" s="92">
        <f t="shared" si="38"/>
        <v>16</v>
      </c>
      <c r="AF40" s="92">
        <f t="shared" si="39"/>
        <v>20</v>
      </c>
      <c r="AG40" s="92">
        <f t="shared" si="40"/>
        <v>19</v>
      </c>
      <c r="AH40" s="92">
        <f t="shared" si="41"/>
        <v>18</v>
      </c>
      <c r="AI40" s="92">
        <f t="shared" si="42"/>
        <v>17</v>
      </c>
      <c r="AJ40" s="92">
        <f t="shared" si="43"/>
        <v>16</v>
      </c>
      <c r="AK40" s="92">
        <f t="shared" si="44"/>
        <v>16</v>
      </c>
      <c r="AL40" s="96">
        <f t="shared" ca="1" si="21"/>
        <v>0.41825565535895903</v>
      </c>
      <c r="AM40" s="96">
        <f t="shared" ca="1" si="22"/>
        <v>-0.12273275455164087</v>
      </c>
      <c r="AN40" s="96">
        <f t="shared" ca="1" si="23"/>
        <v>0.68881598281585554</v>
      </c>
      <c r="AO40" s="96">
        <f t="shared" ca="1" si="24"/>
        <v>0.8218848322774871</v>
      </c>
      <c r="AP40" s="96">
        <f t="shared" ca="1" si="25"/>
        <v>0.5469832378157824</v>
      </c>
      <c r="AQ40" s="96">
        <f t="shared" ca="1" si="26"/>
        <v>0.41825565535895903</v>
      </c>
      <c r="AR40" s="96">
        <f t="shared" ca="1" si="27"/>
        <v>-0.12273275455164087</v>
      </c>
      <c r="AS40" s="96">
        <f t="shared" ca="1" si="28"/>
        <v>0.68881598281585554</v>
      </c>
      <c r="AT40" s="96">
        <f t="shared" ca="1" si="29"/>
        <v>0.8218848322774871</v>
      </c>
      <c r="AU40" s="96">
        <f t="shared" ca="1" si="30"/>
        <v>0.5469832378157824</v>
      </c>
      <c r="AV40" s="96">
        <f t="shared" ca="1" si="31"/>
        <v>0.5469832378157824</v>
      </c>
      <c r="AW40" s="13">
        <f t="shared" ca="1" si="45"/>
        <v>4</v>
      </c>
      <c r="AX40" s="2">
        <f t="shared" ca="1" si="46"/>
        <v>20</v>
      </c>
    </row>
    <row r="41" spans="1:50" ht="15" customHeight="1" x14ac:dyDescent="0.25">
      <c r="A41" s="93">
        <f t="shared" si="10"/>
        <v>42921</v>
      </c>
      <c r="B41" s="51">
        <f>bering!K41</f>
        <v>5664.3813</v>
      </c>
      <c r="C41" s="51">
        <f>conus!K41</f>
        <v>5847.7420000000002</v>
      </c>
      <c r="D41" s="55">
        <f t="shared" ca="1" si="15"/>
        <v>5578.2269999999999</v>
      </c>
      <c r="E41" s="61">
        <f t="shared" ca="1" si="47"/>
        <v>17</v>
      </c>
      <c r="F41" s="9">
        <f t="shared" ca="1" si="32"/>
        <v>0.85648405732992827</v>
      </c>
      <c r="G41" s="63">
        <f>ROW()</f>
        <v>41</v>
      </c>
      <c r="H41" s="95">
        <f t="shared" si="16"/>
        <v>38</v>
      </c>
      <c r="I41" s="95">
        <f t="shared" ca="1" si="17"/>
        <v>24</v>
      </c>
      <c r="J41" s="95">
        <f t="shared" ca="1" si="18"/>
        <v>21</v>
      </c>
      <c r="K41" s="94">
        <f t="shared" si="11"/>
        <v>314.05520000000251</v>
      </c>
      <c r="L41" s="89">
        <f t="shared" si="13"/>
        <v>104.68506666666751</v>
      </c>
      <c r="M41" s="94">
        <f t="shared" ca="1" si="12"/>
        <v>117.62810000000172</v>
      </c>
      <c r="N41" s="89">
        <f t="shared" ca="1" si="14"/>
        <v>39.209366666667243</v>
      </c>
      <c r="O41" s="89"/>
      <c r="P41" s="2">
        <f t="shared" si="33"/>
        <v>24</v>
      </c>
      <c r="Q41" s="2">
        <f t="shared" si="19"/>
        <v>23</v>
      </c>
      <c r="R41" s="2">
        <f t="shared" si="19"/>
        <v>22</v>
      </c>
      <c r="S41" s="2">
        <f t="shared" si="19"/>
        <v>21</v>
      </c>
      <c r="T41" s="2">
        <f t="shared" si="19"/>
        <v>20</v>
      </c>
      <c r="U41" s="2">
        <f t="shared" si="19"/>
        <v>24</v>
      </c>
      <c r="V41" s="2">
        <f t="shared" si="19"/>
        <v>23</v>
      </c>
      <c r="W41" s="2">
        <f t="shared" si="19"/>
        <v>22</v>
      </c>
      <c r="X41" s="2">
        <f t="shared" si="19"/>
        <v>21</v>
      </c>
      <c r="Y41" s="2">
        <f t="shared" si="19"/>
        <v>20</v>
      </c>
      <c r="Z41" s="2">
        <f t="shared" si="19"/>
        <v>20</v>
      </c>
      <c r="AA41" s="92">
        <f t="shared" si="34"/>
        <v>21</v>
      </c>
      <c r="AB41" s="92">
        <f t="shared" si="35"/>
        <v>20</v>
      </c>
      <c r="AC41" s="92">
        <f t="shared" si="36"/>
        <v>19</v>
      </c>
      <c r="AD41" s="92">
        <f t="shared" si="37"/>
        <v>18</v>
      </c>
      <c r="AE41" s="92">
        <f t="shared" si="38"/>
        <v>17</v>
      </c>
      <c r="AF41" s="92">
        <f t="shared" si="39"/>
        <v>21</v>
      </c>
      <c r="AG41" s="92">
        <f t="shared" si="40"/>
        <v>20</v>
      </c>
      <c r="AH41" s="92">
        <f t="shared" si="41"/>
        <v>19</v>
      </c>
      <c r="AI41" s="92">
        <f t="shared" si="42"/>
        <v>18</v>
      </c>
      <c r="AJ41" s="92">
        <f t="shared" si="43"/>
        <v>17</v>
      </c>
      <c r="AK41" s="92">
        <f t="shared" si="44"/>
        <v>17</v>
      </c>
      <c r="AL41" s="96">
        <f t="shared" ca="1" si="21"/>
        <v>0.85648405732992827</v>
      </c>
      <c r="AM41" s="96">
        <f t="shared" ca="1" si="22"/>
        <v>4.7861645517274308E-2</v>
      </c>
      <c r="AN41" s="96">
        <f t="shared" ca="1" si="23"/>
        <v>0.33923464685382748</v>
      </c>
      <c r="AO41" s="96">
        <f t="shared" ca="1" si="24"/>
        <v>0.71509246440970342</v>
      </c>
      <c r="AP41" s="96">
        <f t="shared" ca="1" si="25"/>
        <v>0.62768896774654126</v>
      </c>
      <c r="AQ41" s="96">
        <f t="shared" ca="1" si="26"/>
        <v>0.85648405732992827</v>
      </c>
      <c r="AR41" s="96">
        <f t="shared" ca="1" si="27"/>
        <v>4.7861645517274308E-2</v>
      </c>
      <c r="AS41" s="96">
        <f t="shared" ca="1" si="28"/>
        <v>0.33923464685382748</v>
      </c>
      <c r="AT41" s="96">
        <f t="shared" ca="1" si="29"/>
        <v>0.71509246440970342</v>
      </c>
      <c r="AU41" s="96">
        <f t="shared" ca="1" si="30"/>
        <v>0.62768896774654126</v>
      </c>
      <c r="AV41" s="96">
        <f t="shared" ca="1" si="31"/>
        <v>0.62768896774654126</v>
      </c>
      <c r="AW41" s="13">
        <f t="shared" ca="1" si="45"/>
        <v>1</v>
      </c>
      <c r="AX41" s="2">
        <f t="shared" ca="1" si="46"/>
        <v>17</v>
      </c>
    </row>
    <row r="42" spans="1:50" ht="15" customHeight="1" x14ac:dyDescent="0.25">
      <c r="A42" s="93">
        <f t="shared" si="10"/>
        <v>42922</v>
      </c>
      <c r="B42" s="51">
        <f>bering!K42</f>
        <v>5613.777</v>
      </c>
      <c r="C42" s="51">
        <f>conus!K42</f>
        <v>5858.0680000000002</v>
      </c>
      <c r="D42" s="55">
        <f t="shared" ca="1" si="15"/>
        <v>5577.2709999999997</v>
      </c>
      <c r="E42" s="61">
        <f t="shared" ca="1" si="47"/>
        <v>17</v>
      </c>
      <c r="F42" s="9">
        <f t="shared" ca="1" si="32"/>
        <v>0.94634013566964326</v>
      </c>
      <c r="G42" s="63">
        <f>ROW()</f>
        <v>42</v>
      </c>
      <c r="H42" s="95">
        <f t="shared" si="16"/>
        <v>39</v>
      </c>
      <c r="I42" s="95">
        <f t="shared" ca="1" si="17"/>
        <v>25</v>
      </c>
      <c r="J42" s="95">
        <f t="shared" ca="1" si="18"/>
        <v>22</v>
      </c>
      <c r="K42" s="94">
        <f t="shared" si="11"/>
        <v>313.7487000000001</v>
      </c>
      <c r="L42" s="89">
        <f t="shared" si="13"/>
        <v>104.58290000000004</v>
      </c>
      <c r="M42" s="94">
        <f t="shared" ca="1" si="12"/>
        <v>99.052700000000186</v>
      </c>
      <c r="N42" s="89">
        <f t="shared" ca="1" si="14"/>
        <v>33.017566666666731</v>
      </c>
      <c r="O42" s="89"/>
      <c r="P42" s="2">
        <f t="shared" si="33"/>
        <v>25</v>
      </c>
      <c r="Q42" s="2">
        <f t="shared" si="19"/>
        <v>24</v>
      </c>
      <c r="R42" s="2">
        <f t="shared" si="19"/>
        <v>23</v>
      </c>
      <c r="S42" s="2">
        <f t="shared" si="19"/>
        <v>22</v>
      </c>
      <c r="T42" s="2">
        <f t="shared" si="19"/>
        <v>21</v>
      </c>
      <c r="U42" s="2">
        <f t="shared" si="19"/>
        <v>25</v>
      </c>
      <c r="V42" s="2">
        <f t="shared" si="19"/>
        <v>24</v>
      </c>
      <c r="W42" s="2">
        <f t="shared" si="19"/>
        <v>23</v>
      </c>
      <c r="X42" s="2">
        <f t="shared" si="19"/>
        <v>22</v>
      </c>
      <c r="Y42" s="2">
        <f t="shared" si="19"/>
        <v>21</v>
      </c>
      <c r="Z42" s="2">
        <f t="shared" si="19"/>
        <v>21</v>
      </c>
      <c r="AA42" s="92">
        <f t="shared" si="34"/>
        <v>22</v>
      </c>
      <c r="AB42" s="92">
        <f t="shared" si="35"/>
        <v>21</v>
      </c>
      <c r="AC42" s="92">
        <f t="shared" si="36"/>
        <v>20</v>
      </c>
      <c r="AD42" s="92">
        <f t="shared" si="37"/>
        <v>19</v>
      </c>
      <c r="AE42" s="92">
        <f t="shared" si="38"/>
        <v>18</v>
      </c>
      <c r="AF42" s="92">
        <f t="shared" si="39"/>
        <v>22</v>
      </c>
      <c r="AG42" s="92">
        <f t="shared" si="40"/>
        <v>21</v>
      </c>
      <c r="AH42" s="92">
        <f t="shared" si="41"/>
        <v>20</v>
      </c>
      <c r="AI42" s="92">
        <f t="shared" si="42"/>
        <v>19</v>
      </c>
      <c r="AJ42" s="92">
        <f t="shared" si="43"/>
        <v>18</v>
      </c>
      <c r="AK42" s="92">
        <f t="shared" si="44"/>
        <v>18</v>
      </c>
      <c r="AL42" s="96">
        <f t="shared" ca="1" si="21"/>
        <v>0.94634013566964326</v>
      </c>
      <c r="AM42" s="96">
        <f t="shared" ca="1" si="22"/>
        <v>0.82814581391592867</v>
      </c>
      <c r="AN42" s="96">
        <f t="shared" ca="1" si="23"/>
        <v>-6.5359919180322714E-3</v>
      </c>
      <c r="AO42" s="96">
        <f t="shared" ca="1" si="24"/>
        <v>0.39285279478645796</v>
      </c>
      <c r="AP42" s="96">
        <f t="shared" ca="1" si="25"/>
        <v>0.71140311280770707</v>
      </c>
      <c r="AQ42" s="96">
        <f t="shared" ca="1" si="26"/>
        <v>0.94634013566964326</v>
      </c>
      <c r="AR42" s="96">
        <f t="shared" ca="1" si="27"/>
        <v>0.82814581391592867</v>
      </c>
      <c r="AS42" s="96">
        <f t="shared" ca="1" si="28"/>
        <v>-6.5359919180322714E-3</v>
      </c>
      <c r="AT42" s="96">
        <f t="shared" ca="1" si="29"/>
        <v>0.39285279478645796</v>
      </c>
      <c r="AU42" s="96">
        <f t="shared" ca="1" si="30"/>
        <v>0.71140311280770707</v>
      </c>
      <c r="AV42" s="96">
        <f t="shared" ca="1" si="31"/>
        <v>0.71140311280770707</v>
      </c>
      <c r="AW42" s="13">
        <f t="shared" ca="1" si="45"/>
        <v>1</v>
      </c>
      <c r="AX42" s="2">
        <f t="shared" ca="1" si="46"/>
        <v>17</v>
      </c>
    </row>
    <row r="43" spans="1:50" ht="15" customHeight="1" x14ac:dyDescent="0.25">
      <c r="A43" s="93">
        <f t="shared" si="10"/>
        <v>42923</v>
      </c>
      <c r="B43" s="51">
        <f>bering!K43</f>
        <v>5633.4</v>
      </c>
      <c r="C43" s="51">
        <f>conus!K43</f>
        <v>5822.4409999999998</v>
      </c>
      <c r="D43" s="55">
        <f t="shared" ca="1" si="15"/>
        <v>5555.9129999999996</v>
      </c>
      <c r="E43" s="61">
        <f t="shared" ca="1" si="47"/>
        <v>17</v>
      </c>
      <c r="F43" s="9">
        <f t="shared" ca="1" si="32"/>
        <v>0.73909057943802836</v>
      </c>
      <c r="G43" s="63">
        <f>ROW()</f>
        <v>43</v>
      </c>
      <c r="H43" s="95">
        <f t="shared" si="16"/>
        <v>40</v>
      </c>
      <c r="I43" s="95">
        <f t="shared" ca="1" si="17"/>
        <v>26</v>
      </c>
      <c r="J43" s="95">
        <f t="shared" ca="1" si="18"/>
        <v>23</v>
      </c>
      <c r="K43" s="94">
        <f t="shared" si="11"/>
        <v>200.33029999999781</v>
      </c>
      <c r="L43" s="89">
        <f t="shared" si="13"/>
        <v>66.776766666665935</v>
      </c>
      <c r="M43" s="94">
        <f t="shared" ca="1" si="12"/>
        <v>57.338299999999435</v>
      </c>
      <c r="N43" s="89">
        <f t="shared" ca="1" si="14"/>
        <v>19.112766666666477</v>
      </c>
      <c r="O43" s="89"/>
      <c r="P43" s="2">
        <f t="shared" si="33"/>
        <v>26</v>
      </c>
      <c r="Q43" s="2">
        <f t="shared" si="19"/>
        <v>25</v>
      </c>
      <c r="R43" s="2">
        <f t="shared" si="19"/>
        <v>24</v>
      </c>
      <c r="S43" s="2">
        <f t="shared" si="19"/>
        <v>23</v>
      </c>
      <c r="T43" s="2">
        <f t="shared" si="19"/>
        <v>22</v>
      </c>
      <c r="U43" s="2">
        <f t="shared" si="19"/>
        <v>26</v>
      </c>
      <c r="V43" s="2">
        <f t="shared" si="19"/>
        <v>25</v>
      </c>
      <c r="W43" s="2">
        <f t="shared" si="19"/>
        <v>24</v>
      </c>
      <c r="X43" s="2">
        <f t="shared" si="19"/>
        <v>23</v>
      </c>
      <c r="Y43" s="2">
        <f t="shared" si="19"/>
        <v>22</v>
      </c>
      <c r="Z43" s="2">
        <f t="shared" si="19"/>
        <v>22</v>
      </c>
      <c r="AA43" s="92">
        <f t="shared" si="34"/>
        <v>23</v>
      </c>
      <c r="AB43" s="92">
        <f t="shared" si="35"/>
        <v>22</v>
      </c>
      <c r="AC43" s="92">
        <f t="shared" si="36"/>
        <v>21</v>
      </c>
      <c r="AD43" s="92">
        <f t="shared" si="37"/>
        <v>20</v>
      </c>
      <c r="AE43" s="92">
        <f t="shared" si="38"/>
        <v>19</v>
      </c>
      <c r="AF43" s="92">
        <f t="shared" si="39"/>
        <v>23</v>
      </c>
      <c r="AG43" s="92">
        <f t="shared" si="40"/>
        <v>22</v>
      </c>
      <c r="AH43" s="92">
        <f t="shared" si="41"/>
        <v>21</v>
      </c>
      <c r="AI43" s="92">
        <f t="shared" si="42"/>
        <v>20</v>
      </c>
      <c r="AJ43" s="92">
        <f t="shared" si="43"/>
        <v>19</v>
      </c>
      <c r="AK43" s="92">
        <f t="shared" si="44"/>
        <v>19</v>
      </c>
      <c r="AL43" s="96">
        <f t="shared" ca="1" si="21"/>
        <v>0.73909057943802836</v>
      </c>
      <c r="AM43" s="96">
        <f t="shared" ca="1" si="22"/>
        <v>0.48947849862219062</v>
      </c>
      <c r="AN43" s="96">
        <f t="shared" ca="1" si="23"/>
        <v>1.1262264155016516E-2</v>
      </c>
      <c r="AO43" s="96">
        <f t="shared" ca="1" si="24"/>
        <v>-0.95845238086951379</v>
      </c>
      <c r="AP43" s="96">
        <f t="shared" ca="1" si="25"/>
        <v>0.55907437117399128</v>
      </c>
      <c r="AQ43" s="96">
        <f t="shared" ca="1" si="26"/>
        <v>0.73909057943802836</v>
      </c>
      <c r="AR43" s="96">
        <f t="shared" ca="1" si="27"/>
        <v>0.48947849862219062</v>
      </c>
      <c r="AS43" s="96">
        <f t="shared" ca="1" si="28"/>
        <v>1.1262264155016516E-2</v>
      </c>
      <c r="AT43" s="96">
        <f t="shared" ca="1" si="29"/>
        <v>-0.95845238086951379</v>
      </c>
      <c r="AU43" s="96">
        <f t="shared" ca="1" si="30"/>
        <v>0.55907437117399128</v>
      </c>
      <c r="AV43" s="96">
        <f t="shared" ca="1" si="31"/>
        <v>0.55907437117399128</v>
      </c>
      <c r="AW43" s="13">
        <f t="shared" ca="1" si="45"/>
        <v>1</v>
      </c>
      <c r="AX43" s="2">
        <f t="shared" ca="1" si="46"/>
        <v>17</v>
      </c>
    </row>
    <row r="44" spans="1:50" ht="15" customHeight="1" x14ac:dyDescent="0.25">
      <c r="A44" s="93">
        <f t="shared" si="10"/>
        <v>42924</v>
      </c>
      <c r="B44" s="51">
        <f>bering!K44</f>
        <v>5570.8019999999997</v>
      </c>
      <c r="C44" s="51">
        <f>conus!K44</f>
        <v>5723.3329999999996</v>
      </c>
      <c r="D44" s="55">
        <f t="shared" ca="1" si="15"/>
        <v>5555.9129999999996</v>
      </c>
      <c r="E44" s="61">
        <f t="shared" ca="1" si="47"/>
        <v>18</v>
      </c>
      <c r="F44" s="9">
        <f t="shared" ca="1" si="32"/>
        <v>0.95007365991395343</v>
      </c>
      <c r="G44" s="63">
        <f>ROW()</f>
        <v>44</v>
      </c>
      <c r="H44" s="95">
        <f t="shared" si="16"/>
        <v>41</v>
      </c>
      <c r="I44" s="95">
        <f t="shared" ca="1" si="17"/>
        <v>26</v>
      </c>
      <c r="J44" s="95">
        <f t="shared" ca="1" si="18"/>
        <v>23</v>
      </c>
      <c r="K44" s="94">
        <f t="shared" si="11"/>
        <v>-53.348699999998644</v>
      </c>
      <c r="L44" s="89">
        <f t="shared" si="13"/>
        <v>-17.782899999999547</v>
      </c>
      <c r="M44" s="94">
        <f t="shared" ca="1" si="12"/>
        <v>-14.027400000002672</v>
      </c>
      <c r="N44" s="89">
        <f t="shared" ca="1" si="14"/>
        <v>-4.6758000000008906</v>
      </c>
      <c r="O44" s="89"/>
      <c r="P44" s="2">
        <f t="shared" si="33"/>
        <v>27</v>
      </c>
      <c r="Q44" s="2">
        <f t="shared" si="19"/>
        <v>26</v>
      </c>
      <c r="R44" s="2">
        <f t="shared" si="19"/>
        <v>25</v>
      </c>
      <c r="S44" s="2">
        <f t="shared" si="19"/>
        <v>24</v>
      </c>
      <c r="T44" s="2">
        <f t="shared" si="19"/>
        <v>23</v>
      </c>
      <c r="U44" s="2">
        <f t="shared" si="19"/>
        <v>27</v>
      </c>
      <c r="V44" s="2">
        <f t="shared" si="19"/>
        <v>26</v>
      </c>
      <c r="W44" s="2">
        <f t="shared" si="19"/>
        <v>25</v>
      </c>
      <c r="X44" s="2">
        <f t="shared" si="19"/>
        <v>24</v>
      </c>
      <c r="Y44" s="2">
        <f t="shared" si="19"/>
        <v>23</v>
      </c>
      <c r="Z44" s="2">
        <f t="shared" si="19"/>
        <v>23</v>
      </c>
      <c r="AA44" s="92">
        <f t="shared" si="34"/>
        <v>24</v>
      </c>
      <c r="AB44" s="92">
        <f t="shared" si="35"/>
        <v>23</v>
      </c>
      <c r="AC44" s="92">
        <f t="shared" si="36"/>
        <v>22</v>
      </c>
      <c r="AD44" s="92">
        <f t="shared" si="37"/>
        <v>21</v>
      </c>
      <c r="AE44" s="92">
        <f t="shared" si="38"/>
        <v>20</v>
      </c>
      <c r="AF44" s="92">
        <f t="shared" si="39"/>
        <v>24</v>
      </c>
      <c r="AG44" s="92">
        <f t="shared" si="40"/>
        <v>23</v>
      </c>
      <c r="AH44" s="92">
        <f t="shared" si="41"/>
        <v>22</v>
      </c>
      <c r="AI44" s="92">
        <f t="shared" si="42"/>
        <v>21</v>
      </c>
      <c r="AJ44" s="92">
        <f t="shared" si="43"/>
        <v>20</v>
      </c>
      <c r="AK44" s="92">
        <f t="shared" si="44"/>
        <v>20</v>
      </c>
      <c r="AL44" s="96">
        <f t="shared" ca="1" si="21"/>
        <v>0.64437103479938707</v>
      </c>
      <c r="AM44" s="96">
        <f t="shared" ca="1" si="22"/>
        <v>0.95007365991395343</v>
      </c>
      <c r="AN44" s="96">
        <f t="shared" ca="1" si="23"/>
        <v>-0.43321265252355212</v>
      </c>
      <c r="AO44" s="96">
        <f t="shared" ca="1" si="24"/>
        <v>-0.81372982367860025</v>
      </c>
      <c r="AP44" s="96">
        <f t="shared" ca="1" si="25"/>
        <v>-0.71952214316633545</v>
      </c>
      <c r="AQ44" s="96">
        <f t="shared" ca="1" si="26"/>
        <v>0.64437103479938707</v>
      </c>
      <c r="AR44" s="96">
        <f t="shared" ca="1" si="27"/>
        <v>0.95007365991395343</v>
      </c>
      <c r="AS44" s="96">
        <f t="shared" ca="1" si="28"/>
        <v>-0.43321265252355212</v>
      </c>
      <c r="AT44" s="96">
        <f t="shared" ca="1" si="29"/>
        <v>-0.81372982367860025</v>
      </c>
      <c r="AU44" s="96">
        <f t="shared" ca="1" si="30"/>
        <v>-0.71952214316633545</v>
      </c>
      <c r="AV44" s="96">
        <f t="shared" ca="1" si="31"/>
        <v>-0.71952214316633545</v>
      </c>
      <c r="AW44" s="13">
        <f t="shared" ca="1" si="45"/>
        <v>2</v>
      </c>
      <c r="AX44" s="2">
        <f t="shared" ca="1" si="46"/>
        <v>18</v>
      </c>
    </row>
    <row r="45" spans="1:50" ht="15" customHeight="1" x14ac:dyDescent="0.25">
      <c r="A45" s="93">
        <f t="shared" si="10"/>
        <v>42925</v>
      </c>
      <c r="B45" s="51">
        <f>bering!K45</f>
        <v>5544.8059999999996</v>
      </c>
      <c r="C45" s="51">
        <f>conus!K45</f>
        <v>5771.0150000000003</v>
      </c>
      <c r="D45" s="55">
        <f t="shared" ca="1" si="15"/>
        <v>5560.0209999999997</v>
      </c>
      <c r="E45" s="61">
        <f t="shared" ca="1" si="47"/>
        <v>18</v>
      </c>
      <c r="F45" s="9">
        <f t="shared" ca="1" si="32"/>
        <v>0.95725402747441557</v>
      </c>
      <c r="G45" s="63">
        <f>ROW()</f>
        <v>45</v>
      </c>
      <c r="H45" s="95">
        <f t="shared" si="16"/>
        <v>42</v>
      </c>
      <c r="I45" s="95">
        <f t="shared" ca="1" si="17"/>
        <v>27</v>
      </c>
      <c r="J45" s="95">
        <f t="shared" ca="1" si="18"/>
        <v>24</v>
      </c>
      <c r="K45" s="94">
        <f t="shared" si="11"/>
        <v>-214.63569999999891</v>
      </c>
      <c r="L45" s="89">
        <f t="shared" si="13"/>
        <v>-71.545233333332973</v>
      </c>
      <c r="M45" s="94">
        <f t="shared" ca="1" si="12"/>
        <v>-46.099700000002485</v>
      </c>
      <c r="N45" s="89">
        <f t="shared" ca="1" si="14"/>
        <v>-15.366566666667495</v>
      </c>
      <c r="O45" s="89"/>
      <c r="P45" s="2">
        <f t="shared" si="33"/>
        <v>28</v>
      </c>
      <c r="Q45" s="2">
        <f t="shared" si="19"/>
        <v>27</v>
      </c>
      <c r="R45" s="2">
        <f t="shared" si="19"/>
        <v>26</v>
      </c>
      <c r="S45" s="2">
        <f t="shared" si="19"/>
        <v>25</v>
      </c>
      <c r="T45" s="2">
        <f t="shared" si="19"/>
        <v>24</v>
      </c>
      <c r="U45" s="2">
        <f t="shared" si="19"/>
        <v>28</v>
      </c>
      <c r="V45" s="2">
        <f t="shared" si="19"/>
        <v>27</v>
      </c>
      <c r="W45" s="2">
        <f t="shared" si="19"/>
        <v>26</v>
      </c>
      <c r="X45" s="2">
        <f t="shared" si="19"/>
        <v>25</v>
      </c>
      <c r="Y45" s="2">
        <f t="shared" si="19"/>
        <v>24</v>
      </c>
      <c r="Z45" s="2">
        <f t="shared" si="19"/>
        <v>24</v>
      </c>
      <c r="AA45" s="92">
        <f t="shared" si="34"/>
        <v>25</v>
      </c>
      <c r="AB45" s="92">
        <f t="shared" si="35"/>
        <v>24</v>
      </c>
      <c r="AC45" s="92">
        <f t="shared" si="36"/>
        <v>23</v>
      </c>
      <c r="AD45" s="92">
        <f t="shared" si="37"/>
        <v>22</v>
      </c>
      <c r="AE45" s="92">
        <f t="shared" si="38"/>
        <v>21</v>
      </c>
      <c r="AF45" s="92">
        <f t="shared" si="39"/>
        <v>25</v>
      </c>
      <c r="AG45" s="92">
        <f t="shared" si="40"/>
        <v>24</v>
      </c>
      <c r="AH45" s="92">
        <f t="shared" si="41"/>
        <v>23</v>
      </c>
      <c r="AI45" s="92">
        <f t="shared" si="42"/>
        <v>22</v>
      </c>
      <c r="AJ45" s="92">
        <f t="shared" si="43"/>
        <v>21</v>
      </c>
      <c r="AK45" s="92">
        <f t="shared" si="44"/>
        <v>21</v>
      </c>
      <c r="AL45" s="96">
        <f t="shared" ca="1" si="21"/>
        <v>0.54489509565926653</v>
      </c>
      <c r="AM45" s="96">
        <f t="shared" ca="1" si="22"/>
        <v>0.95725402747441557</v>
      </c>
      <c r="AN45" s="96">
        <f t="shared" ca="1" si="23"/>
        <v>0.1495271370666186</v>
      </c>
      <c r="AO45" s="96">
        <f t="shared" ca="1" si="24"/>
        <v>-0.79728697164767037</v>
      </c>
      <c r="AP45" s="96">
        <f t="shared" ca="1" si="25"/>
        <v>-0.86158266748539392</v>
      </c>
      <c r="AQ45" s="96">
        <f t="shared" ca="1" si="26"/>
        <v>0.54489509565926653</v>
      </c>
      <c r="AR45" s="96">
        <f t="shared" ca="1" si="27"/>
        <v>0.95725402747441557</v>
      </c>
      <c r="AS45" s="96">
        <f t="shared" ca="1" si="28"/>
        <v>0.1495271370666186</v>
      </c>
      <c r="AT45" s="96">
        <f t="shared" ca="1" si="29"/>
        <v>-0.79728697164767037</v>
      </c>
      <c r="AU45" s="96">
        <f t="shared" ca="1" si="30"/>
        <v>-0.86158266748539392</v>
      </c>
      <c r="AV45" s="96">
        <f t="shared" ca="1" si="31"/>
        <v>-0.86158266748539392</v>
      </c>
      <c r="AW45" s="13">
        <f t="shared" ca="1" si="45"/>
        <v>2</v>
      </c>
      <c r="AX45" s="2">
        <f t="shared" ca="1" si="46"/>
        <v>18</v>
      </c>
    </row>
    <row r="46" spans="1:50" ht="15" customHeight="1" x14ac:dyDescent="0.25">
      <c r="A46" s="93">
        <f t="shared" si="10"/>
        <v>42926</v>
      </c>
      <c r="B46" s="51">
        <f>bering!K46</f>
        <v>5595.9687999999996</v>
      </c>
      <c r="C46" s="51">
        <f>conus!K46</f>
        <v>5766.2016999999996</v>
      </c>
      <c r="D46" s="55">
        <f t="shared" ca="1" si="15"/>
        <v>5564.4252999999999</v>
      </c>
      <c r="E46" s="61">
        <f t="shared" ca="1" si="47"/>
        <v>18</v>
      </c>
      <c r="F46" s="9">
        <f t="shared" ca="1" si="32"/>
        <v>0.94663252123016606</v>
      </c>
      <c r="G46" s="63">
        <f>ROW()</f>
        <v>46</v>
      </c>
      <c r="H46" s="95">
        <f t="shared" si="16"/>
        <v>43</v>
      </c>
      <c r="I46" s="95">
        <f t="shared" ca="1" si="17"/>
        <v>28</v>
      </c>
      <c r="J46" s="95">
        <f t="shared" ca="1" si="18"/>
        <v>25</v>
      </c>
      <c r="K46" s="94">
        <f t="shared" si="11"/>
        <v>-267.70130000000063</v>
      </c>
      <c r="L46" s="89">
        <f t="shared" si="13"/>
        <v>-89.233766666666881</v>
      </c>
      <c r="M46" s="94">
        <f t="shared" ca="1" si="12"/>
        <v>-31.051699999999983</v>
      </c>
      <c r="N46" s="89">
        <f t="shared" ca="1" si="14"/>
        <v>-10.35056666666666</v>
      </c>
      <c r="O46" s="89"/>
      <c r="P46" s="2">
        <f t="shared" si="33"/>
        <v>29</v>
      </c>
      <c r="Q46" s="2">
        <f t="shared" si="19"/>
        <v>28</v>
      </c>
      <c r="R46" s="2">
        <f t="shared" si="19"/>
        <v>27</v>
      </c>
      <c r="S46" s="2">
        <f t="shared" si="19"/>
        <v>26</v>
      </c>
      <c r="T46" s="2">
        <f t="shared" si="19"/>
        <v>25</v>
      </c>
      <c r="U46" s="2">
        <f t="shared" si="19"/>
        <v>29</v>
      </c>
      <c r="V46" s="2">
        <f t="shared" si="19"/>
        <v>28</v>
      </c>
      <c r="W46" s="2">
        <f t="shared" si="19"/>
        <v>27</v>
      </c>
      <c r="X46" s="2">
        <f t="shared" si="19"/>
        <v>26</v>
      </c>
      <c r="Y46" s="2">
        <f t="shared" si="19"/>
        <v>25</v>
      </c>
      <c r="Z46" s="2">
        <f t="shared" si="19"/>
        <v>25</v>
      </c>
      <c r="AA46" s="92">
        <f t="shared" si="34"/>
        <v>26</v>
      </c>
      <c r="AB46" s="92">
        <f t="shared" si="35"/>
        <v>25</v>
      </c>
      <c r="AC46" s="92">
        <f t="shared" si="36"/>
        <v>24</v>
      </c>
      <c r="AD46" s="92">
        <f t="shared" si="37"/>
        <v>23</v>
      </c>
      <c r="AE46" s="92">
        <f t="shared" si="38"/>
        <v>22</v>
      </c>
      <c r="AF46" s="92">
        <f t="shared" si="39"/>
        <v>26</v>
      </c>
      <c r="AG46" s="92">
        <f t="shared" si="40"/>
        <v>25</v>
      </c>
      <c r="AH46" s="92">
        <f t="shared" si="41"/>
        <v>24</v>
      </c>
      <c r="AI46" s="92">
        <f t="shared" si="42"/>
        <v>23</v>
      </c>
      <c r="AJ46" s="92">
        <f t="shared" si="43"/>
        <v>22</v>
      </c>
      <c r="AK46" s="92">
        <f t="shared" si="44"/>
        <v>22</v>
      </c>
      <c r="AL46" s="96">
        <f t="shared" ca="1" si="21"/>
        <v>-0.11219838948563265</v>
      </c>
      <c r="AM46" s="96">
        <f t="shared" ca="1" si="22"/>
        <v>0.94663252123016606</v>
      </c>
      <c r="AN46" s="96">
        <f t="shared" ca="1" si="23"/>
        <v>8.6846234667582303E-2</v>
      </c>
      <c r="AO46" s="96">
        <f t="shared" ca="1" si="24"/>
        <v>-0.10903684745424952</v>
      </c>
      <c r="AP46" s="96">
        <f t="shared" ca="1" si="25"/>
        <v>-0.78376372238539116</v>
      </c>
      <c r="AQ46" s="96">
        <f t="shared" ca="1" si="26"/>
        <v>-0.11219838948563265</v>
      </c>
      <c r="AR46" s="96">
        <f t="shared" ca="1" si="27"/>
        <v>0.94663252123016606</v>
      </c>
      <c r="AS46" s="96">
        <f t="shared" ca="1" si="28"/>
        <v>8.6846234667582303E-2</v>
      </c>
      <c r="AT46" s="96">
        <f t="shared" ca="1" si="29"/>
        <v>-0.10903684745424952</v>
      </c>
      <c r="AU46" s="96">
        <f t="shared" ca="1" si="30"/>
        <v>-0.78376372238539116</v>
      </c>
      <c r="AV46" s="96">
        <f t="shared" ca="1" si="31"/>
        <v>-0.78376372238539116</v>
      </c>
      <c r="AW46" s="13">
        <f t="shared" ca="1" si="45"/>
        <v>2</v>
      </c>
      <c r="AX46" s="2">
        <f t="shared" ca="1" si="46"/>
        <v>18</v>
      </c>
    </row>
    <row r="47" spans="1:50" ht="15" customHeight="1" x14ac:dyDescent="0.25">
      <c r="A47" s="93">
        <f t="shared" si="10"/>
        <v>42927</v>
      </c>
      <c r="B47" s="51">
        <f>bering!K47</f>
        <v>5653.7460000000001</v>
      </c>
      <c r="C47" s="51">
        <f>conus!K47</f>
        <v>5802.7627000000002</v>
      </c>
      <c r="D47" s="55">
        <f t="shared" ca="1" si="15"/>
        <v>5651.9849999999997</v>
      </c>
      <c r="E47" s="61">
        <f t="shared" ca="1" si="47"/>
        <v>18</v>
      </c>
      <c r="F47" s="9">
        <f t="shared" ca="1" si="32"/>
        <v>0.79199274682067333</v>
      </c>
      <c r="G47" s="63">
        <f>ROW()</f>
        <v>47</v>
      </c>
      <c r="H47" s="95">
        <f t="shared" si="16"/>
        <v>44</v>
      </c>
      <c r="I47" s="95">
        <f t="shared" ca="1" si="17"/>
        <v>29</v>
      </c>
      <c r="J47" s="95">
        <f t="shared" ca="1" si="18"/>
        <v>26</v>
      </c>
      <c r="K47" s="94">
        <f t="shared" si="11"/>
        <v>-63.862600000000384</v>
      </c>
      <c r="L47" s="89">
        <f t="shared" si="13"/>
        <v>-21.28753333333346</v>
      </c>
      <c r="M47" s="94">
        <f t="shared" ca="1" si="12"/>
        <v>87.334300000002258</v>
      </c>
      <c r="N47" s="89">
        <f t="shared" ca="1" si="14"/>
        <v>29.111433333334087</v>
      </c>
      <c r="O47" s="89"/>
      <c r="P47" s="2">
        <f t="shared" si="33"/>
        <v>30</v>
      </c>
      <c r="Q47" s="2">
        <f t="shared" si="19"/>
        <v>29</v>
      </c>
      <c r="R47" s="2">
        <f t="shared" si="19"/>
        <v>28</v>
      </c>
      <c r="S47" s="2">
        <f t="shared" si="19"/>
        <v>27</v>
      </c>
      <c r="T47" s="2">
        <f t="shared" si="19"/>
        <v>26</v>
      </c>
      <c r="U47" s="2">
        <f t="shared" si="19"/>
        <v>30</v>
      </c>
      <c r="V47" s="2">
        <f t="shared" si="19"/>
        <v>29</v>
      </c>
      <c r="W47" s="2">
        <f t="shared" si="19"/>
        <v>28</v>
      </c>
      <c r="X47" s="2">
        <f t="shared" si="19"/>
        <v>27</v>
      </c>
      <c r="Y47" s="2">
        <f t="shared" si="19"/>
        <v>26</v>
      </c>
      <c r="Z47" s="2">
        <f t="shared" si="19"/>
        <v>26</v>
      </c>
      <c r="AA47" s="92">
        <f t="shared" si="34"/>
        <v>27</v>
      </c>
      <c r="AB47" s="92">
        <f t="shared" si="35"/>
        <v>26</v>
      </c>
      <c r="AC47" s="92">
        <f t="shared" si="36"/>
        <v>25</v>
      </c>
      <c r="AD47" s="92">
        <f t="shared" si="37"/>
        <v>24</v>
      </c>
      <c r="AE47" s="92">
        <f t="shared" si="38"/>
        <v>23</v>
      </c>
      <c r="AF47" s="92">
        <f t="shared" si="39"/>
        <v>27</v>
      </c>
      <c r="AG47" s="92">
        <f t="shared" si="40"/>
        <v>26</v>
      </c>
      <c r="AH47" s="92">
        <f t="shared" si="41"/>
        <v>25</v>
      </c>
      <c r="AI47" s="92">
        <f t="shared" si="42"/>
        <v>24</v>
      </c>
      <c r="AJ47" s="92">
        <f t="shared" si="43"/>
        <v>23</v>
      </c>
      <c r="AK47" s="92">
        <f t="shared" si="44"/>
        <v>23</v>
      </c>
      <c r="AL47" s="96">
        <f t="shared" ca="1" si="21"/>
        <v>0.47585208876546831</v>
      </c>
      <c r="AM47" s="96">
        <f t="shared" ca="1" si="22"/>
        <v>0.79199274682067333</v>
      </c>
      <c r="AN47" s="96">
        <f t="shared" ca="1" si="23"/>
        <v>-0.65291372649613189</v>
      </c>
      <c r="AO47" s="96">
        <f t="shared" ca="1" si="24"/>
        <v>-0.60621424370857946</v>
      </c>
      <c r="AP47" s="96">
        <f t="shared" ca="1" si="25"/>
        <v>-0.61511869573190103</v>
      </c>
      <c r="AQ47" s="96">
        <f t="shared" ca="1" si="26"/>
        <v>0.47585208876546831</v>
      </c>
      <c r="AR47" s="96">
        <f t="shared" ca="1" si="27"/>
        <v>0.79199274682067333</v>
      </c>
      <c r="AS47" s="96">
        <f t="shared" ca="1" si="28"/>
        <v>-0.65291372649613189</v>
      </c>
      <c r="AT47" s="96">
        <f t="shared" ca="1" si="29"/>
        <v>-0.60621424370857946</v>
      </c>
      <c r="AU47" s="96">
        <f t="shared" ca="1" si="30"/>
        <v>-0.61511869573190103</v>
      </c>
      <c r="AV47" s="96">
        <f t="shared" ca="1" si="31"/>
        <v>-0.61511869573190103</v>
      </c>
      <c r="AW47" s="13">
        <f t="shared" ca="1" si="45"/>
        <v>2</v>
      </c>
      <c r="AX47" s="2">
        <f t="shared" ca="1" si="46"/>
        <v>18</v>
      </c>
    </row>
    <row r="48" spans="1:50" ht="15" customHeight="1" x14ac:dyDescent="0.25">
      <c r="A48" s="93">
        <f t="shared" si="10"/>
        <v>42928</v>
      </c>
      <c r="B48" s="51">
        <f>bering!K48</f>
        <v>5737.8689999999997</v>
      </c>
      <c r="C48" s="51">
        <f>conus!K48</f>
        <v>5820.7439999999997</v>
      </c>
      <c r="D48" s="55">
        <f t="shared" ca="1" si="15"/>
        <v>5651.9849999999997</v>
      </c>
      <c r="E48" s="61">
        <f t="shared" ca="1" si="47"/>
        <v>19</v>
      </c>
      <c r="F48" s="9">
        <f t="shared" ca="1" si="32"/>
        <v>0.81825411146122973</v>
      </c>
      <c r="G48" s="63">
        <f>ROW()</f>
        <v>48</v>
      </c>
      <c r="H48" s="95">
        <f t="shared" si="16"/>
        <v>45</v>
      </c>
      <c r="I48" s="95">
        <f t="shared" ca="1" si="17"/>
        <v>29</v>
      </c>
      <c r="J48" s="95">
        <f t="shared" ca="1" si="18"/>
        <v>26</v>
      </c>
      <c r="K48" s="94">
        <f t="shared" si="11"/>
        <v>72.919399999998859</v>
      </c>
      <c r="L48" s="89">
        <f t="shared" si="13"/>
        <v>24.306466666666285</v>
      </c>
      <c r="M48" s="94">
        <f t="shared" ca="1" si="12"/>
        <v>196.5483000000022</v>
      </c>
      <c r="N48" s="89">
        <f t="shared" ca="1" si="14"/>
        <v>65.516100000000733</v>
      </c>
      <c r="O48" s="89"/>
      <c r="P48" s="2">
        <f t="shared" si="33"/>
        <v>31</v>
      </c>
      <c r="Q48" s="2">
        <f t="shared" si="19"/>
        <v>30</v>
      </c>
      <c r="R48" s="2">
        <f t="shared" si="19"/>
        <v>29</v>
      </c>
      <c r="S48" s="2">
        <f t="shared" si="19"/>
        <v>28</v>
      </c>
      <c r="T48" s="2">
        <f t="shared" si="19"/>
        <v>27</v>
      </c>
      <c r="U48" s="2">
        <f t="shared" si="19"/>
        <v>31</v>
      </c>
      <c r="V48" s="2">
        <f t="shared" si="19"/>
        <v>30</v>
      </c>
      <c r="W48" s="2">
        <f t="shared" si="19"/>
        <v>29</v>
      </c>
      <c r="X48" s="2">
        <f t="shared" si="19"/>
        <v>28</v>
      </c>
      <c r="Y48" s="2">
        <f t="shared" si="19"/>
        <v>27</v>
      </c>
      <c r="Z48" s="2">
        <f t="shared" si="19"/>
        <v>27</v>
      </c>
      <c r="AA48" s="92">
        <f t="shared" si="34"/>
        <v>28</v>
      </c>
      <c r="AB48" s="92">
        <f t="shared" si="35"/>
        <v>27</v>
      </c>
      <c r="AC48" s="92">
        <f t="shared" si="36"/>
        <v>26</v>
      </c>
      <c r="AD48" s="92">
        <f t="shared" si="37"/>
        <v>25</v>
      </c>
      <c r="AE48" s="92">
        <f t="shared" si="38"/>
        <v>24</v>
      </c>
      <c r="AF48" s="92">
        <f t="shared" si="39"/>
        <v>28</v>
      </c>
      <c r="AG48" s="92">
        <f t="shared" si="40"/>
        <v>27</v>
      </c>
      <c r="AH48" s="92">
        <f t="shared" si="41"/>
        <v>26</v>
      </c>
      <c r="AI48" s="92">
        <f t="shared" si="42"/>
        <v>25</v>
      </c>
      <c r="AJ48" s="92">
        <f t="shared" si="43"/>
        <v>24</v>
      </c>
      <c r="AK48" s="92">
        <f t="shared" si="44"/>
        <v>24</v>
      </c>
      <c r="AL48" s="96">
        <f t="shared" ca="1" si="21"/>
        <v>-0.46655261789789715</v>
      </c>
      <c r="AM48" s="96">
        <f t="shared" ca="1" si="22"/>
        <v>0.78774775665765429</v>
      </c>
      <c r="AN48" s="96">
        <f t="shared" ca="1" si="23"/>
        <v>0.81825411146122973</v>
      </c>
      <c r="AO48" s="96">
        <f t="shared" ca="1" si="24"/>
        <v>-0.13485728552322787</v>
      </c>
      <c r="AP48" s="96">
        <f t="shared" ca="1" si="25"/>
        <v>-0.90231497368092262</v>
      </c>
      <c r="AQ48" s="96">
        <f t="shared" ca="1" si="26"/>
        <v>-0.46655261789789715</v>
      </c>
      <c r="AR48" s="96">
        <f t="shared" ca="1" si="27"/>
        <v>0.78774775665765429</v>
      </c>
      <c r="AS48" s="96">
        <f t="shared" ca="1" si="28"/>
        <v>0.81825411146122973</v>
      </c>
      <c r="AT48" s="96">
        <f t="shared" ca="1" si="29"/>
        <v>-0.13485728552322787</v>
      </c>
      <c r="AU48" s="96">
        <f t="shared" ca="1" si="30"/>
        <v>-0.90231497368092262</v>
      </c>
      <c r="AV48" s="96">
        <f t="shared" ca="1" si="31"/>
        <v>-0.90231497368092262</v>
      </c>
      <c r="AW48" s="13">
        <f t="shared" ca="1" si="45"/>
        <v>3</v>
      </c>
      <c r="AX48" s="2">
        <f t="shared" ca="1" si="46"/>
        <v>19</v>
      </c>
    </row>
    <row r="49" spans="1:50" ht="15" customHeight="1" x14ac:dyDescent="0.25">
      <c r="A49" s="93">
        <f t="shared" si="10"/>
        <v>42929</v>
      </c>
      <c r="B49" s="51">
        <f>bering!K49</f>
        <v>5732.3310000000001</v>
      </c>
      <c r="C49" s="51">
        <f>conus!K49</f>
        <v>5835.6342999999997</v>
      </c>
      <c r="D49" s="55">
        <f t="shared" ca="1" si="15"/>
        <v>5613.5977000000003</v>
      </c>
      <c r="E49" s="61">
        <f t="shared" ca="1" si="47"/>
        <v>19</v>
      </c>
      <c r="F49" s="9">
        <f t="shared" ca="1" si="32"/>
        <v>0.73361931106654055</v>
      </c>
      <c r="G49" s="63">
        <f>ROW()</f>
        <v>49</v>
      </c>
      <c r="H49" s="95">
        <f t="shared" si="16"/>
        <v>46</v>
      </c>
      <c r="I49" s="95">
        <f t="shared" ca="1" si="17"/>
        <v>30</v>
      </c>
      <c r="J49" s="95">
        <f t="shared" ca="1" si="18"/>
        <v>27</v>
      </c>
      <c r="K49" s="94">
        <f t="shared" si="11"/>
        <v>198.59130000000005</v>
      </c>
      <c r="L49" s="89">
        <f t="shared" si="13"/>
        <v>66.19710000000002</v>
      </c>
      <c r="M49" s="94">
        <f t="shared" ca="1" si="12"/>
        <v>237.20839999999953</v>
      </c>
      <c r="N49" s="89">
        <f t="shared" ca="1" si="14"/>
        <v>79.069466666666514</v>
      </c>
      <c r="O49" s="89"/>
      <c r="P49" s="2">
        <f t="shared" si="33"/>
        <v>32</v>
      </c>
      <c r="Q49" s="2">
        <f t="shared" si="19"/>
        <v>31</v>
      </c>
      <c r="R49" s="2">
        <f t="shared" si="19"/>
        <v>30</v>
      </c>
      <c r="S49" s="2">
        <f t="shared" si="19"/>
        <v>29</v>
      </c>
      <c r="T49" s="2">
        <f t="shared" si="19"/>
        <v>28</v>
      </c>
      <c r="U49" s="2">
        <f t="shared" si="19"/>
        <v>32</v>
      </c>
      <c r="V49" s="2">
        <f t="shared" si="19"/>
        <v>31</v>
      </c>
      <c r="W49" s="2">
        <f t="shared" si="19"/>
        <v>30</v>
      </c>
      <c r="X49" s="2">
        <f t="shared" si="19"/>
        <v>29</v>
      </c>
      <c r="Y49" s="2">
        <f t="shared" si="19"/>
        <v>28</v>
      </c>
      <c r="Z49" s="2">
        <f t="shared" si="19"/>
        <v>28</v>
      </c>
      <c r="AA49" s="92">
        <f t="shared" si="34"/>
        <v>29</v>
      </c>
      <c r="AB49" s="92">
        <f t="shared" si="35"/>
        <v>28</v>
      </c>
      <c r="AC49" s="92">
        <f t="shared" si="36"/>
        <v>27</v>
      </c>
      <c r="AD49" s="92">
        <f t="shared" si="37"/>
        <v>26</v>
      </c>
      <c r="AE49" s="92">
        <f t="shared" si="38"/>
        <v>25</v>
      </c>
      <c r="AF49" s="92">
        <f t="shared" si="39"/>
        <v>29</v>
      </c>
      <c r="AG49" s="92">
        <f t="shared" si="40"/>
        <v>28</v>
      </c>
      <c r="AH49" s="92">
        <f t="shared" si="41"/>
        <v>27</v>
      </c>
      <c r="AI49" s="92">
        <f t="shared" si="42"/>
        <v>26</v>
      </c>
      <c r="AJ49" s="92">
        <f t="shared" si="43"/>
        <v>25</v>
      </c>
      <c r="AK49" s="92">
        <f t="shared" si="44"/>
        <v>25</v>
      </c>
      <c r="AL49" s="96">
        <f t="shared" ca="1" si="21"/>
        <v>-0.92728746186984834</v>
      </c>
      <c r="AM49" s="96">
        <f t="shared" ca="1" si="22"/>
        <v>7.6989110474795605E-2</v>
      </c>
      <c r="AN49" s="96">
        <f t="shared" ca="1" si="23"/>
        <v>0.73361931106654055</v>
      </c>
      <c r="AO49" s="96">
        <f t="shared" ca="1" si="24"/>
        <v>0.70637108774011415</v>
      </c>
      <c r="AP49" s="96">
        <f t="shared" ca="1" si="25"/>
        <v>-0.6600228410723431</v>
      </c>
      <c r="AQ49" s="96">
        <f t="shared" ca="1" si="26"/>
        <v>-0.92728746186984834</v>
      </c>
      <c r="AR49" s="96">
        <f t="shared" ca="1" si="27"/>
        <v>7.6989110474795605E-2</v>
      </c>
      <c r="AS49" s="96">
        <f t="shared" ca="1" si="28"/>
        <v>0.73361931106654055</v>
      </c>
      <c r="AT49" s="96">
        <f t="shared" ca="1" si="29"/>
        <v>0.70637108774011415</v>
      </c>
      <c r="AU49" s="96">
        <f t="shared" ca="1" si="30"/>
        <v>-0.6600228410723431</v>
      </c>
      <c r="AV49" s="96">
        <f t="shared" ca="1" si="31"/>
        <v>-0.6600228410723431</v>
      </c>
      <c r="AW49" s="13">
        <f t="shared" ca="1" si="45"/>
        <v>3</v>
      </c>
      <c r="AX49" s="2">
        <f t="shared" ca="1" si="46"/>
        <v>19</v>
      </c>
    </row>
    <row r="50" spans="1:50" ht="15" customHeight="1" x14ac:dyDescent="0.25">
      <c r="A50" s="93">
        <f t="shared" si="10"/>
        <v>42930</v>
      </c>
      <c r="B50" s="51">
        <f>bering!K50</f>
        <v>5652.1133</v>
      </c>
      <c r="C50" s="51">
        <f>conus!K50</f>
        <v>5819.8612999999996</v>
      </c>
      <c r="D50" s="55">
        <f t="shared" ca="1" si="15"/>
        <v>5613.5977000000003</v>
      </c>
      <c r="E50" s="61">
        <f t="shared" ca="1" si="47"/>
        <v>20</v>
      </c>
      <c r="F50" s="9">
        <f t="shared" ca="1" si="32"/>
        <v>0.83508977501394543</v>
      </c>
      <c r="G50" s="63">
        <f>ROW()</f>
        <v>50</v>
      </c>
      <c r="H50" s="95">
        <f t="shared" si="16"/>
        <v>47</v>
      </c>
      <c r="I50" s="95">
        <f t="shared" ca="1" si="17"/>
        <v>30</v>
      </c>
      <c r="J50" s="95">
        <f t="shared" ca="1" si="18"/>
        <v>27</v>
      </c>
      <c r="K50" s="94">
        <f t="shared" si="11"/>
        <v>136.26020000000062</v>
      </c>
      <c r="L50" s="89">
        <f t="shared" si="13"/>
        <v>45.420066666666877</v>
      </c>
      <c r="M50" s="94">
        <f t="shared" ca="1" si="12"/>
        <v>102.74909999999727</v>
      </c>
      <c r="N50" s="89">
        <f t="shared" ca="1" si="14"/>
        <v>34.249699999999088</v>
      </c>
      <c r="O50" s="89"/>
      <c r="P50" s="2">
        <f t="shared" si="33"/>
        <v>33</v>
      </c>
      <c r="Q50" s="2">
        <f t="shared" si="19"/>
        <v>32</v>
      </c>
      <c r="R50" s="2">
        <f t="shared" si="19"/>
        <v>31</v>
      </c>
      <c r="S50" s="2">
        <f t="shared" si="19"/>
        <v>30</v>
      </c>
      <c r="T50" s="2">
        <f t="shared" si="19"/>
        <v>29</v>
      </c>
      <c r="U50" s="2">
        <f t="shared" si="19"/>
        <v>33</v>
      </c>
      <c r="V50" s="2">
        <f t="shared" si="19"/>
        <v>32</v>
      </c>
      <c r="W50" s="2">
        <f t="shared" si="19"/>
        <v>31</v>
      </c>
      <c r="X50" s="2">
        <f t="shared" si="19"/>
        <v>30</v>
      </c>
      <c r="Y50" s="2">
        <f t="shared" si="19"/>
        <v>29</v>
      </c>
      <c r="Z50" s="2">
        <f t="shared" si="19"/>
        <v>29</v>
      </c>
      <c r="AA50" s="92">
        <f t="shared" si="34"/>
        <v>30</v>
      </c>
      <c r="AB50" s="92">
        <f t="shared" si="35"/>
        <v>29</v>
      </c>
      <c r="AC50" s="92">
        <f t="shared" si="36"/>
        <v>28</v>
      </c>
      <c r="AD50" s="92">
        <f t="shared" si="37"/>
        <v>27</v>
      </c>
      <c r="AE50" s="92">
        <f t="shared" si="38"/>
        <v>26</v>
      </c>
      <c r="AF50" s="92">
        <f t="shared" si="39"/>
        <v>30</v>
      </c>
      <c r="AG50" s="92">
        <f t="shared" si="40"/>
        <v>29</v>
      </c>
      <c r="AH50" s="92">
        <f t="shared" si="41"/>
        <v>28</v>
      </c>
      <c r="AI50" s="92">
        <f t="shared" si="42"/>
        <v>27</v>
      </c>
      <c r="AJ50" s="92">
        <f t="shared" si="43"/>
        <v>26</v>
      </c>
      <c r="AK50" s="92">
        <f t="shared" si="44"/>
        <v>26</v>
      </c>
      <c r="AL50" s="96">
        <f t="shared" ca="1" si="21"/>
        <v>-0.63826544852702083</v>
      </c>
      <c r="AM50" s="96">
        <f t="shared" ca="1" si="22"/>
        <v>-0.4953817236164213</v>
      </c>
      <c r="AN50" s="96">
        <f t="shared" ca="1" si="23"/>
        <v>0.49622526123552474</v>
      </c>
      <c r="AO50" s="96">
        <f t="shared" ca="1" si="24"/>
        <v>0.83508977501394543</v>
      </c>
      <c r="AP50" s="96">
        <f t="shared" ca="1" si="25"/>
        <v>8.0723984146774411E-2</v>
      </c>
      <c r="AQ50" s="96">
        <f t="shared" ca="1" si="26"/>
        <v>-0.63826544852702083</v>
      </c>
      <c r="AR50" s="96">
        <f t="shared" ca="1" si="27"/>
        <v>-0.4953817236164213</v>
      </c>
      <c r="AS50" s="96">
        <f t="shared" ca="1" si="28"/>
        <v>0.49622526123552474</v>
      </c>
      <c r="AT50" s="96">
        <f t="shared" ca="1" si="29"/>
        <v>0.83508977501394543</v>
      </c>
      <c r="AU50" s="96">
        <f t="shared" ca="1" si="30"/>
        <v>8.0723984146774411E-2</v>
      </c>
      <c r="AV50" s="96">
        <f t="shared" ca="1" si="31"/>
        <v>8.0723984146774411E-2</v>
      </c>
      <c r="AW50" s="13">
        <f t="shared" ca="1" si="45"/>
        <v>4</v>
      </c>
      <c r="AX50" s="2">
        <f t="shared" ca="1" si="46"/>
        <v>20</v>
      </c>
    </row>
    <row r="51" spans="1:50" ht="15" customHeight="1" x14ac:dyDescent="0.25">
      <c r="A51" s="93">
        <f t="shared" si="10"/>
        <v>42931</v>
      </c>
      <c r="B51" s="51">
        <f>bering!K51</f>
        <v>5612.4306999999999</v>
      </c>
      <c r="C51" s="51">
        <f>conus!K51</f>
        <v>5881.1009999999997</v>
      </c>
      <c r="D51" s="55">
        <f t="shared" ca="1" si="15"/>
        <v>5613.5977000000003</v>
      </c>
      <c r="E51" s="61">
        <f t="shared" ca="1" si="47"/>
        <v>21</v>
      </c>
      <c r="F51" s="9">
        <f t="shared" ca="1" si="32"/>
        <v>0.11416520076500071</v>
      </c>
      <c r="G51" s="63">
        <f>ROW()</f>
        <v>51</v>
      </c>
      <c r="H51" s="95">
        <f t="shared" si="16"/>
        <v>48</v>
      </c>
      <c r="I51" s="95">
        <f t="shared" ca="1" si="17"/>
        <v>30</v>
      </c>
      <c r="J51" s="95">
        <f t="shared" ca="1" si="18"/>
        <v>27</v>
      </c>
      <c r="K51" s="94">
        <f t="shared" si="11"/>
        <v>146.8881999999976</v>
      </c>
      <c r="L51" s="89">
        <f t="shared" si="13"/>
        <v>48.96273333333253</v>
      </c>
      <c r="M51" s="94">
        <f t="shared" ca="1" si="12"/>
        <v>-27.602199999997538</v>
      </c>
      <c r="N51" s="89">
        <f t="shared" ca="1" si="14"/>
        <v>-9.2007333333325132</v>
      </c>
      <c r="O51" s="89"/>
      <c r="P51" s="2">
        <f t="shared" si="33"/>
        <v>34</v>
      </c>
      <c r="Q51" s="2">
        <f t="shared" si="19"/>
        <v>33</v>
      </c>
      <c r="R51" s="2">
        <f t="shared" si="19"/>
        <v>32</v>
      </c>
      <c r="S51" s="2">
        <f t="shared" si="19"/>
        <v>31</v>
      </c>
      <c r="T51" s="2">
        <f t="shared" si="19"/>
        <v>30</v>
      </c>
      <c r="U51" s="2">
        <f t="shared" si="19"/>
        <v>34</v>
      </c>
      <c r="V51" s="2">
        <f t="shared" si="19"/>
        <v>33</v>
      </c>
      <c r="W51" s="2">
        <f t="shared" si="19"/>
        <v>32</v>
      </c>
      <c r="X51" s="2">
        <f t="shared" si="19"/>
        <v>31</v>
      </c>
      <c r="Y51" s="2">
        <f t="shared" si="19"/>
        <v>30</v>
      </c>
      <c r="Z51" s="2">
        <f t="shared" si="19"/>
        <v>30</v>
      </c>
      <c r="AA51" s="92">
        <f t="shared" si="34"/>
        <v>31</v>
      </c>
      <c r="AB51" s="92">
        <f t="shared" si="35"/>
        <v>30</v>
      </c>
      <c r="AC51" s="92">
        <f t="shared" si="36"/>
        <v>29</v>
      </c>
      <c r="AD51" s="92">
        <f t="shared" si="37"/>
        <v>28</v>
      </c>
      <c r="AE51" s="92">
        <f t="shared" si="38"/>
        <v>27</v>
      </c>
      <c r="AF51" s="92">
        <f t="shared" si="39"/>
        <v>31</v>
      </c>
      <c r="AG51" s="92">
        <f t="shared" si="40"/>
        <v>30</v>
      </c>
      <c r="AH51" s="92">
        <f t="shared" si="41"/>
        <v>29</v>
      </c>
      <c r="AI51" s="92">
        <f t="shared" si="42"/>
        <v>28</v>
      </c>
      <c r="AJ51" s="92">
        <f t="shared" si="43"/>
        <v>27</v>
      </c>
      <c r="AK51" s="92">
        <f t="shared" si="44"/>
        <v>27</v>
      </c>
      <c r="AL51" s="96">
        <f t="shared" ca="1" si="21"/>
        <v>-0.65967211283019567</v>
      </c>
      <c r="AM51" s="96">
        <f t="shared" ca="1" si="22"/>
        <v>-0.71098462824174169</v>
      </c>
      <c r="AN51" s="96">
        <f t="shared" ca="1" si="23"/>
        <v>-0.82330461473704986</v>
      </c>
      <c r="AO51" s="96">
        <f t="shared" ca="1" si="24"/>
        <v>-0.37887956082707175</v>
      </c>
      <c r="AP51" s="96">
        <f t="shared" ca="1" si="25"/>
        <v>0.11416520076500071</v>
      </c>
      <c r="AQ51" s="96">
        <f t="shared" ca="1" si="26"/>
        <v>-0.65967211283019567</v>
      </c>
      <c r="AR51" s="96">
        <f t="shared" ca="1" si="27"/>
        <v>-0.71098462824174169</v>
      </c>
      <c r="AS51" s="96">
        <f t="shared" ca="1" si="28"/>
        <v>-0.82330461473704986</v>
      </c>
      <c r="AT51" s="96">
        <f t="shared" ca="1" si="29"/>
        <v>-0.37887956082707175</v>
      </c>
      <c r="AU51" s="96">
        <f t="shared" ca="1" si="30"/>
        <v>0.11416520076500071</v>
      </c>
      <c r="AV51" s="96">
        <f t="shared" ca="1" si="31"/>
        <v>0.11416520076500071</v>
      </c>
      <c r="AW51" s="13">
        <f t="shared" ca="1" si="45"/>
        <v>5</v>
      </c>
      <c r="AX51" s="2">
        <f t="shared" ca="1" si="46"/>
        <v>21</v>
      </c>
    </row>
    <row r="52" spans="1:50" ht="15" customHeight="1" x14ac:dyDescent="0.25">
      <c r="A52" s="93">
        <f t="shared" si="10"/>
        <v>42932</v>
      </c>
      <c r="B52" s="51">
        <f>bering!K52</f>
        <v>5610.43</v>
      </c>
      <c r="C52" s="51">
        <f>conus!K52</f>
        <v>5856.8509999999997</v>
      </c>
      <c r="D52" s="55">
        <f t="shared" ca="1" si="15"/>
        <v>5561.1576999999997</v>
      </c>
      <c r="E52" s="61">
        <f t="shared" ca="1" si="47"/>
        <v>21</v>
      </c>
      <c r="F52" s="9">
        <f t="shared" ca="1" si="32"/>
        <v>-0.26421025662257203</v>
      </c>
      <c r="G52" s="63">
        <f>ROW()</f>
        <v>52</v>
      </c>
      <c r="H52" s="95">
        <f t="shared" si="16"/>
        <v>49</v>
      </c>
      <c r="I52" s="95">
        <f t="shared" ca="1" si="17"/>
        <v>31</v>
      </c>
      <c r="J52" s="95">
        <f t="shared" ca="1" si="18"/>
        <v>28</v>
      </c>
      <c r="K52" s="94">
        <f t="shared" si="11"/>
        <v>98.672299999998359</v>
      </c>
      <c r="L52" s="89">
        <f t="shared" si="13"/>
        <v>32.890766666666117</v>
      </c>
      <c r="M52" s="94">
        <f t="shared" ca="1" si="12"/>
        <v>-129.21459999999934</v>
      </c>
      <c r="N52" s="89">
        <f t="shared" ca="1" si="14"/>
        <v>-43.071533333333115</v>
      </c>
      <c r="O52" s="89"/>
      <c r="P52" s="2">
        <f t="shared" si="33"/>
        <v>35</v>
      </c>
      <c r="Q52" s="2">
        <f t="shared" si="19"/>
        <v>34</v>
      </c>
      <c r="R52" s="2">
        <f t="shared" si="19"/>
        <v>33</v>
      </c>
      <c r="S52" s="2">
        <f t="shared" si="19"/>
        <v>32</v>
      </c>
      <c r="T52" s="2">
        <f t="shared" si="19"/>
        <v>31</v>
      </c>
      <c r="U52" s="2">
        <f t="shared" si="19"/>
        <v>35</v>
      </c>
      <c r="V52" s="2">
        <f t="shared" si="19"/>
        <v>34</v>
      </c>
      <c r="W52" s="2">
        <f t="shared" si="19"/>
        <v>33</v>
      </c>
      <c r="X52" s="2">
        <f t="shared" si="19"/>
        <v>32</v>
      </c>
      <c r="Y52" s="2">
        <f t="shared" si="19"/>
        <v>31</v>
      </c>
      <c r="Z52" s="2">
        <f t="shared" si="19"/>
        <v>31</v>
      </c>
      <c r="AA52" s="92">
        <f t="shared" si="34"/>
        <v>32</v>
      </c>
      <c r="AB52" s="92">
        <f t="shared" si="35"/>
        <v>31</v>
      </c>
      <c r="AC52" s="92">
        <f t="shared" si="36"/>
        <v>30</v>
      </c>
      <c r="AD52" s="92">
        <f t="shared" si="37"/>
        <v>29</v>
      </c>
      <c r="AE52" s="92">
        <f t="shared" si="38"/>
        <v>28</v>
      </c>
      <c r="AF52" s="92">
        <f t="shared" si="39"/>
        <v>32</v>
      </c>
      <c r="AG52" s="92">
        <f t="shared" si="40"/>
        <v>31</v>
      </c>
      <c r="AH52" s="92">
        <f t="shared" si="41"/>
        <v>30</v>
      </c>
      <c r="AI52" s="92">
        <f t="shared" si="42"/>
        <v>29</v>
      </c>
      <c r="AJ52" s="92">
        <f t="shared" si="43"/>
        <v>28</v>
      </c>
      <c r="AK52" s="92">
        <f t="shared" si="44"/>
        <v>28</v>
      </c>
      <c r="AL52" s="96">
        <f t="shared" ca="1" si="21"/>
        <v>-0.55986199806972681</v>
      </c>
      <c r="AM52" s="96">
        <f t="shared" ca="1" si="22"/>
        <v>-0.60979366394749668</v>
      </c>
      <c r="AN52" s="96">
        <f t="shared" ca="1" si="23"/>
        <v>-0.66597935074131742</v>
      </c>
      <c r="AO52" s="96">
        <f t="shared" ca="1" si="24"/>
        <v>-0.56000259070253511</v>
      </c>
      <c r="AP52" s="96">
        <f t="shared" ca="1" si="25"/>
        <v>-0.26421025662257203</v>
      </c>
      <c r="AQ52" s="96">
        <f t="shared" ca="1" si="26"/>
        <v>-0.55986199806972681</v>
      </c>
      <c r="AR52" s="96">
        <f t="shared" ca="1" si="27"/>
        <v>-0.60979366394749668</v>
      </c>
      <c r="AS52" s="96">
        <f t="shared" ca="1" si="28"/>
        <v>-0.66597935074131742</v>
      </c>
      <c r="AT52" s="96">
        <f t="shared" ca="1" si="29"/>
        <v>-0.56000259070253511</v>
      </c>
      <c r="AU52" s="96">
        <f t="shared" ca="1" si="30"/>
        <v>-0.26421025662257203</v>
      </c>
      <c r="AV52" s="96">
        <f t="shared" ca="1" si="31"/>
        <v>-0.26421025662257203</v>
      </c>
      <c r="AW52" s="13">
        <f t="shared" ca="1" si="45"/>
        <v>5</v>
      </c>
      <c r="AX52" s="2">
        <f t="shared" ca="1" si="46"/>
        <v>21</v>
      </c>
    </row>
    <row r="53" spans="1:50" ht="15" customHeight="1" x14ac:dyDescent="0.25">
      <c r="A53" s="93">
        <f t="shared" si="10"/>
        <v>42933</v>
      </c>
      <c r="B53" s="51">
        <f>bering!K53</f>
        <v>5576.4059999999999</v>
      </c>
      <c r="C53" s="51">
        <f>conus!K53</f>
        <v>5852.4949999999999</v>
      </c>
      <c r="D53" s="55">
        <f t="shared" ca="1" si="15"/>
        <v>5478.4639999999999</v>
      </c>
      <c r="E53" s="61">
        <f t="shared" ca="1" si="47"/>
        <v>21</v>
      </c>
      <c r="F53" s="9">
        <f t="shared" ca="1" si="32"/>
        <v>-0.25891515405266829</v>
      </c>
      <c r="G53" s="63">
        <f>ROW()</f>
        <v>53</v>
      </c>
      <c r="H53" s="95">
        <f t="shared" si="16"/>
        <v>50</v>
      </c>
      <c r="I53" s="95">
        <f t="shared" ca="1" si="17"/>
        <v>32</v>
      </c>
      <c r="J53" s="95">
        <f t="shared" ca="1" si="18"/>
        <v>29</v>
      </c>
      <c r="K53" s="94">
        <f t="shared" si="11"/>
        <v>114.20739999999932</v>
      </c>
      <c r="L53" s="89">
        <f t="shared" si="13"/>
        <v>38.069133333333106</v>
      </c>
      <c r="M53" s="94">
        <f t="shared" ca="1" si="12"/>
        <v>-225.96099999999569</v>
      </c>
      <c r="N53" s="89">
        <f t="shared" ca="1" si="14"/>
        <v>-75.320333333331902</v>
      </c>
      <c r="O53" s="89"/>
      <c r="P53" s="2">
        <f t="shared" si="33"/>
        <v>36</v>
      </c>
      <c r="Q53" s="2">
        <f t="shared" si="19"/>
        <v>35</v>
      </c>
      <c r="R53" s="2">
        <f t="shared" si="19"/>
        <v>34</v>
      </c>
      <c r="S53" s="2">
        <f t="shared" si="19"/>
        <v>33</v>
      </c>
      <c r="T53" s="2">
        <f t="shared" si="19"/>
        <v>32</v>
      </c>
      <c r="U53" s="2">
        <f t="shared" si="19"/>
        <v>36</v>
      </c>
      <c r="V53" s="2">
        <f t="shared" si="19"/>
        <v>35</v>
      </c>
      <c r="W53" s="2">
        <f t="shared" si="19"/>
        <v>34</v>
      </c>
      <c r="X53" s="2">
        <f t="shared" si="19"/>
        <v>33</v>
      </c>
      <c r="Y53" s="2">
        <f t="shared" si="19"/>
        <v>32</v>
      </c>
      <c r="Z53" s="2">
        <f t="shared" si="19"/>
        <v>32</v>
      </c>
      <c r="AA53" s="92">
        <f t="shared" si="34"/>
        <v>33</v>
      </c>
      <c r="AB53" s="92">
        <f t="shared" si="35"/>
        <v>32</v>
      </c>
      <c r="AC53" s="92">
        <f t="shared" si="36"/>
        <v>31</v>
      </c>
      <c r="AD53" s="92">
        <f t="shared" si="37"/>
        <v>30</v>
      </c>
      <c r="AE53" s="92">
        <f t="shared" si="38"/>
        <v>29</v>
      </c>
      <c r="AF53" s="92">
        <f t="shared" si="39"/>
        <v>33</v>
      </c>
      <c r="AG53" s="92">
        <f t="shared" si="40"/>
        <v>32</v>
      </c>
      <c r="AH53" s="92">
        <f t="shared" si="41"/>
        <v>31</v>
      </c>
      <c r="AI53" s="92">
        <f t="shared" si="42"/>
        <v>30</v>
      </c>
      <c r="AJ53" s="92">
        <f t="shared" si="43"/>
        <v>29</v>
      </c>
      <c r="AK53" s="92">
        <f t="shared" si="44"/>
        <v>29</v>
      </c>
      <c r="AL53" s="96">
        <f t="shared" ca="1" si="21"/>
        <v>-0.46100121222877</v>
      </c>
      <c r="AM53" s="96">
        <f t="shared" ca="1" si="22"/>
        <v>-0.44774687059252605</v>
      </c>
      <c r="AN53" s="96">
        <f t="shared" ca="1" si="23"/>
        <v>-0.49630266148331464</v>
      </c>
      <c r="AO53" s="96">
        <f t="shared" ca="1" si="24"/>
        <v>-0.3157026942116139</v>
      </c>
      <c r="AP53" s="96">
        <f t="shared" ca="1" si="25"/>
        <v>-0.25891515405266829</v>
      </c>
      <c r="AQ53" s="96">
        <f t="shared" ca="1" si="26"/>
        <v>-0.46100121222877</v>
      </c>
      <c r="AR53" s="96">
        <f t="shared" ca="1" si="27"/>
        <v>-0.44774687059252605</v>
      </c>
      <c r="AS53" s="96">
        <f t="shared" ca="1" si="28"/>
        <v>-0.49630266148331464</v>
      </c>
      <c r="AT53" s="96">
        <f t="shared" ca="1" si="29"/>
        <v>-0.3157026942116139</v>
      </c>
      <c r="AU53" s="96">
        <f t="shared" ca="1" si="30"/>
        <v>-0.25891515405266829</v>
      </c>
      <c r="AV53" s="96">
        <f t="shared" ca="1" si="31"/>
        <v>-0.25891515405266829</v>
      </c>
      <c r="AW53" s="13">
        <f t="shared" ca="1" si="45"/>
        <v>5</v>
      </c>
      <c r="AX53" s="2">
        <f t="shared" ca="1" si="46"/>
        <v>21</v>
      </c>
    </row>
    <row r="54" spans="1:50" ht="15" customHeight="1" x14ac:dyDescent="0.25">
      <c r="A54" s="93">
        <f t="shared" si="10"/>
        <v>42934</v>
      </c>
      <c r="B54" s="51">
        <f>bering!K54</f>
        <v>5482.7460000000001</v>
      </c>
      <c r="C54" s="51">
        <f>conus!K54</f>
        <v>5885.4893000000002</v>
      </c>
      <c r="D54" s="55">
        <f t="shared" ca="1" si="15"/>
        <v>5430.7190000000001</v>
      </c>
      <c r="E54" s="61">
        <f t="shared" ca="1" si="47"/>
        <v>17</v>
      </c>
      <c r="F54" s="9">
        <f t="shared" ca="1" si="32"/>
        <v>0.9367846028434148</v>
      </c>
      <c r="G54" s="63">
        <f>ROW()</f>
        <v>54</v>
      </c>
      <c r="H54" s="95">
        <f t="shared" si="16"/>
        <v>51</v>
      </c>
      <c r="I54" s="95">
        <f t="shared" ca="1" si="17"/>
        <v>37</v>
      </c>
      <c r="J54" s="95">
        <f t="shared" ca="1" si="18"/>
        <v>34</v>
      </c>
      <c r="K54" s="94">
        <f t="shared" si="11"/>
        <v>58.2387000000017</v>
      </c>
      <c r="L54" s="89">
        <f t="shared" si="13"/>
        <v>19.412900000000565</v>
      </c>
      <c r="M54" s="94">
        <f t="shared" ca="1" si="12"/>
        <v>-370.45240000000194</v>
      </c>
      <c r="N54" s="89">
        <f t="shared" ca="1" si="14"/>
        <v>-123.48413333333399</v>
      </c>
      <c r="O54" s="89"/>
      <c r="P54" s="2">
        <f t="shared" si="33"/>
        <v>37</v>
      </c>
      <c r="Q54" s="2">
        <f t="shared" si="33"/>
        <v>36</v>
      </c>
      <c r="R54" s="2">
        <f t="shared" si="33"/>
        <v>35</v>
      </c>
      <c r="S54" s="2">
        <f t="shared" si="33"/>
        <v>34</v>
      </c>
      <c r="T54" s="2">
        <f t="shared" si="33"/>
        <v>33</v>
      </c>
      <c r="U54" s="2">
        <f t="shared" si="33"/>
        <v>37</v>
      </c>
      <c r="V54" s="2">
        <f t="shared" si="33"/>
        <v>36</v>
      </c>
      <c r="W54" s="2">
        <f t="shared" si="33"/>
        <v>35</v>
      </c>
      <c r="X54" s="2">
        <f t="shared" si="33"/>
        <v>34</v>
      </c>
      <c r="Y54" s="2">
        <f t="shared" si="33"/>
        <v>33</v>
      </c>
      <c r="Z54" s="2">
        <f t="shared" si="33"/>
        <v>33</v>
      </c>
      <c r="AA54" s="92">
        <f t="shared" si="34"/>
        <v>34</v>
      </c>
      <c r="AB54" s="92">
        <f t="shared" si="35"/>
        <v>33</v>
      </c>
      <c r="AC54" s="92">
        <f t="shared" si="36"/>
        <v>32</v>
      </c>
      <c r="AD54" s="92">
        <f t="shared" si="37"/>
        <v>31</v>
      </c>
      <c r="AE54" s="92">
        <f t="shared" si="38"/>
        <v>30</v>
      </c>
      <c r="AF54" s="92">
        <f t="shared" si="39"/>
        <v>34</v>
      </c>
      <c r="AG54" s="92">
        <f t="shared" si="40"/>
        <v>33</v>
      </c>
      <c r="AH54" s="92">
        <f t="shared" si="41"/>
        <v>32</v>
      </c>
      <c r="AI54" s="92">
        <f t="shared" si="42"/>
        <v>31</v>
      </c>
      <c r="AJ54" s="92">
        <f t="shared" si="43"/>
        <v>30</v>
      </c>
      <c r="AK54" s="92">
        <f t="shared" si="44"/>
        <v>30</v>
      </c>
      <c r="AL54" s="96">
        <f t="shared" ca="1" si="21"/>
        <v>0.9367846028434148</v>
      </c>
      <c r="AM54" s="96">
        <f t="shared" ca="1" si="22"/>
        <v>0.22130595588870136</v>
      </c>
      <c r="AN54" s="96">
        <f t="shared" ca="1" si="23"/>
        <v>-2.704376545674074E-2</v>
      </c>
      <c r="AO54" s="96">
        <f t="shared" ca="1" si="24"/>
        <v>9.1201015182097847E-2</v>
      </c>
      <c r="AP54" s="96">
        <f t="shared" ca="1" si="25"/>
        <v>-7.9541347772533674E-2</v>
      </c>
      <c r="AQ54" s="96">
        <f t="shared" ca="1" si="26"/>
        <v>0.9367846028434148</v>
      </c>
      <c r="AR54" s="96">
        <f t="shared" ca="1" si="27"/>
        <v>0.22130595588870136</v>
      </c>
      <c r="AS54" s="96">
        <f t="shared" ca="1" si="28"/>
        <v>-2.704376545674074E-2</v>
      </c>
      <c r="AT54" s="96">
        <f t="shared" ca="1" si="29"/>
        <v>9.1201015182097847E-2</v>
      </c>
      <c r="AU54" s="96">
        <f t="shared" ca="1" si="30"/>
        <v>-7.9541347772533674E-2</v>
      </c>
      <c r="AV54" s="96">
        <f t="shared" ca="1" si="31"/>
        <v>-7.9541347772533674E-2</v>
      </c>
      <c r="AW54" s="13">
        <f t="shared" ca="1" si="45"/>
        <v>1</v>
      </c>
      <c r="AX54" s="2">
        <f t="shared" ca="1" si="46"/>
        <v>17</v>
      </c>
    </row>
    <row r="55" spans="1:50" ht="15" customHeight="1" x14ac:dyDescent="0.25">
      <c r="A55" s="93">
        <f t="shared" si="10"/>
        <v>42935</v>
      </c>
      <c r="B55" s="51">
        <f>bering!K55</f>
        <v>5674.3647000000001</v>
      </c>
      <c r="C55" s="51">
        <f>conus!K55</f>
        <v>5864.942</v>
      </c>
      <c r="D55" s="55">
        <f t="shared" ca="1" si="15"/>
        <v>5421.3440000000001</v>
      </c>
      <c r="E55" s="61">
        <f t="shared" ca="1" si="47"/>
        <v>17</v>
      </c>
      <c r="F55" s="9">
        <f t="shared" ca="1" si="32"/>
        <v>0.84860569502397021</v>
      </c>
      <c r="G55" s="63">
        <f>ROW()</f>
        <v>55</v>
      </c>
      <c r="H55" s="95">
        <f t="shared" si="16"/>
        <v>52</v>
      </c>
      <c r="I55" s="95">
        <f t="shared" ca="1" si="17"/>
        <v>38</v>
      </c>
      <c r="J55" s="95">
        <f t="shared" ca="1" si="18"/>
        <v>35</v>
      </c>
      <c r="K55" s="94">
        <f t="shared" si="11"/>
        <v>45.113000000001193</v>
      </c>
      <c r="L55" s="89">
        <f t="shared" si="13"/>
        <v>15.037666666667064</v>
      </c>
      <c r="M55" s="94">
        <f t="shared" ca="1" si="12"/>
        <v>-457.82609999999841</v>
      </c>
      <c r="N55" s="89">
        <f t="shared" ca="1" si="14"/>
        <v>-152.60869999999946</v>
      </c>
      <c r="O55" s="89"/>
      <c r="P55" s="2">
        <f t="shared" ref="P55:Z78" si="48">$G55-P$6</f>
        <v>38</v>
      </c>
      <c r="Q55" s="2">
        <f t="shared" si="48"/>
        <v>37</v>
      </c>
      <c r="R55" s="2">
        <f t="shared" si="48"/>
        <v>36</v>
      </c>
      <c r="S55" s="2">
        <f t="shared" si="48"/>
        <v>35</v>
      </c>
      <c r="T55" s="2">
        <f t="shared" si="48"/>
        <v>34</v>
      </c>
      <c r="U55" s="2">
        <f t="shared" si="48"/>
        <v>38</v>
      </c>
      <c r="V55" s="2">
        <f t="shared" si="48"/>
        <v>37</v>
      </c>
      <c r="W55" s="2">
        <f t="shared" si="48"/>
        <v>36</v>
      </c>
      <c r="X55" s="2">
        <f t="shared" si="48"/>
        <v>35</v>
      </c>
      <c r="Y55" s="2">
        <f t="shared" si="48"/>
        <v>34</v>
      </c>
      <c r="Z55" s="2">
        <f t="shared" si="48"/>
        <v>34</v>
      </c>
      <c r="AA55" s="92">
        <f t="shared" si="34"/>
        <v>35</v>
      </c>
      <c r="AB55" s="92">
        <f t="shared" si="35"/>
        <v>34</v>
      </c>
      <c r="AC55" s="92">
        <f t="shared" si="36"/>
        <v>33</v>
      </c>
      <c r="AD55" s="92">
        <f t="shared" si="37"/>
        <v>32</v>
      </c>
      <c r="AE55" s="92">
        <f t="shared" si="38"/>
        <v>31</v>
      </c>
      <c r="AF55" s="92">
        <f t="shared" si="39"/>
        <v>35</v>
      </c>
      <c r="AG55" s="92">
        <f t="shared" si="40"/>
        <v>34</v>
      </c>
      <c r="AH55" s="92">
        <f t="shared" si="41"/>
        <v>33</v>
      </c>
      <c r="AI55" s="92">
        <f t="shared" si="42"/>
        <v>32</v>
      </c>
      <c r="AJ55" s="92">
        <f t="shared" si="43"/>
        <v>31</v>
      </c>
      <c r="AK55" s="92">
        <f t="shared" si="44"/>
        <v>31</v>
      </c>
      <c r="AL55" s="96">
        <f t="shared" ca="1" si="21"/>
        <v>0.84860569502397021</v>
      </c>
      <c r="AM55" s="96">
        <f t="shared" ca="1" si="22"/>
        <v>-0.18945039387248411</v>
      </c>
      <c r="AN55" s="96">
        <f t="shared" ca="1" si="23"/>
        <v>-0.70587933789326152</v>
      </c>
      <c r="AO55" s="96">
        <f t="shared" ca="1" si="24"/>
        <v>-0.46911804392021084</v>
      </c>
      <c r="AP55" s="96">
        <f t="shared" ca="1" si="25"/>
        <v>-0.54599482370139674</v>
      </c>
      <c r="AQ55" s="96">
        <f t="shared" ca="1" si="26"/>
        <v>0.84860569502397021</v>
      </c>
      <c r="AR55" s="96">
        <f t="shared" ca="1" si="27"/>
        <v>-0.18945039387248411</v>
      </c>
      <c r="AS55" s="96">
        <f t="shared" ca="1" si="28"/>
        <v>-0.70587933789326152</v>
      </c>
      <c r="AT55" s="96">
        <f t="shared" ca="1" si="29"/>
        <v>-0.46911804392021084</v>
      </c>
      <c r="AU55" s="96">
        <f t="shared" ca="1" si="30"/>
        <v>-0.54599482370139674</v>
      </c>
      <c r="AV55" s="96">
        <f t="shared" ca="1" si="31"/>
        <v>-0.54599482370139674</v>
      </c>
      <c r="AW55" s="13">
        <f t="shared" ca="1" si="45"/>
        <v>1</v>
      </c>
      <c r="AX55" s="2">
        <f t="shared" ca="1" si="46"/>
        <v>17</v>
      </c>
    </row>
    <row r="56" spans="1:50" ht="15" customHeight="1" x14ac:dyDescent="0.25">
      <c r="A56" s="93">
        <f t="shared" si="10"/>
        <v>42936</v>
      </c>
      <c r="B56" s="51">
        <f>bering!K56</f>
        <v>5735.6639999999998</v>
      </c>
      <c r="C56" s="51">
        <f>conus!K56</f>
        <v>5873.2730000000001</v>
      </c>
      <c r="D56" s="55">
        <f t="shared" ca="1" si="15"/>
        <v>5457.9920000000002</v>
      </c>
      <c r="E56" s="61">
        <f t="shared" ca="1" si="47"/>
        <v>17</v>
      </c>
      <c r="F56" s="9">
        <f t="shared" ca="1" si="32"/>
        <v>0.78574877886612482</v>
      </c>
      <c r="G56" s="63">
        <f>ROW()</f>
        <v>56</v>
      </c>
      <c r="H56" s="95">
        <f t="shared" si="16"/>
        <v>53</v>
      </c>
      <c r="I56" s="95">
        <f t="shared" ca="1" si="17"/>
        <v>39</v>
      </c>
      <c r="J56" s="95">
        <f t="shared" ca="1" si="18"/>
        <v>36</v>
      </c>
      <c r="K56" s="94">
        <f t="shared" si="11"/>
        <v>33.257300000001123</v>
      </c>
      <c r="L56" s="89">
        <f t="shared" si="13"/>
        <v>11.085766666667041</v>
      </c>
      <c r="M56" s="94">
        <f t="shared" ca="1" si="12"/>
        <v>-343.16440000000148</v>
      </c>
      <c r="N56" s="89">
        <f t="shared" ca="1" si="14"/>
        <v>-114.38813333333383</v>
      </c>
      <c r="O56" s="89"/>
      <c r="P56" s="2">
        <f t="shared" si="48"/>
        <v>39</v>
      </c>
      <c r="Q56" s="2">
        <f t="shared" si="48"/>
        <v>38</v>
      </c>
      <c r="R56" s="2">
        <f t="shared" si="48"/>
        <v>37</v>
      </c>
      <c r="S56" s="2">
        <f t="shared" si="48"/>
        <v>36</v>
      </c>
      <c r="T56" s="2">
        <f t="shared" si="48"/>
        <v>35</v>
      </c>
      <c r="U56" s="2">
        <f t="shared" si="48"/>
        <v>39</v>
      </c>
      <c r="V56" s="2">
        <f t="shared" si="48"/>
        <v>38</v>
      </c>
      <c r="W56" s="2">
        <f t="shared" si="48"/>
        <v>37</v>
      </c>
      <c r="X56" s="2">
        <f t="shared" si="48"/>
        <v>36</v>
      </c>
      <c r="Y56" s="2">
        <f t="shared" si="48"/>
        <v>35</v>
      </c>
      <c r="Z56" s="2">
        <f t="shared" si="48"/>
        <v>35</v>
      </c>
      <c r="AA56" s="92">
        <f t="shared" si="34"/>
        <v>36</v>
      </c>
      <c r="AB56" s="92">
        <f t="shared" si="35"/>
        <v>35</v>
      </c>
      <c r="AC56" s="92">
        <f t="shared" si="36"/>
        <v>34</v>
      </c>
      <c r="AD56" s="92">
        <f t="shared" si="37"/>
        <v>33</v>
      </c>
      <c r="AE56" s="92">
        <f t="shared" si="38"/>
        <v>32</v>
      </c>
      <c r="AF56" s="92">
        <f t="shared" si="39"/>
        <v>36</v>
      </c>
      <c r="AG56" s="92">
        <f t="shared" si="40"/>
        <v>35</v>
      </c>
      <c r="AH56" s="92">
        <f t="shared" si="41"/>
        <v>34</v>
      </c>
      <c r="AI56" s="92">
        <f t="shared" si="42"/>
        <v>33</v>
      </c>
      <c r="AJ56" s="92">
        <f t="shared" si="43"/>
        <v>32</v>
      </c>
      <c r="AK56" s="92">
        <f t="shared" si="44"/>
        <v>32</v>
      </c>
      <c r="AL56" s="96">
        <f t="shared" ca="1" si="21"/>
        <v>0.78574877886612482</v>
      </c>
      <c r="AM56" s="96">
        <f t="shared" ca="1" si="22"/>
        <v>-1.2396230332512984E-2</v>
      </c>
      <c r="AN56" s="96">
        <f t="shared" ca="1" si="23"/>
        <v>-0.19598695193726709</v>
      </c>
      <c r="AO56" s="96">
        <f t="shared" ca="1" si="24"/>
        <v>-0.36760235512307216</v>
      </c>
      <c r="AP56" s="96">
        <f t="shared" ca="1" si="25"/>
        <v>-0.46064594263409486</v>
      </c>
      <c r="AQ56" s="96">
        <f t="shared" ca="1" si="26"/>
        <v>0.78574877886612482</v>
      </c>
      <c r="AR56" s="96">
        <f t="shared" ca="1" si="27"/>
        <v>-1.2396230332512984E-2</v>
      </c>
      <c r="AS56" s="96">
        <f t="shared" ca="1" si="28"/>
        <v>-0.19598695193726709</v>
      </c>
      <c r="AT56" s="96">
        <f t="shared" ca="1" si="29"/>
        <v>-0.36760235512307216</v>
      </c>
      <c r="AU56" s="96">
        <f t="shared" ca="1" si="30"/>
        <v>-0.46064594263409486</v>
      </c>
      <c r="AV56" s="96">
        <f t="shared" ca="1" si="31"/>
        <v>-0.46064594263409486</v>
      </c>
      <c r="AW56" s="13">
        <f t="shared" ca="1" si="45"/>
        <v>1</v>
      </c>
      <c r="AX56" s="2">
        <f t="shared" ca="1" si="46"/>
        <v>17</v>
      </c>
    </row>
    <row r="57" spans="1:50" ht="15" customHeight="1" x14ac:dyDescent="0.25">
      <c r="A57" s="93">
        <f t="shared" si="10"/>
        <v>42937</v>
      </c>
      <c r="B57" s="51">
        <f>bering!K57</f>
        <v>5790.56</v>
      </c>
      <c r="C57" s="51">
        <f>conus!K57</f>
        <v>5872.6639999999998</v>
      </c>
      <c r="D57" s="55">
        <f t="shared" ca="1" si="15"/>
        <v>5331.79</v>
      </c>
      <c r="E57" s="61">
        <f t="shared" ca="1" si="47"/>
        <v>21</v>
      </c>
      <c r="F57" s="9">
        <f t="shared" ca="1" si="32"/>
        <v>0.51165995180674706</v>
      </c>
      <c r="G57" s="63">
        <f>ROW()</f>
        <v>57</v>
      </c>
      <c r="H57" s="95">
        <f t="shared" si="16"/>
        <v>54</v>
      </c>
      <c r="I57" s="95">
        <f t="shared" ca="1" si="17"/>
        <v>36</v>
      </c>
      <c r="J57" s="95">
        <f t="shared" ca="1" si="18"/>
        <v>33</v>
      </c>
      <c r="K57" s="94">
        <f t="shared" si="11"/>
        <v>16.043700000001991</v>
      </c>
      <c r="L57" s="89">
        <f t="shared" si="13"/>
        <v>5.3479000000006636</v>
      </c>
      <c r="M57" s="94">
        <f t="shared" ca="1" si="12"/>
        <v>-259.21470000000045</v>
      </c>
      <c r="N57" s="89">
        <f t="shared" ca="1" si="14"/>
        <v>-86.404900000000154</v>
      </c>
      <c r="O57" s="89"/>
      <c r="P57" s="2">
        <f t="shared" si="48"/>
        <v>40</v>
      </c>
      <c r="Q57" s="2">
        <f t="shared" si="48"/>
        <v>39</v>
      </c>
      <c r="R57" s="2">
        <f t="shared" si="48"/>
        <v>38</v>
      </c>
      <c r="S57" s="2">
        <f t="shared" si="48"/>
        <v>37</v>
      </c>
      <c r="T57" s="2">
        <f t="shared" si="48"/>
        <v>36</v>
      </c>
      <c r="U57" s="2">
        <f t="shared" si="48"/>
        <v>40</v>
      </c>
      <c r="V57" s="2">
        <f t="shared" si="48"/>
        <v>39</v>
      </c>
      <c r="W57" s="2">
        <f t="shared" si="48"/>
        <v>38</v>
      </c>
      <c r="X57" s="2">
        <f t="shared" si="48"/>
        <v>37</v>
      </c>
      <c r="Y57" s="2">
        <f t="shared" si="48"/>
        <v>36</v>
      </c>
      <c r="Z57" s="2">
        <f t="shared" si="48"/>
        <v>36</v>
      </c>
      <c r="AA57" s="92">
        <f t="shared" si="34"/>
        <v>37</v>
      </c>
      <c r="AB57" s="92">
        <f t="shared" si="35"/>
        <v>36</v>
      </c>
      <c r="AC57" s="92">
        <f t="shared" si="36"/>
        <v>35</v>
      </c>
      <c r="AD57" s="92">
        <f t="shared" si="37"/>
        <v>34</v>
      </c>
      <c r="AE57" s="92">
        <f t="shared" si="38"/>
        <v>33</v>
      </c>
      <c r="AF57" s="92">
        <f t="shared" si="39"/>
        <v>37</v>
      </c>
      <c r="AG57" s="92">
        <f t="shared" si="40"/>
        <v>36</v>
      </c>
      <c r="AH57" s="92">
        <f t="shared" si="41"/>
        <v>35</v>
      </c>
      <c r="AI57" s="92">
        <f t="shared" si="42"/>
        <v>34</v>
      </c>
      <c r="AJ57" s="92">
        <f t="shared" si="43"/>
        <v>33</v>
      </c>
      <c r="AK57" s="92">
        <f t="shared" si="44"/>
        <v>33</v>
      </c>
      <c r="AL57" s="96">
        <f t="shared" ca="1" si="21"/>
        <v>-9.1612417456602757E-2</v>
      </c>
      <c r="AM57" s="96">
        <f t="shared" ca="1" si="22"/>
        <v>-0.8315233333231602</v>
      </c>
      <c r="AN57" s="96">
        <f t="shared" ca="1" si="23"/>
        <v>-0.15035122513758351</v>
      </c>
      <c r="AO57" s="96">
        <f t="shared" ca="1" si="24"/>
        <v>0.34224763585901269</v>
      </c>
      <c r="AP57" s="96">
        <f t="shared" ca="1" si="25"/>
        <v>0.51165995180674706</v>
      </c>
      <c r="AQ57" s="96">
        <f t="shared" ca="1" si="26"/>
        <v>-9.1612417456602757E-2</v>
      </c>
      <c r="AR57" s="96">
        <f t="shared" ca="1" si="27"/>
        <v>-0.8315233333231602</v>
      </c>
      <c r="AS57" s="96">
        <f t="shared" ca="1" si="28"/>
        <v>-0.15035122513758351</v>
      </c>
      <c r="AT57" s="96">
        <f t="shared" ca="1" si="29"/>
        <v>0.34224763585901269</v>
      </c>
      <c r="AU57" s="96">
        <f t="shared" ca="1" si="30"/>
        <v>0.51165995180674706</v>
      </c>
      <c r="AV57" s="96">
        <f t="shared" ca="1" si="31"/>
        <v>0.51165995180674706</v>
      </c>
      <c r="AW57" s="13">
        <f t="shared" ca="1" si="45"/>
        <v>5</v>
      </c>
      <c r="AX57" s="2">
        <f t="shared" ca="1" si="46"/>
        <v>21</v>
      </c>
    </row>
    <row r="58" spans="1:50" ht="15" customHeight="1" x14ac:dyDescent="0.25">
      <c r="A58" s="93">
        <f t="shared" si="10"/>
        <v>42938</v>
      </c>
      <c r="B58" s="51">
        <f>bering!K58</f>
        <v>5780.1030000000001</v>
      </c>
      <c r="C58" s="51">
        <f>conus!K58</f>
        <v>5838.4520000000002</v>
      </c>
      <c r="D58" s="55">
        <f t="shared" ca="1" si="15"/>
        <v>5457.9920000000002</v>
      </c>
      <c r="E58" s="61">
        <f t="shared" ca="1" si="47"/>
        <v>19</v>
      </c>
      <c r="F58" s="9">
        <f t="shared" ca="1" si="32"/>
        <v>-0.37467363871006565</v>
      </c>
      <c r="G58" s="63">
        <f>ROW()</f>
        <v>58</v>
      </c>
      <c r="H58" s="95">
        <f t="shared" si="16"/>
        <v>55</v>
      </c>
      <c r="I58" s="95">
        <f t="shared" ca="1" si="17"/>
        <v>39</v>
      </c>
      <c r="J58" s="95">
        <f t="shared" ca="1" si="18"/>
        <v>36</v>
      </c>
      <c r="K58" s="94">
        <f t="shared" si="11"/>
        <v>-18.537299999999959</v>
      </c>
      <c r="L58" s="89">
        <f t="shared" si="13"/>
        <v>-6.1790999999999867</v>
      </c>
      <c r="M58" s="94">
        <f t="shared" ca="1" si="12"/>
        <v>-82.75300000000243</v>
      </c>
      <c r="N58" s="89">
        <f t="shared" ca="1" si="14"/>
        <v>-27.584333333334143</v>
      </c>
      <c r="O58" s="89"/>
      <c r="P58" s="2">
        <f t="shared" si="48"/>
        <v>41</v>
      </c>
      <c r="Q58" s="2">
        <f t="shared" si="48"/>
        <v>40</v>
      </c>
      <c r="R58" s="2">
        <f t="shared" si="48"/>
        <v>39</v>
      </c>
      <c r="S58" s="2">
        <f t="shared" si="48"/>
        <v>38</v>
      </c>
      <c r="T58" s="2">
        <f t="shared" si="48"/>
        <v>37</v>
      </c>
      <c r="U58" s="2">
        <f t="shared" si="48"/>
        <v>41</v>
      </c>
      <c r="V58" s="2">
        <f t="shared" si="48"/>
        <v>40</v>
      </c>
      <c r="W58" s="2">
        <f t="shared" si="48"/>
        <v>39</v>
      </c>
      <c r="X58" s="2">
        <f t="shared" si="48"/>
        <v>38</v>
      </c>
      <c r="Y58" s="2">
        <f t="shared" si="48"/>
        <v>37</v>
      </c>
      <c r="Z58" s="2">
        <f t="shared" si="48"/>
        <v>37</v>
      </c>
      <c r="AA58" s="92">
        <f t="shared" si="34"/>
        <v>38</v>
      </c>
      <c r="AB58" s="92">
        <f t="shared" si="35"/>
        <v>37</v>
      </c>
      <c r="AC58" s="92">
        <f t="shared" si="36"/>
        <v>36</v>
      </c>
      <c r="AD58" s="92">
        <f t="shared" si="37"/>
        <v>35</v>
      </c>
      <c r="AE58" s="92">
        <f t="shared" si="38"/>
        <v>34</v>
      </c>
      <c r="AF58" s="92">
        <f t="shared" si="39"/>
        <v>38</v>
      </c>
      <c r="AG58" s="92">
        <f t="shared" si="40"/>
        <v>37</v>
      </c>
      <c r="AH58" s="92">
        <f t="shared" si="41"/>
        <v>36</v>
      </c>
      <c r="AI58" s="92">
        <f t="shared" si="42"/>
        <v>35</v>
      </c>
      <c r="AJ58" s="92">
        <f t="shared" si="43"/>
        <v>34</v>
      </c>
      <c r="AK58" s="92">
        <f t="shared" si="44"/>
        <v>34</v>
      </c>
      <c r="AL58" s="96">
        <f t="shared" ca="1" si="21"/>
        <v>-0.47105252929166402</v>
      </c>
      <c r="AM58" s="96">
        <f t="shared" ca="1" si="22"/>
        <v>-0.95649389216479774</v>
      </c>
      <c r="AN58" s="96">
        <f t="shared" ca="1" si="23"/>
        <v>-0.37467363871006565</v>
      </c>
      <c r="AO58" s="96">
        <f t="shared" ca="1" si="24"/>
        <v>-0.41693443384959789</v>
      </c>
      <c r="AP58" s="96">
        <f t="shared" ca="1" si="25"/>
        <v>-0.96309077481268446</v>
      </c>
      <c r="AQ58" s="96">
        <f t="shared" ca="1" si="26"/>
        <v>-0.47105252929166402</v>
      </c>
      <c r="AR58" s="96">
        <f t="shared" ca="1" si="27"/>
        <v>-0.95649389216479774</v>
      </c>
      <c r="AS58" s="96">
        <f t="shared" ca="1" si="28"/>
        <v>-0.37467363871006565</v>
      </c>
      <c r="AT58" s="96">
        <f t="shared" ca="1" si="29"/>
        <v>-0.41693443384959789</v>
      </c>
      <c r="AU58" s="96">
        <f t="shared" ca="1" si="30"/>
        <v>-0.96309077481268446</v>
      </c>
      <c r="AV58" s="96">
        <f t="shared" ca="1" si="31"/>
        <v>-0.96309077481268446</v>
      </c>
      <c r="AW58" s="13">
        <f t="shared" ca="1" si="45"/>
        <v>3</v>
      </c>
      <c r="AX58" s="2">
        <f t="shared" ca="1" si="46"/>
        <v>19</v>
      </c>
    </row>
    <row r="59" spans="1:50" ht="15" customHeight="1" x14ac:dyDescent="0.25">
      <c r="A59" s="93">
        <f t="shared" si="10"/>
        <v>42939</v>
      </c>
      <c r="B59" s="51">
        <f>bering!K59</f>
        <v>5762.1035000000002</v>
      </c>
      <c r="C59" s="51">
        <f>conus!K59</f>
        <v>5810.6790000000001</v>
      </c>
      <c r="D59" s="55">
        <f t="shared" ca="1" si="15"/>
        <v>5613.777</v>
      </c>
      <c r="E59" s="61">
        <f t="shared" ca="1" si="47"/>
        <v>17</v>
      </c>
      <c r="F59" s="9">
        <f t="shared" ca="1" si="32"/>
        <v>-0.38091973668016449</v>
      </c>
      <c r="G59" s="63">
        <f>ROW()</f>
        <v>59</v>
      </c>
      <c r="H59" s="95">
        <f t="shared" si="16"/>
        <v>56</v>
      </c>
      <c r="I59" s="95">
        <f t="shared" ca="1" si="17"/>
        <v>42</v>
      </c>
      <c r="J59" s="95">
        <f t="shared" ca="1" si="18"/>
        <v>39</v>
      </c>
      <c r="K59" s="94">
        <f t="shared" si="11"/>
        <v>-101.90930000000299</v>
      </c>
      <c r="L59" s="89">
        <f t="shared" si="13"/>
        <v>-33.96976666666766</v>
      </c>
      <c r="M59" s="94">
        <f t="shared" ca="1" si="12"/>
        <v>93.504000000000815</v>
      </c>
      <c r="N59" s="89">
        <f t="shared" ca="1" si="14"/>
        <v>31.168000000000273</v>
      </c>
      <c r="O59" s="89"/>
      <c r="P59" s="2">
        <f t="shared" si="48"/>
        <v>42</v>
      </c>
      <c r="Q59" s="2">
        <f t="shared" si="48"/>
        <v>41</v>
      </c>
      <c r="R59" s="2">
        <f t="shared" si="48"/>
        <v>40</v>
      </c>
      <c r="S59" s="2">
        <f t="shared" si="48"/>
        <v>39</v>
      </c>
      <c r="T59" s="2">
        <f t="shared" si="48"/>
        <v>38</v>
      </c>
      <c r="U59" s="2">
        <f t="shared" si="48"/>
        <v>42</v>
      </c>
      <c r="V59" s="2">
        <f t="shared" si="48"/>
        <v>41</v>
      </c>
      <c r="W59" s="2">
        <f t="shared" si="48"/>
        <v>40</v>
      </c>
      <c r="X59" s="2">
        <f t="shared" si="48"/>
        <v>39</v>
      </c>
      <c r="Y59" s="2">
        <f t="shared" si="48"/>
        <v>38</v>
      </c>
      <c r="Z59" s="2">
        <f t="shared" si="48"/>
        <v>38</v>
      </c>
      <c r="AA59" s="92">
        <f t="shared" si="34"/>
        <v>39</v>
      </c>
      <c r="AB59" s="92">
        <f t="shared" si="35"/>
        <v>38</v>
      </c>
      <c r="AC59" s="92">
        <f t="shared" si="36"/>
        <v>37</v>
      </c>
      <c r="AD59" s="92">
        <f t="shared" si="37"/>
        <v>36</v>
      </c>
      <c r="AE59" s="92">
        <f t="shared" si="38"/>
        <v>35</v>
      </c>
      <c r="AF59" s="92">
        <f t="shared" si="39"/>
        <v>39</v>
      </c>
      <c r="AG59" s="92">
        <f t="shared" si="40"/>
        <v>38</v>
      </c>
      <c r="AH59" s="92">
        <f t="shared" si="41"/>
        <v>37</v>
      </c>
      <c r="AI59" s="92">
        <f t="shared" si="42"/>
        <v>36</v>
      </c>
      <c r="AJ59" s="92">
        <f t="shared" si="43"/>
        <v>35</v>
      </c>
      <c r="AK59" s="92">
        <f t="shared" si="44"/>
        <v>35</v>
      </c>
      <c r="AL59" s="96">
        <f t="shared" ca="1" si="21"/>
        <v>-0.38091973668016449</v>
      </c>
      <c r="AM59" s="96">
        <f t="shared" ca="1" si="22"/>
        <v>-0.93008313535144627</v>
      </c>
      <c r="AN59" s="96">
        <f t="shared" ca="1" si="23"/>
        <v>-0.90651735900064112</v>
      </c>
      <c r="AO59" s="96">
        <f t="shared" ca="1" si="24"/>
        <v>-0.68017614140371407</v>
      </c>
      <c r="AP59" s="96">
        <f t="shared" ca="1" si="25"/>
        <v>-0.89793975070301113</v>
      </c>
      <c r="AQ59" s="96">
        <f t="shared" ca="1" si="26"/>
        <v>-0.38091973668016449</v>
      </c>
      <c r="AR59" s="96">
        <f t="shared" ca="1" si="27"/>
        <v>-0.93008313535144627</v>
      </c>
      <c r="AS59" s="96">
        <f t="shared" ca="1" si="28"/>
        <v>-0.90651735900064112</v>
      </c>
      <c r="AT59" s="96">
        <f t="shared" ca="1" si="29"/>
        <v>-0.68017614140371407</v>
      </c>
      <c r="AU59" s="96">
        <f t="shared" ca="1" si="30"/>
        <v>-0.89793975070301113</v>
      </c>
      <c r="AV59" s="96">
        <f t="shared" ca="1" si="31"/>
        <v>-0.89793975070301113</v>
      </c>
      <c r="AW59" s="13">
        <f t="shared" ca="1" si="45"/>
        <v>1</v>
      </c>
      <c r="AX59" s="2">
        <f t="shared" ca="1" si="46"/>
        <v>17</v>
      </c>
    </row>
    <row r="60" spans="1:50" ht="15" customHeight="1" x14ac:dyDescent="0.25">
      <c r="A60" s="93">
        <f t="shared" si="10"/>
        <v>42940</v>
      </c>
      <c r="B60" s="51">
        <f>bering!K60</f>
        <v>5710.9269999999997</v>
      </c>
      <c r="C60" s="51">
        <f>conus!K60</f>
        <v>5780.9679999999998</v>
      </c>
      <c r="D60" s="55">
        <f t="shared" ca="1" si="15"/>
        <v>5633.4</v>
      </c>
      <c r="E60" s="61">
        <f t="shared" ca="1" si="47"/>
        <v>17</v>
      </c>
      <c r="F60" s="9">
        <f t="shared" ca="1" si="32"/>
        <v>0.66144192432771642</v>
      </c>
      <c r="G60" s="63">
        <f>ROW()</f>
        <v>60</v>
      </c>
      <c r="H60" s="95">
        <f t="shared" si="16"/>
        <v>57</v>
      </c>
      <c r="I60" s="95">
        <f t="shared" ca="1" si="17"/>
        <v>43</v>
      </c>
      <c r="J60" s="95">
        <f t="shared" ca="1" si="18"/>
        <v>40</v>
      </c>
      <c r="K60" s="94">
        <f t="shared" si="11"/>
        <v>-180.77999999999884</v>
      </c>
      <c r="L60" s="89">
        <f t="shared" si="13"/>
        <v>-60.259999999999614</v>
      </c>
      <c r="M60" s="94">
        <f t="shared" ca="1" si="12"/>
        <v>494.04300000000148</v>
      </c>
      <c r="N60" s="89">
        <f t="shared" ca="1" si="14"/>
        <v>164.68100000000049</v>
      </c>
      <c r="O60" s="89"/>
      <c r="P60" s="2">
        <f t="shared" si="48"/>
        <v>43</v>
      </c>
      <c r="Q60" s="2">
        <f t="shared" si="48"/>
        <v>42</v>
      </c>
      <c r="R60" s="2">
        <f t="shared" si="48"/>
        <v>41</v>
      </c>
      <c r="S60" s="2">
        <f t="shared" si="48"/>
        <v>40</v>
      </c>
      <c r="T60" s="2">
        <f t="shared" si="48"/>
        <v>39</v>
      </c>
      <c r="U60" s="2">
        <f t="shared" si="48"/>
        <v>43</v>
      </c>
      <c r="V60" s="2">
        <f t="shared" si="48"/>
        <v>42</v>
      </c>
      <c r="W60" s="2">
        <f t="shared" si="48"/>
        <v>41</v>
      </c>
      <c r="X60" s="2">
        <f t="shared" si="48"/>
        <v>40</v>
      </c>
      <c r="Y60" s="2">
        <f t="shared" si="48"/>
        <v>39</v>
      </c>
      <c r="Z60" s="2">
        <f t="shared" si="48"/>
        <v>39</v>
      </c>
      <c r="AA60" s="92">
        <f t="shared" si="34"/>
        <v>40</v>
      </c>
      <c r="AB60" s="92">
        <f t="shared" si="35"/>
        <v>39</v>
      </c>
      <c r="AC60" s="92">
        <f t="shared" si="36"/>
        <v>38</v>
      </c>
      <c r="AD60" s="92">
        <f t="shared" si="37"/>
        <v>37</v>
      </c>
      <c r="AE60" s="92">
        <f t="shared" si="38"/>
        <v>36</v>
      </c>
      <c r="AF60" s="92">
        <f t="shared" si="39"/>
        <v>40</v>
      </c>
      <c r="AG60" s="92">
        <f t="shared" si="40"/>
        <v>39</v>
      </c>
      <c r="AH60" s="92">
        <f t="shared" si="41"/>
        <v>38</v>
      </c>
      <c r="AI60" s="92">
        <f t="shared" si="42"/>
        <v>37</v>
      </c>
      <c r="AJ60" s="92">
        <f t="shared" si="43"/>
        <v>36</v>
      </c>
      <c r="AK60" s="92">
        <f t="shared" si="44"/>
        <v>36</v>
      </c>
      <c r="AL60" s="96">
        <f t="shared" ca="1" si="21"/>
        <v>0.66144192432771642</v>
      </c>
      <c r="AM60" s="96">
        <f t="shared" ca="1" si="22"/>
        <v>-0.66721700651459093</v>
      </c>
      <c r="AN60" s="96">
        <f t="shared" ca="1" si="23"/>
        <v>-0.92404631476332943</v>
      </c>
      <c r="AO60" s="96">
        <f t="shared" ca="1" si="24"/>
        <v>-0.81534705325061907</v>
      </c>
      <c r="AP60" s="96">
        <f t="shared" ca="1" si="25"/>
        <v>-0.8915559771703262</v>
      </c>
      <c r="AQ60" s="96">
        <f t="shared" ca="1" si="26"/>
        <v>0.66144192432771642</v>
      </c>
      <c r="AR60" s="96">
        <f t="shared" ca="1" si="27"/>
        <v>-0.66721700651459093</v>
      </c>
      <c r="AS60" s="96">
        <f t="shared" ca="1" si="28"/>
        <v>-0.92404631476332943</v>
      </c>
      <c r="AT60" s="96">
        <f t="shared" ca="1" si="29"/>
        <v>-0.81534705325061907</v>
      </c>
      <c r="AU60" s="96">
        <f t="shared" ca="1" si="30"/>
        <v>-0.8915559771703262</v>
      </c>
      <c r="AV60" s="96">
        <f t="shared" ca="1" si="31"/>
        <v>-0.8915559771703262</v>
      </c>
      <c r="AW60" s="13">
        <f t="shared" ca="1" si="45"/>
        <v>1</v>
      </c>
      <c r="AX60" s="2">
        <f t="shared" ca="1" si="46"/>
        <v>17</v>
      </c>
    </row>
    <row r="61" spans="1:50" ht="15" customHeight="1" x14ac:dyDescent="0.25">
      <c r="A61" s="93">
        <f t="shared" si="10"/>
        <v>42941</v>
      </c>
      <c r="B61" s="51">
        <f>bering!K61</f>
        <v>5729.9326000000001</v>
      </c>
      <c r="C61" s="51">
        <f>conus!K61</f>
        <v>5852.5117</v>
      </c>
      <c r="D61" s="55">
        <f t="shared" ca="1" si="15"/>
        <v>5656.7655999999997</v>
      </c>
      <c r="E61" s="61">
        <f t="shared" ca="1" si="47"/>
        <v>21</v>
      </c>
      <c r="F61" s="9">
        <f t="shared" ca="1" si="32"/>
        <v>0.588679194591744</v>
      </c>
      <c r="G61" s="63">
        <f>ROW()</f>
        <v>61</v>
      </c>
      <c r="H61" s="95">
        <f t="shared" si="16"/>
        <v>58</v>
      </c>
      <c r="I61" s="95">
        <f t="shared" ca="1" si="17"/>
        <v>40</v>
      </c>
      <c r="J61" s="95">
        <f t="shared" ca="1" si="18"/>
        <v>37</v>
      </c>
      <c r="K61" s="94">
        <f t="shared" si="11"/>
        <v>-140.23029999999926</v>
      </c>
      <c r="L61" s="89">
        <f t="shared" si="13"/>
        <v>-46.743433333333087</v>
      </c>
      <c r="M61" s="94">
        <f t="shared" ca="1" si="12"/>
        <v>656.16859999999906</v>
      </c>
      <c r="N61" s="89">
        <f t="shared" ca="1" si="14"/>
        <v>218.72286666666636</v>
      </c>
      <c r="O61" s="89"/>
      <c r="P61" s="2">
        <f t="shared" si="48"/>
        <v>44</v>
      </c>
      <c r="Q61" s="2">
        <f t="shared" si="48"/>
        <v>43</v>
      </c>
      <c r="R61" s="2">
        <f t="shared" si="48"/>
        <v>42</v>
      </c>
      <c r="S61" s="2">
        <f t="shared" si="48"/>
        <v>41</v>
      </c>
      <c r="T61" s="2">
        <f t="shared" si="48"/>
        <v>40</v>
      </c>
      <c r="U61" s="2">
        <f t="shared" si="48"/>
        <v>44</v>
      </c>
      <c r="V61" s="2">
        <f t="shared" si="48"/>
        <v>43</v>
      </c>
      <c r="W61" s="2">
        <f t="shared" si="48"/>
        <v>42</v>
      </c>
      <c r="X61" s="2">
        <f t="shared" si="48"/>
        <v>41</v>
      </c>
      <c r="Y61" s="2">
        <f t="shared" si="48"/>
        <v>40</v>
      </c>
      <c r="Z61" s="2">
        <f t="shared" si="48"/>
        <v>40</v>
      </c>
      <c r="AA61" s="92">
        <f t="shared" si="34"/>
        <v>41</v>
      </c>
      <c r="AB61" s="92">
        <f t="shared" si="35"/>
        <v>40</v>
      </c>
      <c r="AC61" s="92">
        <f t="shared" si="36"/>
        <v>39</v>
      </c>
      <c r="AD61" s="92">
        <f t="shared" si="37"/>
        <v>38</v>
      </c>
      <c r="AE61" s="92">
        <f t="shared" si="38"/>
        <v>37</v>
      </c>
      <c r="AF61" s="92">
        <f t="shared" si="39"/>
        <v>41</v>
      </c>
      <c r="AG61" s="92">
        <f t="shared" si="40"/>
        <v>40</v>
      </c>
      <c r="AH61" s="92">
        <f t="shared" si="41"/>
        <v>39</v>
      </c>
      <c r="AI61" s="92">
        <f t="shared" si="42"/>
        <v>38</v>
      </c>
      <c r="AJ61" s="92">
        <f t="shared" si="43"/>
        <v>37</v>
      </c>
      <c r="AK61" s="92">
        <f t="shared" si="44"/>
        <v>37</v>
      </c>
      <c r="AL61" s="96">
        <f t="shared" ca="1" si="21"/>
        <v>-0.33512152368935127</v>
      </c>
      <c r="AM61" s="96">
        <f t="shared" ca="1" si="22"/>
        <v>0.40515922272135674</v>
      </c>
      <c r="AN61" s="96">
        <f t="shared" ca="1" si="23"/>
        <v>-0.57081237503502569</v>
      </c>
      <c r="AO61" s="96">
        <f t="shared" ca="1" si="24"/>
        <v>-0.16110243033293306</v>
      </c>
      <c r="AP61" s="96">
        <f t="shared" ca="1" si="25"/>
        <v>0.588679194591744</v>
      </c>
      <c r="AQ61" s="96">
        <f t="shared" ca="1" si="26"/>
        <v>-0.33512152368935127</v>
      </c>
      <c r="AR61" s="96">
        <f t="shared" ca="1" si="27"/>
        <v>0.40515922272135674</v>
      </c>
      <c r="AS61" s="96">
        <f t="shared" ca="1" si="28"/>
        <v>-0.57081237503502569</v>
      </c>
      <c r="AT61" s="96">
        <f t="shared" ca="1" si="29"/>
        <v>-0.16110243033293306</v>
      </c>
      <c r="AU61" s="96">
        <f t="shared" ca="1" si="30"/>
        <v>0.588679194591744</v>
      </c>
      <c r="AV61" s="96">
        <f t="shared" ca="1" si="31"/>
        <v>0.588679194591744</v>
      </c>
      <c r="AW61" s="13">
        <f t="shared" ca="1" si="45"/>
        <v>5</v>
      </c>
      <c r="AX61" s="2">
        <f t="shared" ca="1" si="46"/>
        <v>21</v>
      </c>
    </row>
    <row r="62" spans="1:50" ht="15" customHeight="1" x14ac:dyDescent="0.25">
      <c r="A62" s="93">
        <f t="shared" si="10"/>
        <v>42942</v>
      </c>
      <c r="B62" s="51">
        <f>bering!K62</f>
        <v>5758.1239999999998</v>
      </c>
      <c r="C62" s="51">
        <f>conus!K62</f>
        <v>5895.4916999999996</v>
      </c>
      <c r="D62" s="55">
        <f t="shared" ca="1" si="15"/>
        <v>5664.3813</v>
      </c>
      <c r="E62" s="61">
        <f t="shared" ca="1" si="47"/>
        <v>21</v>
      </c>
      <c r="F62" s="9">
        <f t="shared" ca="1" si="32"/>
        <v>0.87790825205342982</v>
      </c>
      <c r="G62" s="63">
        <f>ROW()</f>
        <v>62</v>
      </c>
      <c r="H62" s="95">
        <f t="shared" si="16"/>
        <v>59</v>
      </c>
      <c r="I62" s="95">
        <f t="shared" ca="1" si="17"/>
        <v>41</v>
      </c>
      <c r="J62" s="95">
        <f t="shared" ca="1" si="18"/>
        <v>38</v>
      </c>
      <c r="K62" s="94">
        <f t="shared" si="11"/>
        <v>7.1764000000002852</v>
      </c>
      <c r="L62" s="89">
        <f t="shared" si="13"/>
        <v>2.3921333333334283</v>
      </c>
      <c r="M62" s="94">
        <f t="shared" ca="1" si="12"/>
        <v>550.98790000000008</v>
      </c>
      <c r="N62" s="89">
        <f t="shared" ca="1" si="14"/>
        <v>183.66263333333336</v>
      </c>
      <c r="O62" s="89"/>
      <c r="P62" s="2">
        <f t="shared" si="48"/>
        <v>45</v>
      </c>
      <c r="Q62" s="2">
        <f t="shared" si="48"/>
        <v>44</v>
      </c>
      <c r="R62" s="2">
        <f t="shared" si="48"/>
        <v>43</v>
      </c>
      <c r="S62" s="2">
        <f t="shared" si="48"/>
        <v>42</v>
      </c>
      <c r="T62" s="2">
        <f t="shared" si="48"/>
        <v>41</v>
      </c>
      <c r="U62" s="2">
        <f t="shared" si="48"/>
        <v>45</v>
      </c>
      <c r="V62" s="2">
        <f t="shared" si="48"/>
        <v>44</v>
      </c>
      <c r="W62" s="2">
        <f t="shared" si="48"/>
        <v>43</v>
      </c>
      <c r="X62" s="2">
        <f t="shared" si="48"/>
        <v>42</v>
      </c>
      <c r="Y62" s="2">
        <f t="shared" si="48"/>
        <v>41</v>
      </c>
      <c r="Z62" s="2">
        <f t="shared" si="48"/>
        <v>41</v>
      </c>
      <c r="AA62" s="92">
        <f t="shared" si="34"/>
        <v>42</v>
      </c>
      <c r="AB62" s="92">
        <f t="shared" si="35"/>
        <v>41</v>
      </c>
      <c r="AC62" s="92">
        <f t="shared" si="36"/>
        <v>40</v>
      </c>
      <c r="AD62" s="92">
        <f t="shared" si="37"/>
        <v>39</v>
      </c>
      <c r="AE62" s="92">
        <f t="shared" si="38"/>
        <v>38</v>
      </c>
      <c r="AF62" s="92">
        <f t="shared" si="39"/>
        <v>42</v>
      </c>
      <c r="AG62" s="92">
        <f t="shared" si="40"/>
        <v>41</v>
      </c>
      <c r="AH62" s="92">
        <f t="shared" si="41"/>
        <v>40</v>
      </c>
      <c r="AI62" s="92">
        <f t="shared" si="42"/>
        <v>39</v>
      </c>
      <c r="AJ62" s="92">
        <f t="shared" si="43"/>
        <v>38</v>
      </c>
      <c r="AK62" s="92">
        <f t="shared" si="44"/>
        <v>38</v>
      </c>
      <c r="AL62" s="96">
        <f t="shared" ca="1" si="21"/>
        <v>-0.99439920207869859</v>
      </c>
      <c r="AM62" s="96">
        <f t="shared" ca="1" si="22"/>
        <v>-0.59368160714693685</v>
      </c>
      <c r="AN62" s="96">
        <f t="shared" ca="1" si="23"/>
        <v>-0.74924133176244567</v>
      </c>
      <c r="AO62" s="96">
        <f t="shared" ca="1" si="24"/>
        <v>0.16304059239702415</v>
      </c>
      <c r="AP62" s="96">
        <f t="shared" ca="1" si="25"/>
        <v>0.87790825205342982</v>
      </c>
      <c r="AQ62" s="96">
        <f t="shared" ca="1" si="26"/>
        <v>-0.99439920207869859</v>
      </c>
      <c r="AR62" s="96">
        <f t="shared" ca="1" si="27"/>
        <v>-0.59368160714693685</v>
      </c>
      <c r="AS62" s="96">
        <f t="shared" ca="1" si="28"/>
        <v>-0.74924133176244567</v>
      </c>
      <c r="AT62" s="96">
        <f t="shared" ca="1" si="29"/>
        <v>0.16304059239702415</v>
      </c>
      <c r="AU62" s="96">
        <f t="shared" ca="1" si="30"/>
        <v>0.87790825205342982</v>
      </c>
      <c r="AV62" s="96">
        <f t="shared" ca="1" si="31"/>
        <v>0.87790825205342982</v>
      </c>
      <c r="AW62" s="13">
        <f t="shared" ca="1" si="45"/>
        <v>5</v>
      </c>
      <c r="AX62" s="2">
        <f t="shared" ca="1" si="46"/>
        <v>21</v>
      </c>
    </row>
    <row r="63" spans="1:50" ht="15" customHeight="1" x14ac:dyDescent="0.25">
      <c r="A63" s="93">
        <f t="shared" si="10"/>
        <v>42943</v>
      </c>
      <c r="B63" s="51">
        <f>bering!K63</f>
        <v>5787.8622999999998</v>
      </c>
      <c r="C63" s="51">
        <f>conus!K63</f>
        <v>5856.5663999999997</v>
      </c>
      <c r="D63" s="55">
        <f t="shared" ca="1" si="15"/>
        <v>5613.777</v>
      </c>
      <c r="E63" s="61">
        <f t="shared" ca="1" si="47"/>
        <v>21</v>
      </c>
      <c r="F63" s="9">
        <f t="shared" ca="1" si="32"/>
        <v>0.94039870047612406</v>
      </c>
      <c r="G63" s="63">
        <f>ROW()</f>
        <v>63</v>
      </c>
      <c r="H63" s="95">
        <f t="shared" si="16"/>
        <v>60</v>
      </c>
      <c r="I63" s="95">
        <f t="shared" ca="1" si="17"/>
        <v>42</v>
      </c>
      <c r="J63" s="95">
        <f t="shared" ca="1" si="18"/>
        <v>39</v>
      </c>
      <c r="K63" s="94">
        <f t="shared" si="11"/>
        <v>174.47079999999551</v>
      </c>
      <c r="L63" s="89">
        <f t="shared" si="13"/>
        <v>58.156933333331835</v>
      </c>
      <c r="M63" s="94">
        <f t="shared" ca="1" si="12"/>
        <v>229.75489999999991</v>
      </c>
      <c r="N63" s="89">
        <f t="shared" ca="1" si="14"/>
        <v>76.584966666666631</v>
      </c>
      <c r="O63" s="89"/>
      <c r="P63" s="2">
        <f t="shared" si="48"/>
        <v>46</v>
      </c>
      <c r="Q63" s="2">
        <f t="shared" si="48"/>
        <v>45</v>
      </c>
      <c r="R63" s="2">
        <f t="shared" si="48"/>
        <v>44</v>
      </c>
      <c r="S63" s="2">
        <f t="shared" si="48"/>
        <v>43</v>
      </c>
      <c r="T63" s="2">
        <f t="shared" si="48"/>
        <v>42</v>
      </c>
      <c r="U63" s="2">
        <f t="shared" si="48"/>
        <v>46</v>
      </c>
      <c r="V63" s="2">
        <f t="shared" si="48"/>
        <v>45</v>
      </c>
      <c r="W63" s="2">
        <f t="shared" si="48"/>
        <v>44</v>
      </c>
      <c r="X63" s="2">
        <f t="shared" si="48"/>
        <v>43</v>
      </c>
      <c r="Y63" s="2">
        <f t="shared" si="48"/>
        <v>42</v>
      </c>
      <c r="Z63" s="2">
        <f t="shared" si="48"/>
        <v>42</v>
      </c>
      <c r="AA63" s="92">
        <f t="shared" si="34"/>
        <v>43</v>
      </c>
      <c r="AB63" s="92">
        <f t="shared" si="35"/>
        <v>42</v>
      </c>
      <c r="AC63" s="92">
        <f t="shared" si="36"/>
        <v>41</v>
      </c>
      <c r="AD63" s="92">
        <f t="shared" si="37"/>
        <v>40</v>
      </c>
      <c r="AE63" s="92">
        <f t="shared" si="38"/>
        <v>39</v>
      </c>
      <c r="AF63" s="92">
        <f t="shared" si="39"/>
        <v>43</v>
      </c>
      <c r="AG63" s="92">
        <f t="shared" si="40"/>
        <v>42</v>
      </c>
      <c r="AH63" s="92">
        <f t="shared" si="41"/>
        <v>41</v>
      </c>
      <c r="AI63" s="92">
        <f t="shared" si="42"/>
        <v>40</v>
      </c>
      <c r="AJ63" s="92">
        <f t="shared" si="43"/>
        <v>39</v>
      </c>
      <c r="AK63" s="92">
        <f t="shared" si="44"/>
        <v>39</v>
      </c>
      <c r="AL63" s="96">
        <f t="shared" ca="1" si="21"/>
        <v>-0.94664243630441303</v>
      </c>
      <c r="AM63" s="96">
        <f t="shared" ca="1" si="22"/>
        <v>-0.46734267984943118</v>
      </c>
      <c r="AN63" s="96">
        <f t="shared" ca="1" si="23"/>
        <v>-0.49628184732223823</v>
      </c>
      <c r="AO63" s="96">
        <f t="shared" ca="1" si="24"/>
        <v>-0.69866137435585274</v>
      </c>
      <c r="AP63" s="96">
        <f t="shared" ca="1" si="25"/>
        <v>0.94039870047612406</v>
      </c>
      <c r="AQ63" s="96">
        <f t="shared" ca="1" si="26"/>
        <v>-0.94664243630441303</v>
      </c>
      <c r="AR63" s="96">
        <f t="shared" ca="1" si="27"/>
        <v>-0.46734267984943118</v>
      </c>
      <c r="AS63" s="96">
        <f t="shared" ca="1" si="28"/>
        <v>-0.49628184732223823</v>
      </c>
      <c r="AT63" s="96">
        <f t="shared" ca="1" si="29"/>
        <v>-0.69866137435585274</v>
      </c>
      <c r="AU63" s="96">
        <f t="shared" ca="1" si="30"/>
        <v>0.94039870047612406</v>
      </c>
      <c r="AV63" s="96">
        <f t="shared" ca="1" si="31"/>
        <v>0.94039870047612406</v>
      </c>
      <c r="AW63" s="13">
        <f t="shared" ca="1" si="45"/>
        <v>5</v>
      </c>
      <c r="AX63" s="2">
        <f t="shared" ca="1" si="46"/>
        <v>21</v>
      </c>
    </row>
    <row r="64" spans="1:50" ht="15" customHeight="1" x14ac:dyDescent="0.25">
      <c r="A64" s="93">
        <f t="shared" si="10"/>
        <v>42944</v>
      </c>
      <c r="B64" s="51">
        <f>bering!K64</f>
        <v>5677.6540000000005</v>
      </c>
      <c r="C64" s="51">
        <f>conus!K64</f>
        <v>5826.9269999999997</v>
      </c>
      <c r="D64" s="55">
        <f t="shared" ca="1" si="15"/>
        <v>5544.8059999999996</v>
      </c>
      <c r="E64" s="61">
        <f t="shared" ca="1" si="47"/>
        <v>19</v>
      </c>
      <c r="F64" s="9">
        <f t="shared" ca="1" si="32"/>
        <v>0.85716164502119641</v>
      </c>
      <c r="G64" s="63">
        <f>ROW()</f>
        <v>64</v>
      </c>
      <c r="H64" s="95">
        <f t="shared" si="16"/>
        <v>61</v>
      </c>
      <c r="I64" s="95">
        <f t="shared" ca="1" si="17"/>
        <v>45</v>
      </c>
      <c r="J64" s="95">
        <f t="shared" ca="1" si="18"/>
        <v>42</v>
      </c>
      <c r="K64" s="94">
        <f t="shared" si="11"/>
        <v>134.8263999999981</v>
      </c>
      <c r="L64" s="89">
        <f t="shared" si="13"/>
        <v>44.942133333332698</v>
      </c>
      <c r="M64" s="94">
        <f t="shared" ca="1" si="12"/>
        <v>-80.978299999998853</v>
      </c>
      <c r="N64" s="89">
        <f t="shared" ca="1" si="14"/>
        <v>-26.992766666666284</v>
      </c>
      <c r="O64" s="89"/>
      <c r="P64" s="2">
        <f t="shared" si="48"/>
        <v>47</v>
      </c>
      <c r="Q64" s="2">
        <f t="shared" si="48"/>
        <v>46</v>
      </c>
      <c r="R64" s="2">
        <f t="shared" si="48"/>
        <v>45</v>
      </c>
      <c r="S64" s="2">
        <f t="shared" si="48"/>
        <v>44</v>
      </c>
      <c r="T64" s="2">
        <f t="shared" si="48"/>
        <v>43</v>
      </c>
      <c r="U64" s="2">
        <f t="shared" si="48"/>
        <v>47</v>
      </c>
      <c r="V64" s="2">
        <f t="shared" si="48"/>
        <v>46</v>
      </c>
      <c r="W64" s="2">
        <f t="shared" si="48"/>
        <v>45</v>
      </c>
      <c r="X64" s="2">
        <f t="shared" si="48"/>
        <v>44</v>
      </c>
      <c r="Y64" s="2">
        <f t="shared" si="48"/>
        <v>43</v>
      </c>
      <c r="Z64" s="2">
        <f t="shared" si="48"/>
        <v>43</v>
      </c>
      <c r="AA64" s="92">
        <f t="shared" si="34"/>
        <v>44</v>
      </c>
      <c r="AB64" s="92">
        <f t="shared" si="35"/>
        <v>43</v>
      </c>
      <c r="AC64" s="92">
        <f t="shared" si="36"/>
        <v>42</v>
      </c>
      <c r="AD64" s="92">
        <f t="shared" si="37"/>
        <v>41</v>
      </c>
      <c r="AE64" s="92">
        <f t="shared" si="38"/>
        <v>40</v>
      </c>
      <c r="AF64" s="92">
        <f t="shared" si="39"/>
        <v>44</v>
      </c>
      <c r="AG64" s="92">
        <f t="shared" si="40"/>
        <v>43</v>
      </c>
      <c r="AH64" s="92">
        <f t="shared" si="41"/>
        <v>42</v>
      </c>
      <c r="AI64" s="92">
        <f t="shared" si="42"/>
        <v>41</v>
      </c>
      <c r="AJ64" s="92">
        <f t="shared" si="43"/>
        <v>40</v>
      </c>
      <c r="AK64" s="92">
        <f t="shared" si="44"/>
        <v>40</v>
      </c>
      <c r="AL64" s="96">
        <f t="shared" ca="1" si="21"/>
        <v>-0.90498335374098327</v>
      </c>
      <c r="AM64" s="96">
        <f t="shared" ca="1" si="22"/>
        <v>-0.33715184165541018</v>
      </c>
      <c r="AN64" s="96">
        <f t="shared" ca="1" si="23"/>
        <v>0.85716164502119641</v>
      </c>
      <c r="AO64" s="96">
        <f t="shared" ca="1" si="24"/>
        <v>0.31042558778090301</v>
      </c>
      <c r="AP64" s="96">
        <f t="shared" ca="1" si="25"/>
        <v>0.54532690086576097</v>
      </c>
      <c r="AQ64" s="96">
        <f t="shared" ca="1" si="26"/>
        <v>-0.90498335374098327</v>
      </c>
      <c r="AR64" s="96">
        <f t="shared" ca="1" si="27"/>
        <v>-0.33715184165541018</v>
      </c>
      <c r="AS64" s="96">
        <f t="shared" ca="1" si="28"/>
        <v>0.85716164502119641</v>
      </c>
      <c r="AT64" s="96">
        <f t="shared" ca="1" si="29"/>
        <v>0.31042558778090301</v>
      </c>
      <c r="AU64" s="96">
        <f t="shared" ca="1" si="30"/>
        <v>0.54532690086576097</v>
      </c>
      <c r="AV64" s="96">
        <f t="shared" ca="1" si="31"/>
        <v>0.54532690086576097</v>
      </c>
      <c r="AW64" s="13">
        <f t="shared" ca="1" si="45"/>
        <v>3</v>
      </c>
      <c r="AX64" s="2">
        <f t="shared" ca="1" si="46"/>
        <v>19</v>
      </c>
    </row>
    <row r="65" spans="1:50" ht="15" customHeight="1" x14ac:dyDescent="0.25">
      <c r="A65" s="93">
        <f t="shared" si="10"/>
        <v>42945</v>
      </c>
      <c r="B65" s="51">
        <f>bering!K65</f>
        <v>5640.1030000000001</v>
      </c>
      <c r="C65" s="51">
        <f>conus!K65</f>
        <v>5836.6319999999996</v>
      </c>
      <c r="D65" s="55">
        <f t="shared" ca="1" si="15"/>
        <v>5595.9687999999996</v>
      </c>
      <c r="E65" s="61">
        <f t="shared" ca="1" si="47"/>
        <v>19</v>
      </c>
      <c r="F65" s="9">
        <f t="shared" ca="1" si="32"/>
        <v>0.83520219119345951</v>
      </c>
      <c r="G65" s="63">
        <f>ROW()</f>
        <v>65</v>
      </c>
      <c r="H65" s="95">
        <f t="shared" si="16"/>
        <v>62</v>
      </c>
      <c r="I65" s="95">
        <f t="shared" ca="1" si="17"/>
        <v>46</v>
      </c>
      <c r="J65" s="95">
        <f t="shared" ca="1" si="18"/>
        <v>43</v>
      </c>
      <c r="K65" s="94">
        <f t="shared" si="11"/>
        <v>-8.8460000000013679</v>
      </c>
      <c r="L65" s="89">
        <f t="shared" si="13"/>
        <v>-2.9486666666671226</v>
      </c>
      <c r="M65" s="94">
        <f t="shared" ca="1" si="12"/>
        <v>-199.99510000000373</v>
      </c>
      <c r="N65" s="89">
        <f t="shared" ca="1" si="14"/>
        <v>-66.665033333334577</v>
      </c>
      <c r="O65" s="89"/>
      <c r="P65" s="2">
        <f t="shared" si="48"/>
        <v>48</v>
      </c>
      <c r="Q65" s="2">
        <f t="shared" si="48"/>
        <v>47</v>
      </c>
      <c r="R65" s="2">
        <f t="shared" si="48"/>
        <v>46</v>
      </c>
      <c r="S65" s="2">
        <f t="shared" si="48"/>
        <v>45</v>
      </c>
      <c r="T65" s="2">
        <f t="shared" si="48"/>
        <v>44</v>
      </c>
      <c r="U65" s="2">
        <f t="shared" si="48"/>
        <v>48</v>
      </c>
      <c r="V65" s="2">
        <f t="shared" si="48"/>
        <v>47</v>
      </c>
      <c r="W65" s="2">
        <f t="shared" si="48"/>
        <v>46</v>
      </c>
      <c r="X65" s="2">
        <f t="shared" si="48"/>
        <v>45</v>
      </c>
      <c r="Y65" s="2">
        <f t="shared" si="48"/>
        <v>44</v>
      </c>
      <c r="Z65" s="2">
        <f t="shared" si="48"/>
        <v>44</v>
      </c>
      <c r="AA65" s="92">
        <f t="shared" si="34"/>
        <v>45</v>
      </c>
      <c r="AB65" s="92">
        <f t="shared" si="35"/>
        <v>44</v>
      </c>
      <c r="AC65" s="92">
        <f t="shared" si="36"/>
        <v>43</v>
      </c>
      <c r="AD65" s="92">
        <f t="shared" si="37"/>
        <v>42</v>
      </c>
      <c r="AE65" s="92">
        <f t="shared" si="38"/>
        <v>41</v>
      </c>
      <c r="AF65" s="92">
        <f t="shared" si="39"/>
        <v>45</v>
      </c>
      <c r="AG65" s="92">
        <f t="shared" si="40"/>
        <v>44</v>
      </c>
      <c r="AH65" s="92">
        <f t="shared" si="41"/>
        <v>43</v>
      </c>
      <c r="AI65" s="92">
        <f t="shared" si="42"/>
        <v>42</v>
      </c>
      <c r="AJ65" s="92">
        <f t="shared" si="43"/>
        <v>41</v>
      </c>
      <c r="AK65" s="92">
        <f t="shared" si="44"/>
        <v>41</v>
      </c>
      <c r="AL65" s="96">
        <f t="shared" ca="1" si="21"/>
        <v>-0.81398811089311007</v>
      </c>
      <c r="AM65" s="96">
        <f t="shared" ca="1" si="22"/>
        <v>-0.51449364304430978</v>
      </c>
      <c r="AN65" s="96">
        <f t="shared" ca="1" si="23"/>
        <v>0.83520219119345951</v>
      </c>
      <c r="AO65" s="96">
        <f t="shared" ca="1" si="24"/>
        <v>0.65589389082325156</v>
      </c>
      <c r="AP65" s="96">
        <f t="shared" ca="1" si="25"/>
        <v>0.64956638712662795</v>
      </c>
      <c r="AQ65" s="96">
        <f t="shared" ca="1" si="26"/>
        <v>-0.81398811089311007</v>
      </c>
      <c r="AR65" s="96">
        <f t="shared" ca="1" si="27"/>
        <v>-0.51449364304430978</v>
      </c>
      <c r="AS65" s="96">
        <f t="shared" ca="1" si="28"/>
        <v>0.83520219119345951</v>
      </c>
      <c r="AT65" s="96">
        <f t="shared" ca="1" si="29"/>
        <v>0.65589389082325156</v>
      </c>
      <c r="AU65" s="96">
        <f t="shared" ca="1" si="30"/>
        <v>0.64956638712662795</v>
      </c>
      <c r="AV65" s="96">
        <f t="shared" ca="1" si="31"/>
        <v>0.64956638712662795</v>
      </c>
      <c r="AW65" s="13">
        <f t="shared" ca="1" si="45"/>
        <v>3</v>
      </c>
      <c r="AX65" s="2">
        <f t="shared" ca="1" si="46"/>
        <v>19</v>
      </c>
    </row>
    <row r="66" spans="1:50" ht="15" customHeight="1" x14ac:dyDescent="0.25">
      <c r="A66" s="93">
        <f t="shared" si="10"/>
        <v>42946</v>
      </c>
      <c r="B66" s="51">
        <f>bering!K66</f>
        <v>5721.44</v>
      </c>
      <c r="C66" s="51">
        <f>conus!K66</f>
        <v>5862.5680000000002</v>
      </c>
      <c r="D66" s="55">
        <f t="shared" ca="1" si="15"/>
        <v>5653.7460000000001</v>
      </c>
      <c r="E66" s="61">
        <f t="shared" ca="1" si="47"/>
        <v>19</v>
      </c>
      <c r="F66" s="9">
        <f t="shared" ca="1" si="32"/>
        <v>0.71187404418246591</v>
      </c>
      <c r="G66" s="63">
        <f>ROW()</f>
        <v>66</v>
      </c>
      <c r="H66" s="95">
        <f t="shared" si="16"/>
        <v>63</v>
      </c>
      <c r="I66" s="95">
        <f t="shared" ca="1" si="17"/>
        <v>47</v>
      </c>
      <c r="J66" s="95">
        <f t="shared" ca="1" si="18"/>
        <v>44</v>
      </c>
      <c r="K66" s="94">
        <f t="shared" si="11"/>
        <v>-78.442799999997078</v>
      </c>
      <c r="L66" s="89">
        <f t="shared" si="13"/>
        <v>-26.147599999999027</v>
      </c>
      <c r="M66" s="94">
        <f t="shared" ca="1" si="12"/>
        <v>-140.40310000000318</v>
      </c>
      <c r="N66" s="89">
        <f t="shared" ca="1" si="14"/>
        <v>-46.801033333334395</v>
      </c>
      <c r="O66" s="89"/>
      <c r="P66" s="2">
        <f t="shared" si="48"/>
        <v>49</v>
      </c>
      <c r="Q66" s="2">
        <f t="shared" si="48"/>
        <v>48</v>
      </c>
      <c r="R66" s="2">
        <f t="shared" si="48"/>
        <v>47</v>
      </c>
      <c r="S66" s="2">
        <f t="shared" si="48"/>
        <v>46</v>
      </c>
      <c r="T66" s="2">
        <f t="shared" si="48"/>
        <v>45</v>
      </c>
      <c r="U66" s="2">
        <f t="shared" si="48"/>
        <v>49</v>
      </c>
      <c r="V66" s="2">
        <f t="shared" si="48"/>
        <v>48</v>
      </c>
      <c r="W66" s="2">
        <f t="shared" si="48"/>
        <v>47</v>
      </c>
      <c r="X66" s="2">
        <f t="shared" si="48"/>
        <v>46</v>
      </c>
      <c r="Y66" s="2">
        <f t="shared" si="48"/>
        <v>45</v>
      </c>
      <c r="Z66" s="2">
        <f t="shared" si="48"/>
        <v>45</v>
      </c>
      <c r="AA66" s="92">
        <f t="shared" si="34"/>
        <v>46</v>
      </c>
      <c r="AB66" s="92">
        <f t="shared" si="35"/>
        <v>45</v>
      </c>
      <c r="AC66" s="92">
        <f t="shared" si="36"/>
        <v>44</v>
      </c>
      <c r="AD66" s="92">
        <f t="shared" si="37"/>
        <v>43</v>
      </c>
      <c r="AE66" s="92">
        <f t="shared" si="38"/>
        <v>42</v>
      </c>
      <c r="AF66" s="92">
        <f t="shared" si="39"/>
        <v>46</v>
      </c>
      <c r="AG66" s="92">
        <f t="shared" si="40"/>
        <v>45</v>
      </c>
      <c r="AH66" s="92">
        <f t="shared" si="41"/>
        <v>44</v>
      </c>
      <c r="AI66" s="92">
        <f t="shared" si="42"/>
        <v>43</v>
      </c>
      <c r="AJ66" s="92">
        <f t="shared" si="43"/>
        <v>42</v>
      </c>
      <c r="AK66" s="92">
        <f t="shared" si="44"/>
        <v>42</v>
      </c>
      <c r="AL66" s="96">
        <f t="shared" ca="1" si="21"/>
        <v>-1.82999184776464E-2</v>
      </c>
      <c r="AM66" s="96">
        <f t="shared" ca="1" si="22"/>
        <v>0.3174502800302606</v>
      </c>
      <c r="AN66" s="96">
        <f t="shared" ca="1" si="23"/>
        <v>0.71187404418246591</v>
      </c>
      <c r="AO66" s="96">
        <f t="shared" ca="1" si="24"/>
        <v>0.7094938590775921</v>
      </c>
      <c r="AP66" s="96">
        <f t="shared" ca="1" si="25"/>
        <v>-0.56751090222979506</v>
      </c>
      <c r="AQ66" s="96">
        <f t="shared" ca="1" si="26"/>
        <v>-1.82999184776464E-2</v>
      </c>
      <c r="AR66" s="96">
        <f t="shared" ca="1" si="27"/>
        <v>0.3174502800302606</v>
      </c>
      <c r="AS66" s="96">
        <f t="shared" ca="1" si="28"/>
        <v>0.71187404418246591</v>
      </c>
      <c r="AT66" s="96">
        <f t="shared" ca="1" si="29"/>
        <v>0.7094938590775921</v>
      </c>
      <c r="AU66" s="96">
        <f t="shared" ca="1" si="30"/>
        <v>-0.56751090222979506</v>
      </c>
      <c r="AV66" s="96">
        <f t="shared" ca="1" si="31"/>
        <v>-0.56751090222979506</v>
      </c>
      <c r="AW66" s="13">
        <f t="shared" ca="1" si="45"/>
        <v>3</v>
      </c>
      <c r="AX66" s="2">
        <f t="shared" ca="1" si="46"/>
        <v>19</v>
      </c>
    </row>
    <row r="67" spans="1:50" ht="15" customHeight="1" x14ac:dyDescent="0.25">
      <c r="A67" s="93">
        <f t="shared" si="10"/>
        <v>42947</v>
      </c>
      <c r="B67" s="51">
        <f>bering!K67</f>
        <v>5721.44</v>
      </c>
      <c r="C67" s="51">
        <f>conus!K67</f>
        <v>5862.5680000000002</v>
      </c>
      <c r="D67" s="55">
        <f t="shared" ca="1" si="15"/>
        <v>5732.3310000000001</v>
      </c>
      <c r="E67" s="61">
        <f t="shared" ca="1" si="47"/>
        <v>18</v>
      </c>
      <c r="F67" s="9">
        <f t="shared" ca="1" si="32"/>
        <v>0.99027237814816471</v>
      </c>
      <c r="G67" s="63">
        <f>ROW()</f>
        <v>67</v>
      </c>
      <c r="H67" s="95">
        <f t="shared" si="16"/>
        <v>64</v>
      </c>
      <c r="I67" s="95">
        <f t="shared" ca="1" si="17"/>
        <v>49</v>
      </c>
      <c r="J67" s="95">
        <f t="shared" ca="1" si="18"/>
        <v>46</v>
      </c>
      <c r="K67" s="94">
        <f t="shared" si="11"/>
        <v>-17.217099999998027</v>
      </c>
      <c r="L67" s="89">
        <f t="shared" si="13"/>
        <v>-5.7390333333326753</v>
      </c>
      <c r="M67" s="94">
        <f t="shared" ca="1" si="12"/>
        <v>159.08150000000023</v>
      </c>
      <c r="N67" s="89">
        <f t="shared" ca="1" si="14"/>
        <v>53.027166666666744</v>
      </c>
      <c r="O67" s="89"/>
      <c r="P67" s="2">
        <f t="shared" si="48"/>
        <v>50</v>
      </c>
      <c r="Q67" s="2">
        <f t="shared" si="48"/>
        <v>49</v>
      </c>
      <c r="R67" s="2">
        <f t="shared" si="48"/>
        <v>48</v>
      </c>
      <c r="S67" s="2">
        <f t="shared" si="48"/>
        <v>47</v>
      </c>
      <c r="T67" s="2">
        <f t="shared" si="48"/>
        <v>46</v>
      </c>
      <c r="U67" s="2">
        <f t="shared" si="48"/>
        <v>50</v>
      </c>
      <c r="V67" s="2">
        <f t="shared" si="48"/>
        <v>49</v>
      </c>
      <c r="W67" s="2">
        <f t="shared" si="48"/>
        <v>48</v>
      </c>
      <c r="X67" s="2">
        <f t="shared" si="48"/>
        <v>47</v>
      </c>
      <c r="Y67" s="2">
        <f t="shared" si="48"/>
        <v>46</v>
      </c>
      <c r="Z67" s="2">
        <f t="shared" si="48"/>
        <v>46</v>
      </c>
      <c r="AA67" s="92">
        <f t="shared" si="34"/>
        <v>47</v>
      </c>
      <c r="AB67" s="92">
        <f t="shared" si="35"/>
        <v>46</v>
      </c>
      <c r="AC67" s="92">
        <f t="shared" si="36"/>
        <v>45</v>
      </c>
      <c r="AD67" s="92">
        <f t="shared" si="37"/>
        <v>44</v>
      </c>
      <c r="AE67" s="92">
        <f t="shared" si="38"/>
        <v>43</v>
      </c>
      <c r="AF67" s="92">
        <f t="shared" si="39"/>
        <v>47</v>
      </c>
      <c r="AG67" s="92">
        <f t="shared" si="40"/>
        <v>46</v>
      </c>
      <c r="AH67" s="92">
        <f t="shared" si="41"/>
        <v>45</v>
      </c>
      <c r="AI67" s="92">
        <f t="shared" si="42"/>
        <v>44</v>
      </c>
      <c r="AJ67" s="92">
        <f t="shared" si="43"/>
        <v>43</v>
      </c>
      <c r="AK67" s="92">
        <f t="shared" si="44"/>
        <v>43</v>
      </c>
      <c r="AL67" s="96">
        <f t="shared" ca="1" si="21"/>
        <v>0.11475861192861893</v>
      </c>
      <c r="AM67" s="96">
        <f t="shared" ca="1" si="22"/>
        <v>0.99027237814816471</v>
      </c>
      <c r="AN67" s="96">
        <f t="shared" ca="1" si="23"/>
        <v>0.90824927865044836</v>
      </c>
      <c r="AO67" s="96">
        <f t="shared" ca="1" si="24"/>
        <v>0.76198795758272864</v>
      </c>
      <c r="AP67" s="96">
        <f t="shared" ca="1" si="25"/>
        <v>-0.62078704376872562</v>
      </c>
      <c r="AQ67" s="96">
        <f t="shared" ca="1" si="26"/>
        <v>0.11475861192861893</v>
      </c>
      <c r="AR67" s="96">
        <f t="shared" ca="1" si="27"/>
        <v>0.99027237814816471</v>
      </c>
      <c r="AS67" s="96">
        <f t="shared" ca="1" si="28"/>
        <v>0.90824927865044836</v>
      </c>
      <c r="AT67" s="96">
        <f t="shared" ca="1" si="29"/>
        <v>0.76198795758272864</v>
      </c>
      <c r="AU67" s="96">
        <f t="shared" ca="1" si="30"/>
        <v>-0.62078704376872562</v>
      </c>
      <c r="AV67" s="96">
        <f t="shared" ca="1" si="31"/>
        <v>-0.62078704376872562</v>
      </c>
      <c r="AW67" s="13">
        <f t="shared" ca="1" si="45"/>
        <v>2</v>
      </c>
      <c r="AX67" s="2">
        <f t="shared" ca="1" si="46"/>
        <v>18</v>
      </c>
    </row>
    <row r="68" spans="1:50" ht="15" customHeight="1" x14ac:dyDescent="0.25">
      <c r="A68" s="93">
        <f t="shared" si="10"/>
        <v>42948</v>
      </c>
      <c r="B68" s="51">
        <f>bering!K68</f>
        <v>5650.8059999999996</v>
      </c>
      <c r="C68" s="51">
        <f>conus!K68</f>
        <v>5859.7470000000003</v>
      </c>
      <c r="D68" s="55">
        <f t="shared" ca="1" si="15"/>
        <v>5732.3310000000001</v>
      </c>
      <c r="E68" s="61">
        <f t="shared" ca="1" si="47"/>
        <v>19</v>
      </c>
      <c r="F68" s="9">
        <f t="shared" ca="1" si="32"/>
        <v>0.7931894374684858</v>
      </c>
      <c r="G68" s="63">
        <f>ROW()</f>
        <v>68</v>
      </c>
      <c r="H68" s="95">
        <f t="shared" si="16"/>
        <v>65</v>
      </c>
      <c r="I68" s="95">
        <f t="shared" ca="1" si="17"/>
        <v>49</v>
      </c>
      <c r="J68" s="95">
        <f t="shared" ca="1" si="18"/>
        <v>46</v>
      </c>
      <c r="K68" s="94">
        <f t="shared" si="11"/>
        <v>64.757600000004459</v>
      </c>
      <c r="L68" s="89">
        <f t="shared" si="13"/>
        <v>21.585866666668153</v>
      </c>
      <c r="M68" s="94">
        <f t="shared" ca="1" si="12"/>
        <v>363.85620000000563</v>
      </c>
      <c r="N68" s="89">
        <f t="shared" ca="1" si="14"/>
        <v>121.28540000000187</v>
      </c>
      <c r="O68" s="89"/>
      <c r="P68" s="2">
        <f t="shared" si="48"/>
        <v>51</v>
      </c>
      <c r="Q68" s="2">
        <f t="shared" si="48"/>
        <v>50</v>
      </c>
      <c r="R68" s="2">
        <f t="shared" si="48"/>
        <v>49</v>
      </c>
      <c r="S68" s="2">
        <f t="shared" si="48"/>
        <v>48</v>
      </c>
      <c r="T68" s="2">
        <f t="shared" si="48"/>
        <v>47</v>
      </c>
      <c r="U68" s="2">
        <f t="shared" si="48"/>
        <v>51</v>
      </c>
      <c r="V68" s="2">
        <f t="shared" si="48"/>
        <v>50</v>
      </c>
      <c r="W68" s="2">
        <f t="shared" si="48"/>
        <v>49</v>
      </c>
      <c r="X68" s="2">
        <f t="shared" si="48"/>
        <v>48</v>
      </c>
      <c r="Y68" s="2">
        <f t="shared" si="48"/>
        <v>47</v>
      </c>
      <c r="Z68" s="2">
        <f t="shared" si="48"/>
        <v>47</v>
      </c>
      <c r="AA68" s="92">
        <f t="shared" si="34"/>
        <v>48</v>
      </c>
      <c r="AB68" s="92">
        <f t="shared" si="35"/>
        <v>47</v>
      </c>
      <c r="AC68" s="92">
        <f t="shared" si="36"/>
        <v>46</v>
      </c>
      <c r="AD68" s="92">
        <f t="shared" si="37"/>
        <v>45</v>
      </c>
      <c r="AE68" s="92">
        <f t="shared" si="38"/>
        <v>44</v>
      </c>
      <c r="AF68" s="92">
        <f t="shared" si="39"/>
        <v>48</v>
      </c>
      <c r="AG68" s="92">
        <f t="shared" si="40"/>
        <v>47</v>
      </c>
      <c r="AH68" s="92">
        <f t="shared" si="41"/>
        <v>46</v>
      </c>
      <c r="AI68" s="92">
        <f t="shared" si="42"/>
        <v>45</v>
      </c>
      <c r="AJ68" s="92">
        <f t="shared" si="43"/>
        <v>44</v>
      </c>
      <c r="AK68" s="92">
        <f t="shared" si="44"/>
        <v>44</v>
      </c>
      <c r="AL68" s="96">
        <f t="shared" ca="1" si="21"/>
        <v>-0.51866481958784572</v>
      </c>
      <c r="AM68" s="96">
        <f t="shared" ca="1" si="22"/>
        <v>0.64915119010123867</v>
      </c>
      <c r="AN68" s="96">
        <f t="shared" ca="1" si="23"/>
        <v>0.7931894374684858</v>
      </c>
      <c r="AO68" s="96">
        <f t="shared" ca="1" si="24"/>
        <v>0.63866054159348939</v>
      </c>
      <c r="AP68" s="96">
        <f t="shared" ca="1" si="25"/>
        <v>0.20299497400664088</v>
      </c>
      <c r="AQ68" s="96">
        <f t="shared" ca="1" si="26"/>
        <v>-0.51866481958784572</v>
      </c>
      <c r="AR68" s="96">
        <f t="shared" ca="1" si="27"/>
        <v>0.64915119010123867</v>
      </c>
      <c r="AS68" s="96">
        <f t="shared" ca="1" si="28"/>
        <v>0.7931894374684858</v>
      </c>
      <c r="AT68" s="96">
        <f t="shared" ca="1" si="29"/>
        <v>0.63866054159348939</v>
      </c>
      <c r="AU68" s="96">
        <f t="shared" ca="1" si="30"/>
        <v>0.20299497400664088</v>
      </c>
      <c r="AV68" s="96">
        <f t="shared" ca="1" si="31"/>
        <v>0.20299497400664088</v>
      </c>
      <c r="AW68" s="13">
        <f t="shared" ca="1" si="45"/>
        <v>3</v>
      </c>
      <c r="AX68" s="2">
        <f t="shared" ca="1" si="46"/>
        <v>19</v>
      </c>
    </row>
    <row r="69" spans="1:50" ht="15" customHeight="1" x14ac:dyDescent="0.25">
      <c r="A69" s="93">
        <f t="shared" si="10"/>
        <v>42949</v>
      </c>
      <c r="B69" s="51">
        <f>bering!K69</f>
        <v>5650.8059999999996</v>
      </c>
      <c r="C69" s="51">
        <f>conus!K69</f>
        <v>5859.7470000000003</v>
      </c>
      <c r="D69" s="55">
        <f t="shared" ca="1" si="15"/>
        <v>5612.4306999999999</v>
      </c>
      <c r="E69" s="61">
        <f t="shared" ca="1" si="47"/>
        <v>18</v>
      </c>
      <c r="F69" s="9">
        <f t="shared" ca="1" si="32"/>
        <v>0.96407567493416069</v>
      </c>
      <c r="G69" s="63">
        <f>ROW()</f>
        <v>69</v>
      </c>
      <c r="H69" s="95">
        <f t="shared" si="16"/>
        <v>66</v>
      </c>
      <c r="I69" s="95">
        <f t="shared" ca="1" si="17"/>
        <v>51</v>
      </c>
      <c r="J69" s="95">
        <f t="shared" ca="1" si="18"/>
        <v>48</v>
      </c>
      <c r="K69" s="94">
        <f t="shared" si="11"/>
        <v>55.93500000000131</v>
      </c>
      <c r="L69" s="89">
        <f t="shared" si="13"/>
        <v>18.645000000000437</v>
      </c>
      <c r="M69" s="94">
        <f t="shared" ca="1" si="12"/>
        <v>282.57190000000264</v>
      </c>
      <c r="N69" s="89">
        <f t="shared" ca="1" si="14"/>
        <v>94.190633333334219</v>
      </c>
      <c r="O69" s="89"/>
      <c r="P69" s="2">
        <f t="shared" si="48"/>
        <v>52</v>
      </c>
      <c r="Q69" s="2">
        <f t="shared" si="48"/>
        <v>51</v>
      </c>
      <c r="R69" s="2">
        <f t="shared" si="48"/>
        <v>50</v>
      </c>
      <c r="S69" s="2">
        <f t="shared" si="48"/>
        <v>49</v>
      </c>
      <c r="T69" s="2">
        <f t="shared" si="48"/>
        <v>48</v>
      </c>
      <c r="U69" s="2">
        <f t="shared" si="48"/>
        <v>52</v>
      </c>
      <c r="V69" s="2">
        <f t="shared" si="48"/>
        <v>51</v>
      </c>
      <c r="W69" s="2">
        <f t="shared" si="48"/>
        <v>50</v>
      </c>
      <c r="X69" s="2">
        <f t="shared" si="48"/>
        <v>49</v>
      </c>
      <c r="Y69" s="2">
        <f t="shared" si="48"/>
        <v>48</v>
      </c>
      <c r="Z69" s="2">
        <f t="shared" si="48"/>
        <v>48</v>
      </c>
      <c r="AA69" s="92">
        <f t="shared" si="34"/>
        <v>49</v>
      </c>
      <c r="AB69" s="92">
        <f t="shared" si="35"/>
        <v>48</v>
      </c>
      <c r="AC69" s="92">
        <f t="shared" si="36"/>
        <v>47</v>
      </c>
      <c r="AD69" s="92">
        <f t="shared" si="37"/>
        <v>46</v>
      </c>
      <c r="AE69" s="92">
        <f t="shared" si="38"/>
        <v>45</v>
      </c>
      <c r="AF69" s="92">
        <f t="shared" si="39"/>
        <v>49</v>
      </c>
      <c r="AG69" s="92">
        <f t="shared" si="40"/>
        <v>48</v>
      </c>
      <c r="AH69" s="92">
        <f t="shared" si="41"/>
        <v>47</v>
      </c>
      <c r="AI69" s="92">
        <f t="shared" si="42"/>
        <v>46</v>
      </c>
      <c r="AJ69" s="92">
        <f t="shared" si="43"/>
        <v>45</v>
      </c>
      <c r="AK69" s="92">
        <f t="shared" si="44"/>
        <v>45</v>
      </c>
      <c r="AL69" s="96">
        <f t="shared" ca="1" si="21"/>
        <v>0.8183465127356212</v>
      </c>
      <c r="AM69" s="96">
        <f t="shared" ca="1" si="22"/>
        <v>0.96407567493416069</v>
      </c>
      <c r="AN69" s="96">
        <f t="shared" ca="1" si="23"/>
        <v>4.3579379493350105E-2</v>
      </c>
      <c r="AO69" s="96">
        <f t="shared" ca="1" si="24"/>
        <v>-0.93716239919384381</v>
      </c>
      <c r="AP69" s="96">
        <f t="shared" ca="1" si="25"/>
        <v>-0.87432389061600735</v>
      </c>
      <c r="AQ69" s="96">
        <f t="shared" ca="1" si="26"/>
        <v>0.8183465127356212</v>
      </c>
      <c r="AR69" s="96">
        <f t="shared" ca="1" si="27"/>
        <v>0.96407567493416069</v>
      </c>
      <c r="AS69" s="96">
        <f t="shared" ca="1" si="28"/>
        <v>4.3579379493350105E-2</v>
      </c>
      <c r="AT69" s="96">
        <f t="shared" ca="1" si="29"/>
        <v>-0.93716239919384381</v>
      </c>
      <c r="AU69" s="96">
        <f t="shared" ca="1" si="30"/>
        <v>-0.87432389061600735</v>
      </c>
      <c r="AV69" s="96">
        <f t="shared" ca="1" si="31"/>
        <v>-0.87432389061600735</v>
      </c>
      <c r="AW69" s="13">
        <f t="shared" ca="1" si="45"/>
        <v>2</v>
      </c>
      <c r="AX69" s="2">
        <f t="shared" ca="1" si="46"/>
        <v>18</v>
      </c>
    </row>
    <row r="70" spans="1:50" ht="15" customHeight="1" x14ac:dyDescent="0.25">
      <c r="A70" s="93">
        <f t="shared" si="10"/>
        <v>42950</v>
      </c>
      <c r="B70" s="51">
        <f>bering!K70</f>
        <v>5650.8059999999996</v>
      </c>
      <c r="C70" s="51">
        <f>conus!K70</f>
        <v>5859.7470000000003</v>
      </c>
      <c r="D70" s="55">
        <f t="shared" ca="1" si="15"/>
        <v>5610.43</v>
      </c>
      <c r="E70" s="61">
        <f t="shared" ca="1" si="47"/>
        <v>18</v>
      </c>
      <c r="F70" s="9">
        <f t="shared" ca="1" si="32"/>
        <v>0.94158780687955013</v>
      </c>
      <c r="G70" s="63">
        <f>ROW()</f>
        <v>70</v>
      </c>
      <c r="H70" s="95">
        <f t="shared" si="16"/>
        <v>67</v>
      </c>
      <c r="I70" s="95">
        <f t="shared" ca="1" si="17"/>
        <v>52</v>
      </c>
      <c r="J70" s="95">
        <f t="shared" ca="1" si="18"/>
        <v>49</v>
      </c>
      <c r="K70" s="94">
        <f t="shared" si="11"/>
        <v>17.473000000001775</v>
      </c>
      <c r="L70" s="89">
        <f t="shared" si="13"/>
        <v>5.8243333333339251</v>
      </c>
      <c r="M70" s="94">
        <f t="shared" ca="1" si="12"/>
        <v>-26.854100000000471</v>
      </c>
      <c r="N70" s="89">
        <f t="shared" ca="1" si="14"/>
        <v>-8.9513666666668232</v>
      </c>
      <c r="O70" s="89"/>
      <c r="P70" s="2">
        <f t="shared" si="48"/>
        <v>53</v>
      </c>
      <c r="Q70" s="2">
        <f t="shared" si="48"/>
        <v>52</v>
      </c>
      <c r="R70" s="2">
        <f t="shared" si="48"/>
        <v>51</v>
      </c>
      <c r="S70" s="2">
        <f t="shared" si="48"/>
        <v>50</v>
      </c>
      <c r="T70" s="2">
        <f t="shared" si="48"/>
        <v>49</v>
      </c>
      <c r="U70" s="2">
        <f t="shared" si="48"/>
        <v>53</v>
      </c>
      <c r="V70" s="2">
        <f t="shared" si="48"/>
        <v>52</v>
      </c>
      <c r="W70" s="2">
        <f t="shared" si="48"/>
        <v>51</v>
      </c>
      <c r="X70" s="2">
        <f t="shared" si="48"/>
        <v>50</v>
      </c>
      <c r="Y70" s="2">
        <f t="shared" si="48"/>
        <v>49</v>
      </c>
      <c r="Z70" s="2">
        <f t="shared" si="48"/>
        <v>49</v>
      </c>
      <c r="AA70" s="92">
        <f t="shared" si="34"/>
        <v>50</v>
      </c>
      <c r="AB70" s="92">
        <f t="shared" si="35"/>
        <v>49</v>
      </c>
      <c r="AC70" s="92">
        <f t="shared" si="36"/>
        <v>48</v>
      </c>
      <c r="AD70" s="92">
        <f t="shared" si="37"/>
        <v>47</v>
      </c>
      <c r="AE70" s="92">
        <f t="shared" si="38"/>
        <v>46</v>
      </c>
      <c r="AF70" s="92">
        <f t="shared" si="39"/>
        <v>50</v>
      </c>
      <c r="AG70" s="92">
        <f t="shared" si="40"/>
        <v>49</v>
      </c>
      <c r="AH70" s="92">
        <f t="shared" si="41"/>
        <v>48</v>
      </c>
      <c r="AI70" s="92">
        <f t="shared" si="42"/>
        <v>47</v>
      </c>
      <c r="AJ70" s="92">
        <f t="shared" si="43"/>
        <v>46</v>
      </c>
      <c r="AK70" s="92">
        <f t="shared" si="44"/>
        <v>46</v>
      </c>
      <c r="AL70" s="96">
        <f t="shared" ca="1" si="21"/>
        <v>0.8455354657524401</v>
      </c>
      <c r="AM70" s="96">
        <f t="shared" ca="1" si="22"/>
        <v>0.94158780687955013</v>
      </c>
      <c r="AN70" s="96">
        <f t="shared" ca="1" si="23"/>
        <v>0.58658661911193166</v>
      </c>
      <c r="AO70" s="96">
        <f t="shared" ca="1" si="24"/>
        <v>-0.56518133434591455</v>
      </c>
      <c r="AP70" s="96">
        <f t="shared" ca="1" si="25"/>
        <v>-0.82464160918285678</v>
      </c>
      <c r="AQ70" s="96">
        <f t="shared" ca="1" si="26"/>
        <v>0.8455354657524401</v>
      </c>
      <c r="AR70" s="96">
        <f t="shared" ca="1" si="27"/>
        <v>0.94158780687955013</v>
      </c>
      <c r="AS70" s="96">
        <f t="shared" ca="1" si="28"/>
        <v>0.58658661911193166</v>
      </c>
      <c r="AT70" s="96">
        <f t="shared" ca="1" si="29"/>
        <v>-0.56518133434591455</v>
      </c>
      <c r="AU70" s="96">
        <f t="shared" ca="1" si="30"/>
        <v>-0.82464160918285678</v>
      </c>
      <c r="AV70" s="96">
        <f t="shared" ca="1" si="31"/>
        <v>-0.82464160918285678</v>
      </c>
      <c r="AW70" s="13">
        <f t="shared" ca="1" si="45"/>
        <v>2</v>
      </c>
      <c r="AX70" s="2">
        <f t="shared" ca="1" si="46"/>
        <v>18</v>
      </c>
    </row>
    <row r="71" spans="1:50" ht="15" customHeight="1" x14ac:dyDescent="0.25">
      <c r="A71" s="93">
        <f t="shared" si="10"/>
        <v>42951</v>
      </c>
      <c r="B71" s="51">
        <f>bering!K71</f>
        <v>5650.8059999999996</v>
      </c>
      <c r="C71" s="51">
        <f>conus!K71</f>
        <v>5859.7470000000003</v>
      </c>
      <c r="D71" s="55">
        <f t="shared" ca="1" si="15"/>
        <v>5482.7460000000001</v>
      </c>
      <c r="E71" s="61">
        <f t="shared" ca="1" si="47"/>
        <v>17</v>
      </c>
      <c r="F71" s="9">
        <f t="shared" ca="1" si="32"/>
        <v>0</v>
      </c>
      <c r="G71" s="63">
        <f>ROW()</f>
        <v>71</v>
      </c>
      <c r="H71" s="95">
        <f t="shared" si="16"/>
        <v>68</v>
      </c>
      <c r="I71" s="95">
        <f t="shared" ca="1" si="17"/>
        <v>54</v>
      </c>
      <c r="J71" s="95">
        <f t="shared" ca="1" si="18"/>
        <v>51</v>
      </c>
      <c r="K71" s="94">
        <f t="shared" si="11"/>
        <v>-5.6419999999998254</v>
      </c>
      <c r="L71" s="89">
        <f t="shared" si="13"/>
        <v>-1.8806666666666085</v>
      </c>
      <c r="M71" s="94">
        <f t="shared" ca="1" si="12"/>
        <v>-412.80130000000281</v>
      </c>
      <c r="N71" s="89">
        <f t="shared" ca="1" si="14"/>
        <v>-137.60043333333428</v>
      </c>
      <c r="O71" s="89"/>
      <c r="P71" s="2">
        <f t="shared" si="48"/>
        <v>54</v>
      </c>
      <c r="Q71" s="2">
        <f t="shared" si="48"/>
        <v>53</v>
      </c>
      <c r="R71" s="2">
        <f t="shared" si="48"/>
        <v>52</v>
      </c>
      <c r="S71" s="2">
        <f t="shared" si="48"/>
        <v>51</v>
      </c>
      <c r="T71" s="2">
        <f t="shared" si="48"/>
        <v>50</v>
      </c>
      <c r="U71" s="2">
        <f t="shared" si="48"/>
        <v>54</v>
      </c>
      <c r="V71" s="2">
        <f t="shared" si="48"/>
        <v>53</v>
      </c>
      <c r="W71" s="2">
        <f t="shared" si="48"/>
        <v>52</v>
      </c>
      <c r="X71" s="2">
        <f t="shared" si="48"/>
        <v>51</v>
      </c>
      <c r="Y71" s="2">
        <f t="shared" si="48"/>
        <v>50</v>
      </c>
      <c r="Z71" s="2">
        <f t="shared" si="48"/>
        <v>50</v>
      </c>
      <c r="AA71" s="92">
        <f t="shared" si="34"/>
        <v>51</v>
      </c>
      <c r="AB71" s="92">
        <f t="shared" si="35"/>
        <v>50</v>
      </c>
      <c r="AC71" s="92">
        <f t="shared" si="36"/>
        <v>49</v>
      </c>
      <c r="AD71" s="92">
        <f t="shared" si="37"/>
        <v>48</v>
      </c>
      <c r="AE71" s="92">
        <f t="shared" si="38"/>
        <v>47</v>
      </c>
      <c r="AF71" s="92">
        <f t="shared" si="39"/>
        <v>51</v>
      </c>
      <c r="AG71" s="92">
        <f t="shared" si="40"/>
        <v>50</v>
      </c>
      <c r="AH71" s="92">
        <f t="shared" si="41"/>
        <v>49</v>
      </c>
      <c r="AI71" s="92">
        <f t="shared" si="42"/>
        <v>48</v>
      </c>
      <c r="AJ71" s="92">
        <f t="shared" si="43"/>
        <v>47</v>
      </c>
      <c r="AK71" s="92">
        <f t="shared" si="44"/>
        <v>47</v>
      </c>
      <c r="AL71" s="96">
        <f t="shared" ca="1" si="21"/>
        <v>0</v>
      </c>
      <c r="AM71" s="96">
        <f t="shared" ca="1" si="22"/>
        <v>0</v>
      </c>
      <c r="AN71" s="96">
        <f t="shared" ca="1" si="23"/>
        <v>0</v>
      </c>
      <c r="AO71" s="96">
        <f t="shared" ca="1" si="24"/>
        <v>0</v>
      </c>
      <c r="AP71" s="96">
        <f t="shared" ca="1" si="25"/>
        <v>0</v>
      </c>
      <c r="AQ71" s="96">
        <f t="shared" ca="1" si="26"/>
        <v>0</v>
      </c>
      <c r="AR71" s="96">
        <f t="shared" ca="1" si="27"/>
        <v>0</v>
      </c>
      <c r="AS71" s="96">
        <f t="shared" ca="1" si="28"/>
        <v>0</v>
      </c>
      <c r="AT71" s="96">
        <f t="shared" ca="1" si="29"/>
        <v>0</v>
      </c>
      <c r="AU71" s="96">
        <f t="shared" ca="1" si="30"/>
        <v>0</v>
      </c>
      <c r="AV71" s="96">
        <f t="shared" ca="1" si="31"/>
        <v>0</v>
      </c>
      <c r="AW71" s="13">
        <f t="shared" ca="1" si="45"/>
        <v>6</v>
      </c>
      <c r="AX71" s="2">
        <f t="shared" ca="1" si="46"/>
        <v>17</v>
      </c>
    </row>
    <row r="72" spans="1:50" ht="15" customHeight="1" x14ac:dyDescent="0.25">
      <c r="A72" s="93">
        <f t="shared" si="10"/>
        <v>42952</v>
      </c>
      <c r="B72" s="51">
        <f>bering!K72</f>
        <v>5650.8059999999996</v>
      </c>
      <c r="C72" s="51">
        <f>conus!K72</f>
        <v>5859.7470000000003</v>
      </c>
      <c r="D72" s="55">
        <f t="shared" ca="1" si="15"/>
        <v>5674.3647000000001</v>
      </c>
      <c r="E72" s="61">
        <f t="shared" ca="1" si="47"/>
        <v>17</v>
      </c>
      <c r="F72" s="9">
        <f t="shared" ca="1" si="32"/>
        <v>0</v>
      </c>
      <c r="G72" s="63">
        <f>ROW()</f>
        <v>72</v>
      </c>
      <c r="H72" s="95">
        <f t="shared" si="16"/>
        <v>69</v>
      </c>
      <c r="I72" s="95">
        <f t="shared" ca="1" si="17"/>
        <v>55</v>
      </c>
      <c r="J72" s="95">
        <f t="shared" ca="1" si="18"/>
        <v>52</v>
      </c>
      <c r="K72" s="94">
        <f t="shared" si="11"/>
        <v>-2.8209999999999127</v>
      </c>
      <c r="L72" s="89">
        <f t="shared" si="13"/>
        <v>-0.94033333333330427</v>
      </c>
      <c r="M72" s="94">
        <f t="shared" ca="1" si="12"/>
        <v>-309.55200000000332</v>
      </c>
      <c r="N72" s="89">
        <f t="shared" ca="1" si="14"/>
        <v>-103.18400000000111</v>
      </c>
      <c r="O72" s="89"/>
      <c r="P72" s="2">
        <f t="shared" si="48"/>
        <v>55</v>
      </c>
      <c r="Q72" s="2">
        <f t="shared" si="48"/>
        <v>54</v>
      </c>
      <c r="R72" s="2">
        <f t="shared" si="48"/>
        <v>53</v>
      </c>
      <c r="S72" s="2">
        <f t="shared" si="48"/>
        <v>52</v>
      </c>
      <c r="T72" s="2">
        <f t="shared" si="48"/>
        <v>51</v>
      </c>
      <c r="U72" s="2">
        <f t="shared" si="48"/>
        <v>55</v>
      </c>
      <c r="V72" s="2">
        <f t="shared" si="48"/>
        <v>54</v>
      </c>
      <c r="W72" s="2">
        <f t="shared" si="48"/>
        <v>53</v>
      </c>
      <c r="X72" s="2">
        <f t="shared" si="48"/>
        <v>52</v>
      </c>
      <c r="Y72" s="2">
        <f t="shared" si="48"/>
        <v>51</v>
      </c>
      <c r="Z72" s="2">
        <f t="shared" si="48"/>
        <v>51</v>
      </c>
      <c r="AA72" s="92">
        <f t="shared" si="34"/>
        <v>52</v>
      </c>
      <c r="AB72" s="92">
        <f t="shared" si="35"/>
        <v>51</v>
      </c>
      <c r="AC72" s="92">
        <f t="shared" si="36"/>
        <v>50</v>
      </c>
      <c r="AD72" s="92">
        <f t="shared" si="37"/>
        <v>49</v>
      </c>
      <c r="AE72" s="92">
        <f t="shared" si="38"/>
        <v>48</v>
      </c>
      <c r="AF72" s="92">
        <f t="shared" si="39"/>
        <v>52</v>
      </c>
      <c r="AG72" s="92">
        <f t="shared" si="40"/>
        <v>51</v>
      </c>
      <c r="AH72" s="92">
        <f t="shared" si="41"/>
        <v>50</v>
      </c>
      <c r="AI72" s="92">
        <f t="shared" si="42"/>
        <v>49</v>
      </c>
      <c r="AJ72" s="92">
        <f t="shared" si="43"/>
        <v>48</v>
      </c>
      <c r="AK72" s="92">
        <f t="shared" si="44"/>
        <v>48</v>
      </c>
      <c r="AL72" s="96">
        <f t="shared" ca="1" si="21"/>
        <v>0</v>
      </c>
      <c r="AM72" s="96">
        <f t="shared" ca="1" si="22"/>
        <v>0</v>
      </c>
      <c r="AN72" s="96">
        <f t="shared" ca="1" si="23"/>
        <v>0</v>
      </c>
      <c r="AO72" s="96">
        <f t="shared" ca="1" si="24"/>
        <v>0</v>
      </c>
      <c r="AP72" s="96">
        <f t="shared" ca="1" si="25"/>
        <v>0</v>
      </c>
      <c r="AQ72" s="96">
        <f t="shared" ca="1" si="26"/>
        <v>0</v>
      </c>
      <c r="AR72" s="96">
        <f t="shared" ca="1" si="27"/>
        <v>0</v>
      </c>
      <c r="AS72" s="96">
        <f t="shared" ca="1" si="28"/>
        <v>0</v>
      </c>
      <c r="AT72" s="96">
        <f t="shared" ca="1" si="29"/>
        <v>0</v>
      </c>
      <c r="AU72" s="96">
        <f t="shared" ca="1" si="30"/>
        <v>0</v>
      </c>
      <c r="AV72" s="96">
        <f t="shared" ca="1" si="31"/>
        <v>0</v>
      </c>
      <c r="AW72" s="13">
        <f t="shared" ca="1" si="45"/>
        <v>6</v>
      </c>
      <c r="AX72" s="2">
        <f t="shared" ca="1" si="46"/>
        <v>17</v>
      </c>
    </row>
    <row r="73" spans="1:50" ht="15" customHeight="1" x14ac:dyDescent="0.25">
      <c r="A73" s="93">
        <f t="shared" ref="A73:A136" si="49">A72+1</f>
        <v>42953</v>
      </c>
      <c r="B73" s="51">
        <f>bering!K73</f>
        <v>5650.8059999999996</v>
      </c>
      <c r="C73" s="51">
        <f>conus!K73</f>
        <v>5859.7470000000003</v>
      </c>
      <c r="D73" s="55">
        <f t="shared" ca="1" si="15"/>
        <v>5735.6639999999998</v>
      </c>
      <c r="E73" s="61">
        <f t="shared" ca="1" si="47"/>
        <v>17</v>
      </c>
      <c r="F73" s="9">
        <f t="shared" ca="1" si="32"/>
        <v>0</v>
      </c>
      <c r="G73" s="63">
        <f>ROW()</f>
        <v>73</v>
      </c>
      <c r="H73" s="95">
        <f t="shared" si="16"/>
        <v>70</v>
      </c>
      <c r="I73" s="95">
        <f t="shared" ca="1" si="17"/>
        <v>56</v>
      </c>
      <c r="J73" s="95">
        <f t="shared" ca="1" si="18"/>
        <v>53</v>
      </c>
      <c r="K73" s="94">
        <f t="shared" si="11"/>
        <v>0</v>
      </c>
      <c r="L73" s="89">
        <f t="shared" si="13"/>
        <v>0</v>
      </c>
      <c r="M73" s="94">
        <f t="shared" ca="1" si="12"/>
        <v>-62.416999999997643</v>
      </c>
      <c r="N73" s="89">
        <f t="shared" ca="1" si="14"/>
        <v>-20.805666666665882</v>
      </c>
      <c r="O73" s="89"/>
      <c r="P73" s="2">
        <f t="shared" si="48"/>
        <v>56</v>
      </c>
      <c r="Q73" s="2">
        <f t="shared" si="48"/>
        <v>55</v>
      </c>
      <c r="R73" s="2">
        <f t="shared" si="48"/>
        <v>54</v>
      </c>
      <c r="S73" s="2">
        <f t="shared" si="48"/>
        <v>53</v>
      </c>
      <c r="T73" s="2">
        <f t="shared" si="48"/>
        <v>52</v>
      </c>
      <c r="U73" s="2">
        <f t="shared" si="48"/>
        <v>56</v>
      </c>
      <c r="V73" s="2">
        <f t="shared" si="48"/>
        <v>55</v>
      </c>
      <c r="W73" s="2">
        <f t="shared" si="48"/>
        <v>54</v>
      </c>
      <c r="X73" s="2">
        <f t="shared" si="48"/>
        <v>53</v>
      </c>
      <c r="Y73" s="2">
        <f t="shared" si="48"/>
        <v>52</v>
      </c>
      <c r="Z73" s="2">
        <f t="shared" si="48"/>
        <v>52</v>
      </c>
      <c r="AA73" s="92">
        <f t="shared" si="34"/>
        <v>53</v>
      </c>
      <c r="AB73" s="92">
        <f t="shared" si="35"/>
        <v>52</v>
      </c>
      <c r="AC73" s="92">
        <f t="shared" si="36"/>
        <v>51</v>
      </c>
      <c r="AD73" s="92">
        <f t="shared" si="37"/>
        <v>50</v>
      </c>
      <c r="AE73" s="92">
        <f t="shared" si="38"/>
        <v>49</v>
      </c>
      <c r="AF73" s="92">
        <f t="shared" si="39"/>
        <v>53</v>
      </c>
      <c r="AG73" s="92">
        <f t="shared" si="40"/>
        <v>52</v>
      </c>
      <c r="AH73" s="92">
        <f t="shared" si="41"/>
        <v>51</v>
      </c>
      <c r="AI73" s="92">
        <f t="shared" si="42"/>
        <v>50</v>
      </c>
      <c r="AJ73" s="92">
        <f t="shared" si="43"/>
        <v>49</v>
      </c>
      <c r="AK73" s="92">
        <f t="shared" si="44"/>
        <v>49</v>
      </c>
      <c r="AL73" s="96">
        <f t="shared" ca="1" si="21"/>
        <v>0</v>
      </c>
      <c r="AM73" s="96">
        <f t="shared" ca="1" si="22"/>
        <v>0</v>
      </c>
      <c r="AN73" s="96">
        <f t="shared" ca="1" si="23"/>
        <v>0</v>
      </c>
      <c r="AO73" s="96">
        <f t="shared" ca="1" si="24"/>
        <v>0</v>
      </c>
      <c r="AP73" s="96">
        <f t="shared" ca="1" si="25"/>
        <v>0</v>
      </c>
      <c r="AQ73" s="96">
        <f t="shared" ca="1" si="26"/>
        <v>0</v>
      </c>
      <c r="AR73" s="96">
        <f t="shared" ca="1" si="27"/>
        <v>0</v>
      </c>
      <c r="AS73" s="96">
        <f t="shared" ca="1" si="28"/>
        <v>0</v>
      </c>
      <c r="AT73" s="96">
        <f t="shared" ca="1" si="29"/>
        <v>0</v>
      </c>
      <c r="AU73" s="96">
        <f t="shared" ca="1" si="30"/>
        <v>0</v>
      </c>
      <c r="AV73" s="96">
        <f t="shared" ca="1" si="31"/>
        <v>0</v>
      </c>
      <c r="AW73" s="13">
        <f t="shared" ca="1" si="45"/>
        <v>6</v>
      </c>
      <c r="AX73" s="2">
        <f t="shared" ca="1" si="46"/>
        <v>17</v>
      </c>
    </row>
    <row r="74" spans="1:50" ht="15" customHeight="1" x14ac:dyDescent="0.25">
      <c r="A74" s="93">
        <f t="shared" si="49"/>
        <v>42954</v>
      </c>
      <c r="B74" s="51">
        <f>bering!K74</f>
        <v>5650.8059999999996</v>
      </c>
      <c r="C74" s="51">
        <f>conus!K74</f>
        <v>5859.7470000000003</v>
      </c>
      <c r="D74" s="55">
        <f t="shared" ca="1" si="15"/>
        <v>5790.56</v>
      </c>
      <c r="E74" s="61">
        <f t="shared" ca="1" si="47"/>
        <v>17</v>
      </c>
      <c r="F74" s="9">
        <f t="shared" ca="1" si="32"/>
        <v>0</v>
      </c>
      <c r="G74" s="63">
        <f>ROW()</f>
        <v>74</v>
      </c>
      <c r="H74" s="95">
        <f t="shared" si="16"/>
        <v>71</v>
      </c>
      <c r="I74" s="95">
        <f t="shared" ca="1" si="17"/>
        <v>57</v>
      </c>
      <c r="J74" s="95">
        <f t="shared" ca="1" si="18"/>
        <v>54</v>
      </c>
      <c r="K74" s="94">
        <f t="shared" si="11"/>
        <v>0</v>
      </c>
      <c r="L74" s="89">
        <f t="shared" si="13"/>
        <v>0</v>
      </c>
      <c r="M74" s="94">
        <f t="shared" ca="1" si="12"/>
        <v>494.98199999999997</v>
      </c>
      <c r="N74" s="89">
        <f t="shared" ca="1" si="14"/>
        <v>164.994</v>
      </c>
      <c r="O74" s="89"/>
      <c r="P74" s="2">
        <f t="shared" si="48"/>
        <v>57</v>
      </c>
      <c r="Q74" s="2">
        <f t="shared" si="48"/>
        <v>56</v>
      </c>
      <c r="R74" s="2">
        <f t="shared" si="48"/>
        <v>55</v>
      </c>
      <c r="S74" s="2">
        <f t="shared" si="48"/>
        <v>54</v>
      </c>
      <c r="T74" s="2">
        <f t="shared" si="48"/>
        <v>53</v>
      </c>
      <c r="U74" s="2">
        <f t="shared" si="48"/>
        <v>57</v>
      </c>
      <c r="V74" s="2">
        <f t="shared" si="48"/>
        <v>56</v>
      </c>
      <c r="W74" s="2">
        <f t="shared" si="48"/>
        <v>55</v>
      </c>
      <c r="X74" s="2">
        <f t="shared" si="48"/>
        <v>54</v>
      </c>
      <c r="Y74" s="2">
        <f t="shared" si="48"/>
        <v>53</v>
      </c>
      <c r="Z74" s="2">
        <f t="shared" si="48"/>
        <v>53</v>
      </c>
      <c r="AA74" s="92">
        <f t="shared" si="34"/>
        <v>54</v>
      </c>
      <c r="AB74" s="92">
        <f t="shared" si="35"/>
        <v>53</v>
      </c>
      <c r="AC74" s="92">
        <f t="shared" si="36"/>
        <v>52</v>
      </c>
      <c r="AD74" s="92">
        <f t="shared" si="37"/>
        <v>51</v>
      </c>
      <c r="AE74" s="92">
        <f t="shared" si="38"/>
        <v>50</v>
      </c>
      <c r="AF74" s="92">
        <f t="shared" si="39"/>
        <v>54</v>
      </c>
      <c r="AG74" s="92">
        <f t="shared" si="40"/>
        <v>53</v>
      </c>
      <c r="AH74" s="92">
        <f t="shared" si="41"/>
        <v>52</v>
      </c>
      <c r="AI74" s="92">
        <f t="shared" si="42"/>
        <v>51</v>
      </c>
      <c r="AJ74" s="92">
        <f t="shared" si="43"/>
        <v>50</v>
      </c>
      <c r="AK74" s="92">
        <f t="shared" si="44"/>
        <v>50</v>
      </c>
      <c r="AL74" s="96">
        <f t="shared" ca="1" si="21"/>
        <v>0</v>
      </c>
      <c r="AM74" s="96">
        <f t="shared" ca="1" si="22"/>
        <v>0</v>
      </c>
      <c r="AN74" s="96">
        <f t="shared" ca="1" si="23"/>
        <v>0</v>
      </c>
      <c r="AO74" s="96">
        <f t="shared" ca="1" si="24"/>
        <v>0</v>
      </c>
      <c r="AP74" s="96">
        <f t="shared" ca="1" si="25"/>
        <v>0</v>
      </c>
      <c r="AQ74" s="96">
        <f t="shared" ca="1" si="26"/>
        <v>0</v>
      </c>
      <c r="AR74" s="96">
        <f t="shared" ca="1" si="27"/>
        <v>0</v>
      </c>
      <c r="AS74" s="96">
        <f t="shared" ca="1" si="28"/>
        <v>0</v>
      </c>
      <c r="AT74" s="96">
        <f t="shared" ca="1" si="29"/>
        <v>0</v>
      </c>
      <c r="AU74" s="96">
        <f t="shared" ca="1" si="30"/>
        <v>0</v>
      </c>
      <c r="AV74" s="96">
        <f t="shared" ca="1" si="31"/>
        <v>0</v>
      </c>
      <c r="AW74" s="13">
        <f t="shared" ca="1" si="45"/>
        <v>6</v>
      </c>
      <c r="AX74" s="2">
        <f t="shared" ca="1" si="46"/>
        <v>17</v>
      </c>
    </row>
    <row r="75" spans="1:50" ht="15" customHeight="1" x14ac:dyDescent="0.25">
      <c r="A75" s="93">
        <f t="shared" si="49"/>
        <v>42955</v>
      </c>
      <c r="B75" s="51">
        <f>bering!K75</f>
        <v>5650.8059999999996</v>
      </c>
      <c r="C75" s="51">
        <f>conus!K75</f>
        <v>5859.7470000000003</v>
      </c>
      <c r="D75" s="55">
        <f t="shared" ca="1" si="15"/>
        <v>5780.1030000000001</v>
      </c>
      <c r="E75" s="61">
        <f t="shared" ca="1" si="47"/>
        <v>17</v>
      </c>
      <c r="F75" s="9">
        <f t="shared" ca="1" si="32"/>
        <v>0</v>
      </c>
      <c r="G75" s="63">
        <f>ROW()</f>
        <v>75</v>
      </c>
      <c r="H75" s="95">
        <f t="shared" si="16"/>
        <v>72</v>
      </c>
      <c r="I75" s="95">
        <f t="shared" ca="1" si="17"/>
        <v>58</v>
      </c>
      <c r="J75" s="95">
        <f t="shared" ca="1" si="18"/>
        <v>55</v>
      </c>
      <c r="K75" s="94">
        <f t="shared" si="11"/>
        <v>0</v>
      </c>
      <c r="L75" s="89">
        <f t="shared" si="13"/>
        <v>0</v>
      </c>
      <c r="M75" s="94">
        <f t="shared" ca="1" si="12"/>
        <v>538.78630000000339</v>
      </c>
      <c r="N75" s="89">
        <f t="shared" ca="1" si="14"/>
        <v>179.59543333333446</v>
      </c>
      <c r="O75" s="89"/>
      <c r="P75" s="2">
        <f t="shared" si="48"/>
        <v>58</v>
      </c>
      <c r="Q75" s="2">
        <f t="shared" si="48"/>
        <v>57</v>
      </c>
      <c r="R75" s="2">
        <f t="shared" si="48"/>
        <v>56</v>
      </c>
      <c r="S75" s="2">
        <f t="shared" si="48"/>
        <v>55</v>
      </c>
      <c r="T75" s="2">
        <f t="shared" si="48"/>
        <v>54</v>
      </c>
      <c r="U75" s="2">
        <f t="shared" si="48"/>
        <v>58</v>
      </c>
      <c r="V75" s="2">
        <f t="shared" si="48"/>
        <v>57</v>
      </c>
      <c r="W75" s="2">
        <f t="shared" si="48"/>
        <v>56</v>
      </c>
      <c r="X75" s="2">
        <f t="shared" si="48"/>
        <v>55</v>
      </c>
      <c r="Y75" s="2">
        <f t="shared" si="48"/>
        <v>54</v>
      </c>
      <c r="Z75" s="2">
        <f t="shared" si="48"/>
        <v>54</v>
      </c>
      <c r="AA75" s="92">
        <f t="shared" si="34"/>
        <v>55</v>
      </c>
      <c r="AB75" s="92">
        <f t="shared" si="35"/>
        <v>54</v>
      </c>
      <c r="AC75" s="92">
        <f t="shared" si="36"/>
        <v>53</v>
      </c>
      <c r="AD75" s="92">
        <f t="shared" si="37"/>
        <v>52</v>
      </c>
      <c r="AE75" s="92">
        <f t="shared" si="38"/>
        <v>51</v>
      </c>
      <c r="AF75" s="92">
        <f t="shared" si="39"/>
        <v>55</v>
      </c>
      <c r="AG75" s="92">
        <f t="shared" si="40"/>
        <v>54</v>
      </c>
      <c r="AH75" s="92">
        <f t="shared" si="41"/>
        <v>53</v>
      </c>
      <c r="AI75" s="92">
        <f t="shared" si="42"/>
        <v>52</v>
      </c>
      <c r="AJ75" s="92">
        <f t="shared" si="43"/>
        <v>51</v>
      </c>
      <c r="AK75" s="92">
        <f t="shared" si="44"/>
        <v>51</v>
      </c>
      <c r="AL75" s="96">
        <f t="shared" ca="1" si="21"/>
        <v>0</v>
      </c>
      <c r="AM75" s="96">
        <f t="shared" ca="1" si="22"/>
        <v>0</v>
      </c>
      <c r="AN75" s="96">
        <f t="shared" ca="1" si="23"/>
        <v>0</v>
      </c>
      <c r="AO75" s="96">
        <f t="shared" ca="1" si="24"/>
        <v>0</v>
      </c>
      <c r="AP75" s="96">
        <f t="shared" ca="1" si="25"/>
        <v>0</v>
      </c>
      <c r="AQ75" s="96">
        <f t="shared" ca="1" si="26"/>
        <v>0</v>
      </c>
      <c r="AR75" s="96">
        <f t="shared" ca="1" si="27"/>
        <v>0</v>
      </c>
      <c r="AS75" s="96">
        <f t="shared" ca="1" si="28"/>
        <v>0</v>
      </c>
      <c r="AT75" s="96">
        <f t="shared" ca="1" si="29"/>
        <v>0</v>
      </c>
      <c r="AU75" s="96">
        <f t="shared" ca="1" si="30"/>
        <v>0</v>
      </c>
      <c r="AV75" s="96">
        <f t="shared" ca="1" si="31"/>
        <v>0</v>
      </c>
      <c r="AW75" s="13">
        <f t="shared" ca="1" si="45"/>
        <v>6</v>
      </c>
      <c r="AX75" s="2">
        <f t="shared" ca="1" si="46"/>
        <v>17</v>
      </c>
    </row>
    <row r="76" spans="1:50" ht="15" customHeight="1" x14ac:dyDescent="0.25">
      <c r="A76" s="93">
        <f t="shared" si="49"/>
        <v>42956</v>
      </c>
      <c r="B76" s="51">
        <f>bering!K76</f>
        <v>5650.8059999999996</v>
      </c>
      <c r="C76" s="51">
        <f>conus!K76</f>
        <v>5859.7470000000003</v>
      </c>
      <c r="D76" s="55">
        <f t="shared" ca="1" si="15"/>
        <v>5762.1035000000002</v>
      </c>
      <c r="E76" s="61">
        <f t="shared" ca="1" si="47"/>
        <v>17</v>
      </c>
      <c r="F76" s="9">
        <f t="shared" ca="1" si="32"/>
        <v>0</v>
      </c>
      <c r="G76" s="63">
        <f>ROW()</f>
        <v>76</v>
      </c>
      <c r="H76" s="95">
        <f t="shared" si="16"/>
        <v>73</v>
      </c>
      <c r="I76" s="95">
        <f t="shared" ca="1" si="17"/>
        <v>59</v>
      </c>
      <c r="J76" s="95">
        <f t="shared" ca="1" si="18"/>
        <v>56</v>
      </c>
      <c r="K76" s="94">
        <f t="shared" ref="K76:K139" si="50">IF(C76&gt;0,SUM(C74:C76)-SUM(C71:C73),0)</f>
        <v>0</v>
      </c>
      <c r="L76" s="89">
        <f t="shared" si="13"/>
        <v>0</v>
      </c>
      <c r="M76" s="94">
        <f t="shared" ref="M76:M139" ca="1" si="51">IF(D76&gt;0,SUM(D74:D76)-SUM(D71:D73),0)</f>
        <v>439.99179999999978</v>
      </c>
      <c r="N76" s="89">
        <f t="shared" ca="1" si="14"/>
        <v>146.66393333333326</v>
      </c>
      <c r="O76" s="89"/>
      <c r="P76" s="2">
        <f t="shared" si="48"/>
        <v>59</v>
      </c>
      <c r="Q76" s="2">
        <f t="shared" si="48"/>
        <v>58</v>
      </c>
      <c r="R76" s="2">
        <f t="shared" si="48"/>
        <v>57</v>
      </c>
      <c r="S76" s="2">
        <f t="shared" si="48"/>
        <v>56</v>
      </c>
      <c r="T76" s="2">
        <f t="shared" si="48"/>
        <v>55</v>
      </c>
      <c r="U76" s="2">
        <f t="shared" si="48"/>
        <v>59</v>
      </c>
      <c r="V76" s="2">
        <f t="shared" si="48"/>
        <v>58</v>
      </c>
      <c r="W76" s="2">
        <f t="shared" si="48"/>
        <v>57</v>
      </c>
      <c r="X76" s="2">
        <f t="shared" si="48"/>
        <v>56</v>
      </c>
      <c r="Y76" s="2">
        <f t="shared" si="48"/>
        <v>55</v>
      </c>
      <c r="Z76" s="2">
        <f t="shared" si="48"/>
        <v>55</v>
      </c>
      <c r="AA76" s="92">
        <f t="shared" si="34"/>
        <v>56</v>
      </c>
      <c r="AB76" s="92">
        <f t="shared" si="35"/>
        <v>55</v>
      </c>
      <c r="AC76" s="92">
        <f t="shared" si="36"/>
        <v>54</v>
      </c>
      <c r="AD76" s="92">
        <f t="shared" si="37"/>
        <v>53</v>
      </c>
      <c r="AE76" s="92">
        <f t="shared" si="38"/>
        <v>52</v>
      </c>
      <c r="AF76" s="92">
        <f t="shared" si="39"/>
        <v>56</v>
      </c>
      <c r="AG76" s="92">
        <f t="shared" si="40"/>
        <v>55</v>
      </c>
      <c r="AH76" s="92">
        <f t="shared" si="41"/>
        <v>54</v>
      </c>
      <c r="AI76" s="92">
        <f t="shared" si="42"/>
        <v>53</v>
      </c>
      <c r="AJ76" s="92">
        <f t="shared" si="43"/>
        <v>52</v>
      </c>
      <c r="AK76" s="92">
        <f t="shared" si="44"/>
        <v>52</v>
      </c>
      <c r="AL76" s="96">
        <f t="shared" ca="1" si="21"/>
        <v>0</v>
      </c>
      <c r="AM76" s="96">
        <f t="shared" ca="1" si="22"/>
        <v>0</v>
      </c>
      <c r="AN76" s="96">
        <f t="shared" ca="1" si="23"/>
        <v>0</v>
      </c>
      <c r="AO76" s="96">
        <f t="shared" ca="1" si="24"/>
        <v>0</v>
      </c>
      <c r="AP76" s="96">
        <f t="shared" ca="1" si="25"/>
        <v>0</v>
      </c>
      <c r="AQ76" s="96">
        <f t="shared" ca="1" si="26"/>
        <v>0</v>
      </c>
      <c r="AR76" s="96">
        <f t="shared" ca="1" si="27"/>
        <v>0</v>
      </c>
      <c r="AS76" s="96">
        <f t="shared" ca="1" si="28"/>
        <v>0</v>
      </c>
      <c r="AT76" s="96">
        <f t="shared" ca="1" si="29"/>
        <v>0</v>
      </c>
      <c r="AU76" s="96">
        <f t="shared" ca="1" si="30"/>
        <v>0</v>
      </c>
      <c r="AV76" s="96">
        <f t="shared" ca="1" si="31"/>
        <v>0</v>
      </c>
      <c r="AW76" s="13">
        <f t="shared" ca="1" si="45"/>
        <v>6</v>
      </c>
      <c r="AX76" s="2">
        <f t="shared" ca="1" si="46"/>
        <v>17</v>
      </c>
    </row>
    <row r="77" spans="1:50" ht="15" customHeight="1" x14ac:dyDescent="0.25">
      <c r="A77" s="93">
        <f t="shared" si="49"/>
        <v>42957</v>
      </c>
      <c r="B77" s="51">
        <f>bering!K77</f>
        <v>5650.8059999999996</v>
      </c>
      <c r="C77" s="51">
        <f>conus!K77</f>
        <v>5859.7470000000003</v>
      </c>
      <c r="D77" s="55">
        <f t="shared" ca="1" si="15"/>
        <v>5710.9269999999997</v>
      </c>
      <c r="E77" s="61">
        <f t="shared" ca="1" si="47"/>
        <v>17</v>
      </c>
      <c r="F77" s="9">
        <f t="shared" ca="1" si="32"/>
        <v>0</v>
      </c>
      <c r="G77" s="63">
        <f>ROW()</f>
        <v>77</v>
      </c>
      <c r="H77" s="95">
        <f t="shared" si="16"/>
        <v>74</v>
      </c>
      <c r="I77" s="95">
        <f t="shared" ca="1" si="17"/>
        <v>60</v>
      </c>
      <c r="J77" s="95">
        <f t="shared" ca="1" si="18"/>
        <v>57</v>
      </c>
      <c r="K77" s="94">
        <f t="shared" si="50"/>
        <v>0</v>
      </c>
      <c r="L77" s="89">
        <f t="shared" ref="L77:L140" si="52">K77/$B$1</f>
        <v>0</v>
      </c>
      <c r="M77" s="94">
        <f t="shared" ca="1" si="51"/>
        <v>52.544799999999668</v>
      </c>
      <c r="N77" s="89">
        <f t="shared" ref="N77:N140" ca="1" si="53">M77/$B$1</f>
        <v>17.514933333333222</v>
      </c>
      <c r="O77" s="89"/>
      <c r="P77" s="2">
        <f t="shared" si="48"/>
        <v>60</v>
      </c>
      <c r="Q77" s="2">
        <f t="shared" si="48"/>
        <v>59</v>
      </c>
      <c r="R77" s="2">
        <f t="shared" si="48"/>
        <v>58</v>
      </c>
      <c r="S77" s="2">
        <f t="shared" si="48"/>
        <v>57</v>
      </c>
      <c r="T77" s="2">
        <f t="shared" si="48"/>
        <v>56</v>
      </c>
      <c r="U77" s="2">
        <f t="shared" si="48"/>
        <v>60</v>
      </c>
      <c r="V77" s="2">
        <f t="shared" si="48"/>
        <v>59</v>
      </c>
      <c r="W77" s="2">
        <f t="shared" si="48"/>
        <v>58</v>
      </c>
      <c r="X77" s="2">
        <f t="shared" si="48"/>
        <v>57</v>
      </c>
      <c r="Y77" s="2">
        <f t="shared" si="48"/>
        <v>56</v>
      </c>
      <c r="Z77" s="2">
        <f t="shared" si="48"/>
        <v>56</v>
      </c>
      <c r="AA77" s="92">
        <f t="shared" si="34"/>
        <v>57</v>
      </c>
      <c r="AB77" s="92">
        <f t="shared" si="35"/>
        <v>56</v>
      </c>
      <c r="AC77" s="92">
        <f t="shared" si="36"/>
        <v>55</v>
      </c>
      <c r="AD77" s="92">
        <f t="shared" si="37"/>
        <v>54</v>
      </c>
      <c r="AE77" s="92">
        <f t="shared" si="38"/>
        <v>53</v>
      </c>
      <c r="AF77" s="92">
        <f t="shared" si="39"/>
        <v>57</v>
      </c>
      <c r="AG77" s="92">
        <f t="shared" si="40"/>
        <v>56</v>
      </c>
      <c r="AH77" s="92">
        <f t="shared" si="41"/>
        <v>55</v>
      </c>
      <c r="AI77" s="92">
        <f t="shared" si="42"/>
        <v>54</v>
      </c>
      <c r="AJ77" s="92">
        <f t="shared" si="43"/>
        <v>53</v>
      </c>
      <c r="AK77" s="92">
        <f t="shared" si="44"/>
        <v>53</v>
      </c>
      <c r="AL77" s="96">
        <f t="shared" ca="1" si="21"/>
        <v>0</v>
      </c>
      <c r="AM77" s="96">
        <f t="shared" ca="1" si="22"/>
        <v>0</v>
      </c>
      <c r="AN77" s="96">
        <f t="shared" ca="1" si="23"/>
        <v>0</v>
      </c>
      <c r="AO77" s="96">
        <f t="shared" ca="1" si="24"/>
        <v>0</v>
      </c>
      <c r="AP77" s="96">
        <f t="shared" ca="1" si="25"/>
        <v>0</v>
      </c>
      <c r="AQ77" s="96">
        <f t="shared" ca="1" si="26"/>
        <v>0</v>
      </c>
      <c r="AR77" s="96">
        <f t="shared" ca="1" si="27"/>
        <v>0</v>
      </c>
      <c r="AS77" s="96">
        <f t="shared" ca="1" si="28"/>
        <v>0</v>
      </c>
      <c r="AT77" s="96">
        <f t="shared" ca="1" si="29"/>
        <v>0</v>
      </c>
      <c r="AU77" s="96">
        <f t="shared" ca="1" si="30"/>
        <v>0</v>
      </c>
      <c r="AV77" s="96">
        <f t="shared" ca="1" si="31"/>
        <v>0</v>
      </c>
      <c r="AW77" s="13">
        <f t="shared" ca="1" si="45"/>
        <v>6</v>
      </c>
      <c r="AX77" s="2">
        <f t="shared" ca="1" si="46"/>
        <v>17</v>
      </c>
    </row>
    <row r="78" spans="1:50" ht="15" customHeight="1" x14ac:dyDescent="0.25">
      <c r="A78" s="93">
        <f t="shared" si="49"/>
        <v>42958</v>
      </c>
      <c r="B78" s="51">
        <f>bering!K78</f>
        <v>5650.8059999999996</v>
      </c>
      <c r="C78" s="51">
        <f>conus!K78</f>
        <v>5859.7470000000003</v>
      </c>
      <c r="D78" s="55">
        <f t="shared" ca="1" si="15"/>
        <v>5729.9326000000001</v>
      </c>
      <c r="E78" s="61">
        <f t="shared" ca="1" si="47"/>
        <v>17</v>
      </c>
      <c r="F78" s="9">
        <f t="shared" ca="1" si="32"/>
        <v>0</v>
      </c>
      <c r="G78" s="63">
        <f>ROW()</f>
        <v>78</v>
      </c>
      <c r="H78" s="95">
        <f t="shared" si="16"/>
        <v>75</v>
      </c>
      <c r="I78" s="95">
        <f t="shared" ca="1" si="17"/>
        <v>61</v>
      </c>
      <c r="J78" s="95">
        <f t="shared" ca="1" si="18"/>
        <v>58</v>
      </c>
      <c r="K78" s="94">
        <f t="shared" si="50"/>
        <v>0</v>
      </c>
      <c r="L78" s="89">
        <f t="shared" si="52"/>
        <v>0</v>
      </c>
      <c r="M78" s="94">
        <f t="shared" ca="1" si="51"/>
        <v>-103.36390000000029</v>
      </c>
      <c r="N78" s="89">
        <f t="shared" ca="1" si="53"/>
        <v>-34.454633333333426</v>
      </c>
      <c r="O78" s="89"/>
      <c r="P78" s="2">
        <f t="shared" si="48"/>
        <v>61</v>
      </c>
      <c r="Q78" s="2">
        <f t="shared" si="48"/>
        <v>60</v>
      </c>
      <c r="R78" s="2">
        <f t="shared" ref="Q78:Z103" si="54">$G78-R$6</f>
        <v>59</v>
      </c>
      <c r="S78" s="2">
        <f t="shared" si="54"/>
        <v>58</v>
      </c>
      <c r="T78" s="2">
        <f t="shared" si="54"/>
        <v>57</v>
      </c>
      <c r="U78" s="2">
        <f t="shared" si="54"/>
        <v>61</v>
      </c>
      <c r="V78" s="2">
        <f t="shared" si="54"/>
        <v>60</v>
      </c>
      <c r="W78" s="2">
        <f t="shared" si="54"/>
        <v>59</v>
      </c>
      <c r="X78" s="2">
        <f t="shared" si="54"/>
        <v>58</v>
      </c>
      <c r="Y78" s="2">
        <f t="shared" si="54"/>
        <v>57</v>
      </c>
      <c r="Z78" s="2">
        <f t="shared" si="54"/>
        <v>57</v>
      </c>
      <c r="AA78" s="92">
        <f t="shared" si="34"/>
        <v>58</v>
      </c>
      <c r="AB78" s="92">
        <f t="shared" si="35"/>
        <v>57</v>
      </c>
      <c r="AC78" s="92">
        <f t="shared" si="36"/>
        <v>56</v>
      </c>
      <c r="AD78" s="92">
        <f t="shared" si="37"/>
        <v>55</v>
      </c>
      <c r="AE78" s="92">
        <f t="shared" si="38"/>
        <v>54</v>
      </c>
      <c r="AF78" s="92">
        <f t="shared" si="39"/>
        <v>58</v>
      </c>
      <c r="AG78" s="92">
        <f t="shared" si="40"/>
        <v>57</v>
      </c>
      <c r="AH78" s="92">
        <f t="shared" si="41"/>
        <v>56</v>
      </c>
      <c r="AI78" s="92">
        <f t="shared" si="42"/>
        <v>55</v>
      </c>
      <c r="AJ78" s="92">
        <f t="shared" si="43"/>
        <v>54</v>
      </c>
      <c r="AK78" s="92">
        <f t="shared" si="44"/>
        <v>54</v>
      </c>
      <c r="AL78" s="96">
        <f t="shared" ca="1" si="21"/>
        <v>0</v>
      </c>
      <c r="AM78" s="96">
        <f t="shared" ca="1" si="22"/>
        <v>0</v>
      </c>
      <c r="AN78" s="96">
        <f t="shared" ca="1" si="23"/>
        <v>0</v>
      </c>
      <c r="AO78" s="96">
        <f t="shared" ca="1" si="24"/>
        <v>0</v>
      </c>
      <c r="AP78" s="96">
        <f t="shared" ca="1" si="25"/>
        <v>0</v>
      </c>
      <c r="AQ78" s="96">
        <f t="shared" ca="1" si="26"/>
        <v>0</v>
      </c>
      <c r="AR78" s="96">
        <f t="shared" ca="1" si="27"/>
        <v>0</v>
      </c>
      <c r="AS78" s="96">
        <f t="shared" ca="1" si="28"/>
        <v>0</v>
      </c>
      <c r="AT78" s="96">
        <f t="shared" ca="1" si="29"/>
        <v>0</v>
      </c>
      <c r="AU78" s="96">
        <f t="shared" ca="1" si="30"/>
        <v>0</v>
      </c>
      <c r="AV78" s="96">
        <f t="shared" ca="1" si="31"/>
        <v>0</v>
      </c>
      <c r="AW78" s="13">
        <f t="shared" ca="1" si="45"/>
        <v>6</v>
      </c>
      <c r="AX78" s="2">
        <f t="shared" ca="1" si="46"/>
        <v>17</v>
      </c>
    </row>
    <row r="79" spans="1:50" ht="15" customHeight="1" x14ac:dyDescent="0.25">
      <c r="A79" s="93">
        <f t="shared" si="49"/>
        <v>42959</v>
      </c>
      <c r="B79" s="51">
        <f>bering!K79</f>
        <v>5650.8059999999996</v>
      </c>
      <c r="C79" s="51">
        <f>conus!K79</f>
        <v>5859.7470000000003</v>
      </c>
      <c r="D79" s="55">
        <f t="shared" ca="1" si="15"/>
        <v>5758.1239999999998</v>
      </c>
      <c r="E79" s="61">
        <f t="shared" ca="1" si="47"/>
        <v>17</v>
      </c>
      <c r="F79" s="9">
        <f t="shared" ca="1" si="32"/>
        <v>0</v>
      </c>
      <c r="G79" s="63">
        <f>ROW()</f>
        <v>79</v>
      </c>
      <c r="H79" s="95">
        <f t="shared" si="16"/>
        <v>76</v>
      </c>
      <c r="I79" s="95">
        <f t="shared" ca="1" si="17"/>
        <v>62</v>
      </c>
      <c r="J79" s="95">
        <f t="shared" ca="1" si="18"/>
        <v>59</v>
      </c>
      <c r="K79" s="94">
        <f t="shared" si="50"/>
        <v>0</v>
      </c>
      <c r="L79" s="89">
        <f t="shared" si="52"/>
        <v>0</v>
      </c>
      <c r="M79" s="94">
        <f t="shared" ca="1" si="51"/>
        <v>-133.78290000000197</v>
      </c>
      <c r="N79" s="89">
        <f t="shared" ca="1" si="53"/>
        <v>-44.594300000000658</v>
      </c>
      <c r="O79" s="89"/>
      <c r="P79" s="2">
        <f t="shared" ref="P79:P142" si="55">$G79-P$6</f>
        <v>62</v>
      </c>
      <c r="Q79" s="2">
        <f t="shared" si="54"/>
        <v>61</v>
      </c>
      <c r="R79" s="2">
        <f t="shared" si="54"/>
        <v>60</v>
      </c>
      <c r="S79" s="2">
        <f t="shared" si="54"/>
        <v>59</v>
      </c>
      <c r="T79" s="2">
        <f t="shared" si="54"/>
        <v>58</v>
      </c>
      <c r="U79" s="2">
        <f t="shared" si="54"/>
        <v>62</v>
      </c>
      <c r="V79" s="2">
        <f t="shared" si="54"/>
        <v>61</v>
      </c>
      <c r="W79" s="2">
        <f t="shared" si="54"/>
        <v>60</v>
      </c>
      <c r="X79" s="2">
        <f t="shared" si="54"/>
        <v>59</v>
      </c>
      <c r="Y79" s="2">
        <f t="shared" si="54"/>
        <v>58</v>
      </c>
      <c r="Z79" s="2">
        <f t="shared" si="54"/>
        <v>58</v>
      </c>
      <c r="AA79" s="92">
        <f t="shared" si="34"/>
        <v>59</v>
      </c>
      <c r="AB79" s="92">
        <f t="shared" si="35"/>
        <v>58</v>
      </c>
      <c r="AC79" s="92">
        <f t="shared" si="36"/>
        <v>57</v>
      </c>
      <c r="AD79" s="92">
        <f t="shared" si="37"/>
        <v>56</v>
      </c>
      <c r="AE79" s="92">
        <f t="shared" si="38"/>
        <v>55</v>
      </c>
      <c r="AF79" s="92">
        <f t="shared" si="39"/>
        <v>59</v>
      </c>
      <c r="AG79" s="92">
        <f t="shared" si="40"/>
        <v>58</v>
      </c>
      <c r="AH79" s="92">
        <f t="shared" si="41"/>
        <v>57</v>
      </c>
      <c r="AI79" s="92">
        <f t="shared" si="42"/>
        <v>56</v>
      </c>
      <c r="AJ79" s="92">
        <f t="shared" si="43"/>
        <v>55</v>
      </c>
      <c r="AK79" s="92">
        <f t="shared" si="44"/>
        <v>55</v>
      </c>
      <c r="AL79" s="96">
        <f t="shared" ca="1" si="21"/>
        <v>0</v>
      </c>
      <c r="AM79" s="96">
        <f t="shared" ca="1" si="22"/>
        <v>0</v>
      </c>
      <c r="AN79" s="96">
        <f t="shared" ca="1" si="23"/>
        <v>0</v>
      </c>
      <c r="AO79" s="96">
        <f t="shared" ca="1" si="24"/>
        <v>0</v>
      </c>
      <c r="AP79" s="96">
        <f t="shared" ca="1" si="25"/>
        <v>0</v>
      </c>
      <c r="AQ79" s="96">
        <f t="shared" ca="1" si="26"/>
        <v>0</v>
      </c>
      <c r="AR79" s="96">
        <f t="shared" ca="1" si="27"/>
        <v>0</v>
      </c>
      <c r="AS79" s="96">
        <f t="shared" ca="1" si="28"/>
        <v>0</v>
      </c>
      <c r="AT79" s="96">
        <f t="shared" ca="1" si="29"/>
        <v>0</v>
      </c>
      <c r="AU79" s="96">
        <f t="shared" ca="1" si="30"/>
        <v>0</v>
      </c>
      <c r="AV79" s="96">
        <f t="shared" ca="1" si="31"/>
        <v>0</v>
      </c>
      <c r="AW79" s="13">
        <f t="shared" ca="1" si="45"/>
        <v>6</v>
      </c>
      <c r="AX79" s="2">
        <f t="shared" ca="1" si="46"/>
        <v>17</v>
      </c>
    </row>
    <row r="80" spans="1:50" ht="15" customHeight="1" x14ac:dyDescent="0.25">
      <c r="A80" s="93">
        <f t="shared" si="49"/>
        <v>42960</v>
      </c>
      <c r="B80" s="51">
        <f>bering!K80</f>
        <v>5650.8059999999996</v>
      </c>
      <c r="C80" s="51">
        <f>conus!K80</f>
        <v>5859.7470000000003</v>
      </c>
      <c r="D80" s="55">
        <f t="shared" ca="1" si="15"/>
        <v>5787.8622999999998</v>
      </c>
      <c r="E80" s="61">
        <f t="shared" ca="1" si="47"/>
        <v>17</v>
      </c>
      <c r="F80" s="9">
        <f t="shared" ca="1" si="32"/>
        <v>0</v>
      </c>
      <c r="G80" s="63">
        <f>ROW()</f>
        <v>80</v>
      </c>
      <c r="H80" s="95">
        <f t="shared" si="16"/>
        <v>77</v>
      </c>
      <c r="I80" s="95">
        <f t="shared" ca="1" si="17"/>
        <v>63</v>
      </c>
      <c r="J80" s="95">
        <f t="shared" ca="1" si="18"/>
        <v>60</v>
      </c>
      <c r="K80" s="94">
        <f t="shared" si="50"/>
        <v>0</v>
      </c>
      <c r="L80" s="89">
        <f t="shared" si="52"/>
        <v>0</v>
      </c>
      <c r="M80" s="94">
        <f t="shared" ca="1" si="51"/>
        <v>22.785400000000664</v>
      </c>
      <c r="N80" s="89">
        <f t="shared" ca="1" si="53"/>
        <v>7.5951333333335542</v>
      </c>
      <c r="O80" s="89"/>
      <c r="P80" s="2">
        <f t="shared" si="55"/>
        <v>63</v>
      </c>
      <c r="Q80" s="2">
        <f t="shared" si="54"/>
        <v>62</v>
      </c>
      <c r="R80" s="2">
        <f t="shared" si="54"/>
        <v>61</v>
      </c>
      <c r="S80" s="2">
        <f t="shared" si="54"/>
        <v>60</v>
      </c>
      <c r="T80" s="2">
        <f t="shared" si="54"/>
        <v>59</v>
      </c>
      <c r="U80" s="2">
        <f t="shared" si="54"/>
        <v>63</v>
      </c>
      <c r="V80" s="2">
        <f t="shared" si="54"/>
        <v>62</v>
      </c>
      <c r="W80" s="2">
        <f t="shared" si="54"/>
        <v>61</v>
      </c>
      <c r="X80" s="2">
        <f t="shared" si="54"/>
        <v>60</v>
      </c>
      <c r="Y80" s="2">
        <f t="shared" si="54"/>
        <v>59</v>
      </c>
      <c r="Z80" s="2">
        <f t="shared" si="54"/>
        <v>59</v>
      </c>
      <c r="AA80" s="92">
        <f t="shared" si="34"/>
        <v>60</v>
      </c>
      <c r="AB80" s="92">
        <f t="shared" si="35"/>
        <v>59</v>
      </c>
      <c r="AC80" s="92">
        <f t="shared" si="36"/>
        <v>58</v>
      </c>
      <c r="AD80" s="92">
        <f t="shared" si="37"/>
        <v>57</v>
      </c>
      <c r="AE80" s="92">
        <f t="shared" si="38"/>
        <v>56</v>
      </c>
      <c r="AF80" s="92">
        <f t="shared" si="39"/>
        <v>60</v>
      </c>
      <c r="AG80" s="92">
        <f t="shared" si="40"/>
        <v>59</v>
      </c>
      <c r="AH80" s="92">
        <f t="shared" si="41"/>
        <v>58</v>
      </c>
      <c r="AI80" s="92">
        <f t="shared" si="42"/>
        <v>57</v>
      </c>
      <c r="AJ80" s="92">
        <f t="shared" si="43"/>
        <v>56</v>
      </c>
      <c r="AK80" s="92">
        <f t="shared" si="44"/>
        <v>56</v>
      </c>
      <c r="AL80" s="96">
        <f t="shared" ca="1" si="21"/>
        <v>0</v>
      </c>
      <c r="AM80" s="96">
        <f t="shared" ca="1" si="22"/>
        <v>0</v>
      </c>
      <c r="AN80" s="96">
        <f t="shared" ca="1" si="23"/>
        <v>0</v>
      </c>
      <c r="AO80" s="96">
        <f t="shared" ca="1" si="24"/>
        <v>0</v>
      </c>
      <c r="AP80" s="96">
        <f t="shared" ca="1" si="25"/>
        <v>0</v>
      </c>
      <c r="AQ80" s="96">
        <f t="shared" ca="1" si="26"/>
        <v>0</v>
      </c>
      <c r="AR80" s="96">
        <f t="shared" ca="1" si="27"/>
        <v>0</v>
      </c>
      <c r="AS80" s="96">
        <f t="shared" ca="1" si="28"/>
        <v>0</v>
      </c>
      <c r="AT80" s="96">
        <f t="shared" ca="1" si="29"/>
        <v>0</v>
      </c>
      <c r="AU80" s="96">
        <f t="shared" ca="1" si="30"/>
        <v>0</v>
      </c>
      <c r="AV80" s="96">
        <f t="shared" ca="1" si="31"/>
        <v>0</v>
      </c>
      <c r="AW80" s="13">
        <f t="shared" ca="1" si="45"/>
        <v>6</v>
      </c>
      <c r="AX80" s="2">
        <f t="shared" ca="1" si="46"/>
        <v>17</v>
      </c>
    </row>
    <row r="81" spans="1:50" ht="15" customHeight="1" x14ac:dyDescent="0.25">
      <c r="A81" s="93">
        <f t="shared" si="49"/>
        <v>42961</v>
      </c>
      <c r="B81" s="51">
        <f>bering!K81</f>
        <v>5650.8059999999996</v>
      </c>
      <c r="C81" s="51">
        <f>conus!K81</f>
        <v>5859.7470000000003</v>
      </c>
      <c r="D81" s="55">
        <f t="shared" ca="1" si="15"/>
        <v>5677.6540000000005</v>
      </c>
      <c r="E81" s="61">
        <f t="shared" ca="1" si="47"/>
        <v>17</v>
      </c>
      <c r="F81" s="9">
        <f t="shared" ca="1" si="32"/>
        <v>0</v>
      </c>
      <c r="G81" s="63">
        <f>ROW()</f>
        <v>81</v>
      </c>
      <c r="H81" s="95">
        <f t="shared" si="16"/>
        <v>78</v>
      </c>
      <c r="I81" s="95">
        <f t="shared" ca="1" si="17"/>
        <v>64</v>
      </c>
      <c r="J81" s="95">
        <f t="shared" ca="1" si="18"/>
        <v>61</v>
      </c>
      <c r="K81" s="94">
        <f t="shared" si="50"/>
        <v>0</v>
      </c>
      <c r="L81" s="89">
        <f t="shared" si="52"/>
        <v>0</v>
      </c>
      <c r="M81" s="94">
        <f t="shared" ca="1" si="51"/>
        <v>20.677199999998265</v>
      </c>
      <c r="N81" s="89">
        <f t="shared" ca="1" si="53"/>
        <v>6.8923999999994221</v>
      </c>
      <c r="O81" s="89"/>
      <c r="P81" s="2">
        <f t="shared" si="55"/>
        <v>64</v>
      </c>
      <c r="Q81" s="2">
        <f t="shared" si="54"/>
        <v>63</v>
      </c>
      <c r="R81" s="2">
        <f t="shared" si="54"/>
        <v>62</v>
      </c>
      <c r="S81" s="2">
        <f t="shared" si="54"/>
        <v>61</v>
      </c>
      <c r="T81" s="2">
        <f t="shared" si="54"/>
        <v>60</v>
      </c>
      <c r="U81" s="2">
        <f t="shared" si="54"/>
        <v>64</v>
      </c>
      <c r="V81" s="2">
        <f t="shared" si="54"/>
        <v>63</v>
      </c>
      <c r="W81" s="2">
        <f t="shared" si="54"/>
        <v>62</v>
      </c>
      <c r="X81" s="2">
        <f t="shared" si="54"/>
        <v>61</v>
      </c>
      <c r="Y81" s="2">
        <f t="shared" si="54"/>
        <v>60</v>
      </c>
      <c r="Z81" s="2">
        <f t="shared" si="54"/>
        <v>60</v>
      </c>
      <c r="AA81" s="92">
        <f t="shared" si="34"/>
        <v>61</v>
      </c>
      <c r="AB81" s="92">
        <f t="shared" si="35"/>
        <v>60</v>
      </c>
      <c r="AC81" s="92">
        <f t="shared" si="36"/>
        <v>59</v>
      </c>
      <c r="AD81" s="92">
        <f t="shared" si="37"/>
        <v>58</v>
      </c>
      <c r="AE81" s="92">
        <f t="shared" si="38"/>
        <v>57</v>
      </c>
      <c r="AF81" s="92">
        <f t="shared" si="39"/>
        <v>61</v>
      </c>
      <c r="AG81" s="92">
        <f t="shared" si="40"/>
        <v>60</v>
      </c>
      <c r="AH81" s="92">
        <f t="shared" si="41"/>
        <v>59</v>
      </c>
      <c r="AI81" s="92">
        <f t="shared" si="42"/>
        <v>58</v>
      </c>
      <c r="AJ81" s="92">
        <f t="shared" si="43"/>
        <v>57</v>
      </c>
      <c r="AK81" s="92">
        <f t="shared" si="44"/>
        <v>57</v>
      </c>
      <c r="AL81" s="96">
        <f t="shared" ca="1" si="21"/>
        <v>0</v>
      </c>
      <c r="AM81" s="96">
        <f t="shared" ca="1" si="22"/>
        <v>0</v>
      </c>
      <c r="AN81" s="96">
        <f t="shared" ca="1" si="23"/>
        <v>0</v>
      </c>
      <c r="AO81" s="96">
        <f t="shared" ca="1" si="24"/>
        <v>0</v>
      </c>
      <c r="AP81" s="96">
        <f t="shared" ca="1" si="25"/>
        <v>0</v>
      </c>
      <c r="AQ81" s="96">
        <f t="shared" ca="1" si="26"/>
        <v>0</v>
      </c>
      <c r="AR81" s="96">
        <f t="shared" ca="1" si="27"/>
        <v>0</v>
      </c>
      <c r="AS81" s="96">
        <f t="shared" ca="1" si="28"/>
        <v>0</v>
      </c>
      <c r="AT81" s="96">
        <f t="shared" ca="1" si="29"/>
        <v>0</v>
      </c>
      <c r="AU81" s="96">
        <f t="shared" ca="1" si="30"/>
        <v>0</v>
      </c>
      <c r="AV81" s="96">
        <f t="shared" ca="1" si="31"/>
        <v>0</v>
      </c>
      <c r="AW81" s="13">
        <f t="shared" ca="1" si="45"/>
        <v>6</v>
      </c>
      <c r="AX81" s="2">
        <f t="shared" ca="1" si="46"/>
        <v>17</v>
      </c>
    </row>
    <row r="82" spans="1:50" ht="15" customHeight="1" x14ac:dyDescent="0.25">
      <c r="A82" s="93">
        <f t="shared" si="49"/>
        <v>42962</v>
      </c>
      <c r="B82" s="51">
        <f>bering!K82</f>
        <v>5650.8059999999996</v>
      </c>
      <c r="C82" s="51">
        <f>conus!K82</f>
        <v>5859.7470000000003</v>
      </c>
      <c r="D82" s="55">
        <f t="shared" ca="1" si="15"/>
        <v>5640.1030000000001</v>
      </c>
      <c r="E82" s="61">
        <f t="shared" ca="1" si="47"/>
        <v>17</v>
      </c>
      <c r="F82" s="9">
        <f t="shared" ca="1" si="32"/>
        <v>0</v>
      </c>
      <c r="G82" s="63">
        <f>ROW()</f>
        <v>82</v>
      </c>
      <c r="H82" s="95">
        <f t="shared" si="16"/>
        <v>79</v>
      </c>
      <c r="I82" s="95">
        <f t="shared" ca="1" si="17"/>
        <v>65</v>
      </c>
      <c r="J82" s="95">
        <f t="shared" ca="1" si="18"/>
        <v>62</v>
      </c>
      <c r="K82" s="94">
        <f t="shared" si="50"/>
        <v>0</v>
      </c>
      <c r="L82" s="89">
        <f t="shared" si="52"/>
        <v>0</v>
      </c>
      <c r="M82" s="94">
        <f t="shared" ca="1" si="51"/>
        <v>-93.364300000001094</v>
      </c>
      <c r="N82" s="89">
        <f t="shared" ca="1" si="53"/>
        <v>-31.121433333333698</v>
      </c>
      <c r="O82" s="89"/>
      <c r="P82" s="2">
        <f t="shared" si="55"/>
        <v>65</v>
      </c>
      <c r="Q82" s="2">
        <f t="shared" si="54"/>
        <v>64</v>
      </c>
      <c r="R82" s="2">
        <f t="shared" si="54"/>
        <v>63</v>
      </c>
      <c r="S82" s="2">
        <f t="shared" si="54"/>
        <v>62</v>
      </c>
      <c r="T82" s="2">
        <f t="shared" si="54"/>
        <v>61</v>
      </c>
      <c r="U82" s="2">
        <f t="shared" si="54"/>
        <v>65</v>
      </c>
      <c r="V82" s="2">
        <f t="shared" si="54"/>
        <v>64</v>
      </c>
      <c r="W82" s="2">
        <f t="shared" si="54"/>
        <v>63</v>
      </c>
      <c r="X82" s="2">
        <f t="shared" si="54"/>
        <v>62</v>
      </c>
      <c r="Y82" s="2">
        <f t="shared" si="54"/>
        <v>61</v>
      </c>
      <c r="Z82" s="2">
        <f t="shared" si="54"/>
        <v>61</v>
      </c>
      <c r="AA82" s="92">
        <f t="shared" si="34"/>
        <v>62</v>
      </c>
      <c r="AB82" s="92">
        <f t="shared" si="35"/>
        <v>61</v>
      </c>
      <c r="AC82" s="92">
        <f t="shared" si="36"/>
        <v>60</v>
      </c>
      <c r="AD82" s="92">
        <f t="shared" si="37"/>
        <v>59</v>
      </c>
      <c r="AE82" s="92">
        <f t="shared" si="38"/>
        <v>58</v>
      </c>
      <c r="AF82" s="92">
        <f t="shared" si="39"/>
        <v>62</v>
      </c>
      <c r="AG82" s="92">
        <f t="shared" si="40"/>
        <v>61</v>
      </c>
      <c r="AH82" s="92">
        <f t="shared" si="41"/>
        <v>60</v>
      </c>
      <c r="AI82" s="92">
        <f t="shared" si="42"/>
        <v>59</v>
      </c>
      <c r="AJ82" s="92">
        <f t="shared" si="43"/>
        <v>58</v>
      </c>
      <c r="AK82" s="92">
        <f t="shared" si="44"/>
        <v>58</v>
      </c>
      <c r="AL82" s="96">
        <f t="shared" ca="1" si="21"/>
        <v>0</v>
      </c>
      <c r="AM82" s="96">
        <f t="shared" ca="1" si="22"/>
        <v>0</v>
      </c>
      <c r="AN82" s="96">
        <f t="shared" ca="1" si="23"/>
        <v>0</v>
      </c>
      <c r="AO82" s="96">
        <f t="shared" ca="1" si="24"/>
        <v>0</v>
      </c>
      <c r="AP82" s="96">
        <f t="shared" ca="1" si="25"/>
        <v>0</v>
      </c>
      <c r="AQ82" s="96">
        <f t="shared" ca="1" si="26"/>
        <v>0</v>
      </c>
      <c r="AR82" s="96">
        <f t="shared" ca="1" si="27"/>
        <v>0</v>
      </c>
      <c r="AS82" s="96">
        <f t="shared" ca="1" si="28"/>
        <v>0</v>
      </c>
      <c r="AT82" s="96">
        <f t="shared" ca="1" si="29"/>
        <v>0</v>
      </c>
      <c r="AU82" s="96">
        <f t="shared" ca="1" si="30"/>
        <v>0</v>
      </c>
      <c r="AV82" s="96">
        <f t="shared" ca="1" si="31"/>
        <v>0</v>
      </c>
      <c r="AW82" s="13">
        <f t="shared" ca="1" si="45"/>
        <v>6</v>
      </c>
      <c r="AX82" s="2">
        <f t="shared" ca="1" si="46"/>
        <v>17</v>
      </c>
    </row>
    <row r="83" spans="1:50" ht="15" customHeight="1" x14ac:dyDescent="0.25">
      <c r="A83" s="93">
        <f t="shared" si="49"/>
        <v>42963</v>
      </c>
      <c r="B83" s="51">
        <f>bering!K83</f>
        <v>5650.8059999999996</v>
      </c>
      <c r="C83" s="51">
        <f>conus!K83</f>
        <v>5859.7470000000003</v>
      </c>
      <c r="D83" s="55">
        <f t="shared" ca="1" si="15"/>
        <v>5721.44</v>
      </c>
      <c r="E83" s="61">
        <f t="shared" ca="1" si="47"/>
        <v>17</v>
      </c>
      <c r="F83" s="9">
        <f t="shared" ca="1" si="32"/>
        <v>0</v>
      </c>
      <c r="G83" s="63">
        <f>ROW()</f>
        <v>83</v>
      </c>
      <c r="H83" s="95">
        <f t="shared" si="16"/>
        <v>80</v>
      </c>
      <c r="I83" s="95">
        <f t="shared" ca="1" si="17"/>
        <v>66</v>
      </c>
      <c r="J83" s="95">
        <f t="shared" ca="1" si="18"/>
        <v>63</v>
      </c>
      <c r="K83" s="94">
        <f t="shared" si="50"/>
        <v>0</v>
      </c>
      <c r="L83" s="89">
        <f t="shared" si="52"/>
        <v>0</v>
      </c>
      <c r="M83" s="94">
        <f t="shared" ca="1" si="51"/>
        <v>-236.72190000000046</v>
      </c>
      <c r="N83" s="89">
        <f t="shared" ca="1" si="53"/>
        <v>-78.907300000000149</v>
      </c>
      <c r="O83" s="89"/>
      <c r="P83" s="2">
        <f t="shared" si="55"/>
        <v>66</v>
      </c>
      <c r="Q83" s="2">
        <f t="shared" si="54"/>
        <v>65</v>
      </c>
      <c r="R83" s="2">
        <f t="shared" si="54"/>
        <v>64</v>
      </c>
      <c r="S83" s="2">
        <f t="shared" si="54"/>
        <v>63</v>
      </c>
      <c r="T83" s="2">
        <f t="shared" si="54"/>
        <v>62</v>
      </c>
      <c r="U83" s="2">
        <f t="shared" si="54"/>
        <v>66</v>
      </c>
      <c r="V83" s="2">
        <f t="shared" si="54"/>
        <v>65</v>
      </c>
      <c r="W83" s="2">
        <f t="shared" si="54"/>
        <v>64</v>
      </c>
      <c r="X83" s="2">
        <f t="shared" si="54"/>
        <v>63</v>
      </c>
      <c r="Y83" s="2">
        <f t="shared" si="54"/>
        <v>62</v>
      </c>
      <c r="Z83" s="2">
        <f t="shared" si="54"/>
        <v>62</v>
      </c>
      <c r="AA83" s="92">
        <f t="shared" si="34"/>
        <v>63</v>
      </c>
      <c r="AB83" s="92">
        <f t="shared" si="35"/>
        <v>62</v>
      </c>
      <c r="AC83" s="92">
        <f t="shared" si="36"/>
        <v>61</v>
      </c>
      <c r="AD83" s="92">
        <f t="shared" si="37"/>
        <v>60</v>
      </c>
      <c r="AE83" s="92">
        <f t="shared" si="38"/>
        <v>59</v>
      </c>
      <c r="AF83" s="92">
        <f t="shared" si="39"/>
        <v>63</v>
      </c>
      <c r="AG83" s="92">
        <f t="shared" si="40"/>
        <v>62</v>
      </c>
      <c r="AH83" s="92">
        <f t="shared" si="41"/>
        <v>61</v>
      </c>
      <c r="AI83" s="92">
        <f t="shared" si="42"/>
        <v>60</v>
      </c>
      <c r="AJ83" s="92">
        <f t="shared" si="43"/>
        <v>59</v>
      </c>
      <c r="AK83" s="92">
        <f t="shared" si="44"/>
        <v>59</v>
      </c>
      <c r="AL83" s="96">
        <f t="shared" ca="1" si="21"/>
        <v>0</v>
      </c>
      <c r="AM83" s="96">
        <f t="shared" ca="1" si="22"/>
        <v>0</v>
      </c>
      <c r="AN83" s="96">
        <f t="shared" ca="1" si="23"/>
        <v>0</v>
      </c>
      <c r="AO83" s="96">
        <f t="shared" ca="1" si="24"/>
        <v>0</v>
      </c>
      <c r="AP83" s="96">
        <f t="shared" ca="1" si="25"/>
        <v>0</v>
      </c>
      <c r="AQ83" s="96">
        <f t="shared" ca="1" si="26"/>
        <v>0</v>
      </c>
      <c r="AR83" s="96">
        <f t="shared" ca="1" si="27"/>
        <v>0</v>
      </c>
      <c r="AS83" s="96">
        <f t="shared" ca="1" si="28"/>
        <v>0</v>
      </c>
      <c r="AT83" s="96">
        <f t="shared" ca="1" si="29"/>
        <v>0</v>
      </c>
      <c r="AU83" s="96">
        <f t="shared" ca="1" si="30"/>
        <v>0</v>
      </c>
      <c r="AV83" s="96">
        <f t="shared" ca="1" si="31"/>
        <v>0</v>
      </c>
      <c r="AW83" s="13">
        <f t="shared" ca="1" si="45"/>
        <v>6</v>
      </c>
      <c r="AX83" s="2">
        <f t="shared" ca="1" si="46"/>
        <v>17</v>
      </c>
    </row>
    <row r="84" spans="1:50" ht="15" customHeight="1" x14ac:dyDescent="0.25">
      <c r="A84" s="93">
        <f t="shared" si="49"/>
        <v>42964</v>
      </c>
      <c r="B84" s="51">
        <f>bering!K84</f>
        <v>5650.8059999999996</v>
      </c>
      <c r="C84" s="51">
        <f>conus!K84</f>
        <v>5859.7470000000003</v>
      </c>
      <c r="D84" s="55">
        <f t="shared" ca="1" si="15"/>
        <v>5721.44</v>
      </c>
      <c r="E84" s="61">
        <f t="shared" ca="1" si="47"/>
        <v>17</v>
      </c>
      <c r="F84" s="9">
        <f t="shared" ca="1" si="32"/>
        <v>0</v>
      </c>
      <c r="G84" s="63">
        <f>ROW()</f>
        <v>84</v>
      </c>
      <c r="H84" s="95">
        <f t="shared" si="16"/>
        <v>81</v>
      </c>
      <c r="I84" s="95">
        <f t="shared" ca="1" si="17"/>
        <v>67</v>
      </c>
      <c r="J84" s="95">
        <f t="shared" ca="1" si="18"/>
        <v>64</v>
      </c>
      <c r="K84" s="94">
        <f t="shared" si="50"/>
        <v>0</v>
      </c>
      <c r="L84" s="89">
        <f t="shared" si="52"/>
        <v>0</v>
      </c>
      <c r="M84" s="94">
        <f t="shared" ca="1" si="51"/>
        <v>-140.65729999999894</v>
      </c>
      <c r="N84" s="89">
        <f t="shared" ca="1" si="53"/>
        <v>-46.885766666666314</v>
      </c>
      <c r="O84" s="89"/>
      <c r="P84" s="2">
        <f t="shared" si="55"/>
        <v>67</v>
      </c>
      <c r="Q84" s="2">
        <f t="shared" si="54"/>
        <v>66</v>
      </c>
      <c r="R84" s="2">
        <f t="shared" si="54"/>
        <v>65</v>
      </c>
      <c r="S84" s="2">
        <f t="shared" si="54"/>
        <v>64</v>
      </c>
      <c r="T84" s="2">
        <f t="shared" si="54"/>
        <v>63</v>
      </c>
      <c r="U84" s="2">
        <f t="shared" si="54"/>
        <v>67</v>
      </c>
      <c r="V84" s="2">
        <f t="shared" si="54"/>
        <v>66</v>
      </c>
      <c r="W84" s="2">
        <f t="shared" si="54"/>
        <v>65</v>
      </c>
      <c r="X84" s="2">
        <f t="shared" si="54"/>
        <v>64</v>
      </c>
      <c r="Y84" s="2">
        <f t="shared" si="54"/>
        <v>63</v>
      </c>
      <c r="Z84" s="2">
        <f t="shared" si="54"/>
        <v>63</v>
      </c>
      <c r="AA84" s="92">
        <f t="shared" si="34"/>
        <v>64</v>
      </c>
      <c r="AB84" s="92">
        <f t="shared" si="35"/>
        <v>63</v>
      </c>
      <c r="AC84" s="92">
        <f t="shared" si="36"/>
        <v>62</v>
      </c>
      <c r="AD84" s="92">
        <f t="shared" si="37"/>
        <v>61</v>
      </c>
      <c r="AE84" s="92">
        <f t="shared" si="38"/>
        <v>60</v>
      </c>
      <c r="AF84" s="92">
        <f t="shared" si="39"/>
        <v>64</v>
      </c>
      <c r="AG84" s="92">
        <f t="shared" si="40"/>
        <v>63</v>
      </c>
      <c r="AH84" s="92">
        <f t="shared" si="41"/>
        <v>62</v>
      </c>
      <c r="AI84" s="92">
        <f t="shared" si="42"/>
        <v>61</v>
      </c>
      <c r="AJ84" s="92">
        <f t="shared" si="43"/>
        <v>60</v>
      </c>
      <c r="AK84" s="92">
        <f t="shared" si="44"/>
        <v>60</v>
      </c>
      <c r="AL84" s="96">
        <f t="shared" ca="1" si="21"/>
        <v>0</v>
      </c>
      <c r="AM84" s="96">
        <f t="shared" ca="1" si="22"/>
        <v>0</v>
      </c>
      <c r="AN84" s="96">
        <f t="shared" ca="1" si="23"/>
        <v>0</v>
      </c>
      <c r="AO84" s="96">
        <f t="shared" ca="1" si="24"/>
        <v>0</v>
      </c>
      <c r="AP84" s="96">
        <f t="shared" ca="1" si="25"/>
        <v>0</v>
      </c>
      <c r="AQ84" s="96">
        <f t="shared" ca="1" si="26"/>
        <v>0</v>
      </c>
      <c r="AR84" s="96">
        <f t="shared" ca="1" si="27"/>
        <v>0</v>
      </c>
      <c r="AS84" s="96">
        <f t="shared" ca="1" si="28"/>
        <v>0</v>
      </c>
      <c r="AT84" s="96">
        <f t="shared" ca="1" si="29"/>
        <v>0</v>
      </c>
      <c r="AU84" s="96">
        <f t="shared" ca="1" si="30"/>
        <v>0</v>
      </c>
      <c r="AV84" s="96">
        <f t="shared" ca="1" si="31"/>
        <v>0</v>
      </c>
      <c r="AW84" s="13">
        <f t="shared" ca="1" si="45"/>
        <v>6</v>
      </c>
      <c r="AX84" s="2">
        <f t="shared" ca="1" si="46"/>
        <v>17</v>
      </c>
    </row>
    <row r="85" spans="1:50" ht="15" customHeight="1" x14ac:dyDescent="0.25">
      <c r="A85" s="93">
        <f t="shared" si="49"/>
        <v>42965</v>
      </c>
      <c r="B85" s="51">
        <f>bering!K85</f>
        <v>5650.8059999999996</v>
      </c>
      <c r="C85" s="51">
        <f>conus!K85</f>
        <v>5859.7470000000003</v>
      </c>
      <c r="D85" s="55">
        <f t="shared" ca="1" si="15"/>
        <v>5650.8059999999996</v>
      </c>
      <c r="E85" s="61">
        <f t="shared" ca="1" si="47"/>
        <v>17</v>
      </c>
      <c r="F85" s="9">
        <f t="shared" ca="1" si="32"/>
        <v>0</v>
      </c>
      <c r="G85" s="63">
        <f>ROW()</f>
        <v>85</v>
      </c>
      <c r="H85" s="95">
        <f t="shared" si="16"/>
        <v>82</v>
      </c>
      <c r="I85" s="95">
        <f t="shared" ca="1" si="17"/>
        <v>68</v>
      </c>
      <c r="J85" s="95">
        <f t="shared" ca="1" si="18"/>
        <v>65</v>
      </c>
      <c r="K85" s="94">
        <f t="shared" si="50"/>
        <v>0</v>
      </c>
      <c r="L85" s="89">
        <f t="shared" si="52"/>
        <v>0</v>
      </c>
      <c r="M85" s="94">
        <f t="shared" ca="1" si="51"/>
        <v>-11.9333000000006</v>
      </c>
      <c r="N85" s="89">
        <f t="shared" ca="1" si="53"/>
        <v>-3.9777666666668665</v>
      </c>
      <c r="O85" s="89"/>
      <c r="P85" s="2">
        <f t="shared" si="55"/>
        <v>68</v>
      </c>
      <c r="Q85" s="2">
        <f t="shared" si="54"/>
        <v>67</v>
      </c>
      <c r="R85" s="2">
        <f t="shared" si="54"/>
        <v>66</v>
      </c>
      <c r="S85" s="2">
        <f t="shared" si="54"/>
        <v>65</v>
      </c>
      <c r="T85" s="2">
        <f t="shared" si="54"/>
        <v>64</v>
      </c>
      <c r="U85" s="2">
        <f t="shared" si="54"/>
        <v>68</v>
      </c>
      <c r="V85" s="2">
        <f t="shared" si="54"/>
        <v>67</v>
      </c>
      <c r="W85" s="2">
        <f t="shared" si="54"/>
        <v>66</v>
      </c>
      <c r="X85" s="2">
        <f t="shared" si="54"/>
        <v>65</v>
      </c>
      <c r="Y85" s="2">
        <f t="shared" si="54"/>
        <v>64</v>
      </c>
      <c r="Z85" s="2">
        <f t="shared" si="54"/>
        <v>64</v>
      </c>
      <c r="AA85" s="92">
        <f t="shared" si="34"/>
        <v>65</v>
      </c>
      <c r="AB85" s="92">
        <f t="shared" si="35"/>
        <v>64</v>
      </c>
      <c r="AC85" s="92">
        <f t="shared" si="36"/>
        <v>63</v>
      </c>
      <c r="AD85" s="92">
        <f t="shared" si="37"/>
        <v>62</v>
      </c>
      <c r="AE85" s="92">
        <f t="shared" si="38"/>
        <v>61</v>
      </c>
      <c r="AF85" s="92">
        <f t="shared" si="39"/>
        <v>65</v>
      </c>
      <c r="AG85" s="92">
        <f t="shared" si="40"/>
        <v>64</v>
      </c>
      <c r="AH85" s="92">
        <f t="shared" si="41"/>
        <v>63</v>
      </c>
      <c r="AI85" s="92">
        <f t="shared" si="42"/>
        <v>62</v>
      </c>
      <c r="AJ85" s="92">
        <f t="shared" si="43"/>
        <v>61</v>
      </c>
      <c r="AK85" s="92">
        <f t="shared" si="44"/>
        <v>61</v>
      </c>
      <c r="AL85" s="96">
        <f t="shared" ca="1" si="21"/>
        <v>0</v>
      </c>
      <c r="AM85" s="96">
        <f t="shared" ca="1" si="22"/>
        <v>0</v>
      </c>
      <c r="AN85" s="96">
        <f t="shared" ca="1" si="23"/>
        <v>0</v>
      </c>
      <c r="AO85" s="96">
        <f t="shared" ca="1" si="24"/>
        <v>0</v>
      </c>
      <c r="AP85" s="96">
        <f t="shared" ca="1" si="25"/>
        <v>0</v>
      </c>
      <c r="AQ85" s="96">
        <f t="shared" ca="1" si="26"/>
        <v>0</v>
      </c>
      <c r="AR85" s="96">
        <f t="shared" ca="1" si="27"/>
        <v>0</v>
      </c>
      <c r="AS85" s="96">
        <f t="shared" ca="1" si="28"/>
        <v>0</v>
      </c>
      <c r="AT85" s="96">
        <f t="shared" ca="1" si="29"/>
        <v>0</v>
      </c>
      <c r="AU85" s="96">
        <f t="shared" ca="1" si="30"/>
        <v>0</v>
      </c>
      <c r="AV85" s="96">
        <f t="shared" ca="1" si="31"/>
        <v>0</v>
      </c>
      <c r="AW85" s="13">
        <f t="shared" ca="1" si="45"/>
        <v>6</v>
      </c>
      <c r="AX85" s="2">
        <f t="shared" ca="1" si="46"/>
        <v>17</v>
      </c>
    </row>
    <row r="86" spans="1:50" ht="15" customHeight="1" x14ac:dyDescent="0.25">
      <c r="A86" s="93">
        <f t="shared" si="49"/>
        <v>42966</v>
      </c>
      <c r="B86" s="51">
        <f>bering!K86</f>
        <v>5650.8059999999996</v>
      </c>
      <c r="C86" s="51">
        <f>conus!K86</f>
        <v>5859.7470000000003</v>
      </c>
      <c r="D86" s="55">
        <f t="shared" ca="1" si="15"/>
        <v>5650.8059999999996</v>
      </c>
      <c r="E86" s="61">
        <f t="shared" ca="1" si="47"/>
        <v>17</v>
      </c>
      <c r="F86" s="9">
        <f t="shared" ca="1" si="32"/>
        <v>0</v>
      </c>
      <c r="G86" s="63">
        <f>ROW()</f>
        <v>86</v>
      </c>
      <c r="H86" s="95">
        <f t="shared" si="16"/>
        <v>83</v>
      </c>
      <c r="I86" s="95">
        <f t="shared" ca="1" si="17"/>
        <v>69</v>
      </c>
      <c r="J86" s="95">
        <f t="shared" ca="1" si="18"/>
        <v>66</v>
      </c>
      <c r="K86" s="94">
        <f t="shared" si="50"/>
        <v>0</v>
      </c>
      <c r="L86" s="89">
        <f t="shared" si="52"/>
        <v>0</v>
      </c>
      <c r="M86" s="94">
        <f t="shared" ca="1" si="51"/>
        <v>-16.145000000000437</v>
      </c>
      <c r="N86" s="89">
        <f t="shared" ca="1" si="53"/>
        <v>-5.3816666666668125</v>
      </c>
      <c r="O86" s="89"/>
      <c r="P86" s="2">
        <f t="shared" si="55"/>
        <v>69</v>
      </c>
      <c r="Q86" s="2">
        <f t="shared" si="54"/>
        <v>68</v>
      </c>
      <c r="R86" s="2">
        <f t="shared" si="54"/>
        <v>67</v>
      </c>
      <c r="S86" s="2">
        <f t="shared" si="54"/>
        <v>66</v>
      </c>
      <c r="T86" s="2">
        <f t="shared" si="54"/>
        <v>65</v>
      </c>
      <c r="U86" s="2">
        <f t="shared" si="54"/>
        <v>69</v>
      </c>
      <c r="V86" s="2">
        <f t="shared" si="54"/>
        <v>68</v>
      </c>
      <c r="W86" s="2">
        <f t="shared" si="54"/>
        <v>67</v>
      </c>
      <c r="X86" s="2">
        <f t="shared" si="54"/>
        <v>66</v>
      </c>
      <c r="Y86" s="2">
        <f t="shared" si="54"/>
        <v>65</v>
      </c>
      <c r="Z86" s="2">
        <f t="shared" si="54"/>
        <v>65</v>
      </c>
      <c r="AA86" s="92">
        <f t="shared" si="34"/>
        <v>66</v>
      </c>
      <c r="AB86" s="92">
        <f t="shared" si="35"/>
        <v>65</v>
      </c>
      <c r="AC86" s="92">
        <f t="shared" si="36"/>
        <v>64</v>
      </c>
      <c r="AD86" s="92">
        <f t="shared" si="37"/>
        <v>63</v>
      </c>
      <c r="AE86" s="92">
        <f t="shared" si="38"/>
        <v>62</v>
      </c>
      <c r="AF86" s="92">
        <f t="shared" si="39"/>
        <v>66</v>
      </c>
      <c r="AG86" s="92">
        <f t="shared" si="40"/>
        <v>65</v>
      </c>
      <c r="AH86" s="92">
        <f t="shared" si="41"/>
        <v>64</v>
      </c>
      <c r="AI86" s="92">
        <f t="shared" si="42"/>
        <v>63</v>
      </c>
      <c r="AJ86" s="92">
        <f t="shared" si="43"/>
        <v>62</v>
      </c>
      <c r="AK86" s="92">
        <f t="shared" si="44"/>
        <v>62</v>
      </c>
      <c r="AL86" s="96">
        <f t="shared" ca="1" si="21"/>
        <v>0</v>
      </c>
      <c r="AM86" s="96">
        <f t="shared" ca="1" si="22"/>
        <v>0</v>
      </c>
      <c r="AN86" s="96">
        <f t="shared" ca="1" si="23"/>
        <v>0</v>
      </c>
      <c r="AO86" s="96">
        <f t="shared" ca="1" si="24"/>
        <v>0</v>
      </c>
      <c r="AP86" s="96">
        <f t="shared" ca="1" si="25"/>
        <v>0</v>
      </c>
      <c r="AQ86" s="96">
        <f t="shared" ca="1" si="26"/>
        <v>0</v>
      </c>
      <c r="AR86" s="96">
        <f t="shared" ca="1" si="27"/>
        <v>0</v>
      </c>
      <c r="AS86" s="96">
        <f t="shared" ca="1" si="28"/>
        <v>0</v>
      </c>
      <c r="AT86" s="96">
        <f t="shared" ca="1" si="29"/>
        <v>0</v>
      </c>
      <c r="AU86" s="96">
        <f t="shared" ca="1" si="30"/>
        <v>0</v>
      </c>
      <c r="AV86" s="96">
        <f t="shared" ca="1" si="31"/>
        <v>0</v>
      </c>
      <c r="AW86" s="13">
        <f t="shared" ca="1" si="45"/>
        <v>6</v>
      </c>
      <c r="AX86" s="2">
        <f t="shared" ca="1" si="46"/>
        <v>17</v>
      </c>
    </row>
    <row r="87" spans="1:50" ht="15" customHeight="1" x14ac:dyDescent="0.25">
      <c r="A87" s="93">
        <f t="shared" si="49"/>
        <v>42967</v>
      </c>
      <c r="B87" s="51">
        <f>bering!K87</f>
        <v>5650.8059999999996</v>
      </c>
      <c r="C87" s="51">
        <f>conus!K87</f>
        <v>5859.7470000000003</v>
      </c>
      <c r="D87" s="55">
        <f t="shared" ca="1" si="15"/>
        <v>5650.8059999999996</v>
      </c>
      <c r="E87" s="61">
        <f t="shared" ca="1" si="47"/>
        <v>17</v>
      </c>
      <c r="F87" s="9">
        <f t="shared" ca="1" si="32"/>
        <v>0</v>
      </c>
      <c r="G87" s="63">
        <f>ROW()</f>
        <v>87</v>
      </c>
      <c r="H87" s="95">
        <f t="shared" si="16"/>
        <v>84</v>
      </c>
      <c r="I87" s="95">
        <f t="shared" ca="1" si="17"/>
        <v>70</v>
      </c>
      <c r="J87" s="95">
        <f t="shared" ca="1" si="18"/>
        <v>67</v>
      </c>
      <c r="K87" s="94">
        <f t="shared" si="50"/>
        <v>0</v>
      </c>
      <c r="L87" s="89">
        <f t="shared" si="52"/>
        <v>0</v>
      </c>
      <c r="M87" s="94">
        <f t="shared" ca="1" si="51"/>
        <v>-130.56500000000233</v>
      </c>
      <c r="N87" s="89">
        <f t="shared" ca="1" si="53"/>
        <v>-43.521666666667443</v>
      </c>
      <c r="O87" s="89"/>
      <c r="P87" s="2">
        <f t="shared" si="55"/>
        <v>70</v>
      </c>
      <c r="Q87" s="2">
        <f t="shared" si="54"/>
        <v>69</v>
      </c>
      <c r="R87" s="2">
        <f t="shared" si="54"/>
        <v>68</v>
      </c>
      <c r="S87" s="2">
        <f t="shared" si="54"/>
        <v>67</v>
      </c>
      <c r="T87" s="2">
        <f t="shared" si="54"/>
        <v>66</v>
      </c>
      <c r="U87" s="2">
        <f t="shared" si="54"/>
        <v>70</v>
      </c>
      <c r="V87" s="2">
        <f t="shared" si="54"/>
        <v>69</v>
      </c>
      <c r="W87" s="2">
        <f t="shared" si="54"/>
        <v>68</v>
      </c>
      <c r="X87" s="2">
        <f t="shared" si="54"/>
        <v>67</v>
      </c>
      <c r="Y87" s="2">
        <f t="shared" si="54"/>
        <v>66</v>
      </c>
      <c r="Z87" s="2">
        <f t="shared" si="54"/>
        <v>66</v>
      </c>
      <c r="AA87" s="92">
        <f t="shared" si="34"/>
        <v>67</v>
      </c>
      <c r="AB87" s="92">
        <f t="shared" si="35"/>
        <v>66</v>
      </c>
      <c r="AC87" s="92">
        <f t="shared" si="36"/>
        <v>65</v>
      </c>
      <c r="AD87" s="92">
        <f t="shared" si="37"/>
        <v>64</v>
      </c>
      <c r="AE87" s="92">
        <f t="shared" si="38"/>
        <v>63</v>
      </c>
      <c r="AF87" s="92">
        <f t="shared" si="39"/>
        <v>67</v>
      </c>
      <c r="AG87" s="92">
        <f t="shared" si="40"/>
        <v>66</v>
      </c>
      <c r="AH87" s="92">
        <f t="shared" si="41"/>
        <v>65</v>
      </c>
      <c r="AI87" s="92">
        <f t="shared" si="42"/>
        <v>64</v>
      </c>
      <c r="AJ87" s="92">
        <f t="shared" si="43"/>
        <v>63</v>
      </c>
      <c r="AK87" s="92">
        <f t="shared" si="44"/>
        <v>63</v>
      </c>
      <c r="AL87" s="96">
        <f t="shared" ca="1" si="21"/>
        <v>0</v>
      </c>
      <c r="AM87" s="96">
        <f t="shared" ca="1" si="22"/>
        <v>0</v>
      </c>
      <c r="AN87" s="96">
        <f t="shared" ca="1" si="23"/>
        <v>0</v>
      </c>
      <c r="AO87" s="96">
        <f t="shared" ca="1" si="24"/>
        <v>0</v>
      </c>
      <c r="AP87" s="96">
        <f t="shared" ca="1" si="25"/>
        <v>0</v>
      </c>
      <c r="AQ87" s="96">
        <f t="shared" ca="1" si="26"/>
        <v>0</v>
      </c>
      <c r="AR87" s="96">
        <f t="shared" ca="1" si="27"/>
        <v>0</v>
      </c>
      <c r="AS87" s="96">
        <f t="shared" ca="1" si="28"/>
        <v>0</v>
      </c>
      <c r="AT87" s="96">
        <f t="shared" ca="1" si="29"/>
        <v>0</v>
      </c>
      <c r="AU87" s="96">
        <f t="shared" ca="1" si="30"/>
        <v>0</v>
      </c>
      <c r="AV87" s="96">
        <f t="shared" ca="1" si="31"/>
        <v>0</v>
      </c>
      <c r="AW87" s="13">
        <f t="shared" ca="1" si="45"/>
        <v>6</v>
      </c>
      <c r="AX87" s="2">
        <f t="shared" ca="1" si="46"/>
        <v>17</v>
      </c>
    </row>
    <row r="88" spans="1:50" ht="15" customHeight="1" x14ac:dyDescent="0.25">
      <c r="A88" s="93">
        <f t="shared" si="49"/>
        <v>42968</v>
      </c>
      <c r="B88" s="51">
        <f>bering!K88</f>
        <v>5650.8059999999996</v>
      </c>
      <c r="C88" s="51">
        <f>conus!K88</f>
        <v>5859.7470000000003</v>
      </c>
      <c r="D88" s="55">
        <f t="shared" ca="1" si="15"/>
        <v>5650.8059999999996</v>
      </c>
      <c r="E88" s="61">
        <f t="shared" ca="1" si="47"/>
        <v>17</v>
      </c>
      <c r="F88" s="9">
        <f t="shared" ca="1" si="32"/>
        <v>0</v>
      </c>
      <c r="G88" s="63">
        <f>ROW()</f>
        <v>88</v>
      </c>
      <c r="H88" s="95">
        <f t="shared" si="16"/>
        <v>85</v>
      </c>
      <c r="I88" s="95">
        <f t="shared" ca="1" si="17"/>
        <v>71</v>
      </c>
      <c r="J88" s="95">
        <f t="shared" ca="1" si="18"/>
        <v>68</v>
      </c>
      <c r="K88" s="94">
        <f t="shared" si="50"/>
        <v>0</v>
      </c>
      <c r="L88" s="89">
        <f t="shared" si="52"/>
        <v>0</v>
      </c>
      <c r="M88" s="94">
        <f t="shared" ca="1" si="51"/>
        <v>-141.26800000000003</v>
      </c>
      <c r="N88" s="89">
        <f t="shared" ca="1" si="53"/>
        <v>-47.089333333333343</v>
      </c>
      <c r="O88" s="89"/>
      <c r="P88" s="2">
        <f t="shared" si="55"/>
        <v>71</v>
      </c>
      <c r="Q88" s="2">
        <f t="shared" si="54"/>
        <v>70</v>
      </c>
      <c r="R88" s="2">
        <f t="shared" si="54"/>
        <v>69</v>
      </c>
      <c r="S88" s="2">
        <f t="shared" si="54"/>
        <v>68</v>
      </c>
      <c r="T88" s="2">
        <f t="shared" si="54"/>
        <v>67</v>
      </c>
      <c r="U88" s="2">
        <f t="shared" si="54"/>
        <v>71</v>
      </c>
      <c r="V88" s="2">
        <f t="shared" si="54"/>
        <v>70</v>
      </c>
      <c r="W88" s="2">
        <f t="shared" si="54"/>
        <v>69</v>
      </c>
      <c r="X88" s="2">
        <f t="shared" si="54"/>
        <v>68</v>
      </c>
      <c r="Y88" s="2">
        <f t="shared" si="54"/>
        <v>67</v>
      </c>
      <c r="Z88" s="2">
        <f t="shared" si="54"/>
        <v>67</v>
      </c>
      <c r="AA88" s="92">
        <f t="shared" si="34"/>
        <v>68</v>
      </c>
      <c r="AB88" s="92">
        <f t="shared" si="35"/>
        <v>67</v>
      </c>
      <c r="AC88" s="92">
        <f t="shared" si="36"/>
        <v>66</v>
      </c>
      <c r="AD88" s="92">
        <f t="shared" si="37"/>
        <v>65</v>
      </c>
      <c r="AE88" s="92">
        <f t="shared" si="38"/>
        <v>64</v>
      </c>
      <c r="AF88" s="92">
        <f t="shared" si="39"/>
        <v>68</v>
      </c>
      <c r="AG88" s="92">
        <f t="shared" si="40"/>
        <v>67</v>
      </c>
      <c r="AH88" s="92">
        <f t="shared" si="41"/>
        <v>66</v>
      </c>
      <c r="AI88" s="92">
        <f t="shared" si="42"/>
        <v>65</v>
      </c>
      <c r="AJ88" s="92">
        <f t="shared" si="43"/>
        <v>64</v>
      </c>
      <c r="AK88" s="92">
        <f t="shared" si="44"/>
        <v>64</v>
      </c>
      <c r="AL88" s="96">
        <f t="shared" ca="1" si="21"/>
        <v>0</v>
      </c>
      <c r="AM88" s="96">
        <f t="shared" ca="1" si="22"/>
        <v>0</v>
      </c>
      <c r="AN88" s="96">
        <f t="shared" ca="1" si="23"/>
        <v>0</v>
      </c>
      <c r="AO88" s="96">
        <f t="shared" ca="1" si="24"/>
        <v>0</v>
      </c>
      <c r="AP88" s="96">
        <f t="shared" ca="1" si="25"/>
        <v>0</v>
      </c>
      <c r="AQ88" s="96">
        <f t="shared" ca="1" si="26"/>
        <v>0</v>
      </c>
      <c r="AR88" s="96">
        <f t="shared" ca="1" si="27"/>
        <v>0</v>
      </c>
      <c r="AS88" s="96">
        <f t="shared" ca="1" si="28"/>
        <v>0</v>
      </c>
      <c r="AT88" s="96">
        <f t="shared" ca="1" si="29"/>
        <v>0</v>
      </c>
      <c r="AU88" s="96">
        <f t="shared" ca="1" si="30"/>
        <v>0</v>
      </c>
      <c r="AV88" s="96">
        <f t="shared" ca="1" si="31"/>
        <v>0</v>
      </c>
      <c r="AW88" s="13">
        <f t="shared" ca="1" si="45"/>
        <v>6</v>
      </c>
      <c r="AX88" s="2">
        <f t="shared" ca="1" si="46"/>
        <v>17</v>
      </c>
    </row>
    <row r="89" spans="1:50" ht="15" customHeight="1" x14ac:dyDescent="0.25">
      <c r="A89" s="93">
        <f t="shared" si="49"/>
        <v>42969</v>
      </c>
      <c r="B89" s="51">
        <f>bering!K89</f>
        <v>5650.8059999999996</v>
      </c>
      <c r="C89" s="51">
        <f>conus!K89</f>
        <v>5859.7470000000003</v>
      </c>
      <c r="D89" s="55">
        <f t="shared" ca="1" si="15"/>
        <v>5650.8059999999996</v>
      </c>
      <c r="E89" s="61">
        <f t="shared" ca="1" si="47"/>
        <v>17</v>
      </c>
      <c r="F89" s="9">
        <f t="shared" ca="1" si="32"/>
        <v>0</v>
      </c>
      <c r="G89" s="63">
        <f>ROW()</f>
        <v>89</v>
      </c>
      <c r="H89" s="95">
        <f t="shared" si="16"/>
        <v>86</v>
      </c>
      <c r="I89" s="95">
        <f t="shared" ca="1" si="17"/>
        <v>72</v>
      </c>
      <c r="J89" s="95">
        <f t="shared" ca="1" si="18"/>
        <v>69</v>
      </c>
      <c r="K89" s="94">
        <f t="shared" si="50"/>
        <v>0</v>
      </c>
      <c r="L89" s="89">
        <f t="shared" si="52"/>
        <v>0</v>
      </c>
      <c r="M89" s="94">
        <f t="shared" ca="1" si="51"/>
        <v>-70.634000000001834</v>
      </c>
      <c r="N89" s="89">
        <f t="shared" ca="1" si="53"/>
        <v>-23.544666666667279</v>
      </c>
      <c r="O89" s="89"/>
      <c r="P89" s="2">
        <f t="shared" si="55"/>
        <v>72</v>
      </c>
      <c r="Q89" s="2">
        <f t="shared" si="54"/>
        <v>71</v>
      </c>
      <c r="R89" s="2">
        <f t="shared" si="54"/>
        <v>70</v>
      </c>
      <c r="S89" s="2">
        <f t="shared" si="54"/>
        <v>69</v>
      </c>
      <c r="T89" s="2">
        <f t="shared" si="54"/>
        <v>68</v>
      </c>
      <c r="U89" s="2">
        <f t="shared" si="54"/>
        <v>72</v>
      </c>
      <c r="V89" s="2">
        <f t="shared" si="54"/>
        <v>71</v>
      </c>
      <c r="W89" s="2">
        <f t="shared" si="54"/>
        <v>70</v>
      </c>
      <c r="X89" s="2">
        <f t="shared" si="54"/>
        <v>69</v>
      </c>
      <c r="Y89" s="2">
        <f t="shared" si="54"/>
        <v>68</v>
      </c>
      <c r="Z89" s="2">
        <f t="shared" si="54"/>
        <v>68</v>
      </c>
      <c r="AA89" s="92">
        <f t="shared" si="34"/>
        <v>69</v>
      </c>
      <c r="AB89" s="92">
        <f t="shared" si="35"/>
        <v>68</v>
      </c>
      <c r="AC89" s="92">
        <f t="shared" si="36"/>
        <v>67</v>
      </c>
      <c r="AD89" s="92">
        <f t="shared" si="37"/>
        <v>66</v>
      </c>
      <c r="AE89" s="92">
        <f t="shared" si="38"/>
        <v>65</v>
      </c>
      <c r="AF89" s="92">
        <f t="shared" si="39"/>
        <v>69</v>
      </c>
      <c r="AG89" s="92">
        <f t="shared" si="40"/>
        <v>68</v>
      </c>
      <c r="AH89" s="92">
        <f t="shared" si="41"/>
        <v>67</v>
      </c>
      <c r="AI89" s="92">
        <f t="shared" si="42"/>
        <v>66</v>
      </c>
      <c r="AJ89" s="92">
        <f t="shared" si="43"/>
        <v>65</v>
      </c>
      <c r="AK89" s="92">
        <f t="shared" si="44"/>
        <v>65</v>
      </c>
      <c r="AL89" s="96">
        <f t="shared" ca="1" si="21"/>
        <v>0</v>
      </c>
      <c r="AM89" s="96">
        <f t="shared" ca="1" si="22"/>
        <v>0</v>
      </c>
      <c r="AN89" s="96">
        <f t="shared" ca="1" si="23"/>
        <v>0</v>
      </c>
      <c r="AO89" s="96">
        <f t="shared" ca="1" si="24"/>
        <v>0</v>
      </c>
      <c r="AP89" s="96">
        <f t="shared" ca="1" si="25"/>
        <v>0</v>
      </c>
      <c r="AQ89" s="96">
        <f t="shared" ca="1" si="26"/>
        <v>0</v>
      </c>
      <c r="AR89" s="96">
        <f t="shared" ca="1" si="27"/>
        <v>0</v>
      </c>
      <c r="AS89" s="96">
        <f t="shared" ca="1" si="28"/>
        <v>0</v>
      </c>
      <c r="AT89" s="96">
        <f t="shared" ca="1" si="29"/>
        <v>0</v>
      </c>
      <c r="AU89" s="96">
        <f t="shared" ca="1" si="30"/>
        <v>0</v>
      </c>
      <c r="AV89" s="96">
        <f t="shared" ca="1" si="31"/>
        <v>0</v>
      </c>
      <c r="AW89" s="13">
        <f t="shared" ca="1" si="45"/>
        <v>6</v>
      </c>
      <c r="AX89" s="2">
        <f t="shared" ca="1" si="46"/>
        <v>17</v>
      </c>
    </row>
    <row r="90" spans="1:50" ht="15" customHeight="1" x14ac:dyDescent="0.25">
      <c r="A90" s="93">
        <f t="shared" si="49"/>
        <v>42970</v>
      </c>
      <c r="B90" s="51">
        <f>bering!K90</f>
        <v>5650.8059999999996</v>
      </c>
      <c r="C90" s="51">
        <f>conus!K90</f>
        <v>5859.7470000000003</v>
      </c>
      <c r="D90" s="55">
        <f t="shared" ref="D90:D153" ca="1" si="56">OFFSET(B90,-E90,0)</f>
        <v>5650.8059999999996</v>
      </c>
      <c r="E90" s="61">
        <f t="shared" ca="1" si="47"/>
        <v>17</v>
      </c>
      <c r="F90" s="9">
        <f t="shared" ca="1" si="32"/>
        <v>0</v>
      </c>
      <c r="G90" s="63">
        <f>ROW()</f>
        <v>90</v>
      </c>
      <c r="H90" s="95">
        <f t="shared" si="16"/>
        <v>87</v>
      </c>
      <c r="I90" s="95">
        <f t="shared" ca="1" si="17"/>
        <v>73</v>
      </c>
      <c r="J90" s="95">
        <f t="shared" ca="1" si="18"/>
        <v>70</v>
      </c>
      <c r="K90" s="94">
        <f t="shared" si="50"/>
        <v>0</v>
      </c>
      <c r="L90" s="89">
        <f t="shared" si="52"/>
        <v>0</v>
      </c>
      <c r="M90" s="94">
        <f t="shared" ca="1" si="51"/>
        <v>0</v>
      </c>
      <c r="N90" s="89">
        <f t="shared" ca="1" si="53"/>
        <v>0</v>
      </c>
      <c r="O90" s="89"/>
      <c r="P90" s="2">
        <f t="shared" si="55"/>
        <v>73</v>
      </c>
      <c r="Q90" s="2">
        <f t="shared" si="54"/>
        <v>72</v>
      </c>
      <c r="R90" s="2">
        <f t="shared" si="54"/>
        <v>71</v>
      </c>
      <c r="S90" s="2">
        <f t="shared" si="54"/>
        <v>70</v>
      </c>
      <c r="T90" s="2">
        <f t="shared" si="54"/>
        <v>69</v>
      </c>
      <c r="U90" s="2">
        <f t="shared" si="54"/>
        <v>73</v>
      </c>
      <c r="V90" s="2">
        <f t="shared" si="54"/>
        <v>72</v>
      </c>
      <c r="W90" s="2">
        <f t="shared" si="54"/>
        <v>71</v>
      </c>
      <c r="X90" s="2">
        <f t="shared" si="54"/>
        <v>70</v>
      </c>
      <c r="Y90" s="2">
        <f t="shared" si="54"/>
        <v>69</v>
      </c>
      <c r="Z90" s="2">
        <f t="shared" si="54"/>
        <v>69</v>
      </c>
      <c r="AA90" s="92">
        <f t="shared" si="34"/>
        <v>70</v>
      </c>
      <c r="AB90" s="92">
        <f t="shared" si="35"/>
        <v>69</v>
      </c>
      <c r="AC90" s="92">
        <f t="shared" si="36"/>
        <v>68</v>
      </c>
      <c r="AD90" s="92">
        <f t="shared" si="37"/>
        <v>67</v>
      </c>
      <c r="AE90" s="92">
        <f t="shared" si="38"/>
        <v>66</v>
      </c>
      <c r="AF90" s="92">
        <f t="shared" si="39"/>
        <v>70</v>
      </c>
      <c r="AG90" s="92">
        <f t="shared" si="40"/>
        <v>69</v>
      </c>
      <c r="AH90" s="92">
        <f t="shared" si="41"/>
        <v>68</v>
      </c>
      <c r="AI90" s="92">
        <f t="shared" si="42"/>
        <v>67</v>
      </c>
      <c r="AJ90" s="92">
        <f t="shared" si="43"/>
        <v>66</v>
      </c>
      <c r="AK90" s="92">
        <f t="shared" si="44"/>
        <v>66</v>
      </c>
      <c r="AL90" s="96">
        <f t="shared" ca="1" si="21"/>
        <v>0</v>
      </c>
      <c r="AM90" s="96">
        <f t="shared" ca="1" si="22"/>
        <v>0</v>
      </c>
      <c r="AN90" s="96">
        <f t="shared" ca="1" si="23"/>
        <v>0</v>
      </c>
      <c r="AO90" s="96">
        <f t="shared" ca="1" si="24"/>
        <v>0</v>
      </c>
      <c r="AP90" s="96">
        <f t="shared" ca="1" si="25"/>
        <v>0</v>
      </c>
      <c r="AQ90" s="96">
        <f t="shared" ca="1" si="26"/>
        <v>0</v>
      </c>
      <c r="AR90" s="96">
        <f t="shared" ca="1" si="27"/>
        <v>0</v>
      </c>
      <c r="AS90" s="96">
        <f t="shared" ca="1" si="28"/>
        <v>0</v>
      </c>
      <c r="AT90" s="96">
        <f t="shared" ca="1" si="29"/>
        <v>0</v>
      </c>
      <c r="AU90" s="96">
        <f t="shared" ca="1" si="30"/>
        <v>0</v>
      </c>
      <c r="AV90" s="96">
        <f t="shared" ca="1" si="31"/>
        <v>0</v>
      </c>
      <c r="AW90" s="13">
        <f t="shared" ca="1" si="45"/>
        <v>6</v>
      </c>
      <c r="AX90" s="2">
        <f t="shared" ca="1" si="46"/>
        <v>17</v>
      </c>
    </row>
    <row r="91" spans="1:50" ht="15" customHeight="1" x14ac:dyDescent="0.25">
      <c r="A91" s="93">
        <f t="shared" si="49"/>
        <v>42971</v>
      </c>
      <c r="B91" s="51">
        <f>bering!K91</f>
        <v>5650.8059999999996</v>
      </c>
      <c r="C91" s="51">
        <f>conus!K91</f>
        <v>5859.7470000000003</v>
      </c>
      <c r="D91" s="55">
        <f t="shared" ca="1" si="56"/>
        <v>5650.8059999999996</v>
      </c>
      <c r="E91" s="61">
        <f t="shared" ca="1" si="47"/>
        <v>17</v>
      </c>
      <c r="F91" s="9">
        <f t="shared" ca="1" si="32"/>
        <v>0</v>
      </c>
      <c r="G91" s="63">
        <f>ROW()</f>
        <v>91</v>
      </c>
      <c r="H91" s="95">
        <f t="shared" si="16"/>
        <v>88</v>
      </c>
      <c r="I91" s="95">
        <f t="shared" ca="1" si="17"/>
        <v>74</v>
      </c>
      <c r="J91" s="95">
        <f t="shared" ca="1" si="18"/>
        <v>71</v>
      </c>
      <c r="K91" s="94">
        <f t="shared" si="50"/>
        <v>0</v>
      </c>
      <c r="L91" s="89">
        <f t="shared" si="52"/>
        <v>0</v>
      </c>
      <c r="M91" s="94">
        <f t="shared" ca="1" si="51"/>
        <v>0</v>
      </c>
      <c r="N91" s="89">
        <f t="shared" ca="1" si="53"/>
        <v>0</v>
      </c>
      <c r="O91" s="89"/>
      <c r="P91" s="2">
        <f t="shared" si="55"/>
        <v>74</v>
      </c>
      <c r="Q91" s="2">
        <f t="shared" si="54"/>
        <v>73</v>
      </c>
      <c r="R91" s="2">
        <f t="shared" si="54"/>
        <v>72</v>
      </c>
      <c r="S91" s="2">
        <f t="shared" si="54"/>
        <v>71</v>
      </c>
      <c r="T91" s="2">
        <f t="shared" si="54"/>
        <v>70</v>
      </c>
      <c r="U91" s="2">
        <f t="shared" si="54"/>
        <v>74</v>
      </c>
      <c r="V91" s="2">
        <f t="shared" si="54"/>
        <v>73</v>
      </c>
      <c r="W91" s="2">
        <f t="shared" si="54"/>
        <v>72</v>
      </c>
      <c r="X91" s="2">
        <f t="shared" si="54"/>
        <v>71</v>
      </c>
      <c r="Y91" s="2">
        <f t="shared" si="54"/>
        <v>70</v>
      </c>
      <c r="Z91" s="2">
        <f t="shared" si="54"/>
        <v>70</v>
      </c>
      <c r="AA91" s="92">
        <f t="shared" si="34"/>
        <v>71</v>
      </c>
      <c r="AB91" s="92">
        <f t="shared" si="35"/>
        <v>70</v>
      </c>
      <c r="AC91" s="92">
        <f t="shared" si="36"/>
        <v>69</v>
      </c>
      <c r="AD91" s="92">
        <f t="shared" si="37"/>
        <v>68</v>
      </c>
      <c r="AE91" s="92">
        <f t="shared" si="38"/>
        <v>67</v>
      </c>
      <c r="AF91" s="92">
        <f t="shared" si="39"/>
        <v>71</v>
      </c>
      <c r="AG91" s="92">
        <f t="shared" si="40"/>
        <v>70</v>
      </c>
      <c r="AH91" s="92">
        <f t="shared" si="41"/>
        <v>69</v>
      </c>
      <c r="AI91" s="92">
        <f t="shared" si="42"/>
        <v>68</v>
      </c>
      <c r="AJ91" s="92">
        <f t="shared" si="43"/>
        <v>67</v>
      </c>
      <c r="AK91" s="92">
        <f t="shared" si="44"/>
        <v>67</v>
      </c>
      <c r="AL91" s="96">
        <f t="shared" ca="1" si="21"/>
        <v>0</v>
      </c>
      <c r="AM91" s="96">
        <f t="shared" ca="1" si="22"/>
        <v>0</v>
      </c>
      <c r="AN91" s="96">
        <f t="shared" ca="1" si="23"/>
        <v>0</v>
      </c>
      <c r="AO91" s="96">
        <f t="shared" ca="1" si="24"/>
        <v>0</v>
      </c>
      <c r="AP91" s="96">
        <f t="shared" ca="1" si="25"/>
        <v>0</v>
      </c>
      <c r="AQ91" s="96">
        <f t="shared" ca="1" si="26"/>
        <v>0</v>
      </c>
      <c r="AR91" s="96">
        <f t="shared" ca="1" si="27"/>
        <v>0</v>
      </c>
      <c r="AS91" s="96">
        <f t="shared" ca="1" si="28"/>
        <v>0</v>
      </c>
      <c r="AT91" s="96">
        <f t="shared" ca="1" si="29"/>
        <v>0</v>
      </c>
      <c r="AU91" s="96">
        <f t="shared" ca="1" si="30"/>
        <v>0</v>
      </c>
      <c r="AV91" s="96">
        <f t="shared" ca="1" si="31"/>
        <v>0</v>
      </c>
      <c r="AW91" s="13">
        <f t="shared" ca="1" si="45"/>
        <v>6</v>
      </c>
      <c r="AX91" s="2">
        <f t="shared" ca="1" si="46"/>
        <v>17</v>
      </c>
    </row>
    <row r="92" spans="1:50" ht="15" customHeight="1" x14ac:dyDescent="0.25">
      <c r="A92" s="93">
        <f t="shared" si="49"/>
        <v>42972</v>
      </c>
      <c r="B92" s="51">
        <f>bering!K92</f>
        <v>5650.8059999999996</v>
      </c>
      <c r="C92" s="51">
        <f>conus!K92</f>
        <v>5859.7470000000003</v>
      </c>
      <c r="D92" s="55">
        <f t="shared" ca="1" si="56"/>
        <v>5650.8059999999996</v>
      </c>
      <c r="E92" s="61">
        <f t="shared" ca="1" si="47"/>
        <v>17</v>
      </c>
      <c r="F92" s="9">
        <f t="shared" ca="1" si="32"/>
        <v>0</v>
      </c>
      <c r="G92" s="63">
        <f>ROW()</f>
        <v>92</v>
      </c>
      <c r="H92" s="95">
        <f t="shared" si="16"/>
        <v>89</v>
      </c>
      <c r="I92" s="95">
        <f t="shared" ca="1" si="17"/>
        <v>75</v>
      </c>
      <c r="J92" s="95">
        <f t="shared" ca="1" si="18"/>
        <v>72</v>
      </c>
      <c r="K92" s="94">
        <f t="shared" si="50"/>
        <v>0</v>
      </c>
      <c r="L92" s="89">
        <f t="shared" si="52"/>
        <v>0</v>
      </c>
      <c r="M92" s="94">
        <f t="shared" ca="1" si="51"/>
        <v>0</v>
      </c>
      <c r="N92" s="89">
        <f t="shared" ca="1" si="53"/>
        <v>0</v>
      </c>
      <c r="O92" s="89"/>
      <c r="P92" s="2">
        <f t="shared" si="55"/>
        <v>75</v>
      </c>
      <c r="Q92" s="2">
        <f t="shared" si="54"/>
        <v>74</v>
      </c>
      <c r="R92" s="2">
        <f t="shared" si="54"/>
        <v>73</v>
      </c>
      <c r="S92" s="2">
        <f t="shared" si="54"/>
        <v>72</v>
      </c>
      <c r="T92" s="2">
        <f t="shared" si="54"/>
        <v>71</v>
      </c>
      <c r="U92" s="2">
        <f t="shared" si="54"/>
        <v>75</v>
      </c>
      <c r="V92" s="2">
        <f t="shared" si="54"/>
        <v>74</v>
      </c>
      <c r="W92" s="2">
        <f t="shared" si="54"/>
        <v>73</v>
      </c>
      <c r="X92" s="2">
        <f t="shared" si="54"/>
        <v>72</v>
      </c>
      <c r="Y92" s="2">
        <f t="shared" si="54"/>
        <v>71</v>
      </c>
      <c r="Z92" s="2">
        <f t="shared" si="54"/>
        <v>71</v>
      </c>
      <c r="AA92" s="92">
        <f t="shared" si="34"/>
        <v>72</v>
      </c>
      <c r="AB92" s="92">
        <f t="shared" si="35"/>
        <v>71</v>
      </c>
      <c r="AC92" s="92">
        <f t="shared" si="36"/>
        <v>70</v>
      </c>
      <c r="AD92" s="92">
        <f t="shared" si="37"/>
        <v>69</v>
      </c>
      <c r="AE92" s="92">
        <f t="shared" si="38"/>
        <v>68</v>
      </c>
      <c r="AF92" s="92">
        <f t="shared" si="39"/>
        <v>72</v>
      </c>
      <c r="AG92" s="92">
        <f t="shared" si="40"/>
        <v>71</v>
      </c>
      <c r="AH92" s="92">
        <f t="shared" si="41"/>
        <v>70</v>
      </c>
      <c r="AI92" s="92">
        <f t="shared" si="42"/>
        <v>69</v>
      </c>
      <c r="AJ92" s="92">
        <f t="shared" si="43"/>
        <v>68</v>
      </c>
      <c r="AK92" s="92">
        <f t="shared" si="44"/>
        <v>68</v>
      </c>
      <c r="AL92" s="96">
        <f t="shared" ca="1" si="21"/>
        <v>0</v>
      </c>
      <c r="AM92" s="96">
        <f t="shared" ca="1" si="22"/>
        <v>0</v>
      </c>
      <c r="AN92" s="96">
        <f t="shared" ca="1" si="23"/>
        <v>0</v>
      </c>
      <c r="AO92" s="96">
        <f t="shared" ca="1" si="24"/>
        <v>0</v>
      </c>
      <c r="AP92" s="96">
        <f t="shared" ca="1" si="25"/>
        <v>0</v>
      </c>
      <c r="AQ92" s="96">
        <f t="shared" ca="1" si="26"/>
        <v>0</v>
      </c>
      <c r="AR92" s="96">
        <f t="shared" ca="1" si="27"/>
        <v>0</v>
      </c>
      <c r="AS92" s="96">
        <f t="shared" ca="1" si="28"/>
        <v>0</v>
      </c>
      <c r="AT92" s="96">
        <f t="shared" ca="1" si="29"/>
        <v>0</v>
      </c>
      <c r="AU92" s="96">
        <f t="shared" ca="1" si="30"/>
        <v>0</v>
      </c>
      <c r="AV92" s="96">
        <f t="shared" ca="1" si="31"/>
        <v>0</v>
      </c>
      <c r="AW92" s="13">
        <f t="shared" ca="1" si="45"/>
        <v>6</v>
      </c>
      <c r="AX92" s="2">
        <f t="shared" ca="1" si="46"/>
        <v>17</v>
      </c>
    </row>
    <row r="93" spans="1:50" ht="15" customHeight="1" x14ac:dyDescent="0.25">
      <c r="A93" s="93">
        <f t="shared" si="49"/>
        <v>42973</v>
      </c>
      <c r="B93" s="51">
        <f>bering!K93</f>
        <v>5650.8059999999996</v>
      </c>
      <c r="C93" s="51">
        <f>conus!K93</f>
        <v>5859.7470000000003</v>
      </c>
      <c r="D93" s="55">
        <f t="shared" ca="1" si="56"/>
        <v>5650.8059999999996</v>
      </c>
      <c r="E93" s="61">
        <f t="shared" ca="1" si="47"/>
        <v>17</v>
      </c>
      <c r="F93" s="9">
        <f t="shared" ca="1" si="32"/>
        <v>0</v>
      </c>
      <c r="G93" s="63">
        <f>ROW()</f>
        <v>93</v>
      </c>
      <c r="H93" s="95">
        <f t="shared" si="16"/>
        <v>90</v>
      </c>
      <c r="I93" s="95">
        <f t="shared" ca="1" si="17"/>
        <v>76</v>
      </c>
      <c r="J93" s="95">
        <f t="shared" ca="1" si="18"/>
        <v>73</v>
      </c>
      <c r="K93" s="94">
        <f t="shared" si="50"/>
        <v>0</v>
      </c>
      <c r="L93" s="89">
        <f t="shared" si="52"/>
        <v>0</v>
      </c>
      <c r="M93" s="94">
        <f t="shared" ca="1" si="51"/>
        <v>0</v>
      </c>
      <c r="N93" s="89">
        <f t="shared" ca="1" si="53"/>
        <v>0</v>
      </c>
      <c r="O93" s="89"/>
      <c r="P93" s="2">
        <f t="shared" si="55"/>
        <v>76</v>
      </c>
      <c r="Q93" s="2">
        <f t="shared" si="54"/>
        <v>75</v>
      </c>
      <c r="R93" s="2">
        <f t="shared" si="54"/>
        <v>74</v>
      </c>
      <c r="S93" s="2">
        <f t="shared" si="54"/>
        <v>73</v>
      </c>
      <c r="T93" s="2">
        <f t="shared" si="54"/>
        <v>72</v>
      </c>
      <c r="U93" s="2">
        <f t="shared" si="54"/>
        <v>76</v>
      </c>
      <c r="V93" s="2">
        <f t="shared" si="54"/>
        <v>75</v>
      </c>
      <c r="W93" s="2">
        <f t="shared" si="54"/>
        <v>74</v>
      </c>
      <c r="X93" s="2">
        <f t="shared" si="54"/>
        <v>73</v>
      </c>
      <c r="Y93" s="2">
        <f t="shared" si="54"/>
        <v>72</v>
      </c>
      <c r="Z93" s="2">
        <f t="shared" si="54"/>
        <v>72</v>
      </c>
      <c r="AA93" s="92">
        <f t="shared" si="34"/>
        <v>73</v>
      </c>
      <c r="AB93" s="92">
        <f t="shared" si="35"/>
        <v>72</v>
      </c>
      <c r="AC93" s="92">
        <f t="shared" si="36"/>
        <v>71</v>
      </c>
      <c r="AD93" s="92">
        <f t="shared" si="37"/>
        <v>70</v>
      </c>
      <c r="AE93" s="92">
        <f t="shared" si="38"/>
        <v>69</v>
      </c>
      <c r="AF93" s="92">
        <f t="shared" si="39"/>
        <v>73</v>
      </c>
      <c r="AG93" s="92">
        <f t="shared" si="40"/>
        <v>72</v>
      </c>
      <c r="AH93" s="92">
        <f t="shared" si="41"/>
        <v>71</v>
      </c>
      <c r="AI93" s="92">
        <f t="shared" si="42"/>
        <v>70</v>
      </c>
      <c r="AJ93" s="92">
        <f t="shared" si="43"/>
        <v>69</v>
      </c>
      <c r="AK93" s="92">
        <f t="shared" si="44"/>
        <v>69</v>
      </c>
      <c r="AL93" s="96">
        <f t="shared" ca="1" si="21"/>
        <v>0</v>
      </c>
      <c r="AM93" s="96">
        <f t="shared" ca="1" si="22"/>
        <v>0</v>
      </c>
      <c r="AN93" s="96">
        <f t="shared" ca="1" si="23"/>
        <v>0</v>
      </c>
      <c r="AO93" s="96">
        <f t="shared" ca="1" si="24"/>
        <v>0</v>
      </c>
      <c r="AP93" s="96">
        <f t="shared" ca="1" si="25"/>
        <v>0</v>
      </c>
      <c r="AQ93" s="96">
        <f t="shared" ca="1" si="26"/>
        <v>0</v>
      </c>
      <c r="AR93" s="96">
        <f t="shared" ca="1" si="27"/>
        <v>0</v>
      </c>
      <c r="AS93" s="96">
        <f t="shared" ca="1" si="28"/>
        <v>0</v>
      </c>
      <c r="AT93" s="96">
        <f t="shared" ca="1" si="29"/>
        <v>0</v>
      </c>
      <c r="AU93" s="96">
        <f t="shared" ca="1" si="30"/>
        <v>0</v>
      </c>
      <c r="AV93" s="96">
        <f t="shared" ca="1" si="31"/>
        <v>0</v>
      </c>
      <c r="AW93" s="13">
        <f t="shared" ca="1" si="45"/>
        <v>6</v>
      </c>
      <c r="AX93" s="2">
        <f t="shared" ca="1" si="46"/>
        <v>17</v>
      </c>
    </row>
    <row r="94" spans="1:50" ht="15" customHeight="1" x14ac:dyDescent="0.25">
      <c r="A94" s="93">
        <f t="shared" si="49"/>
        <v>42974</v>
      </c>
      <c r="B94" s="51">
        <f>bering!K94</f>
        <v>5650.8059999999996</v>
      </c>
      <c r="C94" s="51">
        <f>conus!K94</f>
        <v>5859.7470000000003</v>
      </c>
      <c r="D94" s="55">
        <f t="shared" ca="1" si="56"/>
        <v>5650.8059999999996</v>
      </c>
      <c r="E94" s="61">
        <f t="shared" ca="1" si="47"/>
        <v>17</v>
      </c>
      <c r="F94" s="9">
        <f t="shared" ca="1" si="32"/>
        <v>0</v>
      </c>
      <c r="G94" s="63">
        <f>ROW()</f>
        <v>94</v>
      </c>
      <c r="H94" s="95">
        <f t="shared" si="16"/>
        <v>91</v>
      </c>
      <c r="I94" s="95">
        <f t="shared" ca="1" si="17"/>
        <v>77</v>
      </c>
      <c r="J94" s="95">
        <f t="shared" ca="1" si="18"/>
        <v>74</v>
      </c>
      <c r="K94" s="94">
        <f t="shared" si="50"/>
        <v>0</v>
      </c>
      <c r="L94" s="89">
        <f t="shared" si="52"/>
        <v>0</v>
      </c>
      <c r="M94" s="94">
        <f t="shared" ca="1" si="51"/>
        <v>0</v>
      </c>
      <c r="N94" s="89">
        <f t="shared" ca="1" si="53"/>
        <v>0</v>
      </c>
      <c r="O94" s="89"/>
      <c r="P94" s="2">
        <f t="shared" si="55"/>
        <v>77</v>
      </c>
      <c r="Q94" s="2">
        <f t="shared" si="54"/>
        <v>76</v>
      </c>
      <c r="R94" s="2">
        <f t="shared" si="54"/>
        <v>75</v>
      </c>
      <c r="S94" s="2">
        <f t="shared" si="54"/>
        <v>74</v>
      </c>
      <c r="T94" s="2">
        <f t="shared" si="54"/>
        <v>73</v>
      </c>
      <c r="U94" s="2">
        <f t="shared" si="54"/>
        <v>77</v>
      </c>
      <c r="V94" s="2">
        <f t="shared" si="54"/>
        <v>76</v>
      </c>
      <c r="W94" s="2">
        <f t="shared" si="54"/>
        <v>75</v>
      </c>
      <c r="X94" s="2">
        <f t="shared" si="54"/>
        <v>74</v>
      </c>
      <c r="Y94" s="2">
        <f t="shared" si="54"/>
        <v>73</v>
      </c>
      <c r="Z94" s="2">
        <f t="shared" si="54"/>
        <v>73</v>
      </c>
      <c r="AA94" s="92">
        <f t="shared" si="34"/>
        <v>74</v>
      </c>
      <c r="AB94" s="92">
        <f t="shared" si="35"/>
        <v>73</v>
      </c>
      <c r="AC94" s="92">
        <f t="shared" si="36"/>
        <v>72</v>
      </c>
      <c r="AD94" s="92">
        <f t="shared" si="37"/>
        <v>71</v>
      </c>
      <c r="AE94" s="92">
        <f t="shared" si="38"/>
        <v>70</v>
      </c>
      <c r="AF94" s="92">
        <f t="shared" si="39"/>
        <v>74</v>
      </c>
      <c r="AG94" s="92">
        <f t="shared" si="40"/>
        <v>73</v>
      </c>
      <c r="AH94" s="92">
        <f t="shared" si="41"/>
        <v>72</v>
      </c>
      <c r="AI94" s="92">
        <f t="shared" si="42"/>
        <v>71</v>
      </c>
      <c r="AJ94" s="92">
        <f t="shared" si="43"/>
        <v>70</v>
      </c>
      <c r="AK94" s="92">
        <f t="shared" si="44"/>
        <v>70</v>
      </c>
      <c r="AL94" s="96">
        <f t="shared" ca="1" si="21"/>
        <v>0</v>
      </c>
      <c r="AM94" s="96">
        <f t="shared" ca="1" si="22"/>
        <v>0</v>
      </c>
      <c r="AN94" s="96">
        <f t="shared" ca="1" si="23"/>
        <v>0</v>
      </c>
      <c r="AO94" s="96">
        <f t="shared" ca="1" si="24"/>
        <v>0</v>
      </c>
      <c r="AP94" s="96">
        <f t="shared" ca="1" si="25"/>
        <v>0</v>
      </c>
      <c r="AQ94" s="96">
        <f t="shared" ca="1" si="26"/>
        <v>0</v>
      </c>
      <c r="AR94" s="96">
        <f t="shared" ca="1" si="27"/>
        <v>0</v>
      </c>
      <c r="AS94" s="96">
        <f t="shared" ca="1" si="28"/>
        <v>0</v>
      </c>
      <c r="AT94" s="96">
        <f t="shared" ca="1" si="29"/>
        <v>0</v>
      </c>
      <c r="AU94" s="96">
        <f t="shared" ca="1" si="30"/>
        <v>0</v>
      </c>
      <c r="AV94" s="96">
        <f t="shared" ca="1" si="31"/>
        <v>0</v>
      </c>
      <c r="AW94" s="13">
        <f t="shared" ca="1" si="45"/>
        <v>6</v>
      </c>
      <c r="AX94" s="2">
        <f t="shared" ca="1" si="46"/>
        <v>17</v>
      </c>
    </row>
    <row r="95" spans="1:50" ht="15" customHeight="1" x14ac:dyDescent="0.25">
      <c r="A95" s="93">
        <f t="shared" si="49"/>
        <v>42975</v>
      </c>
      <c r="B95" s="51">
        <f>bering!K95</f>
        <v>5650.8059999999996</v>
      </c>
      <c r="C95" s="51">
        <f>conus!K95</f>
        <v>5859.7470000000003</v>
      </c>
      <c r="D95" s="55">
        <f t="shared" ca="1" si="56"/>
        <v>5650.8059999999996</v>
      </c>
      <c r="E95" s="61">
        <f t="shared" ca="1" si="47"/>
        <v>17</v>
      </c>
      <c r="F95" s="9">
        <f t="shared" ca="1" si="32"/>
        <v>0</v>
      </c>
      <c r="G95" s="63">
        <f>ROW()</f>
        <v>95</v>
      </c>
      <c r="H95" s="95">
        <f t="shared" si="16"/>
        <v>92</v>
      </c>
      <c r="I95" s="95">
        <f t="shared" ca="1" si="17"/>
        <v>78</v>
      </c>
      <c r="J95" s="95">
        <f t="shared" ca="1" si="18"/>
        <v>75</v>
      </c>
      <c r="K95" s="94">
        <f t="shared" si="50"/>
        <v>0</v>
      </c>
      <c r="L95" s="89">
        <f t="shared" si="52"/>
        <v>0</v>
      </c>
      <c r="M95" s="94">
        <f t="shared" ca="1" si="51"/>
        <v>0</v>
      </c>
      <c r="N95" s="89">
        <f t="shared" ca="1" si="53"/>
        <v>0</v>
      </c>
      <c r="O95" s="89"/>
      <c r="P95" s="2">
        <f t="shared" si="55"/>
        <v>78</v>
      </c>
      <c r="Q95" s="2">
        <f t="shared" si="54"/>
        <v>77</v>
      </c>
      <c r="R95" s="2">
        <f t="shared" si="54"/>
        <v>76</v>
      </c>
      <c r="S95" s="2">
        <f t="shared" si="54"/>
        <v>75</v>
      </c>
      <c r="T95" s="2">
        <f t="shared" si="54"/>
        <v>74</v>
      </c>
      <c r="U95" s="2">
        <f t="shared" si="54"/>
        <v>78</v>
      </c>
      <c r="V95" s="2">
        <f t="shared" si="54"/>
        <v>77</v>
      </c>
      <c r="W95" s="2">
        <f t="shared" si="54"/>
        <v>76</v>
      </c>
      <c r="X95" s="2">
        <f t="shared" si="54"/>
        <v>75</v>
      </c>
      <c r="Y95" s="2">
        <f t="shared" si="54"/>
        <v>74</v>
      </c>
      <c r="Z95" s="2">
        <f t="shared" si="54"/>
        <v>74</v>
      </c>
      <c r="AA95" s="92">
        <f t="shared" si="34"/>
        <v>75</v>
      </c>
      <c r="AB95" s="92">
        <f t="shared" si="35"/>
        <v>74</v>
      </c>
      <c r="AC95" s="92">
        <f t="shared" si="36"/>
        <v>73</v>
      </c>
      <c r="AD95" s="92">
        <f t="shared" si="37"/>
        <v>72</v>
      </c>
      <c r="AE95" s="92">
        <f t="shared" si="38"/>
        <v>71</v>
      </c>
      <c r="AF95" s="92">
        <f t="shared" si="39"/>
        <v>75</v>
      </c>
      <c r="AG95" s="92">
        <f t="shared" si="40"/>
        <v>74</v>
      </c>
      <c r="AH95" s="92">
        <f t="shared" si="41"/>
        <v>73</v>
      </c>
      <c r="AI95" s="92">
        <f t="shared" si="42"/>
        <v>72</v>
      </c>
      <c r="AJ95" s="92">
        <f t="shared" si="43"/>
        <v>71</v>
      </c>
      <c r="AK95" s="92">
        <f t="shared" si="44"/>
        <v>71</v>
      </c>
      <c r="AL95" s="96">
        <f t="shared" ca="1" si="21"/>
        <v>0</v>
      </c>
      <c r="AM95" s="96">
        <f t="shared" ca="1" si="22"/>
        <v>0</v>
      </c>
      <c r="AN95" s="96">
        <f t="shared" ca="1" si="23"/>
        <v>0</v>
      </c>
      <c r="AO95" s="96">
        <f t="shared" ca="1" si="24"/>
        <v>0</v>
      </c>
      <c r="AP95" s="96">
        <f t="shared" ca="1" si="25"/>
        <v>0</v>
      </c>
      <c r="AQ95" s="96">
        <f t="shared" ca="1" si="26"/>
        <v>0</v>
      </c>
      <c r="AR95" s="96">
        <f t="shared" ca="1" si="27"/>
        <v>0</v>
      </c>
      <c r="AS95" s="96">
        <f t="shared" ca="1" si="28"/>
        <v>0</v>
      </c>
      <c r="AT95" s="96">
        <f t="shared" ca="1" si="29"/>
        <v>0</v>
      </c>
      <c r="AU95" s="96">
        <f t="shared" ca="1" si="30"/>
        <v>0</v>
      </c>
      <c r="AV95" s="96">
        <f t="shared" ca="1" si="31"/>
        <v>0</v>
      </c>
      <c r="AW95" s="13">
        <f t="shared" ca="1" si="45"/>
        <v>6</v>
      </c>
      <c r="AX95" s="2">
        <f t="shared" ca="1" si="46"/>
        <v>17</v>
      </c>
    </row>
    <row r="96" spans="1:50" ht="15" customHeight="1" x14ac:dyDescent="0.25">
      <c r="A96" s="93">
        <f t="shared" si="49"/>
        <v>42976</v>
      </c>
      <c r="B96" s="51">
        <f>bering!K96</f>
        <v>5650.8059999999996</v>
      </c>
      <c r="C96" s="51">
        <f>conus!K96</f>
        <v>5859.7470000000003</v>
      </c>
      <c r="D96" s="55">
        <f t="shared" ca="1" si="56"/>
        <v>5650.8059999999996</v>
      </c>
      <c r="E96" s="61">
        <f t="shared" ca="1" si="47"/>
        <v>17</v>
      </c>
      <c r="F96" s="9">
        <f t="shared" ca="1" si="32"/>
        <v>0</v>
      </c>
      <c r="G96" s="63">
        <f>ROW()</f>
        <v>96</v>
      </c>
      <c r="H96" s="95">
        <f t="shared" si="16"/>
        <v>93</v>
      </c>
      <c r="I96" s="95">
        <f t="shared" ca="1" si="17"/>
        <v>79</v>
      </c>
      <c r="J96" s="95">
        <f t="shared" ca="1" si="18"/>
        <v>76</v>
      </c>
      <c r="K96" s="94">
        <f t="shared" si="50"/>
        <v>0</v>
      </c>
      <c r="L96" s="89">
        <f t="shared" si="52"/>
        <v>0</v>
      </c>
      <c r="M96" s="94">
        <f t="shared" ca="1" si="51"/>
        <v>0</v>
      </c>
      <c r="N96" s="89">
        <f t="shared" ca="1" si="53"/>
        <v>0</v>
      </c>
      <c r="O96" s="89"/>
      <c r="P96" s="2">
        <f t="shared" si="55"/>
        <v>79</v>
      </c>
      <c r="Q96" s="2">
        <f t="shared" si="54"/>
        <v>78</v>
      </c>
      <c r="R96" s="2">
        <f t="shared" si="54"/>
        <v>77</v>
      </c>
      <c r="S96" s="2">
        <f t="shared" si="54"/>
        <v>76</v>
      </c>
      <c r="T96" s="2">
        <f t="shared" si="54"/>
        <v>75</v>
      </c>
      <c r="U96" s="2">
        <f t="shared" si="54"/>
        <v>79</v>
      </c>
      <c r="V96" s="2">
        <f t="shared" si="54"/>
        <v>78</v>
      </c>
      <c r="W96" s="2">
        <f t="shared" si="54"/>
        <v>77</v>
      </c>
      <c r="X96" s="2">
        <f t="shared" si="54"/>
        <v>76</v>
      </c>
      <c r="Y96" s="2">
        <f t="shared" si="54"/>
        <v>75</v>
      </c>
      <c r="Z96" s="2">
        <f t="shared" si="54"/>
        <v>75</v>
      </c>
      <c r="AA96" s="92">
        <f t="shared" si="34"/>
        <v>76</v>
      </c>
      <c r="AB96" s="92">
        <f t="shared" si="35"/>
        <v>75</v>
      </c>
      <c r="AC96" s="92">
        <f t="shared" si="36"/>
        <v>74</v>
      </c>
      <c r="AD96" s="92">
        <f t="shared" si="37"/>
        <v>73</v>
      </c>
      <c r="AE96" s="92">
        <f t="shared" si="38"/>
        <v>72</v>
      </c>
      <c r="AF96" s="92">
        <f t="shared" si="39"/>
        <v>76</v>
      </c>
      <c r="AG96" s="92">
        <f t="shared" si="40"/>
        <v>75</v>
      </c>
      <c r="AH96" s="92">
        <f t="shared" si="41"/>
        <v>74</v>
      </c>
      <c r="AI96" s="92">
        <f t="shared" si="42"/>
        <v>73</v>
      </c>
      <c r="AJ96" s="92">
        <f t="shared" si="43"/>
        <v>72</v>
      </c>
      <c r="AK96" s="92">
        <f t="shared" si="44"/>
        <v>72</v>
      </c>
      <c r="AL96" s="96">
        <f t="shared" ca="1" si="21"/>
        <v>0</v>
      </c>
      <c r="AM96" s="96">
        <f t="shared" ca="1" si="22"/>
        <v>0</v>
      </c>
      <c r="AN96" s="96">
        <f t="shared" ca="1" si="23"/>
        <v>0</v>
      </c>
      <c r="AO96" s="96">
        <f t="shared" ca="1" si="24"/>
        <v>0</v>
      </c>
      <c r="AP96" s="96">
        <f t="shared" ca="1" si="25"/>
        <v>0</v>
      </c>
      <c r="AQ96" s="96">
        <f t="shared" ca="1" si="26"/>
        <v>0</v>
      </c>
      <c r="AR96" s="96">
        <f t="shared" ca="1" si="27"/>
        <v>0</v>
      </c>
      <c r="AS96" s="96">
        <f t="shared" ca="1" si="28"/>
        <v>0</v>
      </c>
      <c r="AT96" s="96">
        <f t="shared" ca="1" si="29"/>
        <v>0</v>
      </c>
      <c r="AU96" s="96">
        <f t="shared" ca="1" si="30"/>
        <v>0</v>
      </c>
      <c r="AV96" s="96">
        <f t="shared" ca="1" si="31"/>
        <v>0</v>
      </c>
      <c r="AW96" s="13">
        <f t="shared" ca="1" si="45"/>
        <v>6</v>
      </c>
      <c r="AX96" s="2">
        <f t="shared" ca="1" si="46"/>
        <v>17</v>
      </c>
    </row>
    <row r="97" spans="1:50" ht="15" customHeight="1" x14ac:dyDescent="0.25">
      <c r="A97" s="93">
        <f t="shared" si="49"/>
        <v>42977</v>
      </c>
      <c r="B97" s="51">
        <f>bering!K97</f>
        <v>5650.8059999999996</v>
      </c>
      <c r="C97" s="51">
        <f>conus!K97</f>
        <v>5859.7470000000003</v>
      </c>
      <c r="D97" s="55">
        <f t="shared" ca="1" si="56"/>
        <v>5650.8059999999996</v>
      </c>
      <c r="E97" s="61">
        <f t="shared" ca="1" si="47"/>
        <v>17</v>
      </c>
      <c r="F97" s="9">
        <f t="shared" ca="1" si="32"/>
        <v>0</v>
      </c>
      <c r="G97" s="63">
        <f>ROW()</f>
        <v>97</v>
      </c>
      <c r="H97" s="95">
        <f t="shared" si="16"/>
        <v>94</v>
      </c>
      <c r="I97" s="95">
        <f t="shared" ca="1" si="17"/>
        <v>80</v>
      </c>
      <c r="J97" s="95">
        <f t="shared" ca="1" si="18"/>
        <v>77</v>
      </c>
      <c r="K97" s="94">
        <f t="shared" si="50"/>
        <v>0</v>
      </c>
      <c r="L97" s="89">
        <f t="shared" si="52"/>
        <v>0</v>
      </c>
      <c r="M97" s="94">
        <f t="shared" ca="1" si="51"/>
        <v>0</v>
      </c>
      <c r="N97" s="89">
        <f t="shared" ca="1" si="53"/>
        <v>0</v>
      </c>
      <c r="O97" s="89"/>
      <c r="P97" s="2">
        <f t="shared" si="55"/>
        <v>80</v>
      </c>
      <c r="Q97" s="2">
        <f t="shared" si="54"/>
        <v>79</v>
      </c>
      <c r="R97" s="2">
        <f t="shared" si="54"/>
        <v>78</v>
      </c>
      <c r="S97" s="2">
        <f t="shared" si="54"/>
        <v>77</v>
      </c>
      <c r="T97" s="2">
        <f t="shared" si="54"/>
        <v>76</v>
      </c>
      <c r="U97" s="2">
        <f t="shared" si="54"/>
        <v>80</v>
      </c>
      <c r="V97" s="2">
        <f t="shared" si="54"/>
        <v>79</v>
      </c>
      <c r="W97" s="2">
        <f t="shared" si="54"/>
        <v>78</v>
      </c>
      <c r="X97" s="2">
        <f t="shared" si="54"/>
        <v>77</v>
      </c>
      <c r="Y97" s="2">
        <f t="shared" si="54"/>
        <v>76</v>
      </c>
      <c r="Z97" s="2">
        <f t="shared" si="54"/>
        <v>76</v>
      </c>
      <c r="AA97" s="92">
        <f t="shared" si="34"/>
        <v>77</v>
      </c>
      <c r="AB97" s="92">
        <f t="shared" si="35"/>
        <v>76</v>
      </c>
      <c r="AC97" s="92">
        <f t="shared" si="36"/>
        <v>75</v>
      </c>
      <c r="AD97" s="92">
        <f t="shared" si="37"/>
        <v>74</v>
      </c>
      <c r="AE97" s="92">
        <f t="shared" si="38"/>
        <v>73</v>
      </c>
      <c r="AF97" s="92">
        <f t="shared" si="39"/>
        <v>77</v>
      </c>
      <c r="AG97" s="92">
        <f t="shared" si="40"/>
        <v>76</v>
      </c>
      <c r="AH97" s="92">
        <f t="shared" si="41"/>
        <v>75</v>
      </c>
      <c r="AI97" s="92">
        <f t="shared" si="42"/>
        <v>74</v>
      </c>
      <c r="AJ97" s="92">
        <f t="shared" si="43"/>
        <v>73</v>
      </c>
      <c r="AK97" s="92">
        <f t="shared" si="44"/>
        <v>73</v>
      </c>
      <c r="AL97" s="96">
        <f t="shared" ca="1" si="21"/>
        <v>0</v>
      </c>
      <c r="AM97" s="96">
        <f t="shared" ca="1" si="22"/>
        <v>0</v>
      </c>
      <c r="AN97" s="96">
        <f t="shared" ca="1" si="23"/>
        <v>0</v>
      </c>
      <c r="AO97" s="96">
        <f t="shared" ca="1" si="24"/>
        <v>0</v>
      </c>
      <c r="AP97" s="96">
        <f t="shared" ca="1" si="25"/>
        <v>0</v>
      </c>
      <c r="AQ97" s="96">
        <f t="shared" ca="1" si="26"/>
        <v>0</v>
      </c>
      <c r="AR97" s="96">
        <f t="shared" ca="1" si="27"/>
        <v>0</v>
      </c>
      <c r="AS97" s="96">
        <f t="shared" ca="1" si="28"/>
        <v>0</v>
      </c>
      <c r="AT97" s="96">
        <f t="shared" ca="1" si="29"/>
        <v>0</v>
      </c>
      <c r="AU97" s="96">
        <f t="shared" ca="1" si="30"/>
        <v>0</v>
      </c>
      <c r="AV97" s="96">
        <f t="shared" ca="1" si="31"/>
        <v>0</v>
      </c>
      <c r="AW97" s="13">
        <f t="shared" ca="1" si="45"/>
        <v>6</v>
      </c>
      <c r="AX97" s="2">
        <f t="shared" ca="1" si="46"/>
        <v>17</v>
      </c>
    </row>
    <row r="98" spans="1:50" ht="15" customHeight="1" x14ac:dyDescent="0.25">
      <c r="A98" s="93">
        <f t="shared" si="49"/>
        <v>42978</v>
      </c>
      <c r="B98" s="51">
        <f>bering!K98</f>
        <v>5650.8059999999996</v>
      </c>
      <c r="C98" s="51">
        <f>conus!K98</f>
        <v>5859.7470000000003</v>
      </c>
      <c r="D98" s="55">
        <f t="shared" ca="1" si="56"/>
        <v>5650.8059999999996</v>
      </c>
      <c r="E98" s="61">
        <f t="shared" ca="1" si="47"/>
        <v>17</v>
      </c>
      <c r="F98" s="9">
        <f t="shared" ca="1" si="32"/>
        <v>0</v>
      </c>
      <c r="G98" s="63">
        <f>ROW()</f>
        <v>98</v>
      </c>
      <c r="H98" s="95">
        <f t="shared" si="16"/>
        <v>95</v>
      </c>
      <c r="I98" s="95">
        <f t="shared" ca="1" si="17"/>
        <v>81</v>
      </c>
      <c r="J98" s="95">
        <f t="shared" ca="1" si="18"/>
        <v>78</v>
      </c>
      <c r="K98" s="94">
        <f t="shared" si="50"/>
        <v>0</v>
      </c>
      <c r="L98" s="89">
        <f t="shared" si="52"/>
        <v>0</v>
      </c>
      <c r="M98" s="94">
        <f t="shared" ca="1" si="51"/>
        <v>0</v>
      </c>
      <c r="N98" s="89">
        <f t="shared" ca="1" si="53"/>
        <v>0</v>
      </c>
      <c r="O98" s="89"/>
      <c r="P98" s="2">
        <f t="shared" si="55"/>
        <v>81</v>
      </c>
      <c r="Q98" s="2">
        <f t="shared" si="54"/>
        <v>80</v>
      </c>
      <c r="R98" s="2">
        <f t="shared" si="54"/>
        <v>79</v>
      </c>
      <c r="S98" s="2">
        <f t="shared" si="54"/>
        <v>78</v>
      </c>
      <c r="T98" s="2">
        <f t="shared" si="54"/>
        <v>77</v>
      </c>
      <c r="U98" s="2">
        <f t="shared" si="54"/>
        <v>81</v>
      </c>
      <c r="V98" s="2">
        <f t="shared" si="54"/>
        <v>80</v>
      </c>
      <c r="W98" s="2">
        <f t="shared" si="54"/>
        <v>79</v>
      </c>
      <c r="X98" s="2">
        <f t="shared" si="54"/>
        <v>78</v>
      </c>
      <c r="Y98" s="2">
        <f t="shared" si="54"/>
        <v>77</v>
      </c>
      <c r="Z98" s="2">
        <f t="shared" si="54"/>
        <v>77</v>
      </c>
      <c r="AA98" s="92">
        <f t="shared" si="34"/>
        <v>78</v>
      </c>
      <c r="AB98" s="92">
        <f t="shared" si="35"/>
        <v>77</v>
      </c>
      <c r="AC98" s="92">
        <f t="shared" si="36"/>
        <v>76</v>
      </c>
      <c r="AD98" s="92">
        <f t="shared" si="37"/>
        <v>75</v>
      </c>
      <c r="AE98" s="92">
        <f t="shared" si="38"/>
        <v>74</v>
      </c>
      <c r="AF98" s="92">
        <f t="shared" si="39"/>
        <v>78</v>
      </c>
      <c r="AG98" s="92">
        <f t="shared" si="40"/>
        <v>77</v>
      </c>
      <c r="AH98" s="92">
        <f t="shared" si="41"/>
        <v>76</v>
      </c>
      <c r="AI98" s="92">
        <f t="shared" si="42"/>
        <v>75</v>
      </c>
      <c r="AJ98" s="92">
        <f t="shared" si="43"/>
        <v>74</v>
      </c>
      <c r="AK98" s="92">
        <f t="shared" si="44"/>
        <v>74</v>
      </c>
      <c r="AL98" s="96">
        <f t="shared" ca="1" si="21"/>
        <v>0</v>
      </c>
      <c r="AM98" s="96">
        <f t="shared" ca="1" si="22"/>
        <v>0</v>
      </c>
      <c r="AN98" s="96">
        <f t="shared" ca="1" si="23"/>
        <v>0</v>
      </c>
      <c r="AO98" s="96">
        <f t="shared" ca="1" si="24"/>
        <v>0</v>
      </c>
      <c r="AP98" s="96">
        <f t="shared" ca="1" si="25"/>
        <v>0</v>
      </c>
      <c r="AQ98" s="96">
        <f t="shared" ca="1" si="26"/>
        <v>0</v>
      </c>
      <c r="AR98" s="96">
        <f t="shared" ca="1" si="27"/>
        <v>0</v>
      </c>
      <c r="AS98" s="96">
        <f t="shared" ca="1" si="28"/>
        <v>0</v>
      </c>
      <c r="AT98" s="96">
        <f t="shared" ca="1" si="29"/>
        <v>0</v>
      </c>
      <c r="AU98" s="96">
        <f t="shared" ca="1" si="30"/>
        <v>0</v>
      </c>
      <c r="AV98" s="96">
        <f t="shared" ca="1" si="31"/>
        <v>0</v>
      </c>
      <c r="AW98" s="13">
        <f t="shared" ca="1" si="45"/>
        <v>6</v>
      </c>
      <c r="AX98" s="2">
        <f t="shared" ca="1" si="46"/>
        <v>17</v>
      </c>
    </row>
    <row r="99" spans="1:50" ht="15" customHeight="1" x14ac:dyDescent="0.25">
      <c r="A99" s="93">
        <f t="shared" si="49"/>
        <v>42979</v>
      </c>
      <c r="B99" s="51">
        <f>bering!K99</f>
        <v>5650.8059999999996</v>
      </c>
      <c r="C99" s="51">
        <f>conus!K99</f>
        <v>5859.7470000000003</v>
      </c>
      <c r="D99" s="55">
        <f t="shared" ca="1" si="56"/>
        <v>5650.8059999999996</v>
      </c>
      <c r="E99" s="61">
        <f t="shared" ca="1" si="47"/>
        <v>17</v>
      </c>
      <c r="F99" s="9">
        <f t="shared" ca="1" si="32"/>
        <v>0</v>
      </c>
      <c r="G99" s="63">
        <f>ROW()</f>
        <v>99</v>
      </c>
      <c r="H99" s="95">
        <f t="shared" si="16"/>
        <v>96</v>
      </c>
      <c r="I99" s="95">
        <f t="shared" ca="1" si="17"/>
        <v>82</v>
      </c>
      <c r="J99" s="95">
        <f t="shared" ca="1" si="18"/>
        <v>79</v>
      </c>
      <c r="K99" s="94">
        <f t="shared" si="50"/>
        <v>0</v>
      </c>
      <c r="L99" s="89">
        <f t="shared" si="52"/>
        <v>0</v>
      </c>
      <c r="M99" s="94">
        <f t="shared" ca="1" si="51"/>
        <v>0</v>
      </c>
      <c r="N99" s="89">
        <f t="shared" ca="1" si="53"/>
        <v>0</v>
      </c>
      <c r="O99" s="89"/>
      <c r="P99" s="2">
        <f t="shared" si="55"/>
        <v>82</v>
      </c>
      <c r="Q99" s="2">
        <f t="shared" si="54"/>
        <v>81</v>
      </c>
      <c r="R99" s="2">
        <f t="shared" si="54"/>
        <v>80</v>
      </c>
      <c r="S99" s="2">
        <f t="shared" si="54"/>
        <v>79</v>
      </c>
      <c r="T99" s="2">
        <f t="shared" si="54"/>
        <v>78</v>
      </c>
      <c r="U99" s="2">
        <f t="shared" si="54"/>
        <v>82</v>
      </c>
      <c r="V99" s="2">
        <f t="shared" si="54"/>
        <v>81</v>
      </c>
      <c r="W99" s="2">
        <f t="shared" si="54"/>
        <v>80</v>
      </c>
      <c r="X99" s="2">
        <f t="shared" si="54"/>
        <v>79</v>
      </c>
      <c r="Y99" s="2">
        <f t="shared" si="54"/>
        <v>78</v>
      </c>
      <c r="Z99" s="2">
        <f t="shared" si="54"/>
        <v>78</v>
      </c>
      <c r="AA99" s="92">
        <f t="shared" si="34"/>
        <v>79</v>
      </c>
      <c r="AB99" s="92">
        <f t="shared" si="35"/>
        <v>78</v>
      </c>
      <c r="AC99" s="92">
        <f t="shared" si="36"/>
        <v>77</v>
      </c>
      <c r="AD99" s="92">
        <f t="shared" si="37"/>
        <v>76</v>
      </c>
      <c r="AE99" s="92">
        <f t="shared" si="38"/>
        <v>75</v>
      </c>
      <c r="AF99" s="92">
        <f t="shared" si="39"/>
        <v>79</v>
      </c>
      <c r="AG99" s="92">
        <f t="shared" si="40"/>
        <v>78</v>
      </c>
      <c r="AH99" s="92">
        <f t="shared" si="41"/>
        <v>77</v>
      </c>
      <c r="AI99" s="92">
        <f t="shared" si="42"/>
        <v>76</v>
      </c>
      <c r="AJ99" s="92">
        <f t="shared" si="43"/>
        <v>75</v>
      </c>
      <c r="AK99" s="92">
        <f t="shared" si="44"/>
        <v>75</v>
      </c>
      <c r="AL99" s="96">
        <f t="shared" ca="1" si="21"/>
        <v>0</v>
      </c>
      <c r="AM99" s="96">
        <f t="shared" ca="1" si="22"/>
        <v>0</v>
      </c>
      <c r="AN99" s="96">
        <f t="shared" ca="1" si="23"/>
        <v>0</v>
      </c>
      <c r="AO99" s="96">
        <f t="shared" ca="1" si="24"/>
        <v>0</v>
      </c>
      <c r="AP99" s="96">
        <f t="shared" ca="1" si="25"/>
        <v>0</v>
      </c>
      <c r="AQ99" s="96">
        <f t="shared" ca="1" si="26"/>
        <v>0</v>
      </c>
      <c r="AR99" s="96">
        <f t="shared" ca="1" si="27"/>
        <v>0</v>
      </c>
      <c r="AS99" s="96">
        <f t="shared" ca="1" si="28"/>
        <v>0</v>
      </c>
      <c r="AT99" s="96">
        <f t="shared" ca="1" si="29"/>
        <v>0</v>
      </c>
      <c r="AU99" s="96">
        <f t="shared" ca="1" si="30"/>
        <v>0</v>
      </c>
      <c r="AV99" s="96">
        <f t="shared" ca="1" si="31"/>
        <v>0</v>
      </c>
      <c r="AW99" s="13">
        <f t="shared" ca="1" si="45"/>
        <v>6</v>
      </c>
      <c r="AX99" s="2">
        <f t="shared" ca="1" si="46"/>
        <v>17</v>
      </c>
    </row>
    <row r="100" spans="1:50" ht="15" customHeight="1" x14ac:dyDescent="0.25">
      <c r="A100" s="93">
        <f t="shared" si="49"/>
        <v>42980</v>
      </c>
      <c r="B100" s="51">
        <f>bering!K100</f>
        <v>5650.8059999999996</v>
      </c>
      <c r="C100" s="51">
        <f>conus!K100</f>
        <v>5859.7470000000003</v>
      </c>
      <c r="D100" s="55">
        <f t="shared" ca="1" si="56"/>
        <v>5650.8059999999996</v>
      </c>
      <c r="E100" s="61">
        <f t="shared" ca="1" si="47"/>
        <v>17</v>
      </c>
      <c r="F100" s="9">
        <f t="shared" ca="1" si="32"/>
        <v>0</v>
      </c>
      <c r="G100" s="63">
        <f>ROW()</f>
        <v>100</v>
      </c>
      <c r="H100" s="95">
        <f t="shared" si="16"/>
        <v>97</v>
      </c>
      <c r="I100" s="95">
        <f t="shared" ca="1" si="17"/>
        <v>83</v>
      </c>
      <c r="J100" s="95">
        <f t="shared" ca="1" si="18"/>
        <v>80</v>
      </c>
      <c r="K100" s="94">
        <f t="shared" si="50"/>
        <v>0</v>
      </c>
      <c r="L100" s="89">
        <f t="shared" si="52"/>
        <v>0</v>
      </c>
      <c r="M100" s="94">
        <f t="shared" ca="1" si="51"/>
        <v>0</v>
      </c>
      <c r="N100" s="89">
        <f t="shared" ca="1" si="53"/>
        <v>0</v>
      </c>
      <c r="O100" s="89"/>
      <c r="P100" s="2">
        <f t="shared" si="55"/>
        <v>83</v>
      </c>
      <c r="Q100" s="2">
        <f t="shared" si="54"/>
        <v>82</v>
      </c>
      <c r="R100" s="2">
        <f t="shared" si="54"/>
        <v>81</v>
      </c>
      <c r="S100" s="2">
        <f t="shared" si="54"/>
        <v>80</v>
      </c>
      <c r="T100" s="2">
        <f t="shared" si="54"/>
        <v>79</v>
      </c>
      <c r="U100" s="2">
        <f t="shared" si="54"/>
        <v>83</v>
      </c>
      <c r="V100" s="2">
        <f t="shared" si="54"/>
        <v>82</v>
      </c>
      <c r="W100" s="2">
        <f t="shared" si="54"/>
        <v>81</v>
      </c>
      <c r="X100" s="2">
        <f t="shared" si="54"/>
        <v>80</v>
      </c>
      <c r="Y100" s="2">
        <f t="shared" si="54"/>
        <v>79</v>
      </c>
      <c r="Z100" s="2">
        <f t="shared" si="54"/>
        <v>79</v>
      </c>
      <c r="AA100" s="92">
        <f t="shared" si="34"/>
        <v>80</v>
      </c>
      <c r="AB100" s="92">
        <f t="shared" si="35"/>
        <v>79</v>
      </c>
      <c r="AC100" s="92">
        <f t="shared" si="36"/>
        <v>78</v>
      </c>
      <c r="AD100" s="92">
        <f t="shared" si="37"/>
        <v>77</v>
      </c>
      <c r="AE100" s="92">
        <f t="shared" si="38"/>
        <v>76</v>
      </c>
      <c r="AF100" s="92">
        <f t="shared" si="39"/>
        <v>80</v>
      </c>
      <c r="AG100" s="92">
        <f t="shared" si="40"/>
        <v>79</v>
      </c>
      <c r="AH100" s="92">
        <f t="shared" si="41"/>
        <v>78</v>
      </c>
      <c r="AI100" s="92">
        <f t="shared" si="42"/>
        <v>77</v>
      </c>
      <c r="AJ100" s="92">
        <f t="shared" si="43"/>
        <v>76</v>
      </c>
      <c r="AK100" s="92">
        <f t="shared" si="44"/>
        <v>76</v>
      </c>
      <c r="AL100" s="96">
        <f t="shared" ca="1" si="21"/>
        <v>0</v>
      </c>
      <c r="AM100" s="96">
        <f t="shared" ca="1" si="22"/>
        <v>0</v>
      </c>
      <c r="AN100" s="96">
        <f t="shared" ca="1" si="23"/>
        <v>0</v>
      </c>
      <c r="AO100" s="96">
        <f t="shared" ca="1" si="24"/>
        <v>0</v>
      </c>
      <c r="AP100" s="96">
        <f t="shared" ca="1" si="25"/>
        <v>0</v>
      </c>
      <c r="AQ100" s="96">
        <f t="shared" ca="1" si="26"/>
        <v>0</v>
      </c>
      <c r="AR100" s="96">
        <f t="shared" ca="1" si="27"/>
        <v>0</v>
      </c>
      <c r="AS100" s="96">
        <f t="shared" ca="1" si="28"/>
        <v>0</v>
      </c>
      <c r="AT100" s="96">
        <f t="shared" ca="1" si="29"/>
        <v>0</v>
      </c>
      <c r="AU100" s="96">
        <f t="shared" ca="1" si="30"/>
        <v>0</v>
      </c>
      <c r="AV100" s="96">
        <f t="shared" ca="1" si="31"/>
        <v>0</v>
      </c>
      <c r="AW100" s="13">
        <f t="shared" ca="1" si="45"/>
        <v>6</v>
      </c>
      <c r="AX100" s="2">
        <f t="shared" ca="1" si="46"/>
        <v>17</v>
      </c>
    </row>
    <row r="101" spans="1:50" ht="15" customHeight="1" x14ac:dyDescent="0.25">
      <c r="A101" s="93">
        <f t="shared" si="49"/>
        <v>42981</v>
      </c>
      <c r="B101" s="51">
        <f>bering!K101</f>
        <v>5650.8059999999996</v>
      </c>
      <c r="C101" s="51">
        <f>conus!K101</f>
        <v>5859.7470000000003</v>
      </c>
      <c r="D101" s="55">
        <f t="shared" ca="1" si="56"/>
        <v>5650.8059999999996</v>
      </c>
      <c r="E101" s="61">
        <f t="shared" ca="1" si="47"/>
        <v>17</v>
      </c>
      <c r="F101" s="9">
        <f t="shared" ca="1" si="32"/>
        <v>0</v>
      </c>
      <c r="G101" s="63">
        <f>ROW()</f>
        <v>101</v>
      </c>
      <c r="H101" s="95">
        <f t="shared" si="16"/>
        <v>98</v>
      </c>
      <c r="I101" s="95">
        <f t="shared" ca="1" si="17"/>
        <v>84</v>
      </c>
      <c r="J101" s="95">
        <f t="shared" ca="1" si="18"/>
        <v>81</v>
      </c>
      <c r="K101" s="94">
        <f t="shared" si="50"/>
        <v>0</v>
      </c>
      <c r="L101" s="89">
        <f t="shared" si="52"/>
        <v>0</v>
      </c>
      <c r="M101" s="94">
        <f t="shared" ca="1" si="51"/>
        <v>0</v>
      </c>
      <c r="N101" s="89">
        <f t="shared" ca="1" si="53"/>
        <v>0</v>
      </c>
      <c r="O101" s="89"/>
      <c r="P101" s="2">
        <f t="shared" si="55"/>
        <v>84</v>
      </c>
      <c r="Q101" s="2">
        <f t="shared" si="54"/>
        <v>83</v>
      </c>
      <c r="R101" s="2">
        <f t="shared" si="54"/>
        <v>82</v>
      </c>
      <c r="S101" s="2">
        <f t="shared" si="54"/>
        <v>81</v>
      </c>
      <c r="T101" s="2">
        <f t="shared" si="54"/>
        <v>80</v>
      </c>
      <c r="U101" s="2">
        <f t="shared" si="54"/>
        <v>84</v>
      </c>
      <c r="V101" s="2">
        <f t="shared" si="54"/>
        <v>83</v>
      </c>
      <c r="W101" s="2">
        <f t="shared" si="54"/>
        <v>82</v>
      </c>
      <c r="X101" s="2">
        <f t="shared" si="54"/>
        <v>81</v>
      </c>
      <c r="Y101" s="2">
        <f t="shared" si="54"/>
        <v>80</v>
      </c>
      <c r="Z101" s="2">
        <f t="shared" si="54"/>
        <v>80</v>
      </c>
      <c r="AA101" s="92">
        <f t="shared" si="34"/>
        <v>81</v>
      </c>
      <c r="AB101" s="92">
        <f t="shared" si="35"/>
        <v>80</v>
      </c>
      <c r="AC101" s="92">
        <f t="shared" si="36"/>
        <v>79</v>
      </c>
      <c r="AD101" s="92">
        <f t="shared" si="37"/>
        <v>78</v>
      </c>
      <c r="AE101" s="92">
        <f t="shared" si="38"/>
        <v>77</v>
      </c>
      <c r="AF101" s="92">
        <f t="shared" si="39"/>
        <v>81</v>
      </c>
      <c r="AG101" s="92">
        <f t="shared" si="40"/>
        <v>80</v>
      </c>
      <c r="AH101" s="92">
        <f t="shared" si="41"/>
        <v>79</v>
      </c>
      <c r="AI101" s="92">
        <f t="shared" si="42"/>
        <v>78</v>
      </c>
      <c r="AJ101" s="92">
        <f t="shared" si="43"/>
        <v>77</v>
      </c>
      <c r="AK101" s="92">
        <f t="shared" si="44"/>
        <v>77</v>
      </c>
      <c r="AL101" s="96">
        <f t="shared" ca="1" si="21"/>
        <v>0</v>
      </c>
      <c r="AM101" s="96">
        <f t="shared" ca="1" si="22"/>
        <v>0</v>
      </c>
      <c r="AN101" s="96">
        <f t="shared" ca="1" si="23"/>
        <v>0</v>
      </c>
      <c r="AO101" s="96">
        <f t="shared" ca="1" si="24"/>
        <v>0</v>
      </c>
      <c r="AP101" s="96">
        <f t="shared" ca="1" si="25"/>
        <v>0</v>
      </c>
      <c r="AQ101" s="96">
        <f t="shared" ca="1" si="26"/>
        <v>0</v>
      </c>
      <c r="AR101" s="96">
        <f t="shared" ca="1" si="27"/>
        <v>0</v>
      </c>
      <c r="AS101" s="96">
        <f t="shared" ca="1" si="28"/>
        <v>0</v>
      </c>
      <c r="AT101" s="96">
        <f t="shared" ca="1" si="29"/>
        <v>0</v>
      </c>
      <c r="AU101" s="96">
        <f t="shared" ca="1" si="30"/>
        <v>0</v>
      </c>
      <c r="AV101" s="96">
        <f t="shared" ca="1" si="31"/>
        <v>0</v>
      </c>
      <c r="AW101" s="13">
        <f t="shared" ca="1" si="45"/>
        <v>6</v>
      </c>
      <c r="AX101" s="2">
        <f t="shared" ca="1" si="46"/>
        <v>17</v>
      </c>
    </row>
    <row r="102" spans="1:50" ht="15" customHeight="1" x14ac:dyDescent="0.25">
      <c r="A102" s="93">
        <f t="shared" si="49"/>
        <v>42982</v>
      </c>
      <c r="B102" s="51">
        <f>bering!K102</f>
        <v>5650.8059999999996</v>
      </c>
      <c r="C102" s="51">
        <f>conus!K102</f>
        <v>5859.7470000000003</v>
      </c>
      <c r="D102" s="55">
        <f t="shared" ca="1" si="56"/>
        <v>5650.8059999999996</v>
      </c>
      <c r="E102" s="61">
        <f t="shared" ca="1" si="47"/>
        <v>17</v>
      </c>
      <c r="F102" s="9">
        <f t="shared" ca="1" si="32"/>
        <v>0</v>
      </c>
      <c r="G102" s="63">
        <f>ROW()</f>
        <v>102</v>
      </c>
      <c r="H102" s="95">
        <f t="shared" ref="H102:H165" si="57">G102-B$1</f>
        <v>99</v>
      </c>
      <c r="I102" s="95">
        <f t="shared" ref="I102:I165" ca="1" si="58">G102-E102</f>
        <v>85</v>
      </c>
      <c r="J102" s="95">
        <f t="shared" ref="J102:J165" ca="1" si="59">I102-B$1</f>
        <v>82</v>
      </c>
      <c r="K102" s="94">
        <f t="shared" si="50"/>
        <v>0</v>
      </c>
      <c r="L102" s="89">
        <f t="shared" si="52"/>
        <v>0</v>
      </c>
      <c r="M102" s="94">
        <f t="shared" ca="1" si="51"/>
        <v>0</v>
      </c>
      <c r="N102" s="89">
        <f t="shared" ca="1" si="53"/>
        <v>0</v>
      </c>
      <c r="O102" s="89"/>
      <c r="P102" s="2">
        <f t="shared" si="55"/>
        <v>85</v>
      </c>
      <c r="Q102" s="2">
        <f t="shared" si="54"/>
        <v>84</v>
      </c>
      <c r="R102" s="2">
        <f t="shared" si="54"/>
        <v>83</v>
      </c>
      <c r="S102" s="2">
        <f t="shared" si="54"/>
        <v>82</v>
      </c>
      <c r="T102" s="2">
        <f t="shared" si="54"/>
        <v>81</v>
      </c>
      <c r="U102" s="2">
        <f t="shared" si="54"/>
        <v>85</v>
      </c>
      <c r="V102" s="2">
        <f t="shared" si="54"/>
        <v>84</v>
      </c>
      <c r="W102" s="2">
        <f t="shared" si="54"/>
        <v>83</v>
      </c>
      <c r="X102" s="2">
        <f t="shared" si="54"/>
        <v>82</v>
      </c>
      <c r="Y102" s="2">
        <f t="shared" si="54"/>
        <v>81</v>
      </c>
      <c r="Z102" s="2">
        <f t="shared" si="54"/>
        <v>81</v>
      </c>
      <c r="AA102" s="92">
        <f t="shared" si="34"/>
        <v>82</v>
      </c>
      <c r="AB102" s="92">
        <f t="shared" si="35"/>
        <v>81</v>
      </c>
      <c r="AC102" s="92">
        <f t="shared" si="36"/>
        <v>80</v>
      </c>
      <c r="AD102" s="92">
        <f t="shared" si="37"/>
        <v>79</v>
      </c>
      <c r="AE102" s="92">
        <f t="shared" si="38"/>
        <v>78</v>
      </c>
      <c r="AF102" s="92">
        <f t="shared" si="39"/>
        <v>82</v>
      </c>
      <c r="AG102" s="92">
        <f t="shared" si="40"/>
        <v>81</v>
      </c>
      <c r="AH102" s="92">
        <f t="shared" si="41"/>
        <v>80</v>
      </c>
      <c r="AI102" s="92">
        <f t="shared" si="42"/>
        <v>79</v>
      </c>
      <c r="AJ102" s="92">
        <f t="shared" si="43"/>
        <v>78</v>
      </c>
      <c r="AK102" s="92">
        <f t="shared" si="44"/>
        <v>78</v>
      </c>
      <c r="AL102" s="96">
        <f t="shared" ref="AL102:AL165" ca="1" si="60">IF(ISERROR(CORREL(INDIRECT("c" &amp; $G102 &amp; ":c" &amp; $H102), INDIRECT("b" &amp; P102 &amp; ":b" &amp; AA102))),0,CORREL(INDIRECT("c" &amp; $G102 &amp; ":c" &amp; $H102), INDIRECT("b" &amp; P102 &amp; ":b" &amp; AA102)))</f>
        <v>0</v>
      </c>
      <c r="AM102" s="96">
        <f t="shared" ref="AM102:AM165" ca="1" si="61">IF(ISERROR(CORREL(INDIRECT("c" &amp; $G102 &amp; ":c" &amp; $H102), INDIRECT("b" &amp; Q102 &amp; ":b" &amp; AB102))),0,CORREL(INDIRECT("c" &amp; $G102 &amp; ":c" &amp; $H102), INDIRECT("b" &amp; Q102 &amp; ":b" &amp; AB102)))</f>
        <v>0</v>
      </c>
      <c r="AN102" s="96">
        <f t="shared" ref="AN102:AN165" ca="1" si="62">IF(ISERROR(CORREL(INDIRECT("c" &amp; $G102 &amp; ":c" &amp; $H102), INDIRECT("b" &amp; R102 &amp; ":b" &amp; AC102))),0,CORREL(INDIRECT("c" &amp; $G102 &amp; ":c" &amp; $H102), INDIRECT("b" &amp; R102 &amp; ":b" &amp; AC102)))</f>
        <v>0</v>
      </c>
      <c r="AO102" s="96">
        <f t="shared" ref="AO102:AO165" ca="1" si="63">IF(ISERROR(CORREL(INDIRECT("c" &amp; $G102 &amp; ":c" &amp; $H102), INDIRECT("b" &amp; S102 &amp; ":b" &amp; AD102))),0,CORREL(INDIRECT("c" &amp; $G102 &amp; ":c" &amp; $H102), INDIRECT("b" &amp; S102 &amp; ":b" &amp; AD102)))</f>
        <v>0</v>
      </c>
      <c r="AP102" s="96">
        <f t="shared" ref="AP102:AP165" ca="1" si="64">IF(ISERROR(CORREL(INDIRECT("c" &amp; $G102 &amp; ":c" &amp; $H102), INDIRECT("b" &amp; T102 &amp; ":b" &amp; AE102))),0,CORREL(INDIRECT("c" &amp; $G102 &amp; ":c" &amp; $H102), INDIRECT("b" &amp; T102 &amp; ":b" &amp; AE102)))</f>
        <v>0</v>
      </c>
      <c r="AQ102" s="96">
        <f t="shared" ref="AQ102:AQ165" ca="1" si="65">IF(ISERROR(CORREL(INDIRECT("c" &amp; $G102 &amp; ":c" &amp; $H102), INDIRECT("b" &amp; U102 &amp; ":b" &amp; AF102))),0,CORREL(INDIRECT("c" &amp; $G102 &amp; ":c" &amp; $H102), INDIRECT("b" &amp; U102 &amp; ":b" &amp; AF102)))</f>
        <v>0</v>
      </c>
      <c r="AR102" s="96">
        <f t="shared" ref="AR102:AR165" ca="1" si="66">IF(ISERROR(CORREL(INDIRECT("c" &amp; $G102 &amp; ":c" &amp; $H102), INDIRECT("b" &amp; V102 &amp; ":b" &amp; AG102))),0,CORREL(INDIRECT("c" &amp; $G102 &amp; ":c" &amp; $H102), INDIRECT("b" &amp; V102 &amp; ":b" &amp; AG102)))</f>
        <v>0</v>
      </c>
      <c r="AS102" s="96">
        <f t="shared" ref="AS102:AS165" ca="1" si="67">IF(ISERROR(CORREL(INDIRECT("c" &amp; $G102 &amp; ":c" &amp; $H102), INDIRECT("b" &amp; W102 &amp; ":b" &amp; AH102))),0,CORREL(INDIRECT("c" &amp; $G102 &amp; ":c" &amp; $H102), INDIRECT("b" &amp; W102 &amp; ":b" &amp; AH102)))</f>
        <v>0</v>
      </c>
      <c r="AT102" s="96">
        <f t="shared" ref="AT102:AT165" ca="1" si="68">IF(ISERROR(CORREL(INDIRECT("c" &amp; $G102 &amp; ":c" &amp; $H102), INDIRECT("b" &amp; X102 &amp; ":b" &amp; AI102))),0,CORREL(INDIRECT("c" &amp; $G102 &amp; ":c" &amp; $H102), INDIRECT("b" &amp; X102 &amp; ":b" &amp; AI102)))</f>
        <v>0</v>
      </c>
      <c r="AU102" s="96">
        <f t="shared" ref="AU102:AU165" ca="1" si="69">IF(ISERROR(CORREL(INDIRECT("c" &amp; $G102 &amp; ":c" &amp; $H102), INDIRECT("b" &amp; Y102 &amp; ":b" &amp; AJ102))),0,CORREL(INDIRECT("c" &amp; $G102 &amp; ":c" &amp; $H102), INDIRECT("b" &amp; Y102 &amp; ":b" &amp; AJ102)))</f>
        <v>0</v>
      </c>
      <c r="AV102" s="96">
        <f t="shared" ref="AV102:AV165" ca="1" si="70">IF(ISERROR(CORREL(INDIRECT("c" &amp; $G102 &amp; ":c" &amp; $H102), INDIRECT("b" &amp; Z102 &amp; ":b" &amp; AK102))),0,CORREL(INDIRECT("c" &amp; $G102 &amp; ":c" &amp; $H102), INDIRECT("b" &amp; Z102 &amp; ":b" &amp; AK102)))</f>
        <v>0</v>
      </c>
      <c r="AW102" s="13">
        <f t="shared" ca="1" si="45"/>
        <v>6</v>
      </c>
      <c r="AX102" s="2">
        <f t="shared" ca="1" si="46"/>
        <v>17</v>
      </c>
    </row>
    <row r="103" spans="1:50" ht="15" customHeight="1" x14ac:dyDescent="0.25">
      <c r="A103" s="93">
        <f t="shared" si="49"/>
        <v>42983</v>
      </c>
      <c r="B103" s="51">
        <f>bering!K103</f>
        <v>5650.8059999999996</v>
      </c>
      <c r="C103" s="51">
        <f>conus!K103</f>
        <v>5859.7470000000003</v>
      </c>
      <c r="D103" s="55">
        <f t="shared" ca="1" si="56"/>
        <v>5650.8059999999996</v>
      </c>
      <c r="E103" s="61">
        <f t="shared" ca="1" si="47"/>
        <v>17</v>
      </c>
      <c r="F103" s="9">
        <f t="shared" ref="F103:F166" ca="1" si="71">MAX(AL103:AV103)</f>
        <v>0</v>
      </c>
      <c r="G103" s="63">
        <f>ROW()</f>
        <v>103</v>
      </c>
      <c r="H103" s="95">
        <f t="shared" si="57"/>
        <v>100</v>
      </c>
      <c r="I103" s="95">
        <f t="shared" ca="1" si="58"/>
        <v>86</v>
      </c>
      <c r="J103" s="95">
        <f t="shared" ca="1" si="59"/>
        <v>83</v>
      </c>
      <c r="K103" s="94">
        <f t="shared" si="50"/>
        <v>0</v>
      </c>
      <c r="L103" s="89">
        <f t="shared" si="52"/>
        <v>0</v>
      </c>
      <c r="M103" s="94">
        <f t="shared" ca="1" si="51"/>
        <v>0</v>
      </c>
      <c r="N103" s="89">
        <f t="shared" ca="1" si="53"/>
        <v>0</v>
      </c>
      <c r="O103" s="89"/>
      <c r="P103" s="2">
        <f t="shared" si="55"/>
        <v>86</v>
      </c>
      <c r="Q103" s="2">
        <f t="shared" si="54"/>
        <v>85</v>
      </c>
      <c r="R103" s="2">
        <f t="shared" si="54"/>
        <v>84</v>
      </c>
      <c r="S103" s="2">
        <f t="shared" si="54"/>
        <v>83</v>
      </c>
      <c r="T103" s="2">
        <f t="shared" si="54"/>
        <v>82</v>
      </c>
      <c r="U103" s="2">
        <f t="shared" si="54"/>
        <v>86</v>
      </c>
      <c r="V103" s="2">
        <f t="shared" si="54"/>
        <v>85</v>
      </c>
      <c r="W103" s="2">
        <f t="shared" ref="Q103:Z129" si="72">$G103-W$6</f>
        <v>84</v>
      </c>
      <c r="X103" s="2">
        <f t="shared" si="72"/>
        <v>83</v>
      </c>
      <c r="Y103" s="2">
        <f t="shared" si="72"/>
        <v>82</v>
      </c>
      <c r="Z103" s="2">
        <f t="shared" si="72"/>
        <v>82</v>
      </c>
      <c r="AA103" s="92">
        <f t="shared" ref="AA103:AA166" si="73">P103-$B$1</f>
        <v>83</v>
      </c>
      <c r="AB103" s="92">
        <f t="shared" ref="AB103:AB166" si="74">Q103-$B$1</f>
        <v>82</v>
      </c>
      <c r="AC103" s="92">
        <f t="shared" ref="AC103:AC166" si="75">R103-$B$1</f>
        <v>81</v>
      </c>
      <c r="AD103" s="92">
        <f t="shared" ref="AD103:AD166" si="76">S103-$B$1</f>
        <v>80</v>
      </c>
      <c r="AE103" s="92">
        <f t="shared" ref="AE103:AE166" si="77">T103-$B$1</f>
        <v>79</v>
      </c>
      <c r="AF103" s="92">
        <f t="shared" ref="AF103:AF166" si="78">U103-$B$1</f>
        <v>83</v>
      </c>
      <c r="AG103" s="92">
        <f t="shared" ref="AG103:AG166" si="79">V103-$B$1</f>
        <v>82</v>
      </c>
      <c r="AH103" s="92">
        <f t="shared" ref="AH103:AH166" si="80">W103-$B$1</f>
        <v>81</v>
      </c>
      <c r="AI103" s="92">
        <f t="shared" ref="AI103:AI166" si="81">X103-$B$1</f>
        <v>80</v>
      </c>
      <c r="AJ103" s="92">
        <f t="shared" ref="AJ103:AJ166" si="82">Y103-$B$1</f>
        <v>79</v>
      </c>
      <c r="AK103" s="92">
        <f t="shared" ref="AK103:AK166" si="83">Z103-$B$1</f>
        <v>79</v>
      </c>
      <c r="AL103" s="96">
        <f t="shared" ca="1" si="60"/>
        <v>0</v>
      </c>
      <c r="AM103" s="96">
        <f t="shared" ca="1" si="61"/>
        <v>0</v>
      </c>
      <c r="AN103" s="96">
        <f t="shared" ca="1" si="62"/>
        <v>0</v>
      </c>
      <c r="AO103" s="96">
        <f t="shared" ca="1" si="63"/>
        <v>0</v>
      </c>
      <c r="AP103" s="96">
        <f t="shared" ca="1" si="64"/>
        <v>0</v>
      </c>
      <c r="AQ103" s="96">
        <f t="shared" ca="1" si="65"/>
        <v>0</v>
      </c>
      <c r="AR103" s="96">
        <f t="shared" ca="1" si="66"/>
        <v>0</v>
      </c>
      <c r="AS103" s="96">
        <f t="shared" ca="1" si="67"/>
        <v>0</v>
      </c>
      <c r="AT103" s="96">
        <f t="shared" ca="1" si="68"/>
        <v>0</v>
      </c>
      <c r="AU103" s="96">
        <f t="shared" ca="1" si="69"/>
        <v>0</v>
      </c>
      <c r="AV103" s="96">
        <f t="shared" ca="1" si="70"/>
        <v>0</v>
      </c>
      <c r="AW103" s="13">
        <f t="shared" ref="AW103:AW166" ca="1" si="84">IF(COUNTIF(AL103:AV103,"=0")=11,6,MATCH(MAX(AL103:AV103),AL103:AV103,0))</f>
        <v>6</v>
      </c>
      <c r="AX103" s="2">
        <f t="shared" ref="AX103:AX166" ca="1" si="85">INDEX(AL$6:AV$6,,AW103)</f>
        <v>17</v>
      </c>
    </row>
    <row r="104" spans="1:50" ht="15" customHeight="1" x14ac:dyDescent="0.25">
      <c r="A104" s="93">
        <f t="shared" si="49"/>
        <v>42984</v>
      </c>
      <c r="B104" s="51">
        <f>bering!K104</f>
        <v>5650.8059999999996</v>
      </c>
      <c r="C104" s="51">
        <f>conus!K104</f>
        <v>5859.7470000000003</v>
      </c>
      <c r="D104" s="55">
        <f t="shared" ca="1" si="56"/>
        <v>5650.8059999999996</v>
      </c>
      <c r="E104" s="61">
        <f t="shared" ref="E104:E167" ca="1" si="86">INDEX($AL$6:$AV$6,,AW104)</f>
        <v>17</v>
      </c>
      <c r="F104" s="9">
        <f t="shared" ca="1" si="71"/>
        <v>0</v>
      </c>
      <c r="G104" s="63">
        <f>ROW()</f>
        <v>104</v>
      </c>
      <c r="H104" s="95">
        <f t="shared" si="57"/>
        <v>101</v>
      </c>
      <c r="I104" s="95">
        <f t="shared" ca="1" si="58"/>
        <v>87</v>
      </c>
      <c r="J104" s="95">
        <f t="shared" ca="1" si="59"/>
        <v>84</v>
      </c>
      <c r="K104" s="94">
        <f t="shared" si="50"/>
        <v>0</v>
      </c>
      <c r="L104" s="89">
        <f t="shared" si="52"/>
        <v>0</v>
      </c>
      <c r="M104" s="94">
        <f t="shared" ca="1" si="51"/>
        <v>0</v>
      </c>
      <c r="N104" s="89">
        <f t="shared" ca="1" si="53"/>
        <v>0</v>
      </c>
      <c r="O104" s="89"/>
      <c r="P104" s="2">
        <f t="shared" si="55"/>
        <v>87</v>
      </c>
      <c r="Q104" s="2">
        <f t="shared" si="72"/>
        <v>86</v>
      </c>
      <c r="R104" s="2">
        <f t="shared" si="72"/>
        <v>85</v>
      </c>
      <c r="S104" s="2">
        <f t="shared" si="72"/>
        <v>84</v>
      </c>
      <c r="T104" s="2">
        <f t="shared" si="72"/>
        <v>83</v>
      </c>
      <c r="U104" s="2">
        <f t="shared" si="72"/>
        <v>87</v>
      </c>
      <c r="V104" s="2">
        <f t="shared" si="72"/>
        <v>86</v>
      </c>
      <c r="W104" s="2">
        <f t="shared" si="72"/>
        <v>85</v>
      </c>
      <c r="X104" s="2">
        <f t="shared" si="72"/>
        <v>84</v>
      </c>
      <c r="Y104" s="2">
        <f t="shared" si="72"/>
        <v>83</v>
      </c>
      <c r="Z104" s="2">
        <f t="shared" si="72"/>
        <v>83</v>
      </c>
      <c r="AA104" s="92">
        <f t="shared" si="73"/>
        <v>84</v>
      </c>
      <c r="AB104" s="92">
        <f t="shared" si="74"/>
        <v>83</v>
      </c>
      <c r="AC104" s="92">
        <f t="shared" si="75"/>
        <v>82</v>
      </c>
      <c r="AD104" s="92">
        <f t="shared" si="76"/>
        <v>81</v>
      </c>
      <c r="AE104" s="92">
        <f t="shared" si="77"/>
        <v>80</v>
      </c>
      <c r="AF104" s="92">
        <f t="shared" si="78"/>
        <v>84</v>
      </c>
      <c r="AG104" s="92">
        <f t="shared" si="79"/>
        <v>83</v>
      </c>
      <c r="AH104" s="92">
        <f t="shared" si="80"/>
        <v>82</v>
      </c>
      <c r="AI104" s="92">
        <f t="shared" si="81"/>
        <v>81</v>
      </c>
      <c r="AJ104" s="92">
        <f t="shared" si="82"/>
        <v>80</v>
      </c>
      <c r="AK104" s="92">
        <f t="shared" si="83"/>
        <v>80</v>
      </c>
      <c r="AL104" s="96">
        <f t="shared" ca="1" si="60"/>
        <v>0</v>
      </c>
      <c r="AM104" s="96">
        <f t="shared" ca="1" si="61"/>
        <v>0</v>
      </c>
      <c r="AN104" s="96">
        <f t="shared" ca="1" si="62"/>
        <v>0</v>
      </c>
      <c r="AO104" s="96">
        <f t="shared" ca="1" si="63"/>
        <v>0</v>
      </c>
      <c r="AP104" s="96">
        <f t="shared" ca="1" si="64"/>
        <v>0</v>
      </c>
      <c r="AQ104" s="96">
        <f t="shared" ca="1" si="65"/>
        <v>0</v>
      </c>
      <c r="AR104" s="96">
        <f t="shared" ca="1" si="66"/>
        <v>0</v>
      </c>
      <c r="AS104" s="96">
        <f t="shared" ca="1" si="67"/>
        <v>0</v>
      </c>
      <c r="AT104" s="96">
        <f t="shared" ca="1" si="68"/>
        <v>0</v>
      </c>
      <c r="AU104" s="96">
        <f t="shared" ca="1" si="69"/>
        <v>0</v>
      </c>
      <c r="AV104" s="96">
        <f t="shared" ca="1" si="70"/>
        <v>0</v>
      </c>
      <c r="AW104" s="13">
        <f t="shared" ca="1" si="84"/>
        <v>6</v>
      </c>
      <c r="AX104" s="2">
        <f t="shared" ca="1" si="85"/>
        <v>17</v>
      </c>
    </row>
    <row r="105" spans="1:50" ht="15" customHeight="1" x14ac:dyDescent="0.25">
      <c r="A105" s="93">
        <f t="shared" si="49"/>
        <v>42985</v>
      </c>
      <c r="B105" s="51">
        <f>bering!K105</f>
        <v>5650.8059999999996</v>
      </c>
      <c r="C105" s="51">
        <f>conus!K105</f>
        <v>5859.7470000000003</v>
      </c>
      <c r="D105" s="55">
        <f t="shared" ca="1" si="56"/>
        <v>5650.8059999999996</v>
      </c>
      <c r="E105" s="61">
        <f t="shared" ca="1" si="86"/>
        <v>17</v>
      </c>
      <c r="F105" s="9">
        <f t="shared" ca="1" si="71"/>
        <v>0</v>
      </c>
      <c r="G105" s="63">
        <f>ROW()</f>
        <v>105</v>
      </c>
      <c r="H105" s="95">
        <f t="shared" si="57"/>
        <v>102</v>
      </c>
      <c r="I105" s="95">
        <f t="shared" ca="1" si="58"/>
        <v>88</v>
      </c>
      <c r="J105" s="95">
        <f t="shared" ca="1" si="59"/>
        <v>85</v>
      </c>
      <c r="K105" s="94">
        <f t="shared" si="50"/>
        <v>0</v>
      </c>
      <c r="L105" s="89">
        <f t="shared" si="52"/>
        <v>0</v>
      </c>
      <c r="M105" s="94">
        <f t="shared" ca="1" si="51"/>
        <v>0</v>
      </c>
      <c r="N105" s="89">
        <f t="shared" ca="1" si="53"/>
        <v>0</v>
      </c>
      <c r="O105" s="89"/>
      <c r="P105" s="2">
        <f t="shared" si="55"/>
        <v>88</v>
      </c>
      <c r="Q105" s="2">
        <f t="shared" si="72"/>
        <v>87</v>
      </c>
      <c r="R105" s="2">
        <f t="shared" si="72"/>
        <v>86</v>
      </c>
      <c r="S105" s="2">
        <f t="shared" si="72"/>
        <v>85</v>
      </c>
      <c r="T105" s="2">
        <f t="shared" si="72"/>
        <v>84</v>
      </c>
      <c r="U105" s="2">
        <f t="shared" si="72"/>
        <v>88</v>
      </c>
      <c r="V105" s="2">
        <f t="shared" si="72"/>
        <v>87</v>
      </c>
      <c r="W105" s="2">
        <f t="shared" si="72"/>
        <v>86</v>
      </c>
      <c r="X105" s="2">
        <f t="shared" si="72"/>
        <v>85</v>
      </c>
      <c r="Y105" s="2">
        <f t="shared" si="72"/>
        <v>84</v>
      </c>
      <c r="Z105" s="2">
        <f t="shared" si="72"/>
        <v>84</v>
      </c>
      <c r="AA105" s="92">
        <f t="shared" si="73"/>
        <v>85</v>
      </c>
      <c r="AB105" s="92">
        <f t="shared" si="74"/>
        <v>84</v>
      </c>
      <c r="AC105" s="92">
        <f t="shared" si="75"/>
        <v>83</v>
      </c>
      <c r="AD105" s="92">
        <f t="shared" si="76"/>
        <v>82</v>
      </c>
      <c r="AE105" s="92">
        <f t="shared" si="77"/>
        <v>81</v>
      </c>
      <c r="AF105" s="92">
        <f t="shared" si="78"/>
        <v>85</v>
      </c>
      <c r="AG105" s="92">
        <f t="shared" si="79"/>
        <v>84</v>
      </c>
      <c r="AH105" s="92">
        <f t="shared" si="80"/>
        <v>83</v>
      </c>
      <c r="AI105" s="92">
        <f t="shared" si="81"/>
        <v>82</v>
      </c>
      <c r="AJ105" s="92">
        <f t="shared" si="82"/>
        <v>81</v>
      </c>
      <c r="AK105" s="92">
        <f t="shared" si="83"/>
        <v>81</v>
      </c>
      <c r="AL105" s="96">
        <f t="shared" ca="1" si="60"/>
        <v>0</v>
      </c>
      <c r="AM105" s="96">
        <f t="shared" ca="1" si="61"/>
        <v>0</v>
      </c>
      <c r="AN105" s="96">
        <f t="shared" ca="1" si="62"/>
        <v>0</v>
      </c>
      <c r="AO105" s="96">
        <f t="shared" ca="1" si="63"/>
        <v>0</v>
      </c>
      <c r="AP105" s="96">
        <f t="shared" ca="1" si="64"/>
        <v>0</v>
      </c>
      <c r="AQ105" s="96">
        <f t="shared" ca="1" si="65"/>
        <v>0</v>
      </c>
      <c r="AR105" s="96">
        <f t="shared" ca="1" si="66"/>
        <v>0</v>
      </c>
      <c r="AS105" s="96">
        <f t="shared" ca="1" si="67"/>
        <v>0</v>
      </c>
      <c r="AT105" s="96">
        <f t="shared" ca="1" si="68"/>
        <v>0</v>
      </c>
      <c r="AU105" s="96">
        <f t="shared" ca="1" si="69"/>
        <v>0</v>
      </c>
      <c r="AV105" s="96">
        <f t="shared" ca="1" si="70"/>
        <v>0</v>
      </c>
      <c r="AW105" s="13">
        <f t="shared" ca="1" si="84"/>
        <v>6</v>
      </c>
      <c r="AX105" s="2">
        <f t="shared" ca="1" si="85"/>
        <v>17</v>
      </c>
    </row>
    <row r="106" spans="1:50" ht="15" customHeight="1" x14ac:dyDescent="0.25">
      <c r="A106" s="93">
        <f t="shared" si="49"/>
        <v>42986</v>
      </c>
      <c r="B106" s="51">
        <f>bering!K106</f>
        <v>5650.8059999999996</v>
      </c>
      <c r="C106" s="51">
        <f>conus!K106</f>
        <v>5859.7470000000003</v>
      </c>
      <c r="D106" s="55">
        <f t="shared" ca="1" si="56"/>
        <v>5650.8059999999996</v>
      </c>
      <c r="E106" s="61">
        <f t="shared" ca="1" si="86"/>
        <v>17</v>
      </c>
      <c r="F106" s="9">
        <f t="shared" ca="1" si="71"/>
        <v>0</v>
      </c>
      <c r="G106" s="63">
        <f>ROW()</f>
        <v>106</v>
      </c>
      <c r="H106" s="95">
        <f t="shared" si="57"/>
        <v>103</v>
      </c>
      <c r="I106" s="95">
        <f t="shared" ca="1" si="58"/>
        <v>89</v>
      </c>
      <c r="J106" s="95">
        <f t="shared" ca="1" si="59"/>
        <v>86</v>
      </c>
      <c r="K106" s="94">
        <f t="shared" si="50"/>
        <v>0</v>
      </c>
      <c r="L106" s="89">
        <f t="shared" si="52"/>
        <v>0</v>
      </c>
      <c r="M106" s="94">
        <f t="shared" ca="1" si="51"/>
        <v>0</v>
      </c>
      <c r="N106" s="89">
        <f t="shared" ca="1" si="53"/>
        <v>0</v>
      </c>
      <c r="O106" s="89"/>
      <c r="P106" s="2">
        <f t="shared" si="55"/>
        <v>89</v>
      </c>
      <c r="Q106" s="2">
        <f t="shared" si="72"/>
        <v>88</v>
      </c>
      <c r="R106" s="2">
        <f t="shared" si="72"/>
        <v>87</v>
      </c>
      <c r="S106" s="2">
        <f t="shared" si="72"/>
        <v>86</v>
      </c>
      <c r="T106" s="2">
        <f t="shared" si="72"/>
        <v>85</v>
      </c>
      <c r="U106" s="2">
        <f t="shared" si="72"/>
        <v>89</v>
      </c>
      <c r="V106" s="2">
        <f t="shared" si="72"/>
        <v>88</v>
      </c>
      <c r="W106" s="2">
        <f t="shared" si="72"/>
        <v>87</v>
      </c>
      <c r="X106" s="2">
        <f t="shared" si="72"/>
        <v>86</v>
      </c>
      <c r="Y106" s="2">
        <f t="shared" si="72"/>
        <v>85</v>
      </c>
      <c r="Z106" s="2">
        <f t="shared" si="72"/>
        <v>85</v>
      </c>
      <c r="AA106" s="92">
        <f t="shared" si="73"/>
        <v>86</v>
      </c>
      <c r="AB106" s="92">
        <f t="shared" si="74"/>
        <v>85</v>
      </c>
      <c r="AC106" s="92">
        <f t="shared" si="75"/>
        <v>84</v>
      </c>
      <c r="AD106" s="92">
        <f t="shared" si="76"/>
        <v>83</v>
      </c>
      <c r="AE106" s="92">
        <f t="shared" si="77"/>
        <v>82</v>
      </c>
      <c r="AF106" s="92">
        <f t="shared" si="78"/>
        <v>86</v>
      </c>
      <c r="AG106" s="92">
        <f t="shared" si="79"/>
        <v>85</v>
      </c>
      <c r="AH106" s="92">
        <f t="shared" si="80"/>
        <v>84</v>
      </c>
      <c r="AI106" s="92">
        <f t="shared" si="81"/>
        <v>83</v>
      </c>
      <c r="AJ106" s="92">
        <f t="shared" si="82"/>
        <v>82</v>
      </c>
      <c r="AK106" s="92">
        <f t="shared" si="83"/>
        <v>82</v>
      </c>
      <c r="AL106" s="96">
        <f t="shared" ca="1" si="60"/>
        <v>0</v>
      </c>
      <c r="AM106" s="96">
        <f t="shared" ca="1" si="61"/>
        <v>0</v>
      </c>
      <c r="AN106" s="96">
        <f t="shared" ca="1" si="62"/>
        <v>0</v>
      </c>
      <c r="AO106" s="96">
        <f t="shared" ca="1" si="63"/>
        <v>0</v>
      </c>
      <c r="AP106" s="96">
        <f t="shared" ca="1" si="64"/>
        <v>0</v>
      </c>
      <c r="AQ106" s="96">
        <f t="shared" ca="1" si="65"/>
        <v>0</v>
      </c>
      <c r="AR106" s="96">
        <f t="shared" ca="1" si="66"/>
        <v>0</v>
      </c>
      <c r="AS106" s="96">
        <f t="shared" ca="1" si="67"/>
        <v>0</v>
      </c>
      <c r="AT106" s="96">
        <f t="shared" ca="1" si="68"/>
        <v>0</v>
      </c>
      <c r="AU106" s="96">
        <f t="shared" ca="1" si="69"/>
        <v>0</v>
      </c>
      <c r="AV106" s="96">
        <f t="shared" ca="1" si="70"/>
        <v>0</v>
      </c>
      <c r="AW106" s="13">
        <f t="shared" ca="1" si="84"/>
        <v>6</v>
      </c>
      <c r="AX106" s="2">
        <f t="shared" ca="1" si="85"/>
        <v>17</v>
      </c>
    </row>
    <row r="107" spans="1:50" ht="15" customHeight="1" x14ac:dyDescent="0.25">
      <c r="A107" s="93">
        <f t="shared" si="49"/>
        <v>42987</v>
      </c>
      <c r="B107" s="51">
        <f>bering!K107</f>
        <v>5650.8059999999996</v>
      </c>
      <c r="C107" s="51">
        <f>conus!K107</f>
        <v>5859.7470000000003</v>
      </c>
      <c r="D107" s="55">
        <f t="shared" ca="1" si="56"/>
        <v>5650.8059999999996</v>
      </c>
      <c r="E107" s="61">
        <f t="shared" ca="1" si="86"/>
        <v>17</v>
      </c>
      <c r="F107" s="9">
        <f t="shared" ca="1" si="71"/>
        <v>0</v>
      </c>
      <c r="G107" s="63">
        <f>ROW()</f>
        <v>107</v>
      </c>
      <c r="H107" s="95">
        <f t="shared" si="57"/>
        <v>104</v>
      </c>
      <c r="I107" s="95">
        <f t="shared" ca="1" si="58"/>
        <v>90</v>
      </c>
      <c r="J107" s="95">
        <f t="shared" ca="1" si="59"/>
        <v>87</v>
      </c>
      <c r="K107" s="94">
        <f t="shared" si="50"/>
        <v>0</v>
      </c>
      <c r="L107" s="89">
        <f t="shared" si="52"/>
        <v>0</v>
      </c>
      <c r="M107" s="94">
        <f t="shared" ca="1" si="51"/>
        <v>0</v>
      </c>
      <c r="N107" s="89">
        <f t="shared" ca="1" si="53"/>
        <v>0</v>
      </c>
      <c r="O107" s="89"/>
      <c r="P107" s="2">
        <f t="shared" si="55"/>
        <v>90</v>
      </c>
      <c r="Q107" s="2">
        <f t="shared" si="72"/>
        <v>89</v>
      </c>
      <c r="R107" s="2">
        <f t="shared" si="72"/>
        <v>88</v>
      </c>
      <c r="S107" s="2">
        <f t="shared" si="72"/>
        <v>87</v>
      </c>
      <c r="T107" s="2">
        <f t="shared" si="72"/>
        <v>86</v>
      </c>
      <c r="U107" s="2">
        <f t="shared" si="72"/>
        <v>90</v>
      </c>
      <c r="V107" s="2">
        <f t="shared" si="72"/>
        <v>89</v>
      </c>
      <c r="W107" s="2">
        <f t="shared" si="72"/>
        <v>88</v>
      </c>
      <c r="X107" s="2">
        <f t="shared" si="72"/>
        <v>87</v>
      </c>
      <c r="Y107" s="2">
        <f t="shared" si="72"/>
        <v>86</v>
      </c>
      <c r="Z107" s="2">
        <f t="shared" si="72"/>
        <v>86</v>
      </c>
      <c r="AA107" s="92">
        <f t="shared" si="73"/>
        <v>87</v>
      </c>
      <c r="AB107" s="92">
        <f t="shared" si="74"/>
        <v>86</v>
      </c>
      <c r="AC107" s="92">
        <f t="shared" si="75"/>
        <v>85</v>
      </c>
      <c r="AD107" s="92">
        <f t="shared" si="76"/>
        <v>84</v>
      </c>
      <c r="AE107" s="92">
        <f t="shared" si="77"/>
        <v>83</v>
      </c>
      <c r="AF107" s="92">
        <f t="shared" si="78"/>
        <v>87</v>
      </c>
      <c r="AG107" s="92">
        <f t="shared" si="79"/>
        <v>86</v>
      </c>
      <c r="AH107" s="92">
        <f t="shared" si="80"/>
        <v>85</v>
      </c>
      <c r="AI107" s="92">
        <f t="shared" si="81"/>
        <v>84</v>
      </c>
      <c r="AJ107" s="92">
        <f t="shared" si="82"/>
        <v>83</v>
      </c>
      <c r="AK107" s="92">
        <f t="shared" si="83"/>
        <v>83</v>
      </c>
      <c r="AL107" s="96">
        <f t="shared" ca="1" si="60"/>
        <v>0</v>
      </c>
      <c r="AM107" s="96">
        <f t="shared" ca="1" si="61"/>
        <v>0</v>
      </c>
      <c r="AN107" s="96">
        <f t="shared" ca="1" si="62"/>
        <v>0</v>
      </c>
      <c r="AO107" s="96">
        <f t="shared" ca="1" si="63"/>
        <v>0</v>
      </c>
      <c r="AP107" s="96">
        <f t="shared" ca="1" si="64"/>
        <v>0</v>
      </c>
      <c r="AQ107" s="96">
        <f t="shared" ca="1" si="65"/>
        <v>0</v>
      </c>
      <c r="AR107" s="96">
        <f t="shared" ca="1" si="66"/>
        <v>0</v>
      </c>
      <c r="AS107" s="96">
        <f t="shared" ca="1" si="67"/>
        <v>0</v>
      </c>
      <c r="AT107" s="96">
        <f t="shared" ca="1" si="68"/>
        <v>0</v>
      </c>
      <c r="AU107" s="96">
        <f t="shared" ca="1" si="69"/>
        <v>0</v>
      </c>
      <c r="AV107" s="96">
        <f t="shared" ca="1" si="70"/>
        <v>0</v>
      </c>
      <c r="AW107" s="13">
        <f t="shared" ca="1" si="84"/>
        <v>6</v>
      </c>
      <c r="AX107" s="2">
        <f t="shared" ca="1" si="85"/>
        <v>17</v>
      </c>
    </row>
    <row r="108" spans="1:50" ht="15" customHeight="1" x14ac:dyDescent="0.25">
      <c r="A108" s="93">
        <f t="shared" si="49"/>
        <v>42988</v>
      </c>
      <c r="B108" s="51">
        <f>bering!K108</f>
        <v>5650.8059999999996</v>
      </c>
      <c r="C108" s="51">
        <f>conus!K108</f>
        <v>5859.7470000000003</v>
      </c>
      <c r="D108" s="55">
        <f t="shared" ca="1" si="56"/>
        <v>5650.8059999999996</v>
      </c>
      <c r="E108" s="61">
        <f t="shared" ca="1" si="86"/>
        <v>17</v>
      </c>
      <c r="F108" s="9">
        <f t="shared" ca="1" si="71"/>
        <v>0</v>
      </c>
      <c r="G108" s="63">
        <f>ROW()</f>
        <v>108</v>
      </c>
      <c r="H108" s="95">
        <f t="shared" si="57"/>
        <v>105</v>
      </c>
      <c r="I108" s="95">
        <f t="shared" ca="1" si="58"/>
        <v>91</v>
      </c>
      <c r="J108" s="95">
        <f t="shared" ca="1" si="59"/>
        <v>88</v>
      </c>
      <c r="K108" s="94">
        <f t="shared" si="50"/>
        <v>0</v>
      </c>
      <c r="L108" s="89">
        <f t="shared" si="52"/>
        <v>0</v>
      </c>
      <c r="M108" s="94">
        <f t="shared" ca="1" si="51"/>
        <v>0</v>
      </c>
      <c r="N108" s="89">
        <f t="shared" ca="1" si="53"/>
        <v>0</v>
      </c>
      <c r="O108" s="89"/>
      <c r="P108" s="2">
        <f t="shared" si="55"/>
        <v>91</v>
      </c>
      <c r="Q108" s="2">
        <f t="shared" si="72"/>
        <v>90</v>
      </c>
      <c r="R108" s="2">
        <f t="shared" si="72"/>
        <v>89</v>
      </c>
      <c r="S108" s="2">
        <f t="shared" si="72"/>
        <v>88</v>
      </c>
      <c r="T108" s="2">
        <f t="shared" si="72"/>
        <v>87</v>
      </c>
      <c r="U108" s="2">
        <f t="shared" si="72"/>
        <v>91</v>
      </c>
      <c r="V108" s="2">
        <f t="shared" si="72"/>
        <v>90</v>
      </c>
      <c r="W108" s="2">
        <f t="shared" si="72"/>
        <v>89</v>
      </c>
      <c r="X108" s="2">
        <f t="shared" si="72"/>
        <v>88</v>
      </c>
      <c r="Y108" s="2">
        <f t="shared" si="72"/>
        <v>87</v>
      </c>
      <c r="Z108" s="2">
        <f t="shared" si="72"/>
        <v>87</v>
      </c>
      <c r="AA108" s="92">
        <f t="shared" si="73"/>
        <v>88</v>
      </c>
      <c r="AB108" s="92">
        <f t="shared" si="74"/>
        <v>87</v>
      </c>
      <c r="AC108" s="92">
        <f t="shared" si="75"/>
        <v>86</v>
      </c>
      <c r="AD108" s="92">
        <f t="shared" si="76"/>
        <v>85</v>
      </c>
      <c r="AE108" s="92">
        <f t="shared" si="77"/>
        <v>84</v>
      </c>
      <c r="AF108" s="92">
        <f t="shared" si="78"/>
        <v>88</v>
      </c>
      <c r="AG108" s="92">
        <f t="shared" si="79"/>
        <v>87</v>
      </c>
      <c r="AH108" s="92">
        <f t="shared" si="80"/>
        <v>86</v>
      </c>
      <c r="AI108" s="92">
        <f t="shared" si="81"/>
        <v>85</v>
      </c>
      <c r="AJ108" s="92">
        <f t="shared" si="82"/>
        <v>84</v>
      </c>
      <c r="AK108" s="92">
        <f t="shared" si="83"/>
        <v>84</v>
      </c>
      <c r="AL108" s="96">
        <f t="shared" ca="1" si="60"/>
        <v>0</v>
      </c>
      <c r="AM108" s="96">
        <f t="shared" ca="1" si="61"/>
        <v>0</v>
      </c>
      <c r="AN108" s="96">
        <f t="shared" ca="1" si="62"/>
        <v>0</v>
      </c>
      <c r="AO108" s="96">
        <f t="shared" ca="1" si="63"/>
        <v>0</v>
      </c>
      <c r="AP108" s="96">
        <f t="shared" ca="1" si="64"/>
        <v>0</v>
      </c>
      <c r="AQ108" s="96">
        <f t="shared" ca="1" si="65"/>
        <v>0</v>
      </c>
      <c r="AR108" s="96">
        <f t="shared" ca="1" si="66"/>
        <v>0</v>
      </c>
      <c r="AS108" s="96">
        <f t="shared" ca="1" si="67"/>
        <v>0</v>
      </c>
      <c r="AT108" s="96">
        <f t="shared" ca="1" si="68"/>
        <v>0</v>
      </c>
      <c r="AU108" s="96">
        <f t="shared" ca="1" si="69"/>
        <v>0</v>
      </c>
      <c r="AV108" s="96">
        <f t="shared" ca="1" si="70"/>
        <v>0</v>
      </c>
      <c r="AW108" s="13">
        <f t="shared" ca="1" si="84"/>
        <v>6</v>
      </c>
      <c r="AX108" s="2">
        <f t="shared" ca="1" si="85"/>
        <v>17</v>
      </c>
    </row>
    <row r="109" spans="1:50" ht="15" customHeight="1" x14ac:dyDescent="0.25">
      <c r="A109" s="93">
        <f t="shared" si="49"/>
        <v>42989</v>
      </c>
      <c r="B109" s="51">
        <f>bering!K109</f>
        <v>5650.8059999999996</v>
      </c>
      <c r="C109" s="51">
        <f>conus!K109</f>
        <v>5859.7470000000003</v>
      </c>
      <c r="D109" s="55">
        <f t="shared" ca="1" si="56"/>
        <v>5650.8059999999996</v>
      </c>
      <c r="E109" s="61">
        <f t="shared" ca="1" si="86"/>
        <v>17</v>
      </c>
      <c r="F109" s="9">
        <f t="shared" ca="1" si="71"/>
        <v>0</v>
      </c>
      <c r="G109" s="63">
        <f>ROW()</f>
        <v>109</v>
      </c>
      <c r="H109" s="95">
        <f t="shared" si="57"/>
        <v>106</v>
      </c>
      <c r="I109" s="95">
        <f t="shared" ca="1" si="58"/>
        <v>92</v>
      </c>
      <c r="J109" s="95">
        <f t="shared" ca="1" si="59"/>
        <v>89</v>
      </c>
      <c r="K109" s="94">
        <f t="shared" si="50"/>
        <v>0</v>
      </c>
      <c r="L109" s="89">
        <f t="shared" si="52"/>
        <v>0</v>
      </c>
      <c r="M109" s="94">
        <f t="shared" ca="1" si="51"/>
        <v>0</v>
      </c>
      <c r="N109" s="89">
        <f t="shared" ca="1" si="53"/>
        <v>0</v>
      </c>
      <c r="O109" s="89"/>
      <c r="P109" s="2">
        <f t="shared" si="55"/>
        <v>92</v>
      </c>
      <c r="Q109" s="2">
        <f t="shared" si="72"/>
        <v>91</v>
      </c>
      <c r="R109" s="2">
        <f t="shared" si="72"/>
        <v>90</v>
      </c>
      <c r="S109" s="2">
        <f t="shared" si="72"/>
        <v>89</v>
      </c>
      <c r="T109" s="2">
        <f t="shared" si="72"/>
        <v>88</v>
      </c>
      <c r="U109" s="2">
        <f t="shared" si="72"/>
        <v>92</v>
      </c>
      <c r="V109" s="2">
        <f t="shared" si="72"/>
        <v>91</v>
      </c>
      <c r="W109" s="2">
        <f t="shared" si="72"/>
        <v>90</v>
      </c>
      <c r="X109" s="2">
        <f t="shared" si="72"/>
        <v>89</v>
      </c>
      <c r="Y109" s="2">
        <f t="shared" si="72"/>
        <v>88</v>
      </c>
      <c r="Z109" s="2">
        <f t="shared" si="72"/>
        <v>88</v>
      </c>
      <c r="AA109" s="92">
        <f t="shared" si="73"/>
        <v>89</v>
      </c>
      <c r="AB109" s="92">
        <f t="shared" si="74"/>
        <v>88</v>
      </c>
      <c r="AC109" s="92">
        <f t="shared" si="75"/>
        <v>87</v>
      </c>
      <c r="AD109" s="92">
        <f t="shared" si="76"/>
        <v>86</v>
      </c>
      <c r="AE109" s="92">
        <f t="shared" si="77"/>
        <v>85</v>
      </c>
      <c r="AF109" s="92">
        <f t="shared" si="78"/>
        <v>89</v>
      </c>
      <c r="AG109" s="92">
        <f t="shared" si="79"/>
        <v>88</v>
      </c>
      <c r="AH109" s="92">
        <f t="shared" si="80"/>
        <v>87</v>
      </c>
      <c r="AI109" s="92">
        <f t="shared" si="81"/>
        <v>86</v>
      </c>
      <c r="AJ109" s="92">
        <f t="shared" si="82"/>
        <v>85</v>
      </c>
      <c r="AK109" s="92">
        <f t="shared" si="83"/>
        <v>85</v>
      </c>
      <c r="AL109" s="96">
        <f t="shared" ca="1" si="60"/>
        <v>0</v>
      </c>
      <c r="AM109" s="96">
        <f t="shared" ca="1" si="61"/>
        <v>0</v>
      </c>
      <c r="AN109" s="96">
        <f t="shared" ca="1" si="62"/>
        <v>0</v>
      </c>
      <c r="AO109" s="96">
        <f t="shared" ca="1" si="63"/>
        <v>0</v>
      </c>
      <c r="AP109" s="96">
        <f t="shared" ca="1" si="64"/>
        <v>0</v>
      </c>
      <c r="AQ109" s="96">
        <f t="shared" ca="1" si="65"/>
        <v>0</v>
      </c>
      <c r="AR109" s="96">
        <f t="shared" ca="1" si="66"/>
        <v>0</v>
      </c>
      <c r="AS109" s="96">
        <f t="shared" ca="1" si="67"/>
        <v>0</v>
      </c>
      <c r="AT109" s="96">
        <f t="shared" ca="1" si="68"/>
        <v>0</v>
      </c>
      <c r="AU109" s="96">
        <f t="shared" ca="1" si="69"/>
        <v>0</v>
      </c>
      <c r="AV109" s="96">
        <f t="shared" ca="1" si="70"/>
        <v>0</v>
      </c>
      <c r="AW109" s="13">
        <f t="shared" ca="1" si="84"/>
        <v>6</v>
      </c>
      <c r="AX109" s="2">
        <f t="shared" ca="1" si="85"/>
        <v>17</v>
      </c>
    </row>
    <row r="110" spans="1:50" ht="15" customHeight="1" x14ac:dyDescent="0.25">
      <c r="A110" s="93">
        <f t="shared" si="49"/>
        <v>42990</v>
      </c>
      <c r="B110" s="51">
        <f>bering!K110</f>
        <v>5650.8059999999996</v>
      </c>
      <c r="C110" s="51">
        <f>conus!K110</f>
        <v>5859.7470000000003</v>
      </c>
      <c r="D110" s="55">
        <f t="shared" ca="1" si="56"/>
        <v>5650.8059999999996</v>
      </c>
      <c r="E110" s="61">
        <f t="shared" ca="1" si="86"/>
        <v>17</v>
      </c>
      <c r="F110" s="9">
        <f t="shared" ca="1" si="71"/>
        <v>0</v>
      </c>
      <c r="G110" s="63">
        <f>ROW()</f>
        <v>110</v>
      </c>
      <c r="H110" s="95">
        <f t="shared" si="57"/>
        <v>107</v>
      </c>
      <c r="I110" s="95">
        <f t="shared" ca="1" si="58"/>
        <v>93</v>
      </c>
      <c r="J110" s="95">
        <f t="shared" ca="1" si="59"/>
        <v>90</v>
      </c>
      <c r="K110" s="94">
        <f t="shared" si="50"/>
        <v>0</v>
      </c>
      <c r="L110" s="89">
        <f t="shared" si="52"/>
        <v>0</v>
      </c>
      <c r="M110" s="94">
        <f t="shared" ca="1" si="51"/>
        <v>0</v>
      </c>
      <c r="N110" s="89">
        <f t="shared" ca="1" si="53"/>
        <v>0</v>
      </c>
      <c r="O110" s="89"/>
      <c r="P110" s="2">
        <f t="shared" si="55"/>
        <v>93</v>
      </c>
      <c r="Q110" s="2">
        <f t="shared" si="72"/>
        <v>92</v>
      </c>
      <c r="R110" s="2">
        <f t="shared" si="72"/>
        <v>91</v>
      </c>
      <c r="S110" s="2">
        <f t="shared" si="72"/>
        <v>90</v>
      </c>
      <c r="T110" s="2">
        <f t="shared" si="72"/>
        <v>89</v>
      </c>
      <c r="U110" s="2">
        <f t="shared" si="72"/>
        <v>93</v>
      </c>
      <c r="V110" s="2">
        <f t="shared" si="72"/>
        <v>92</v>
      </c>
      <c r="W110" s="2">
        <f t="shared" si="72"/>
        <v>91</v>
      </c>
      <c r="X110" s="2">
        <f t="shared" si="72"/>
        <v>90</v>
      </c>
      <c r="Y110" s="2">
        <f t="shared" si="72"/>
        <v>89</v>
      </c>
      <c r="Z110" s="2">
        <f t="shared" si="72"/>
        <v>89</v>
      </c>
      <c r="AA110" s="92">
        <f t="shared" si="73"/>
        <v>90</v>
      </c>
      <c r="AB110" s="92">
        <f t="shared" si="74"/>
        <v>89</v>
      </c>
      <c r="AC110" s="92">
        <f t="shared" si="75"/>
        <v>88</v>
      </c>
      <c r="AD110" s="92">
        <f t="shared" si="76"/>
        <v>87</v>
      </c>
      <c r="AE110" s="92">
        <f t="shared" si="77"/>
        <v>86</v>
      </c>
      <c r="AF110" s="92">
        <f t="shared" si="78"/>
        <v>90</v>
      </c>
      <c r="AG110" s="92">
        <f t="shared" si="79"/>
        <v>89</v>
      </c>
      <c r="AH110" s="92">
        <f t="shared" si="80"/>
        <v>88</v>
      </c>
      <c r="AI110" s="92">
        <f t="shared" si="81"/>
        <v>87</v>
      </c>
      <c r="AJ110" s="92">
        <f t="shared" si="82"/>
        <v>86</v>
      </c>
      <c r="AK110" s="92">
        <f t="shared" si="83"/>
        <v>86</v>
      </c>
      <c r="AL110" s="96">
        <f t="shared" ca="1" si="60"/>
        <v>0</v>
      </c>
      <c r="AM110" s="96">
        <f t="shared" ca="1" si="61"/>
        <v>0</v>
      </c>
      <c r="AN110" s="96">
        <f t="shared" ca="1" si="62"/>
        <v>0</v>
      </c>
      <c r="AO110" s="96">
        <f t="shared" ca="1" si="63"/>
        <v>0</v>
      </c>
      <c r="AP110" s="96">
        <f t="shared" ca="1" si="64"/>
        <v>0</v>
      </c>
      <c r="AQ110" s="96">
        <f t="shared" ca="1" si="65"/>
        <v>0</v>
      </c>
      <c r="AR110" s="96">
        <f t="shared" ca="1" si="66"/>
        <v>0</v>
      </c>
      <c r="AS110" s="96">
        <f t="shared" ca="1" si="67"/>
        <v>0</v>
      </c>
      <c r="AT110" s="96">
        <f t="shared" ca="1" si="68"/>
        <v>0</v>
      </c>
      <c r="AU110" s="96">
        <f t="shared" ca="1" si="69"/>
        <v>0</v>
      </c>
      <c r="AV110" s="96">
        <f t="shared" ca="1" si="70"/>
        <v>0</v>
      </c>
      <c r="AW110" s="13">
        <f t="shared" ca="1" si="84"/>
        <v>6</v>
      </c>
      <c r="AX110" s="2">
        <f t="shared" ca="1" si="85"/>
        <v>17</v>
      </c>
    </row>
    <row r="111" spans="1:50" ht="15" customHeight="1" x14ac:dyDescent="0.25">
      <c r="A111" s="93">
        <f t="shared" si="49"/>
        <v>42991</v>
      </c>
      <c r="B111" s="51">
        <f>bering!K111</f>
        <v>5650.8059999999996</v>
      </c>
      <c r="C111" s="51">
        <f>conus!K111</f>
        <v>5859.7470000000003</v>
      </c>
      <c r="D111" s="55">
        <f t="shared" ca="1" si="56"/>
        <v>5650.8059999999996</v>
      </c>
      <c r="E111" s="61">
        <f t="shared" ca="1" si="86"/>
        <v>17</v>
      </c>
      <c r="F111" s="9">
        <f t="shared" ca="1" si="71"/>
        <v>0</v>
      </c>
      <c r="G111" s="63">
        <f>ROW()</f>
        <v>111</v>
      </c>
      <c r="H111" s="95">
        <f t="shared" si="57"/>
        <v>108</v>
      </c>
      <c r="I111" s="95">
        <f t="shared" ca="1" si="58"/>
        <v>94</v>
      </c>
      <c r="J111" s="95">
        <f t="shared" ca="1" si="59"/>
        <v>91</v>
      </c>
      <c r="K111" s="94">
        <f t="shared" si="50"/>
        <v>0</v>
      </c>
      <c r="L111" s="89">
        <f t="shared" si="52"/>
        <v>0</v>
      </c>
      <c r="M111" s="94">
        <f t="shared" ca="1" si="51"/>
        <v>0</v>
      </c>
      <c r="N111" s="89">
        <f t="shared" ca="1" si="53"/>
        <v>0</v>
      </c>
      <c r="O111" s="89"/>
      <c r="P111" s="2">
        <f t="shared" si="55"/>
        <v>94</v>
      </c>
      <c r="Q111" s="2">
        <f t="shared" si="72"/>
        <v>93</v>
      </c>
      <c r="R111" s="2">
        <f t="shared" si="72"/>
        <v>92</v>
      </c>
      <c r="S111" s="2">
        <f t="shared" si="72"/>
        <v>91</v>
      </c>
      <c r="T111" s="2">
        <f t="shared" si="72"/>
        <v>90</v>
      </c>
      <c r="U111" s="2">
        <f t="shared" si="72"/>
        <v>94</v>
      </c>
      <c r="V111" s="2">
        <f t="shared" si="72"/>
        <v>93</v>
      </c>
      <c r="W111" s="2">
        <f t="shared" si="72"/>
        <v>92</v>
      </c>
      <c r="X111" s="2">
        <f t="shared" si="72"/>
        <v>91</v>
      </c>
      <c r="Y111" s="2">
        <f t="shared" si="72"/>
        <v>90</v>
      </c>
      <c r="Z111" s="2">
        <f t="shared" si="72"/>
        <v>90</v>
      </c>
      <c r="AA111" s="92">
        <f t="shared" si="73"/>
        <v>91</v>
      </c>
      <c r="AB111" s="92">
        <f t="shared" si="74"/>
        <v>90</v>
      </c>
      <c r="AC111" s="92">
        <f t="shared" si="75"/>
        <v>89</v>
      </c>
      <c r="AD111" s="92">
        <f t="shared" si="76"/>
        <v>88</v>
      </c>
      <c r="AE111" s="92">
        <f t="shared" si="77"/>
        <v>87</v>
      </c>
      <c r="AF111" s="92">
        <f t="shared" si="78"/>
        <v>91</v>
      </c>
      <c r="AG111" s="92">
        <f t="shared" si="79"/>
        <v>90</v>
      </c>
      <c r="AH111" s="92">
        <f t="shared" si="80"/>
        <v>89</v>
      </c>
      <c r="AI111" s="92">
        <f t="shared" si="81"/>
        <v>88</v>
      </c>
      <c r="AJ111" s="92">
        <f t="shared" si="82"/>
        <v>87</v>
      </c>
      <c r="AK111" s="92">
        <f t="shared" si="83"/>
        <v>87</v>
      </c>
      <c r="AL111" s="96">
        <f t="shared" ca="1" si="60"/>
        <v>0</v>
      </c>
      <c r="AM111" s="96">
        <f t="shared" ca="1" si="61"/>
        <v>0</v>
      </c>
      <c r="AN111" s="96">
        <f t="shared" ca="1" si="62"/>
        <v>0</v>
      </c>
      <c r="AO111" s="96">
        <f t="shared" ca="1" si="63"/>
        <v>0</v>
      </c>
      <c r="AP111" s="96">
        <f t="shared" ca="1" si="64"/>
        <v>0</v>
      </c>
      <c r="AQ111" s="96">
        <f t="shared" ca="1" si="65"/>
        <v>0</v>
      </c>
      <c r="AR111" s="96">
        <f t="shared" ca="1" si="66"/>
        <v>0</v>
      </c>
      <c r="AS111" s="96">
        <f t="shared" ca="1" si="67"/>
        <v>0</v>
      </c>
      <c r="AT111" s="96">
        <f t="shared" ca="1" si="68"/>
        <v>0</v>
      </c>
      <c r="AU111" s="96">
        <f t="shared" ca="1" si="69"/>
        <v>0</v>
      </c>
      <c r="AV111" s="96">
        <f t="shared" ca="1" si="70"/>
        <v>0</v>
      </c>
      <c r="AW111" s="13">
        <f t="shared" ca="1" si="84"/>
        <v>6</v>
      </c>
      <c r="AX111" s="2">
        <f t="shared" ca="1" si="85"/>
        <v>17</v>
      </c>
    </row>
    <row r="112" spans="1:50" ht="15" customHeight="1" x14ac:dyDescent="0.25">
      <c r="A112" s="93">
        <f t="shared" si="49"/>
        <v>42992</v>
      </c>
      <c r="B112" s="51">
        <f>bering!K112</f>
        <v>5650.8059999999996</v>
      </c>
      <c r="C112" s="51">
        <f>conus!K112</f>
        <v>5859.7470000000003</v>
      </c>
      <c r="D112" s="55">
        <f t="shared" ca="1" si="56"/>
        <v>5650.8059999999996</v>
      </c>
      <c r="E112" s="61">
        <f t="shared" ca="1" si="86"/>
        <v>17</v>
      </c>
      <c r="F112" s="9">
        <f t="shared" ca="1" si="71"/>
        <v>0</v>
      </c>
      <c r="G112" s="63">
        <f>ROW()</f>
        <v>112</v>
      </c>
      <c r="H112" s="95">
        <f t="shared" si="57"/>
        <v>109</v>
      </c>
      <c r="I112" s="95">
        <f t="shared" ca="1" si="58"/>
        <v>95</v>
      </c>
      <c r="J112" s="95">
        <f t="shared" ca="1" si="59"/>
        <v>92</v>
      </c>
      <c r="K112" s="94">
        <f t="shared" si="50"/>
        <v>0</v>
      </c>
      <c r="L112" s="89">
        <f t="shared" si="52"/>
        <v>0</v>
      </c>
      <c r="M112" s="94">
        <f t="shared" ca="1" si="51"/>
        <v>0</v>
      </c>
      <c r="N112" s="89">
        <f t="shared" ca="1" si="53"/>
        <v>0</v>
      </c>
      <c r="O112" s="89"/>
      <c r="P112" s="2">
        <f t="shared" si="55"/>
        <v>95</v>
      </c>
      <c r="Q112" s="2">
        <f t="shared" si="72"/>
        <v>94</v>
      </c>
      <c r="R112" s="2">
        <f t="shared" si="72"/>
        <v>93</v>
      </c>
      <c r="S112" s="2">
        <f t="shared" si="72"/>
        <v>92</v>
      </c>
      <c r="T112" s="2">
        <f t="shared" si="72"/>
        <v>91</v>
      </c>
      <c r="U112" s="2">
        <f t="shared" si="72"/>
        <v>95</v>
      </c>
      <c r="V112" s="2">
        <f t="shared" si="72"/>
        <v>94</v>
      </c>
      <c r="W112" s="2">
        <f t="shared" si="72"/>
        <v>93</v>
      </c>
      <c r="X112" s="2">
        <f t="shared" si="72"/>
        <v>92</v>
      </c>
      <c r="Y112" s="2">
        <f t="shared" si="72"/>
        <v>91</v>
      </c>
      <c r="Z112" s="2">
        <f t="shared" si="72"/>
        <v>91</v>
      </c>
      <c r="AA112" s="92">
        <f t="shared" si="73"/>
        <v>92</v>
      </c>
      <c r="AB112" s="92">
        <f t="shared" si="74"/>
        <v>91</v>
      </c>
      <c r="AC112" s="92">
        <f t="shared" si="75"/>
        <v>90</v>
      </c>
      <c r="AD112" s="92">
        <f t="shared" si="76"/>
        <v>89</v>
      </c>
      <c r="AE112" s="92">
        <f t="shared" si="77"/>
        <v>88</v>
      </c>
      <c r="AF112" s="92">
        <f t="shared" si="78"/>
        <v>92</v>
      </c>
      <c r="AG112" s="92">
        <f t="shared" si="79"/>
        <v>91</v>
      </c>
      <c r="AH112" s="92">
        <f t="shared" si="80"/>
        <v>90</v>
      </c>
      <c r="AI112" s="92">
        <f t="shared" si="81"/>
        <v>89</v>
      </c>
      <c r="AJ112" s="92">
        <f t="shared" si="82"/>
        <v>88</v>
      </c>
      <c r="AK112" s="92">
        <f t="shared" si="83"/>
        <v>88</v>
      </c>
      <c r="AL112" s="96">
        <f t="shared" ca="1" si="60"/>
        <v>0</v>
      </c>
      <c r="AM112" s="96">
        <f t="shared" ca="1" si="61"/>
        <v>0</v>
      </c>
      <c r="AN112" s="96">
        <f t="shared" ca="1" si="62"/>
        <v>0</v>
      </c>
      <c r="AO112" s="96">
        <f t="shared" ca="1" si="63"/>
        <v>0</v>
      </c>
      <c r="AP112" s="96">
        <f t="shared" ca="1" si="64"/>
        <v>0</v>
      </c>
      <c r="AQ112" s="96">
        <f t="shared" ca="1" si="65"/>
        <v>0</v>
      </c>
      <c r="AR112" s="96">
        <f t="shared" ca="1" si="66"/>
        <v>0</v>
      </c>
      <c r="AS112" s="96">
        <f t="shared" ca="1" si="67"/>
        <v>0</v>
      </c>
      <c r="AT112" s="96">
        <f t="shared" ca="1" si="68"/>
        <v>0</v>
      </c>
      <c r="AU112" s="96">
        <f t="shared" ca="1" si="69"/>
        <v>0</v>
      </c>
      <c r="AV112" s="96">
        <f t="shared" ca="1" si="70"/>
        <v>0</v>
      </c>
      <c r="AW112" s="13">
        <f t="shared" ca="1" si="84"/>
        <v>6</v>
      </c>
      <c r="AX112" s="2">
        <f t="shared" ca="1" si="85"/>
        <v>17</v>
      </c>
    </row>
    <row r="113" spans="1:50" ht="15" customHeight="1" x14ac:dyDescent="0.25">
      <c r="A113" s="93">
        <f t="shared" si="49"/>
        <v>42993</v>
      </c>
      <c r="B113" s="51">
        <f>bering!K113</f>
        <v>5650.8059999999996</v>
      </c>
      <c r="C113" s="51">
        <f>conus!K113</f>
        <v>5859.7470000000003</v>
      </c>
      <c r="D113" s="55">
        <f t="shared" ca="1" si="56"/>
        <v>5650.8059999999996</v>
      </c>
      <c r="E113" s="61">
        <f t="shared" ca="1" si="86"/>
        <v>17</v>
      </c>
      <c r="F113" s="9">
        <f t="shared" ca="1" si="71"/>
        <v>0</v>
      </c>
      <c r="G113" s="63">
        <f>ROW()</f>
        <v>113</v>
      </c>
      <c r="H113" s="95">
        <f t="shared" si="57"/>
        <v>110</v>
      </c>
      <c r="I113" s="95">
        <f t="shared" ca="1" si="58"/>
        <v>96</v>
      </c>
      <c r="J113" s="95">
        <f t="shared" ca="1" si="59"/>
        <v>93</v>
      </c>
      <c r="K113" s="94">
        <f t="shared" si="50"/>
        <v>0</v>
      </c>
      <c r="L113" s="89">
        <f t="shared" si="52"/>
        <v>0</v>
      </c>
      <c r="M113" s="94">
        <f t="shared" ca="1" si="51"/>
        <v>0</v>
      </c>
      <c r="N113" s="89">
        <f t="shared" ca="1" si="53"/>
        <v>0</v>
      </c>
      <c r="O113" s="89"/>
      <c r="P113" s="2">
        <f t="shared" si="55"/>
        <v>96</v>
      </c>
      <c r="Q113" s="2">
        <f t="shared" si="72"/>
        <v>95</v>
      </c>
      <c r="R113" s="2">
        <f t="shared" si="72"/>
        <v>94</v>
      </c>
      <c r="S113" s="2">
        <f t="shared" si="72"/>
        <v>93</v>
      </c>
      <c r="T113" s="2">
        <f t="shared" si="72"/>
        <v>92</v>
      </c>
      <c r="U113" s="2">
        <f t="shared" si="72"/>
        <v>96</v>
      </c>
      <c r="V113" s="2">
        <f t="shared" si="72"/>
        <v>95</v>
      </c>
      <c r="W113" s="2">
        <f t="shared" si="72"/>
        <v>94</v>
      </c>
      <c r="X113" s="2">
        <f t="shared" si="72"/>
        <v>93</v>
      </c>
      <c r="Y113" s="2">
        <f t="shared" si="72"/>
        <v>92</v>
      </c>
      <c r="Z113" s="2">
        <f t="shared" si="72"/>
        <v>92</v>
      </c>
      <c r="AA113" s="92">
        <f t="shared" si="73"/>
        <v>93</v>
      </c>
      <c r="AB113" s="92">
        <f t="shared" si="74"/>
        <v>92</v>
      </c>
      <c r="AC113" s="92">
        <f t="shared" si="75"/>
        <v>91</v>
      </c>
      <c r="AD113" s="92">
        <f t="shared" si="76"/>
        <v>90</v>
      </c>
      <c r="AE113" s="92">
        <f t="shared" si="77"/>
        <v>89</v>
      </c>
      <c r="AF113" s="92">
        <f t="shared" si="78"/>
        <v>93</v>
      </c>
      <c r="AG113" s="92">
        <f t="shared" si="79"/>
        <v>92</v>
      </c>
      <c r="AH113" s="92">
        <f t="shared" si="80"/>
        <v>91</v>
      </c>
      <c r="AI113" s="92">
        <f t="shared" si="81"/>
        <v>90</v>
      </c>
      <c r="AJ113" s="92">
        <f t="shared" si="82"/>
        <v>89</v>
      </c>
      <c r="AK113" s="92">
        <f t="shared" si="83"/>
        <v>89</v>
      </c>
      <c r="AL113" s="96">
        <f t="shared" ca="1" si="60"/>
        <v>0</v>
      </c>
      <c r="AM113" s="96">
        <f t="shared" ca="1" si="61"/>
        <v>0</v>
      </c>
      <c r="AN113" s="96">
        <f t="shared" ca="1" si="62"/>
        <v>0</v>
      </c>
      <c r="AO113" s="96">
        <f t="shared" ca="1" si="63"/>
        <v>0</v>
      </c>
      <c r="AP113" s="96">
        <f t="shared" ca="1" si="64"/>
        <v>0</v>
      </c>
      <c r="AQ113" s="96">
        <f t="shared" ca="1" si="65"/>
        <v>0</v>
      </c>
      <c r="AR113" s="96">
        <f t="shared" ca="1" si="66"/>
        <v>0</v>
      </c>
      <c r="AS113" s="96">
        <f t="shared" ca="1" si="67"/>
        <v>0</v>
      </c>
      <c r="AT113" s="96">
        <f t="shared" ca="1" si="68"/>
        <v>0</v>
      </c>
      <c r="AU113" s="96">
        <f t="shared" ca="1" si="69"/>
        <v>0</v>
      </c>
      <c r="AV113" s="96">
        <f t="shared" ca="1" si="70"/>
        <v>0</v>
      </c>
      <c r="AW113" s="13">
        <f t="shared" ca="1" si="84"/>
        <v>6</v>
      </c>
      <c r="AX113" s="2">
        <f t="shared" ca="1" si="85"/>
        <v>17</v>
      </c>
    </row>
    <row r="114" spans="1:50" ht="15" customHeight="1" x14ac:dyDescent="0.25">
      <c r="A114" s="93">
        <f t="shared" si="49"/>
        <v>42994</v>
      </c>
      <c r="B114" s="51">
        <f>bering!K114</f>
        <v>5650.8059999999996</v>
      </c>
      <c r="C114" s="51">
        <f>conus!K114</f>
        <v>5859.7470000000003</v>
      </c>
      <c r="D114" s="55">
        <f t="shared" ca="1" si="56"/>
        <v>5650.8059999999996</v>
      </c>
      <c r="E114" s="61">
        <f t="shared" ca="1" si="86"/>
        <v>17</v>
      </c>
      <c r="F114" s="9">
        <f t="shared" ca="1" si="71"/>
        <v>0</v>
      </c>
      <c r="G114" s="63">
        <f>ROW()</f>
        <v>114</v>
      </c>
      <c r="H114" s="95">
        <f t="shared" si="57"/>
        <v>111</v>
      </c>
      <c r="I114" s="95">
        <f t="shared" ca="1" si="58"/>
        <v>97</v>
      </c>
      <c r="J114" s="95">
        <f t="shared" ca="1" si="59"/>
        <v>94</v>
      </c>
      <c r="K114" s="94">
        <f t="shared" si="50"/>
        <v>0</v>
      </c>
      <c r="L114" s="89">
        <f t="shared" si="52"/>
        <v>0</v>
      </c>
      <c r="M114" s="94">
        <f t="shared" ca="1" si="51"/>
        <v>0</v>
      </c>
      <c r="N114" s="89">
        <f t="shared" ca="1" si="53"/>
        <v>0</v>
      </c>
      <c r="O114" s="89"/>
      <c r="P114" s="2">
        <f t="shared" si="55"/>
        <v>97</v>
      </c>
      <c r="Q114" s="2">
        <f t="shared" si="72"/>
        <v>96</v>
      </c>
      <c r="R114" s="2">
        <f t="shared" si="72"/>
        <v>95</v>
      </c>
      <c r="S114" s="2">
        <f t="shared" si="72"/>
        <v>94</v>
      </c>
      <c r="T114" s="2">
        <f t="shared" si="72"/>
        <v>93</v>
      </c>
      <c r="U114" s="2">
        <f t="shared" si="72"/>
        <v>97</v>
      </c>
      <c r="V114" s="2">
        <f t="shared" si="72"/>
        <v>96</v>
      </c>
      <c r="W114" s="2">
        <f t="shared" si="72"/>
        <v>95</v>
      </c>
      <c r="X114" s="2">
        <f t="shared" si="72"/>
        <v>94</v>
      </c>
      <c r="Y114" s="2">
        <f t="shared" si="72"/>
        <v>93</v>
      </c>
      <c r="Z114" s="2">
        <f t="shared" si="72"/>
        <v>93</v>
      </c>
      <c r="AA114" s="92">
        <f t="shared" si="73"/>
        <v>94</v>
      </c>
      <c r="AB114" s="92">
        <f t="shared" si="74"/>
        <v>93</v>
      </c>
      <c r="AC114" s="92">
        <f t="shared" si="75"/>
        <v>92</v>
      </c>
      <c r="AD114" s="92">
        <f t="shared" si="76"/>
        <v>91</v>
      </c>
      <c r="AE114" s="92">
        <f t="shared" si="77"/>
        <v>90</v>
      </c>
      <c r="AF114" s="92">
        <f t="shared" si="78"/>
        <v>94</v>
      </c>
      <c r="AG114" s="92">
        <f t="shared" si="79"/>
        <v>93</v>
      </c>
      <c r="AH114" s="92">
        <f t="shared" si="80"/>
        <v>92</v>
      </c>
      <c r="AI114" s="92">
        <f t="shared" si="81"/>
        <v>91</v>
      </c>
      <c r="AJ114" s="92">
        <f t="shared" si="82"/>
        <v>90</v>
      </c>
      <c r="AK114" s="92">
        <f t="shared" si="83"/>
        <v>90</v>
      </c>
      <c r="AL114" s="96">
        <f t="shared" ca="1" si="60"/>
        <v>0</v>
      </c>
      <c r="AM114" s="96">
        <f t="shared" ca="1" si="61"/>
        <v>0</v>
      </c>
      <c r="AN114" s="96">
        <f t="shared" ca="1" si="62"/>
        <v>0</v>
      </c>
      <c r="AO114" s="96">
        <f t="shared" ca="1" si="63"/>
        <v>0</v>
      </c>
      <c r="AP114" s="96">
        <f t="shared" ca="1" si="64"/>
        <v>0</v>
      </c>
      <c r="AQ114" s="96">
        <f t="shared" ca="1" si="65"/>
        <v>0</v>
      </c>
      <c r="AR114" s="96">
        <f t="shared" ca="1" si="66"/>
        <v>0</v>
      </c>
      <c r="AS114" s="96">
        <f t="shared" ca="1" si="67"/>
        <v>0</v>
      </c>
      <c r="AT114" s="96">
        <f t="shared" ca="1" si="68"/>
        <v>0</v>
      </c>
      <c r="AU114" s="96">
        <f t="shared" ca="1" si="69"/>
        <v>0</v>
      </c>
      <c r="AV114" s="96">
        <f t="shared" ca="1" si="70"/>
        <v>0</v>
      </c>
      <c r="AW114" s="13">
        <f t="shared" ca="1" si="84"/>
        <v>6</v>
      </c>
      <c r="AX114" s="2">
        <f t="shared" ca="1" si="85"/>
        <v>17</v>
      </c>
    </row>
    <row r="115" spans="1:50" ht="15" customHeight="1" x14ac:dyDescent="0.25">
      <c r="A115" s="93">
        <f t="shared" si="49"/>
        <v>42995</v>
      </c>
      <c r="B115" s="51">
        <f>bering!K115</f>
        <v>5650.8059999999996</v>
      </c>
      <c r="C115" s="51">
        <f>conus!K115</f>
        <v>5859.7470000000003</v>
      </c>
      <c r="D115" s="55">
        <f t="shared" ca="1" si="56"/>
        <v>5650.8059999999996</v>
      </c>
      <c r="E115" s="61">
        <f t="shared" ca="1" si="86"/>
        <v>17</v>
      </c>
      <c r="F115" s="9">
        <f t="shared" ca="1" si="71"/>
        <v>0</v>
      </c>
      <c r="G115" s="63">
        <f>ROW()</f>
        <v>115</v>
      </c>
      <c r="H115" s="95">
        <f t="shared" si="57"/>
        <v>112</v>
      </c>
      <c r="I115" s="95">
        <f t="shared" ca="1" si="58"/>
        <v>98</v>
      </c>
      <c r="J115" s="95">
        <f t="shared" ca="1" si="59"/>
        <v>95</v>
      </c>
      <c r="K115" s="94">
        <f t="shared" si="50"/>
        <v>0</v>
      </c>
      <c r="L115" s="89">
        <f t="shared" si="52"/>
        <v>0</v>
      </c>
      <c r="M115" s="94">
        <f t="shared" ca="1" si="51"/>
        <v>0</v>
      </c>
      <c r="N115" s="89">
        <f t="shared" ca="1" si="53"/>
        <v>0</v>
      </c>
      <c r="O115" s="89"/>
      <c r="P115" s="2">
        <f t="shared" si="55"/>
        <v>98</v>
      </c>
      <c r="Q115" s="2">
        <f t="shared" si="72"/>
        <v>97</v>
      </c>
      <c r="R115" s="2">
        <f t="shared" si="72"/>
        <v>96</v>
      </c>
      <c r="S115" s="2">
        <f t="shared" si="72"/>
        <v>95</v>
      </c>
      <c r="T115" s="2">
        <f t="shared" si="72"/>
        <v>94</v>
      </c>
      <c r="U115" s="2">
        <f t="shared" si="72"/>
        <v>98</v>
      </c>
      <c r="V115" s="2">
        <f t="shared" si="72"/>
        <v>97</v>
      </c>
      <c r="W115" s="2">
        <f t="shared" si="72"/>
        <v>96</v>
      </c>
      <c r="X115" s="2">
        <f t="shared" si="72"/>
        <v>95</v>
      </c>
      <c r="Y115" s="2">
        <f t="shared" si="72"/>
        <v>94</v>
      </c>
      <c r="Z115" s="2">
        <f t="shared" si="72"/>
        <v>94</v>
      </c>
      <c r="AA115" s="92">
        <f t="shared" si="73"/>
        <v>95</v>
      </c>
      <c r="AB115" s="92">
        <f t="shared" si="74"/>
        <v>94</v>
      </c>
      <c r="AC115" s="92">
        <f t="shared" si="75"/>
        <v>93</v>
      </c>
      <c r="AD115" s="92">
        <f t="shared" si="76"/>
        <v>92</v>
      </c>
      <c r="AE115" s="92">
        <f t="shared" si="77"/>
        <v>91</v>
      </c>
      <c r="AF115" s="92">
        <f t="shared" si="78"/>
        <v>95</v>
      </c>
      <c r="AG115" s="92">
        <f t="shared" si="79"/>
        <v>94</v>
      </c>
      <c r="AH115" s="92">
        <f t="shared" si="80"/>
        <v>93</v>
      </c>
      <c r="AI115" s="92">
        <f t="shared" si="81"/>
        <v>92</v>
      </c>
      <c r="AJ115" s="92">
        <f t="shared" si="82"/>
        <v>91</v>
      </c>
      <c r="AK115" s="92">
        <f t="shared" si="83"/>
        <v>91</v>
      </c>
      <c r="AL115" s="96">
        <f t="shared" ca="1" si="60"/>
        <v>0</v>
      </c>
      <c r="AM115" s="96">
        <f t="shared" ca="1" si="61"/>
        <v>0</v>
      </c>
      <c r="AN115" s="96">
        <f t="shared" ca="1" si="62"/>
        <v>0</v>
      </c>
      <c r="AO115" s="96">
        <f t="shared" ca="1" si="63"/>
        <v>0</v>
      </c>
      <c r="AP115" s="96">
        <f t="shared" ca="1" si="64"/>
        <v>0</v>
      </c>
      <c r="AQ115" s="96">
        <f t="shared" ca="1" si="65"/>
        <v>0</v>
      </c>
      <c r="AR115" s="96">
        <f t="shared" ca="1" si="66"/>
        <v>0</v>
      </c>
      <c r="AS115" s="96">
        <f t="shared" ca="1" si="67"/>
        <v>0</v>
      </c>
      <c r="AT115" s="96">
        <f t="shared" ca="1" si="68"/>
        <v>0</v>
      </c>
      <c r="AU115" s="96">
        <f t="shared" ca="1" si="69"/>
        <v>0</v>
      </c>
      <c r="AV115" s="96">
        <f t="shared" ca="1" si="70"/>
        <v>0</v>
      </c>
      <c r="AW115" s="13">
        <f t="shared" ca="1" si="84"/>
        <v>6</v>
      </c>
      <c r="AX115" s="2">
        <f t="shared" ca="1" si="85"/>
        <v>17</v>
      </c>
    </row>
    <row r="116" spans="1:50" ht="15" customHeight="1" x14ac:dyDescent="0.25">
      <c r="A116" s="93">
        <f t="shared" si="49"/>
        <v>42996</v>
      </c>
      <c r="B116" s="51">
        <f>bering!K116</f>
        <v>5650.8059999999996</v>
      </c>
      <c r="C116" s="51">
        <f>conus!K116</f>
        <v>5859.7470000000003</v>
      </c>
      <c r="D116" s="55">
        <f t="shared" ca="1" si="56"/>
        <v>5650.8059999999996</v>
      </c>
      <c r="E116" s="61">
        <f t="shared" ca="1" si="86"/>
        <v>17</v>
      </c>
      <c r="F116" s="9">
        <f t="shared" ca="1" si="71"/>
        <v>0</v>
      </c>
      <c r="G116" s="63">
        <f>ROW()</f>
        <v>116</v>
      </c>
      <c r="H116" s="95">
        <f t="shared" si="57"/>
        <v>113</v>
      </c>
      <c r="I116" s="95">
        <f t="shared" ca="1" si="58"/>
        <v>99</v>
      </c>
      <c r="J116" s="95">
        <f t="shared" ca="1" si="59"/>
        <v>96</v>
      </c>
      <c r="K116" s="94">
        <f t="shared" si="50"/>
        <v>0</v>
      </c>
      <c r="L116" s="89">
        <f t="shared" si="52"/>
        <v>0</v>
      </c>
      <c r="M116" s="94">
        <f t="shared" ca="1" si="51"/>
        <v>0</v>
      </c>
      <c r="N116" s="89">
        <f t="shared" ca="1" si="53"/>
        <v>0</v>
      </c>
      <c r="O116" s="89"/>
      <c r="P116" s="2">
        <f t="shared" si="55"/>
        <v>99</v>
      </c>
      <c r="Q116" s="2">
        <f t="shared" si="72"/>
        <v>98</v>
      </c>
      <c r="R116" s="2">
        <f t="shared" si="72"/>
        <v>97</v>
      </c>
      <c r="S116" s="2">
        <f t="shared" si="72"/>
        <v>96</v>
      </c>
      <c r="T116" s="2">
        <f t="shared" si="72"/>
        <v>95</v>
      </c>
      <c r="U116" s="2">
        <f t="shared" si="72"/>
        <v>99</v>
      </c>
      <c r="V116" s="2">
        <f t="shared" si="72"/>
        <v>98</v>
      </c>
      <c r="W116" s="2">
        <f t="shared" si="72"/>
        <v>97</v>
      </c>
      <c r="X116" s="2">
        <f t="shared" si="72"/>
        <v>96</v>
      </c>
      <c r="Y116" s="2">
        <f t="shared" si="72"/>
        <v>95</v>
      </c>
      <c r="Z116" s="2">
        <f t="shared" si="72"/>
        <v>95</v>
      </c>
      <c r="AA116" s="92">
        <f t="shared" si="73"/>
        <v>96</v>
      </c>
      <c r="AB116" s="92">
        <f t="shared" si="74"/>
        <v>95</v>
      </c>
      <c r="AC116" s="92">
        <f t="shared" si="75"/>
        <v>94</v>
      </c>
      <c r="AD116" s="92">
        <f t="shared" si="76"/>
        <v>93</v>
      </c>
      <c r="AE116" s="92">
        <f t="shared" si="77"/>
        <v>92</v>
      </c>
      <c r="AF116" s="92">
        <f t="shared" si="78"/>
        <v>96</v>
      </c>
      <c r="AG116" s="92">
        <f t="shared" si="79"/>
        <v>95</v>
      </c>
      <c r="AH116" s="92">
        <f t="shared" si="80"/>
        <v>94</v>
      </c>
      <c r="AI116" s="92">
        <f t="shared" si="81"/>
        <v>93</v>
      </c>
      <c r="AJ116" s="92">
        <f t="shared" si="82"/>
        <v>92</v>
      </c>
      <c r="AK116" s="92">
        <f t="shared" si="83"/>
        <v>92</v>
      </c>
      <c r="AL116" s="96">
        <f t="shared" ca="1" si="60"/>
        <v>0</v>
      </c>
      <c r="AM116" s="96">
        <f t="shared" ca="1" si="61"/>
        <v>0</v>
      </c>
      <c r="AN116" s="96">
        <f t="shared" ca="1" si="62"/>
        <v>0</v>
      </c>
      <c r="AO116" s="96">
        <f t="shared" ca="1" si="63"/>
        <v>0</v>
      </c>
      <c r="AP116" s="96">
        <f t="shared" ca="1" si="64"/>
        <v>0</v>
      </c>
      <c r="AQ116" s="96">
        <f t="shared" ca="1" si="65"/>
        <v>0</v>
      </c>
      <c r="AR116" s="96">
        <f t="shared" ca="1" si="66"/>
        <v>0</v>
      </c>
      <c r="AS116" s="96">
        <f t="shared" ca="1" si="67"/>
        <v>0</v>
      </c>
      <c r="AT116" s="96">
        <f t="shared" ca="1" si="68"/>
        <v>0</v>
      </c>
      <c r="AU116" s="96">
        <f t="shared" ca="1" si="69"/>
        <v>0</v>
      </c>
      <c r="AV116" s="96">
        <f t="shared" ca="1" si="70"/>
        <v>0</v>
      </c>
      <c r="AW116" s="13">
        <f t="shared" ca="1" si="84"/>
        <v>6</v>
      </c>
      <c r="AX116" s="2">
        <f t="shared" ca="1" si="85"/>
        <v>17</v>
      </c>
    </row>
    <row r="117" spans="1:50" ht="15" customHeight="1" x14ac:dyDescent="0.25">
      <c r="A117" s="93">
        <f t="shared" si="49"/>
        <v>42997</v>
      </c>
      <c r="B117" s="51">
        <f>bering!K117</f>
        <v>5650.8059999999996</v>
      </c>
      <c r="C117" s="51">
        <f>conus!K117</f>
        <v>5859.7470000000003</v>
      </c>
      <c r="D117" s="55">
        <f t="shared" ca="1" si="56"/>
        <v>5650.8059999999996</v>
      </c>
      <c r="E117" s="61">
        <f t="shared" ca="1" si="86"/>
        <v>17</v>
      </c>
      <c r="F117" s="9">
        <f t="shared" ca="1" si="71"/>
        <v>0</v>
      </c>
      <c r="G117" s="63">
        <f>ROW()</f>
        <v>117</v>
      </c>
      <c r="H117" s="95">
        <f t="shared" si="57"/>
        <v>114</v>
      </c>
      <c r="I117" s="95">
        <f t="shared" ca="1" si="58"/>
        <v>100</v>
      </c>
      <c r="J117" s="95">
        <f t="shared" ca="1" si="59"/>
        <v>97</v>
      </c>
      <c r="K117" s="94">
        <f t="shared" si="50"/>
        <v>0</v>
      </c>
      <c r="L117" s="89">
        <f t="shared" si="52"/>
        <v>0</v>
      </c>
      <c r="M117" s="94">
        <f t="shared" ca="1" si="51"/>
        <v>0</v>
      </c>
      <c r="N117" s="89">
        <f t="shared" ca="1" si="53"/>
        <v>0</v>
      </c>
      <c r="O117" s="89"/>
      <c r="P117" s="2">
        <f t="shared" si="55"/>
        <v>100</v>
      </c>
      <c r="Q117" s="2">
        <f t="shared" si="72"/>
        <v>99</v>
      </c>
      <c r="R117" s="2">
        <f t="shared" si="72"/>
        <v>98</v>
      </c>
      <c r="S117" s="2">
        <f t="shared" si="72"/>
        <v>97</v>
      </c>
      <c r="T117" s="2">
        <f t="shared" si="72"/>
        <v>96</v>
      </c>
      <c r="U117" s="2">
        <f t="shared" si="72"/>
        <v>100</v>
      </c>
      <c r="V117" s="2">
        <f t="shared" si="72"/>
        <v>99</v>
      </c>
      <c r="W117" s="2">
        <f t="shared" si="72"/>
        <v>98</v>
      </c>
      <c r="X117" s="2">
        <f t="shared" si="72"/>
        <v>97</v>
      </c>
      <c r="Y117" s="2">
        <f t="shared" si="72"/>
        <v>96</v>
      </c>
      <c r="Z117" s="2">
        <f t="shared" si="72"/>
        <v>96</v>
      </c>
      <c r="AA117" s="92">
        <f t="shared" si="73"/>
        <v>97</v>
      </c>
      <c r="AB117" s="92">
        <f t="shared" si="74"/>
        <v>96</v>
      </c>
      <c r="AC117" s="92">
        <f t="shared" si="75"/>
        <v>95</v>
      </c>
      <c r="AD117" s="92">
        <f t="shared" si="76"/>
        <v>94</v>
      </c>
      <c r="AE117" s="92">
        <f t="shared" si="77"/>
        <v>93</v>
      </c>
      <c r="AF117" s="92">
        <f t="shared" si="78"/>
        <v>97</v>
      </c>
      <c r="AG117" s="92">
        <f t="shared" si="79"/>
        <v>96</v>
      </c>
      <c r="AH117" s="92">
        <f t="shared" si="80"/>
        <v>95</v>
      </c>
      <c r="AI117" s="92">
        <f t="shared" si="81"/>
        <v>94</v>
      </c>
      <c r="AJ117" s="92">
        <f t="shared" si="82"/>
        <v>93</v>
      </c>
      <c r="AK117" s="92">
        <f t="shared" si="83"/>
        <v>93</v>
      </c>
      <c r="AL117" s="96">
        <f t="shared" ca="1" si="60"/>
        <v>0</v>
      </c>
      <c r="AM117" s="96">
        <f t="shared" ca="1" si="61"/>
        <v>0</v>
      </c>
      <c r="AN117" s="96">
        <f t="shared" ca="1" si="62"/>
        <v>0</v>
      </c>
      <c r="AO117" s="96">
        <f t="shared" ca="1" si="63"/>
        <v>0</v>
      </c>
      <c r="AP117" s="96">
        <f t="shared" ca="1" si="64"/>
        <v>0</v>
      </c>
      <c r="AQ117" s="96">
        <f t="shared" ca="1" si="65"/>
        <v>0</v>
      </c>
      <c r="AR117" s="96">
        <f t="shared" ca="1" si="66"/>
        <v>0</v>
      </c>
      <c r="AS117" s="96">
        <f t="shared" ca="1" si="67"/>
        <v>0</v>
      </c>
      <c r="AT117" s="96">
        <f t="shared" ca="1" si="68"/>
        <v>0</v>
      </c>
      <c r="AU117" s="96">
        <f t="shared" ca="1" si="69"/>
        <v>0</v>
      </c>
      <c r="AV117" s="96">
        <f t="shared" ca="1" si="70"/>
        <v>0</v>
      </c>
      <c r="AW117" s="13">
        <f t="shared" ca="1" si="84"/>
        <v>6</v>
      </c>
      <c r="AX117" s="2">
        <f t="shared" ca="1" si="85"/>
        <v>17</v>
      </c>
    </row>
    <row r="118" spans="1:50" ht="15" customHeight="1" x14ac:dyDescent="0.25">
      <c r="A118" s="93">
        <f t="shared" si="49"/>
        <v>42998</v>
      </c>
      <c r="B118" s="51">
        <f>bering!K118</f>
        <v>5650.8059999999996</v>
      </c>
      <c r="C118" s="51">
        <f>conus!K118</f>
        <v>5859.7470000000003</v>
      </c>
      <c r="D118" s="55">
        <f t="shared" ca="1" si="56"/>
        <v>5650.8059999999996</v>
      </c>
      <c r="E118" s="61">
        <f t="shared" ca="1" si="86"/>
        <v>17</v>
      </c>
      <c r="F118" s="9">
        <f t="shared" ca="1" si="71"/>
        <v>0</v>
      </c>
      <c r="G118" s="63">
        <f>ROW()</f>
        <v>118</v>
      </c>
      <c r="H118" s="95">
        <f t="shared" si="57"/>
        <v>115</v>
      </c>
      <c r="I118" s="95">
        <f t="shared" ca="1" si="58"/>
        <v>101</v>
      </c>
      <c r="J118" s="95">
        <f t="shared" ca="1" si="59"/>
        <v>98</v>
      </c>
      <c r="K118" s="94">
        <f t="shared" si="50"/>
        <v>0</v>
      </c>
      <c r="L118" s="89">
        <f t="shared" si="52"/>
        <v>0</v>
      </c>
      <c r="M118" s="94">
        <f t="shared" ca="1" si="51"/>
        <v>0</v>
      </c>
      <c r="N118" s="89">
        <f t="shared" ca="1" si="53"/>
        <v>0</v>
      </c>
      <c r="O118" s="89"/>
      <c r="P118" s="2">
        <f t="shared" si="55"/>
        <v>101</v>
      </c>
      <c r="Q118" s="2">
        <f t="shared" si="72"/>
        <v>100</v>
      </c>
      <c r="R118" s="2">
        <f t="shared" si="72"/>
        <v>99</v>
      </c>
      <c r="S118" s="2">
        <f t="shared" si="72"/>
        <v>98</v>
      </c>
      <c r="T118" s="2">
        <f t="shared" si="72"/>
        <v>97</v>
      </c>
      <c r="U118" s="2">
        <f t="shared" si="72"/>
        <v>101</v>
      </c>
      <c r="V118" s="2">
        <f t="shared" si="72"/>
        <v>100</v>
      </c>
      <c r="W118" s="2">
        <f t="shared" si="72"/>
        <v>99</v>
      </c>
      <c r="X118" s="2">
        <f t="shared" si="72"/>
        <v>98</v>
      </c>
      <c r="Y118" s="2">
        <f t="shared" si="72"/>
        <v>97</v>
      </c>
      <c r="Z118" s="2">
        <f t="shared" si="72"/>
        <v>97</v>
      </c>
      <c r="AA118" s="92">
        <f t="shared" si="73"/>
        <v>98</v>
      </c>
      <c r="AB118" s="92">
        <f t="shared" si="74"/>
        <v>97</v>
      </c>
      <c r="AC118" s="92">
        <f t="shared" si="75"/>
        <v>96</v>
      </c>
      <c r="AD118" s="92">
        <f t="shared" si="76"/>
        <v>95</v>
      </c>
      <c r="AE118" s="92">
        <f t="shared" si="77"/>
        <v>94</v>
      </c>
      <c r="AF118" s="92">
        <f t="shared" si="78"/>
        <v>98</v>
      </c>
      <c r="AG118" s="92">
        <f t="shared" si="79"/>
        <v>97</v>
      </c>
      <c r="AH118" s="92">
        <f t="shared" si="80"/>
        <v>96</v>
      </c>
      <c r="AI118" s="92">
        <f t="shared" si="81"/>
        <v>95</v>
      </c>
      <c r="AJ118" s="92">
        <f t="shared" si="82"/>
        <v>94</v>
      </c>
      <c r="AK118" s="92">
        <f t="shared" si="83"/>
        <v>94</v>
      </c>
      <c r="AL118" s="96">
        <f t="shared" ca="1" si="60"/>
        <v>0</v>
      </c>
      <c r="AM118" s="96">
        <f t="shared" ca="1" si="61"/>
        <v>0</v>
      </c>
      <c r="AN118" s="96">
        <f t="shared" ca="1" si="62"/>
        <v>0</v>
      </c>
      <c r="AO118" s="96">
        <f t="shared" ca="1" si="63"/>
        <v>0</v>
      </c>
      <c r="AP118" s="96">
        <f t="shared" ca="1" si="64"/>
        <v>0</v>
      </c>
      <c r="AQ118" s="96">
        <f t="shared" ca="1" si="65"/>
        <v>0</v>
      </c>
      <c r="AR118" s="96">
        <f t="shared" ca="1" si="66"/>
        <v>0</v>
      </c>
      <c r="AS118" s="96">
        <f t="shared" ca="1" si="67"/>
        <v>0</v>
      </c>
      <c r="AT118" s="96">
        <f t="shared" ca="1" si="68"/>
        <v>0</v>
      </c>
      <c r="AU118" s="96">
        <f t="shared" ca="1" si="69"/>
        <v>0</v>
      </c>
      <c r="AV118" s="96">
        <f t="shared" ca="1" si="70"/>
        <v>0</v>
      </c>
      <c r="AW118" s="13">
        <f t="shared" ca="1" si="84"/>
        <v>6</v>
      </c>
      <c r="AX118" s="2">
        <f t="shared" ca="1" si="85"/>
        <v>17</v>
      </c>
    </row>
    <row r="119" spans="1:50" ht="15" customHeight="1" x14ac:dyDescent="0.25">
      <c r="A119" s="93">
        <f t="shared" si="49"/>
        <v>42999</v>
      </c>
      <c r="B119" s="51">
        <f>bering!K119</f>
        <v>5650.8059999999996</v>
      </c>
      <c r="C119" s="51">
        <f>conus!K119</f>
        <v>5859.7470000000003</v>
      </c>
      <c r="D119" s="55">
        <f t="shared" ca="1" si="56"/>
        <v>5650.8059999999996</v>
      </c>
      <c r="E119" s="61">
        <f t="shared" ca="1" si="86"/>
        <v>17</v>
      </c>
      <c r="F119" s="9">
        <f t="shared" ca="1" si="71"/>
        <v>0</v>
      </c>
      <c r="G119" s="63">
        <f>ROW()</f>
        <v>119</v>
      </c>
      <c r="H119" s="95">
        <f t="shared" si="57"/>
        <v>116</v>
      </c>
      <c r="I119" s="95">
        <f t="shared" ca="1" si="58"/>
        <v>102</v>
      </c>
      <c r="J119" s="95">
        <f t="shared" ca="1" si="59"/>
        <v>99</v>
      </c>
      <c r="K119" s="94">
        <f t="shared" si="50"/>
        <v>0</v>
      </c>
      <c r="L119" s="89">
        <f t="shared" si="52"/>
        <v>0</v>
      </c>
      <c r="M119" s="94">
        <f t="shared" ca="1" si="51"/>
        <v>0</v>
      </c>
      <c r="N119" s="89">
        <f t="shared" ca="1" si="53"/>
        <v>0</v>
      </c>
      <c r="O119" s="89"/>
      <c r="P119" s="2">
        <f t="shared" si="55"/>
        <v>102</v>
      </c>
      <c r="Q119" s="2">
        <f t="shared" si="72"/>
        <v>101</v>
      </c>
      <c r="R119" s="2">
        <f t="shared" si="72"/>
        <v>100</v>
      </c>
      <c r="S119" s="2">
        <f t="shared" si="72"/>
        <v>99</v>
      </c>
      <c r="T119" s="2">
        <f t="shared" si="72"/>
        <v>98</v>
      </c>
      <c r="U119" s="2">
        <f t="shared" si="72"/>
        <v>102</v>
      </c>
      <c r="V119" s="2">
        <f t="shared" si="72"/>
        <v>101</v>
      </c>
      <c r="W119" s="2">
        <f t="shared" si="72"/>
        <v>100</v>
      </c>
      <c r="X119" s="2">
        <f t="shared" si="72"/>
        <v>99</v>
      </c>
      <c r="Y119" s="2">
        <f t="shared" si="72"/>
        <v>98</v>
      </c>
      <c r="Z119" s="2">
        <f t="shared" si="72"/>
        <v>98</v>
      </c>
      <c r="AA119" s="92">
        <f t="shared" si="73"/>
        <v>99</v>
      </c>
      <c r="AB119" s="92">
        <f t="shared" si="74"/>
        <v>98</v>
      </c>
      <c r="AC119" s="92">
        <f t="shared" si="75"/>
        <v>97</v>
      </c>
      <c r="AD119" s="92">
        <f t="shared" si="76"/>
        <v>96</v>
      </c>
      <c r="AE119" s="92">
        <f t="shared" si="77"/>
        <v>95</v>
      </c>
      <c r="AF119" s="92">
        <f t="shared" si="78"/>
        <v>99</v>
      </c>
      <c r="AG119" s="92">
        <f t="shared" si="79"/>
        <v>98</v>
      </c>
      <c r="AH119" s="92">
        <f t="shared" si="80"/>
        <v>97</v>
      </c>
      <c r="AI119" s="92">
        <f t="shared" si="81"/>
        <v>96</v>
      </c>
      <c r="AJ119" s="92">
        <f t="shared" si="82"/>
        <v>95</v>
      </c>
      <c r="AK119" s="92">
        <f t="shared" si="83"/>
        <v>95</v>
      </c>
      <c r="AL119" s="96">
        <f t="shared" ca="1" si="60"/>
        <v>0</v>
      </c>
      <c r="AM119" s="96">
        <f t="shared" ca="1" si="61"/>
        <v>0</v>
      </c>
      <c r="AN119" s="96">
        <f t="shared" ca="1" si="62"/>
        <v>0</v>
      </c>
      <c r="AO119" s="96">
        <f t="shared" ca="1" si="63"/>
        <v>0</v>
      </c>
      <c r="AP119" s="96">
        <f t="shared" ca="1" si="64"/>
        <v>0</v>
      </c>
      <c r="AQ119" s="96">
        <f t="shared" ca="1" si="65"/>
        <v>0</v>
      </c>
      <c r="AR119" s="96">
        <f t="shared" ca="1" si="66"/>
        <v>0</v>
      </c>
      <c r="AS119" s="96">
        <f t="shared" ca="1" si="67"/>
        <v>0</v>
      </c>
      <c r="AT119" s="96">
        <f t="shared" ca="1" si="68"/>
        <v>0</v>
      </c>
      <c r="AU119" s="96">
        <f t="shared" ca="1" si="69"/>
        <v>0</v>
      </c>
      <c r="AV119" s="96">
        <f t="shared" ca="1" si="70"/>
        <v>0</v>
      </c>
      <c r="AW119" s="13">
        <f t="shared" ca="1" si="84"/>
        <v>6</v>
      </c>
      <c r="AX119" s="2">
        <f t="shared" ca="1" si="85"/>
        <v>17</v>
      </c>
    </row>
    <row r="120" spans="1:50" ht="15" customHeight="1" x14ac:dyDescent="0.25">
      <c r="A120" s="93">
        <f t="shared" si="49"/>
        <v>43000</v>
      </c>
      <c r="B120" s="51">
        <f>bering!K120</f>
        <v>5650.8059999999996</v>
      </c>
      <c r="C120" s="51">
        <f>conus!K120</f>
        <v>5859.7470000000003</v>
      </c>
      <c r="D120" s="55">
        <f t="shared" ca="1" si="56"/>
        <v>5650.8059999999996</v>
      </c>
      <c r="E120" s="61">
        <f t="shared" ca="1" si="86"/>
        <v>17</v>
      </c>
      <c r="F120" s="9">
        <f t="shared" ca="1" si="71"/>
        <v>0</v>
      </c>
      <c r="G120" s="63">
        <f>ROW()</f>
        <v>120</v>
      </c>
      <c r="H120" s="95">
        <f t="shared" si="57"/>
        <v>117</v>
      </c>
      <c r="I120" s="95">
        <f t="shared" ca="1" si="58"/>
        <v>103</v>
      </c>
      <c r="J120" s="95">
        <f t="shared" ca="1" si="59"/>
        <v>100</v>
      </c>
      <c r="K120" s="94">
        <f t="shared" si="50"/>
        <v>0</v>
      </c>
      <c r="L120" s="89">
        <f t="shared" si="52"/>
        <v>0</v>
      </c>
      <c r="M120" s="94">
        <f t="shared" ca="1" si="51"/>
        <v>0</v>
      </c>
      <c r="N120" s="89">
        <f t="shared" ca="1" si="53"/>
        <v>0</v>
      </c>
      <c r="O120" s="89"/>
      <c r="P120" s="2">
        <f t="shared" si="55"/>
        <v>103</v>
      </c>
      <c r="Q120" s="2">
        <f t="shared" si="72"/>
        <v>102</v>
      </c>
      <c r="R120" s="2">
        <f t="shared" si="72"/>
        <v>101</v>
      </c>
      <c r="S120" s="2">
        <f t="shared" si="72"/>
        <v>100</v>
      </c>
      <c r="T120" s="2">
        <f t="shared" si="72"/>
        <v>99</v>
      </c>
      <c r="U120" s="2">
        <f t="shared" si="72"/>
        <v>103</v>
      </c>
      <c r="V120" s="2">
        <f t="shared" si="72"/>
        <v>102</v>
      </c>
      <c r="W120" s="2">
        <f t="shared" si="72"/>
        <v>101</v>
      </c>
      <c r="X120" s="2">
        <f t="shared" si="72"/>
        <v>100</v>
      </c>
      <c r="Y120" s="2">
        <f t="shared" si="72"/>
        <v>99</v>
      </c>
      <c r="Z120" s="2">
        <f t="shared" si="72"/>
        <v>99</v>
      </c>
      <c r="AA120" s="92">
        <f t="shared" si="73"/>
        <v>100</v>
      </c>
      <c r="AB120" s="92">
        <f t="shared" si="74"/>
        <v>99</v>
      </c>
      <c r="AC120" s="92">
        <f t="shared" si="75"/>
        <v>98</v>
      </c>
      <c r="AD120" s="92">
        <f t="shared" si="76"/>
        <v>97</v>
      </c>
      <c r="AE120" s="92">
        <f t="shared" si="77"/>
        <v>96</v>
      </c>
      <c r="AF120" s="92">
        <f t="shared" si="78"/>
        <v>100</v>
      </c>
      <c r="AG120" s="92">
        <f t="shared" si="79"/>
        <v>99</v>
      </c>
      <c r="AH120" s="92">
        <f t="shared" si="80"/>
        <v>98</v>
      </c>
      <c r="AI120" s="92">
        <f t="shared" si="81"/>
        <v>97</v>
      </c>
      <c r="AJ120" s="92">
        <f t="shared" si="82"/>
        <v>96</v>
      </c>
      <c r="AK120" s="92">
        <f t="shared" si="83"/>
        <v>96</v>
      </c>
      <c r="AL120" s="96">
        <f t="shared" ca="1" si="60"/>
        <v>0</v>
      </c>
      <c r="AM120" s="96">
        <f t="shared" ca="1" si="61"/>
        <v>0</v>
      </c>
      <c r="AN120" s="96">
        <f t="shared" ca="1" si="62"/>
        <v>0</v>
      </c>
      <c r="AO120" s="96">
        <f t="shared" ca="1" si="63"/>
        <v>0</v>
      </c>
      <c r="AP120" s="96">
        <f t="shared" ca="1" si="64"/>
        <v>0</v>
      </c>
      <c r="AQ120" s="96">
        <f t="shared" ca="1" si="65"/>
        <v>0</v>
      </c>
      <c r="AR120" s="96">
        <f t="shared" ca="1" si="66"/>
        <v>0</v>
      </c>
      <c r="AS120" s="96">
        <f t="shared" ca="1" si="67"/>
        <v>0</v>
      </c>
      <c r="AT120" s="96">
        <f t="shared" ca="1" si="68"/>
        <v>0</v>
      </c>
      <c r="AU120" s="96">
        <f t="shared" ca="1" si="69"/>
        <v>0</v>
      </c>
      <c r="AV120" s="96">
        <f t="shared" ca="1" si="70"/>
        <v>0</v>
      </c>
      <c r="AW120" s="13">
        <f t="shared" ca="1" si="84"/>
        <v>6</v>
      </c>
      <c r="AX120" s="2">
        <f t="shared" ca="1" si="85"/>
        <v>17</v>
      </c>
    </row>
    <row r="121" spans="1:50" ht="15" customHeight="1" x14ac:dyDescent="0.25">
      <c r="A121" s="93">
        <f t="shared" si="49"/>
        <v>43001</v>
      </c>
      <c r="B121" s="51">
        <f>bering!K121</f>
        <v>5650.8059999999996</v>
      </c>
      <c r="C121" s="51">
        <f>conus!K121</f>
        <v>5859.7470000000003</v>
      </c>
      <c r="D121" s="55">
        <f t="shared" ca="1" si="56"/>
        <v>5650.8059999999996</v>
      </c>
      <c r="E121" s="61">
        <f t="shared" ca="1" si="86"/>
        <v>17</v>
      </c>
      <c r="F121" s="9">
        <f t="shared" ca="1" si="71"/>
        <v>0</v>
      </c>
      <c r="G121" s="63">
        <f>ROW()</f>
        <v>121</v>
      </c>
      <c r="H121" s="95">
        <f t="shared" si="57"/>
        <v>118</v>
      </c>
      <c r="I121" s="95">
        <f t="shared" ca="1" si="58"/>
        <v>104</v>
      </c>
      <c r="J121" s="95">
        <f t="shared" ca="1" si="59"/>
        <v>101</v>
      </c>
      <c r="K121" s="94">
        <f t="shared" si="50"/>
        <v>0</v>
      </c>
      <c r="L121" s="89">
        <f t="shared" si="52"/>
        <v>0</v>
      </c>
      <c r="M121" s="94">
        <f t="shared" ca="1" si="51"/>
        <v>0</v>
      </c>
      <c r="N121" s="89">
        <f t="shared" ca="1" si="53"/>
        <v>0</v>
      </c>
      <c r="O121" s="89"/>
      <c r="P121" s="2">
        <f t="shared" si="55"/>
        <v>104</v>
      </c>
      <c r="Q121" s="2">
        <f t="shared" si="72"/>
        <v>103</v>
      </c>
      <c r="R121" s="2">
        <f t="shared" si="72"/>
        <v>102</v>
      </c>
      <c r="S121" s="2">
        <f t="shared" si="72"/>
        <v>101</v>
      </c>
      <c r="T121" s="2">
        <f t="shared" si="72"/>
        <v>100</v>
      </c>
      <c r="U121" s="2">
        <f t="shared" si="72"/>
        <v>104</v>
      </c>
      <c r="V121" s="2">
        <f t="shared" si="72"/>
        <v>103</v>
      </c>
      <c r="W121" s="2">
        <f t="shared" si="72"/>
        <v>102</v>
      </c>
      <c r="X121" s="2">
        <f t="shared" si="72"/>
        <v>101</v>
      </c>
      <c r="Y121" s="2">
        <f t="shared" si="72"/>
        <v>100</v>
      </c>
      <c r="Z121" s="2">
        <f t="shared" si="72"/>
        <v>100</v>
      </c>
      <c r="AA121" s="92">
        <f t="shared" si="73"/>
        <v>101</v>
      </c>
      <c r="AB121" s="92">
        <f t="shared" si="74"/>
        <v>100</v>
      </c>
      <c r="AC121" s="92">
        <f t="shared" si="75"/>
        <v>99</v>
      </c>
      <c r="AD121" s="92">
        <f t="shared" si="76"/>
        <v>98</v>
      </c>
      <c r="AE121" s="92">
        <f t="shared" si="77"/>
        <v>97</v>
      </c>
      <c r="AF121" s="92">
        <f t="shared" si="78"/>
        <v>101</v>
      </c>
      <c r="AG121" s="92">
        <f t="shared" si="79"/>
        <v>100</v>
      </c>
      <c r="AH121" s="92">
        <f t="shared" si="80"/>
        <v>99</v>
      </c>
      <c r="AI121" s="92">
        <f t="shared" si="81"/>
        <v>98</v>
      </c>
      <c r="AJ121" s="92">
        <f t="shared" si="82"/>
        <v>97</v>
      </c>
      <c r="AK121" s="92">
        <f t="shared" si="83"/>
        <v>97</v>
      </c>
      <c r="AL121" s="96">
        <f t="shared" ca="1" si="60"/>
        <v>0</v>
      </c>
      <c r="AM121" s="96">
        <f t="shared" ca="1" si="61"/>
        <v>0</v>
      </c>
      <c r="AN121" s="96">
        <f t="shared" ca="1" si="62"/>
        <v>0</v>
      </c>
      <c r="AO121" s="96">
        <f t="shared" ca="1" si="63"/>
        <v>0</v>
      </c>
      <c r="AP121" s="96">
        <f t="shared" ca="1" si="64"/>
        <v>0</v>
      </c>
      <c r="AQ121" s="96">
        <f t="shared" ca="1" si="65"/>
        <v>0</v>
      </c>
      <c r="AR121" s="96">
        <f t="shared" ca="1" si="66"/>
        <v>0</v>
      </c>
      <c r="AS121" s="96">
        <f t="shared" ca="1" si="67"/>
        <v>0</v>
      </c>
      <c r="AT121" s="96">
        <f t="shared" ca="1" si="68"/>
        <v>0</v>
      </c>
      <c r="AU121" s="96">
        <f t="shared" ca="1" si="69"/>
        <v>0</v>
      </c>
      <c r="AV121" s="96">
        <f t="shared" ca="1" si="70"/>
        <v>0</v>
      </c>
      <c r="AW121" s="13">
        <f t="shared" ca="1" si="84"/>
        <v>6</v>
      </c>
      <c r="AX121" s="2">
        <f t="shared" ca="1" si="85"/>
        <v>17</v>
      </c>
    </row>
    <row r="122" spans="1:50" ht="15" customHeight="1" x14ac:dyDescent="0.25">
      <c r="A122" s="93">
        <f t="shared" si="49"/>
        <v>43002</v>
      </c>
      <c r="B122" s="51">
        <f>bering!K122</f>
        <v>5650.8059999999996</v>
      </c>
      <c r="C122" s="51">
        <f>conus!K122</f>
        <v>5859.7470000000003</v>
      </c>
      <c r="D122" s="55">
        <f t="shared" ca="1" si="56"/>
        <v>5650.8059999999996</v>
      </c>
      <c r="E122" s="61">
        <f t="shared" ca="1" si="86"/>
        <v>17</v>
      </c>
      <c r="F122" s="9">
        <f t="shared" ca="1" si="71"/>
        <v>0</v>
      </c>
      <c r="G122" s="63">
        <f>ROW()</f>
        <v>122</v>
      </c>
      <c r="H122" s="95">
        <f t="shared" si="57"/>
        <v>119</v>
      </c>
      <c r="I122" s="95">
        <f t="shared" ca="1" si="58"/>
        <v>105</v>
      </c>
      <c r="J122" s="95">
        <f t="shared" ca="1" si="59"/>
        <v>102</v>
      </c>
      <c r="K122" s="94">
        <f t="shared" si="50"/>
        <v>0</v>
      </c>
      <c r="L122" s="89">
        <f t="shared" si="52"/>
        <v>0</v>
      </c>
      <c r="M122" s="94">
        <f t="shared" ca="1" si="51"/>
        <v>0</v>
      </c>
      <c r="N122" s="89">
        <f t="shared" ca="1" si="53"/>
        <v>0</v>
      </c>
      <c r="O122" s="89"/>
      <c r="P122" s="2">
        <f t="shared" si="55"/>
        <v>105</v>
      </c>
      <c r="Q122" s="2">
        <f t="shared" si="72"/>
        <v>104</v>
      </c>
      <c r="R122" s="2">
        <f t="shared" si="72"/>
        <v>103</v>
      </c>
      <c r="S122" s="2">
        <f t="shared" si="72"/>
        <v>102</v>
      </c>
      <c r="T122" s="2">
        <f t="shared" si="72"/>
        <v>101</v>
      </c>
      <c r="U122" s="2">
        <f t="shared" si="72"/>
        <v>105</v>
      </c>
      <c r="V122" s="2">
        <f t="shared" si="72"/>
        <v>104</v>
      </c>
      <c r="W122" s="2">
        <f t="shared" si="72"/>
        <v>103</v>
      </c>
      <c r="X122" s="2">
        <f t="shared" si="72"/>
        <v>102</v>
      </c>
      <c r="Y122" s="2">
        <f t="shared" si="72"/>
        <v>101</v>
      </c>
      <c r="Z122" s="2">
        <f t="shared" si="72"/>
        <v>101</v>
      </c>
      <c r="AA122" s="92">
        <f t="shared" si="73"/>
        <v>102</v>
      </c>
      <c r="AB122" s="92">
        <f t="shared" si="74"/>
        <v>101</v>
      </c>
      <c r="AC122" s="92">
        <f t="shared" si="75"/>
        <v>100</v>
      </c>
      <c r="AD122" s="92">
        <f t="shared" si="76"/>
        <v>99</v>
      </c>
      <c r="AE122" s="92">
        <f t="shared" si="77"/>
        <v>98</v>
      </c>
      <c r="AF122" s="92">
        <f t="shared" si="78"/>
        <v>102</v>
      </c>
      <c r="AG122" s="92">
        <f t="shared" si="79"/>
        <v>101</v>
      </c>
      <c r="AH122" s="92">
        <f t="shared" si="80"/>
        <v>100</v>
      </c>
      <c r="AI122" s="92">
        <f t="shared" si="81"/>
        <v>99</v>
      </c>
      <c r="AJ122" s="92">
        <f t="shared" si="82"/>
        <v>98</v>
      </c>
      <c r="AK122" s="92">
        <f t="shared" si="83"/>
        <v>98</v>
      </c>
      <c r="AL122" s="96">
        <f t="shared" ca="1" si="60"/>
        <v>0</v>
      </c>
      <c r="AM122" s="96">
        <f t="shared" ca="1" si="61"/>
        <v>0</v>
      </c>
      <c r="AN122" s="96">
        <f t="shared" ca="1" si="62"/>
        <v>0</v>
      </c>
      <c r="AO122" s="96">
        <f t="shared" ca="1" si="63"/>
        <v>0</v>
      </c>
      <c r="AP122" s="96">
        <f t="shared" ca="1" si="64"/>
        <v>0</v>
      </c>
      <c r="AQ122" s="96">
        <f t="shared" ca="1" si="65"/>
        <v>0</v>
      </c>
      <c r="AR122" s="96">
        <f t="shared" ca="1" si="66"/>
        <v>0</v>
      </c>
      <c r="AS122" s="96">
        <f t="shared" ca="1" si="67"/>
        <v>0</v>
      </c>
      <c r="AT122" s="96">
        <f t="shared" ca="1" si="68"/>
        <v>0</v>
      </c>
      <c r="AU122" s="96">
        <f t="shared" ca="1" si="69"/>
        <v>0</v>
      </c>
      <c r="AV122" s="96">
        <f t="shared" ca="1" si="70"/>
        <v>0</v>
      </c>
      <c r="AW122" s="13">
        <f t="shared" ca="1" si="84"/>
        <v>6</v>
      </c>
      <c r="AX122" s="2">
        <f t="shared" ca="1" si="85"/>
        <v>17</v>
      </c>
    </row>
    <row r="123" spans="1:50" ht="15" customHeight="1" x14ac:dyDescent="0.25">
      <c r="A123" s="93">
        <f t="shared" si="49"/>
        <v>43003</v>
      </c>
      <c r="B123" s="51">
        <f>bering!K123</f>
        <v>5650.8059999999996</v>
      </c>
      <c r="C123" s="51">
        <f>conus!K123</f>
        <v>5859.7470000000003</v>
      </c>
      <c r="D123" s="55">
        <f t="shared" ca="1" si="56"/>
        <v>5650.8059999999996</v>
      </c>
      <c r="E123" s="61">
        <f t="shared" ca="1" si="86"/>
        <v>17</v>
      </c>
      <c r="F123" s="9">
        <f t="shared" ca="1" si="71"/>
        <v>0</v>
      </c>
      <c r="G123" s="63">
        <f>ROW()</f>
        <v>123</v>
      </c>
      <c r="H123" s="95">
        <f t="shared" si="57"/>
        <v>120</v>
      </c>
      <c r="I123" s="95">
        <f t="shared" ca="1" si="58"/>
        <v>106</v>
      </c>
      <c r="J123" s="95">
        <f t="shared" ca="1" si="59"/>
        <v>103</v>
      </c>
      <c r="K123" s="94">
        <f t="shared" si="50"/>
        <v>0</v>
      </c>
      <c r="L123" s="89">
        <f t="shared" si="52"/>
        <v>0</v>
      </c>
      <c r="M123" s="94">
        <f t="shared" ca="1" si="51"/>
        <v>0</v>
      </c>
      <c r="N123" s="89">
        <f t="shared" ca="1" si="53"/>
        <v>0</v>
      </c>
      <c r="O123" s="89"/>
      <c r="P123" s="2">
        <f t="shared" si="55"/>
        <v>106</v>
      </c>
      <c r="Q123" s="2">
        <f t="shared" si="72"/>
        <v>105</v>
      </c>
      <c r="R123" s="2">
        <f t="shared" si="72"/>
        <v>104</v>
      </c>
      <c r="S123" s="2">
        <f t="shared" si="72"/>
        <v>103</v>
      </c>
      <c r="T123" s="2">
        <f t="shared" si="72"/>
        <v>102</v>
      </c>
      <c r="U123" s="2">
        <f t="shared" si="72"/>
        <v>106</v>
      </c>
      <c r="V123" s="2">
        <f t="shared" si="72"/>
        <v>105</v>
      </c>
      <c r="W123" s="2">
        <f t="shared" si="72"/>
        <v>104</v>
      </c>
      <c r="X123" s="2">
        <f t="shared" si="72"/>
        <v>103</v>
      </c>
      <c r="Y123" s="2">
        <f t="shared" si="72"/>
        <v>102</v>
      </c>
      <c r="Z123" s="2">
        <f t="shared" si="72"/>
        <v>102</v>
      </c>
      <c r="AA123" s="92">
        <f t="shared" si="73"/>
        <v>103</v>
      </c>
      <c r="AB123" s="92">
        <f t="shared" si="74"/>
        <v>102</v>
      </c>
      <c r="AC123" s="92">
        <f t="shared" si="75"/>
        <v>101</v>
      </c>
      <c r="AD123" s="92">
        <f t="shared" si="76"/>
        <v>100</v>
      </c>
      <c r="AE123" s="92">
        <f t="shared" si="77"/>
        <v>99</v>
      </c>
      <c r="AF123" s="92">
        <f t="shared" si="78"/>
        <v>103</v>
      </c>
      <c r="AG123" s="92">
        <f t="shared" si="79"/>
        <v>102</v>
      </c>
      <c r="AH123" s="92">
        <f t="shared" si="80"/>
        <v>101</v>
      </c>
      <c r="AI123" s="92">
        <f t="shared" si="81"/>
        <v>100</v>
      </c>
      <c r="AJ123" s="92">
        <f t="shared" si="82"/>
        <v>99</v>
      </c>
      <c r="AK123" s="92">
        <f t="shared" si="83"/>
        <v>99</v>
      </c>
      <c r="AL123" s="96">
        <f t="shared" ca="1" si="60"/>
        <v>0</v>
      </c>
      <c r="AM123" s="96">
        <f t="shared" ca="1" si="61"/>
        <v>0</v>
      </c>
      <c r="AN123" s="96">
        <f t="shared" ca="1" si="62"/>
        <v>0</v>
      </c>
      <c r="AO123" s="96">
        <f t="shared" ca="1" si="63"/>
        <v>0</v>
      </c>
      <c r="AP123" s="96">
        <f t="shared" ca="1" si="64"/>
        <v>0</v>
      </c>
      <c r="AQ123" s="96">
        <f t="shared" ca="1" si="65"/>
        <v>0</v>
      </c>
      <c r="AR123" s="96">
        <f t="shared" ca="1" si="66"/>
        <v>0</v>
      </c>
      <c r="AS123" s="96">
        <f t="shared" ca="1" si="67"/>
        <v>0</v>
      </c>
      <c r="AT123" s="96">
        <f t="shared" ca="1" si="68"/>
        <v>0</v>
      </c>
      <c r="AU123" s="96">
        <f t="shared" ca="1" si="69"/>
        <v>0</v>
      </c>
      <c r="AV123" s="96">
        <f t="shared" ca="1" si="70"/>
        <v>0</v>
      </c>
      <c r="AW123" s="13">
        <f t="shared" ca="1" si="84"/>
        <v>6</v>
      </c>
      <c r="AX123" s="2">
        <f t="shared" ca="1" si="85"/>
        <v>17</v>
      </c>
    </row>
    <row r="124" spans="1:50" ht="15" customHeight="1" x14ac:dyDescent="0.25">
      <c r="A124" s="93">
        <f t="shared" si="49"/>
        <v>43004</v>
      </c>
      <c r="B124" s="51">
        <f>bering!K124</f>
        <v>5650.8059999999996</v>
      </c>
      <c r="C124" s="51">
        <f>conus!K124</f>
        <v>5859.7470000000003</v>
      </c>
      <c r="D124" s="55">
        <f t="shared" ca="1" si="56"/>
        <v>5650.8059999999996</v>
      </c>
      <c r="E124" s="61">
        <f t="shared" ca="1" si="86"/>
        <v>17</v>
      </c>
      <c r="F124" s="9">
        <f t="shared" ca="1" si="71"/>
        <v>0</v>
      </c>
      <c r="G124" s="63">
        <f>ROW()</f>
        <v>124</v>
      </c>
      <c r="H124" s="95">
        <f t="shared" si="57"/>
        <v>121</v>
      </c>
      <c r="I124" s="95">
        <f t="shared" ca="1" si="58"/>
        <v>107</v>
      </c>
      <c r="J124" s="95">
        <f t="shared" ca="1" si="59"/>
        <v>104</v>
      </c>
      <c r="K124" s="94">
        <f t="shared" si="50"/>
        <v>0</v>
      </c>
      <c r="L124" s="89">
        <f t="shared" si="52"/>
        <v>0</v>
      </c>
      <c r="M124" s="94">
        <f t="shared" ca="1" si="51"/>
        <v>0</v>
      </c>
      <c r="N124" s="89">
        <f t="shared" ca="1" si="53"/>
        <v>0</v>
      </c>
      <c r="O124" s="89"/>
      <c r="P124" s="2">
        <f t="shared" si="55"/>
        <v>107</v>
      </c>
      <c r="Q124" s="2">
        <f t="shared" si="72"/>
        <v>106</v>
      </c>
      <c r="R124" s="2">
        <f t="shared" si="72"/>
        <v>105</v>
      </c>
      <c r="S124" s="2">
        <f t="shared" si="72"/>
        <v>104</v>
      </c>
      <c r="T124" s="2">
        <f t="shared" si="72"/>
        <v>103</v>
      </c>
      <c r="U124" s="2">
        <f t="shared" si="72"/>
        <v>107</v>
      </c>
      <c r="V124" s="2">
        <f t="shared" si="72"/>
        <v>106</v>
      </c>
      <c r="W124" s="2">
        <f t="shared" si="72"/>
        <v>105</v>
      </c>
      <c r="X124" s="2">
        <f t="shared" si="72"/>
        <v>104</v>
      </c>
      <c r="Y124" s="2">
        <f t="shared" si="72"/>
        <v>103</v>
      </c>
      <c r="Z124" s="2">
        <f t="shared" si="72"/>
        <v>103</v>
      </c>
      <c r="AA124" s="92">
        <f t="shared" si="73"/>
        <v>104</v>
      </c>
      <c r="AB124" s="92">
        <f t="shared" si="74"/>
        <v>103</v>
      </c>
      <c r="AC124" s="92">
        <f t="shared" si="75"/>
        <v>102</v>
      </c>
      <c r="AD124" s="92">
        <f t="shared" si="76"/>
        <v>101</v>
      </c>
      <c r="AE124" s="92">
        <f t="shared" si="77"/>
        <v>100</v>
      </c>
      <c r="AF124" s="92">
        <f t="shared" si="78"/>
        <v>104</v>
      </c>
      <c r="AG124" s="92">
        <f t="shared" si="79"/>
        <v>103</v>
      </c>
      <c r="AH124" s="92">
        <f t="shared" si="80"/>
        <v>102</v>
      </c>
      <c r="AI124" s="92">
        <f t="shared" si="81"/>
        <v>101</v>
      </c>
      <c r="AJ124" s="92">
        <f t="shared" si="82"/>
        <v>100</v>
      </c>
      <c r="AK124" s="92">
        <f t="shared" si="83"/>
        <v>100</v>
      </c>
      <c r="AL124" s="96">
        <f t="shared" ca="1" si="60"/>
        <v>0</v>
      </c>
      <c r="AM124" s="96">
        <f t="shared" ca="1" si="61"/>
        <v>0</v>
      </c>
      <c r="AN124" s="96">
        <f t="shared" ca="1" si="62"/>
        <v>0</v>
      </c>
      <c r="AO124" s="96">
        <f t="shared" ca="1" si="63"/>
        <v>0</v>
      </c>
      <c r="AP124" s="96">
        <f t="shared" ca="1" si="64"/>
        <v>0</v>
      </c>
      <c r="AQ124" s="96">
        <f t="shared" ca="1" si="65"/>
        <v>0</v>
      </c>
      <c r="AR124" s="96">
        <f t="shared" ca="1" si="66"/>
        <v>0</v>
      </c>
      <c r="AS124" s="96">
        <f t="shared" ca="1" si="67"/>
        <v>0</v>
      </c>
      <c r="AT124" s="96">
        <f t="shared" ca="1" si="68"/>
        <v>0</v>
      </c>
      <c r="AU124" s="96">
        <f t="shared" ca="1" si="69"/>
        <v>0</v>
      </c>
      <c r="AV124" s="96">
        <f t="shared" ca="1" si="70"/>
        <v>0</v>
      </c>
      <c r="AW124" s="13">
        <f t="shared" ca="1" si="84"/>
        <v>6</v>
      </c>
      <c r="AX124" s="2">
        <f t="shared" ca="1" si="85"/>
        <v>17</v>
      </c>
    </row>
    <row r="125" spans="1:50" ht="15" customHeight="1" x14ac:dyDescent="0.25">
      <c r="A125" s="93">
        <f t="shared" si="49"/>
        <v>43005</v>
      </c>
      <c r="B125" s="51">
        <f>bering!K125</f>
        <v>5650.8059999999996</v>
      </c>
      <c r="C125" s="51">
        <f>conus!K125</f>
        <v>5859.7470000000003</v>
      </c>
      <c r="D125" s="55">
        <f t="shared" ca="1" si="56"/>
        <v>5650.8059999999996</v>
      </c>
      <c r="E125" s="61">
        <f t="shared" ca="1" si="86"/>
        <v>17</v>
      </c>
      <c r="F125" s="9">
        <f t="shared" ca="1" si="71"/>
        <v>0</v>
      </c>
      <c r="G125" s="63">
        <f>ROW()</f>
        <v>125</v>
      </c>
      <c r="H125" s="95">
        <f t="shared" si="57"/>
        <v>122</v>
      </c>
      <c r="I125" s="95">
        <f t="shared" ca="1" si="58"/>
        <v>108</v>
      </c>
      <c r="J125" s="95">
        <f t="shared" ca="1" si="59"/>
        <v>105</v>
      </c>
      <c r="K125" s="94">
        <f t="shared" si="50"/>
        <v>0</v>
      </c>
      <c r="L125" s="89">
        <f t="shared" si="52"/>
        <v>0</v>
      </c>
      <c r="M125" s="94">
        <f t="shared" ca="1" si="51"/>
        <v>0</v>
      </c>
      <c r="N125" s="89">
        <f t="shared" ca="1" si="53"/>
        <v>0</v>
      </c>
      <c r="O125" s="89"/>
      <c r="P125" s="2">
        <f t="shared" si="55"/>
        <v>108</v>
      </c>
      <c r="Q125" s="2">
        <f t="shared" si="72"/>
        <v>107</v>
      </c>
      <c r="R125" s="2">
        <f t="shared" si="72"/>
        <v>106</v>
      </c>
      <c r="S125" s="2">
        <f t="shared" si="72"/>
        <v>105</v>
      </c>
      <c r="T125" s="2">
        <f t="shared" si="72"/>
        <v>104</v>
      </c>
      <c r="U125" s="2">
        <f t="shared" si="72"/>
        <v>108</v>
      </c>
      <c r="V125" s="2">
        <f t="shared" si="72"/>
        <v>107</v>
      </c>
      <c r="W125" s="2">
        <f t="shared" si="72"/>
        <v>106</v>
      </c>
      <c r="X125" s="2">
        <f t="shared" si="72"/>
        <v>105</v>
      </c>
      <c r="Y125" s="2">
        <f t="shared" si="72"/>
        <v>104</v>
      </c>
      <c r="Z125" s="2">
        <f t="shared" si="72"/>
        <v>104</v>
      </c>
      <c r="AA125" s="92">
        <f t="shared" si="73"/>
        <v>105</v>
      </c>
      <c r="AB125" s="92">
        <f t="shared" si="74"/>
        <v>104</v>
      </c>
      <c r="AC125" s="92">
        <f t="shared" si="75"/>
        <v>103</v>
      </c>
      <c r="AD125" s="92">
        <f t="shared" si="76"/>
        <v>102</v>
      </c>
      <c r="AE125" s="92">
        <f t="shared" si="77"/>
        <v>101</v>
      </c>
      <c r="AF125" s="92">
        <f t="shared" si="78"/>
        <v>105</v>
      </c>
      <c r="AG125" s="92">
        <f t="shared" si="79"/>
        <v>104</v>
      </c>
      <c r="AH125" s="92">
        <f t="shared" si="80"/>
        <v>103</v>
      </c>
      <c r="AI125" s="92">
        <f t="shared" si="81"/>
        <v>102</v>
      </c>
      <c r="AJ125" s="92">
        <f t="shared" si="82"/>
        <v>101</v>
      </c>
      <c r="AK125" s="92">
        <f t="shared" si="83"/>
        <v>101</v>
      </c>
      <c r="AL125" s="96">
        <f t="shared" ca="1" si="60"/>
        <v>0</v>
      </c>
      <c r="AM125" s="96">
        <f t="shared" ca="1" si="61"/>
        <v>0</v>
      </c>
      <c r="AN125" s="96">
        <f t="shared" ca="1" si="62"/>
        <v>0</v>
      </c>
      <c r="AO125" s="96">
        <f t="shared" ca="1" si="63"/>
        <v>0</v>
      </c>
      <c r="AP125" s="96">
        <f t="shared" ca="1" si="64"/>
        <v>0</v>
      </c>
      <c r="AQ125" s="96">
        <f t="shared" ca="1" si="65"/>
        <v>0</v>
      </c>
      <c r="AR125" s="96">
        <f t="shared" ca="1" si="66"/>
        <v>0</v>
      </c>
      <c r="AS125" s="96">
        <f t="shared" ca="1" si="67"/>
        <v>0</v>
      </c>
      <c r="AT125" s="96">
        <f t="shared" ca="1" si="68"/>
        <v>0</v>
      </c>
      <c r="AU125" s="96">
        <f t="shared" ca="1" si="69"/>
        <v>0</v>
      </c>
      <c r="AV125" s="96">
        <f t="shared" ca="1" si="70"/>
        <v>0</v>
      </c>
      <c r="AW125" s="13">
        <f t="shared" ca="1" si="84"/>
        <v>6</v>
      </c>
      <c r="AX125" s="2">
        <f t="shared" ca="1" si="85"/>
        <v>17</v>
      </c>
    </row>
    <row r="126" spans="1:50" ht="15" customHeight="1" x14ac:dyDescent="0.25">
      <c r="A126" s="93">
        <f t="shared" si="49"/>
        <v>43006</v>
      </c>
      <c r="B126" s="51">
        <f>bering!K126</f>
        <v>5650.8059999999996</v>
      </c>
      <c r="C126" s="51">
        <f>conus!K126</f>
        <v>5859.7470000000003</v>
      </c>
      <c r="D126" s="55">
        <f t="shared" ca="1" si="56"/>
        <v>5650.8059999999996</v>
      </c>
      <c r="E126" s="61">
        <f t="shared" ca="1" si="86"/>
        <v>17</v>
      </c>
      <c r="F126" s="9">
        <f t="shared" ca="1" si="71"/>
        <v>0</v>
      </c>
      <c r="G126" s="63">
        <f>ROW()</f>
        <v>126</v>
      </c>
      <c r="H126" s="95">
        <f t="shared" si="57"/>
        <v>123</v>
      </c>
      <c r="I126" s="95">
        <f t="shared" ca="1" si="58"/>
        <v>109</v>
      </c>
      <c r="J126" s="95">
        <f t="shared" ca="1" si="59"/>
        <v>106</v>
      </c>
      <c r="K126" s="94">
        <f t="shared" si="50"/>
        <v>0</v>
      </c>
      <c r="L126" s="89">
        <f t="shared" si="52"/>
        <v>0</v>
      </c>
      <c r="M126" s="94">
        <f t="shared" ca="1" si="51"/>
        <v>0</v>
      </c>
      <c r="N126" s="89">
        <f t="shared" ca="1" si="53"/>
        <v>0</v>
      </c>
      <c r="O126" s="89"/>
      <c r="P126" s="2">
        <f t="shared" si="55"/>
        <v>109</v>
      </c>
      <c r="Q126" s="2">
        <f t="shared" si="72"/>
        <v>108</v>
      </c>
      <c r="R126" s="2">
        <f t="shared" si="72"/>
        <v>107</v>
      </c>
      <c r="S126" s="2">
        <f t="shared" si="72"/>
        <v>106</v>
      </c>
      <c r="T126" s="2">
        <f t="shared" si="72"/>
        <v>105</v>
      </c>
      <c r="U126" s="2">
        <f t="shared" si="72"/>
        <v>109</v>
      </c>
      <c r="V126" s="2">
        <f t="shared" si="72"/>
        <v>108</v>
      </c>
      <c r="W126" s="2">
        <f t="shared" si="72"/>
        <v>107</v>
      </c>
      <c r="X126" s="2">
        <f t="shared" si="72"/>
        <v>106</v>
      </c>
      <c r="Y126" s="2">
        <f t="shared" si="72"/>
        <v>105</v>
      </c>
      <c r="Z126" s="2">
        <f t="shared" si="72"/>
        <v>105</v>
      </c>
      <c r="AA126" s="92">
        <f t="shared" si="73"/>
        <v>106</v>
      </c>
      <c r="AB126" s="92">
        <f t="shared" si="74"/>
        <v>105</v>
      </c>
      <c r="AC126" s="92">
        <f t="shared" si="75"/>
        <v>104</v>
      </c>
      <c r="AD126" s="92">
        <f t="shared" si="76"/>
        <v>103</v>
      </c>
      <c r="AE126" s="92">
        <f t="shared" si="77"/>
        <v>102</v>
      </c>
      <c r="AF126" s="92">
        <f t="shared" si="78"/>
        <v>106</v>
      </c>
      <c r="AG126" s="92">
        <f t="shared" si="79"/>
        <v>105</v>
      </c>
      <c r="AH126" s="92">
        <f t="shared" si="80"/>
        <v>104</v>
      </c>
      <c r="AI126" s="92">
        <f t="shared" si="81"/>
        <v>103</v>
      </c>
      <c r="AJ126" s="92">
        <f t="shared" si="82"/>
        <v>102</v>
      </c>
      <c r="AK126" s="92">
        <f t="shared" si="83"/>
        <v>102</v>
      </c>
      <c r="AL126" s="96">
        <f t="shared" ca="1" si="60"/>
        <v>0</v>
      </c>
      <c r="AM126" s="96">
        <f t="shared" ca="1" si="61"/>
        <v>0</v>
      </c>
      <c r="AN126" s="96">
        <f t="shared" ca="1" si="62"/>
        <v>0</v>
      </c>
      <c r="AO126" s="96">
        <f t="shared" ca="1" si="63"/>
        <v>0</v>
      </c>
      <c r="AP126" s="96">
        <f t="shared" ca="1" si="64"/>
        <v>0</v>
      </c>
      <c r="AQ126" s="96">
        <f t="shared" ca="1" si="65"/>
        <v>0</v>
      </c>
      <c r="AR126" s="96">
        <f t="shared" ca="1" si="66"/>
        <v>0</v>
      </c>
      <c r="AS126" s="96">
        <f t="shared" ca="1" si="67"/>
        <v>0</v>
      </c>
      <c r="AT126" s="96">
        <f t="shared" ca="1" si="68"/>
        <v>0</v>
      </c>
      <c r="AU126" s="96">
        <f t="shared" ca="1" si="69"/>
        <v>0</v>
      </c>
      <c r="AV126" s="96">
        <f t="shared" ca="1" si="70"/>
        <v>0</v>
      </c>
      <c r="AW126" s="13">
        <f t="shared" ca="1" si="84"/>
        <v>6</v>
      </c>
      <c r="AX126" s="2">
        <f t="shared" ca="1" si="85"/>
        <v>17</v>
      </c>
    </row>
    <row r="127" spans="1:50" ht="15" customHeight="1" x14ac:dyDescent="0.25">
      <c r="A127" s="93">
        <f t="shared" si="49"/>
        <v>43007</v>
      </c>
      <c r="B127" s="51">
        <f>bering!K127</f>
        <v>5650.8059999999996</v>
      </c>
      <c r="C127" s="51">
        <f>conus!K127</f>
        <v>5859.7470000000003</v>
      </c>
      <c r="D127" s="55">
        <f t="shared" ca="1" si="56"/>
        <v>5650.8059999999996</v>
      </c>
      <c r="E127" s="61">
        <f t="shared" ca="1" si="86"/>
        <v>17</v>
      </c>
      <c r="F127" s="9">
        <f t="shared" ca="1" si="71"/>
        <v>0</v>
      </c>
      <c r="G127" s="63">
        <f>ROW()</f>
        <v>127</v>
      </c>
      <c r="H127" s="95">
        <f t="shared" si="57"/>
        <v>124</v>
      </c>
      <c r="I127" s="95">
        <f t="shared" ca="1" si="58"/>
        <v>110</v>
      </c>
      <c r="J127" s="95">
        <f t="shared" ca="1" si="59"/>
        <v>107</v>
      </c>
      <c r="K127" s="94">
        <f t="shared" si="50"/>
        <v>0</v>
      </c>
      <c r="L127" s="89">
        <f t="shared" si="52"/>
        <v>0</v>
      </c>
      <c r="M127" s="94">
        <f t="shared" ca="1" si="51"/>
        <v>0</v>
      </c>
      <c r="N127" s="89">
        <f t="shared" ca="1" si="53"/>
        <v>0</v>
      </c>
      <c r="O127" s="89"/>
      <c r="P127" s="2">
        <f t="shared" si="55"/>
        <v>110</v>
      </c>
      <c r="Q127" s="2">
        <f t="shared" si="72"/>
        <v>109</v>
      </c>
      <c r="R127" s="2">
        <f t="shared" si="72"/>
        <v>108</v>
      </c>
      <c r="S127" s="2">
        <f t="shared" si="72"/>
        <v>107</v>
      </c>
      <c r="T127" s="2">
        <f t="shared" si="72"/>
        <v>106</v>
      </c>
      <c r="U127" s="2">
        <f t="shared" si="72"/>
        <v>110</v>
      </c>
      <c r="V127" s="2">
        <f t="shared" si="72"/>
        <v>109</v>
      </c>
      <c r="W127" s="2">
        <f t="shared" si="72"/>
        <v>108</v>
      </c>
      <c r="X127" s="2">
        <f t="shared" si="72"/>
        <v>107</v>
      </c>
      <c r="Y127" s="2">
        <f t="shared" si="72"/>
        <v>106</v>
      </c>
      <c r="Z127" s="2">
        <f t="shared" si="72"/>
        <v>106</v>
      </c>
      <c r="AA127" s="92">
        <f t="shared" si="73"/>
        <v>107</v>
      </c>
      <c r="AB127" s="92">
        <f t="shared" si="74"/>
        <v>106</v>
      </c>
      <c r="AC127" s="92">
        <f t="shared" si="75"/>
        <v>105</v>
      </c>
      <c r="AD127" s="92">
        <f t="shared" si="76"/>
        <v>104</v>
      </c>
      <c r="AE127" s="92">
        <f t="shared" si="77"/>
        <v>103</v>
      </c>
      <c r="AF127" s="92">
        <f t="shared" si="78"/>
        <v>107</v>
      </c>
      <c r="AG127" s="92">
        <f t="shared" si="79"/>
        <v>106</v>
      </c>
      <c r="AH127" s="92">
        <f t="shared" si="80"/>
        <v>105</v>
      </c>
      <c r="AI127" s="92">
        <f t="shared" si="81"/>
        <v>104</v>
      </c>
      <c r="AJ127" s="92">
        <f t="shared" si="82"/>
        <v>103</v>
      </c>
      <c r="AK127" s="92">
        <f t="shared" si="83"/>
        <v>103</v>
      </c>
      <c r="AL127" s="96">
        <f t="shared" ca="1" si="60"/>
        <v>0</v>
      </c>
      <c r="AM127" s="96">
        <f t="shared" ca="1" si="61"/>
        <v>0</v>
      </c>
      <c r="AN127" s="96">
        <f t="shared" ca="1" si="62"/>
        <v>0</v>
      </c>
      <c r="AO127" s="96">
        <f t="shared" ca="1" si="63"/>
        <v>0</v>
      </c>
      <c r="AP127" s="96">
        <f t="shared" ca="1" si="64"/>
        <v>0</v>
      </c>
      <c r="AQ127" s="96">
        <f t="shared" ca="1" si="65"/>
        <v>0</v>
      </c>
      <c r="AR127" s="96">
        <f t="shared" ca="1" si="66"/>
        <v>0</v>
      </c>
      <c r="AS127" s="96">
        <f t="shared" ca="1" si="67"/>
        <v>0</v>
      </c>
      <c r="AT127" s="96">
        <f t="shared" ca="1" si="68"/>
        <v>0</v>
      </c>
      <c r="AU127" s="96">
        <f t="shared" ca="1" si="69"/>
        <v>0</v>
      </c>
      <c r="AV127" s="96">
        <f t="shared" ca="1" si="70"/>
        <v>0</v>
      </c>
      <c r="AW127" s="13">
        <f t="shared" ca="1" si="84"/>
        <v>6</v>
      </c>
      <c r="AX127" s="2">
        <f t="shared" ca="1" si="85"/>
        <v>17</v>
      </c>
    </row>
    <row r="128" spans="1:50" ht="15" customHeight="1" x14ac:dyDescent="0.25">
      <c r="A128" s="93">
        <f t="shared" si="49"/>
        <v>43008</v>
      </c>
      <c r="B128" s="51">
        <f>bering!K128</f>
        <v>5650.8059999999996</v>
      </c>
      <c r="C128" s="51">
        <f>conus!K128</f>
        <v>5859.7470000000003</v>
      </c>
      <c r="D128" s="55">
        <f t="shared" ca="1" si="56"/>
        <v>5650.8059999999996</v>
      </c>
      <c r="E128" s="61">
        <f t="shared" ca="1" si="86"/>
        <v>17</v>
      </c>
      <c r="F128" s="9">
        <f t="shared" ca="1" si="71"/>
        <v>0</v>
      </c>
      <c r="G128" s="63">
        <f>ROW()</f>
        <v>128</v>
      </c>
      <c r="H128" s="95">
        <f t="shared" si="57"/>
        <v>125</v>
      </c>
      <c r="I128" s="95">
        <f t="shared" ca="1" si="58"/>
        <v>111</v>
      </c>
      <c r="J128" s="95">
        <f t="shared" ca="1" si="59"/>
        <v>108</v>
      </c>
      <c r="K128" s="94">
        <f t="shared" si="50"/>
        <v>0</v>
      </c>
      <c r="L128" s="89">
        <f t="shared" si="52"/>
        <v>0</v>
      </c>
      <c r="M128" s="94">
        <f t="shared" ca="1" si="51"/>
        <v>0</v>
      </c>
      <c r="N128" s="89">
        <f t="shared" ca="1" si="53"/>
        <v>0</v>
      </c>
      <c r="O128" s="89"/>
      <c r="P128" s="2">
        <f t="shared" si="55"/>
        <v>111</v>
      </c>
      <c r="Q128" s="2">
        <f t="shared" si="72"/>
        <v>110</v>
      </c>
      <c r="R128" s="2">
        <f t="shared" si="72"/>
        <v>109</v>
      </c>
      <c r="S128" s="2">
        <f t="shared" si="72"/>
        <v>108</v>
      </c>
      <c r="T128" s="2">
        <f t="shared" si="72"/>
        <v>107</v>
      </c>
      <c r="U128" s="2">
        <f t="shared" si="72"/>
        <v>111</v>
      </c>
      <c r="V128" s="2">
        <f t="shared" si="72"/>
        <v>110</v>
      </c>
      <c r="W128" s="2">
        <f t="shared" si="72"/>
        <v>109</v>
      </c>
      <c r="X128" s="2">
        <f t="shared" si="72"/>
        <v>108</v>
      </c>
      <c r="Y128" s="2">
        <f t="shared" si="72"/>
        <v>107</v>
      </c>
      <c r="Z128" s="2">
        <f t="shared" si="72"/>
        <v>107</v>
      </c>
      <c r="AA128" s="92">
        <f t="shared" si="73"/>
        <v>108</v>
      </c>
      <c r="AB128" s="92">
        <f t="shared" si="74"/>
        <v>107</v>
      </c>
      <c r="AC128" s="92">
        <f t="shared" si="75"/>
        <v>106</v>
      </c>
      <c r="AD128" s="92">
        <f t="shared" si="76"/>
        <v>105</v>
      </c>
      <c r="AE128" s="92">
        <f t="shared" si="77"/>
        <v>104</v>
      </c>
      <c r="AF128" s="92">
        <f t="shared" si="78"/>
        <v>108</v>
      </c>
      <c r="AG128" s="92">
        <f t="shared" si="79"/>
        <v>107</v>
      </c>
      <c r="AH128" s="92">
        <f t="shared" si="80"/>
        <v>106</v>
      </c>
      <c r="AI128" s="92">
        <f t="shared" si="81"/>
        <v>105</v>
      </c>
      <c r="AJ128" s="92">
        <f t="shared" si="82"/>
        <v>104</v>
      </c>
      <c r="AK128" s="92">
        <f t="shared" si="83"/>
        <v>104</v>
      </c>
      <c r="AL128" s="96">
        <f t="shared" ca="1" si="60"/>
        <v>0</v>
      </c>
      <c r="AM128" s="96">
        <f t="shared" ca="1" si="61"/>
        <v>0</v>
      </c>
      <c r="AN128" s="96">
        <f t="shared" ca="1" si="62"/>
        <v>0</v>
      </c>
      <c r="AO128" s="96">
        <f t="shared" ca="1" si="63"/>
        <v>0</v>
      </c>
      <c r="AP128" s="96">
        <f t="shared" ca="1" si="64"/>
        <v>0</v>
      </c>
      <c r="AQ128" s="96">
        <f t="shared" ca="1" si="65"/>
        <v>0</v>
      </c>
      <c r="AR128" s="96">
        <f t="shared" ca="1" si="66"/>
        <v>0</v>
      </c>
      <c r="AS128" s="96">
        <f t="shared" ca="1" si="67"/>
        <v>0</v>
      </c>
      <c r="AT128" s="96">
        <f t="shared" ca="1" si="68"/>
        <v>0</v>
      </c>
      <c r="AU128" s="96">
        <f t="shared" ca="1" si="69"/>
        <v>0</v>
      </c>
      <c r="AV128" s="96">
        <f t="shared" ca="1" si="70"/>
        <v>0</v>
      </c>
      <c r="AW128" s="13">
        <f t="shared" ca="1" si="84"/>
        <v>6</v>
      </c>
      <c r="AX128" s="2">
        <f t="shared" ca="1" si="85"/>
        <v>17</v>
      </c>
    </row>
    <row r="129" spans="1:50" ht="15" customHeight="1" x14ac:dyDescent="0.25">
      <c r="A129" s="93">
        <f t="shared" si="49"/>
        <v>43009</v>
      </c>
      <c r="B129" s="51">
        <f>bering!K129</f>
        <v>5650.8059999999996</v>
      </c>
      <c r="C129" s="51">
        <f>conus!K129</f>
        <v>5859.7470000000003</v>
      </c>
      <c r="D129" s="55">
        <f t="shared" ca="1" si="56"/>
        <v>5650.8059999999996</v>
      </c>
      <c r="E129" s="61">
        <f t="shared" ca="1" si="86"/>
        <v>17</v>
      </c>
      <c r="F129" s="9">
        <f t="shared" ca="1" si="71"/>
        <v>0</v>
      </c>
      <c r="G129" s="63">
        <f>ROW()</f>
        <v>129</v>
      </c>
      <c r="H129" s="95">
        <f t="shared" si="57"/>
        <v>126</v>
      </c>
      <c r="I129" s="95">
        <f t="shared" ca="1" si="58"/>
        <v>112</v>
      </c>
      <c r="J129" s="95">
        <f t="shared" ca="1" si="59"/>
        <v>109</v>
      </c>
      <c r="K129" s="94">
        <f t="shared" si="50"/>
        <v>0</v>
      </c>
      <c r="L129" s="89">
        <f t="shared" si="52"/>
        <v>0</v>
      </c>
      <c r="M129" s="94">
        <f t="shared" ca="1" si="51"/>
        <v>0</v>
      </c>
      <c r="N129" s="89">
        <f t="shared" ca="1" si="53"/>
        <v>0</v>
      </c>
      <c r="O129" s="89"/>
      <c r="P129" s="2">
        <f t="shared" si="55"/>
        <v>112</v>
      </c>
      <c r="Q129" s="2">
        <f t="shared" si="72"/>
        <v>111</v>
      </c>
      <c r="R129" s="2">
        <f t="shared" ref="Q129:Z154" si="87">$G129-R$6</f>
        <v>110</v>
      </c>
      <c r="S129" s="2">
        <f t="shared" si="87"/>
        <v>109</v>
      </c>
      <c r="T129" s="2">
        <f t="shared" si="87"/>
        <v>108</v>
      </c>
      <c r="U129" s="2">
        <f t="shared" si="87"/>
        <v>112</v>
      </c>
      <c r="V129" s="2">
        <f t="shared" si="87"/>
        <v>111</v>
      </c>
      <c r="W129" s="2">
        <f t="shared" si="87"/>
        <v>110</v>
      </c>
      <c r="X129" s="2">
        <f t="shared" si="87"/>
        <v>109</v>
      </c>
      <c r="Y129" s="2">
        <f t="shared" si="87"/>
        <v>108</v>
      </c>
      <c r="Z129" s="2">
        <f t="shared" si="87"/>
        <v>108</v>
      </c>
      <c r="AA129" s="92">
        <f t="shared" si="73"/>
        <v>109</v>
      </c>
      <c r="AB129" s="92">
        <f t="shared" si="74"/>
        <v>108</v>
      </c>
      <c r="AC129" s="92">
        <f t="shared" si="75"/>
        <v>107</v>
      </c>
      <c r="AD129" s="92">
        <f t="shared" si="76"/>
        <v>106</v>
      </c>
      <c r="AE129" s="92">
        <f t="shared" si="77"/>
        <v>105</v>
      </c>
      <c r="AF129" s="92">
        <f t="shared" si="78"/>
        <v>109</v>
      </c>
      <c r="AG129" s="92">
        <f t="shared" si="79"/>
        <v>108</v>
      </c>
      <c r="AH129" s="92">
        <f t="shared" si="80"/>
        <v>107</v>
      </c>
      <c r="AI129" s="92">
        <f t="shared" si="81"/>
        <v>106</v>
      </c>
      <c r="AJ129" s="92">
        <f t="shared" si="82"/>
        <v>105</v>
      </c>
      <c r="AK129" s="92">
        <f t="shared" si="83"/>
        <v>105</v>
      </c>
      <c r="AL129" s="96">
        <f t="shared" ca="1" si="60"/>
        <v>0</v>
      </c>
      <c r="AM129" s="96">
        <f t="shared" ca="1" si="61"/>
        <v>0</v>
      </c>
      <c r="AN129" s="96">
        <f t="shared" ca="1" si="62"/>
        <v>0</v>
      </c>
      <c r="AO129" s="96">
        <f t="shared" ca="1" si="63"/>
        <v>0</v>
      </c>
      <c r="AP129" s="96">
        <f t="shared" ca="1" si="64"/>
        <v>0</v>
      </c>
      <c r="AQ129" s="96">
        <f t="shared" ca="1" si="65"/>
        <v>0</v>
      </c>
      <c r="AR129" s="96">
        <f t="shared" ca="1" si="66"/>
        <v>0</v>
      </c>
      <c r="AS129" s="96">
        <f t="shared" ca="1" si="67"/>
        <v>0</v>
      </c>
      <c r="AT129" s="96">
        <f t="shared" ca="1" si="68"/>
        <v>0</v>
      </c>
      <c r="AU129" s="96">
        <f t="shared" ca="1" si="69"/>
        <v>0</v>
      </c>
      <c r="AV129" s="96">
        <f t="shared" ca="1" si="70"/>
        <v>0</v>
      </c>
      <c r="AW129" s="13">
        <f t="shared" ca="1" si="84"/>
        <v>6</v>
      </c>
      <c r="AX129" s="2">
        <f t="shared" ca="1" si="85"/>
        <v>17</v>
      </c>
    </row>
    <row r="130" spans="1:50" ht="15" customHeight="1" x14ac:dyDescent="0.25">
      <c r="A130" s="93">
        <f t="shared" si="49"/>
        <v>43010</v>
      </c>
      <c r="B130" s="51">
        <f>bering!K130</f>
        <v>5650.8059999999996</v>
      </c>
      <c r="C130" s="51">
        <f>conus!K130</f>
        <v>5859.7470000000003</v>
      </c>
      <c r="D130" s="55">
        <f t="shared" ca="1" si="56"/>
        <v>5650.8059999999996</v>
      </c>
      <c r="E130" s="61">
        <f t="shared" ca="1" si="86"/>
        <v>17</v>
      </c>
      <c r="F130" s="9">
        <f t="shared" ca="1" si="71"/>
        <v>0</v>
      </c>
      <c r="G130" s="63">
        <f>ROW()</f>
        <v>130</v>
      </c>
      <c r="H130" s="95">
        <f t="shared" si="57"/>
        <v>127</v>
      </c>
      <c r="I130" s="95">
        <f t="shared" ca="1" si="58"/>
        <v>113</v>
      </c>
      <c r="J130" s="95">
        <f t="shared" ca="1" si="59"/>
        <v>110</v>
      </c>
      <c r="K130" s="94">
        <f t="shared" si="50"/>
        <v>0</v>
      </c>
      <c r="L130" s="89">
        <f t="shared" si="52"/>
        <v>0</v>
      </c>
      <c r="M130" s="94">
        <f t="shared" ca="1" si="51"/>
        <v>0</v>
      </c>
      <c r="N130" s="89">
        <f t="shared" ca="1" si="53"/>
        <v>0</v>
      </c>
      <c r="O130" s="89"/>
      <c r="P130" s="2">
        <f t="shared" si="55"/>
        <v>113</v>
      </c>
      <c r="Q130" s="2">
        <f t="shared" si="87"/>
        <v>112</v>
      </c>
      <c r="R130" s="2">
        <f t="shared" si="87"/>
        <v>111</v>
      </c>
      <c r="S130" s="2">
        <f t="shared" si="87"/>
        <v>110</v>
      </c>
      <c r="T130" s="2">
        <f t="shared" si="87"/>
        <v>109</v>
      </c>
      <c r="U130" s="2">
        <f t="shared" si="87"/>
        <v>113</v>
      </c>
      <c r="V130" s="2">
        <f t="shared" si="87"/>
        <v>112</v>
      </c>
      <c r="W130" s="2">
        <f t="shared" si="87"/>
        <v>111</v>
      </c>
      <c r="X130" s="2">
        <f t="shared" si="87"/>
        <v>110</v>
      </c>
      <c r="Y130" s="2">
        <f t="shared" si="87"/>
        <v>109</v>
      </c>
      <c r="Z130" s="2">
        <f t="shared" si="87"/>
        <v>109</v>
      </c>
      <c r="AA130" s="92">
        <f t="shared" si="73"/>
        <v>110</v>
      </c>
      <c r="AB130" s="92">
        <f t="shared" si="74"/>
        <v>109</v>
      </c>
      <c r="AC130" s="92">
        <f t="shared" si="75"/>
        <v>108</v>
      </c>
      <c r="AD130" s="92">
        <f t="shared" si="76"/>
        <v>107</v>
      </c>
      <c r="AE130" s="92">
        <f t="shared" si="77"/>
        <v>106</v>
      </c>
      <c r="AF130" s="92">
        <f t="shared" si="78"/>
        <v>110</v>
      </c>
      <c r="AG130" s="92">
        <f t="shared" si="79"/>
        <v>109</v>
      </c>
      <c r="AH130" s="92">
        <f t="shared" si="80"/>
        <v>108</v>
      </c>
      <c r="AI130" s="92">
        <f t="shared" si="81"/>
        <v>107</v>
      </c>
      <c r="AJ130" s="92">
        <f t="shared" si="82"/>
        <v>106</v>
      </c>
      <c r="AK130" s="92">
        <f t="shared" si="83"/>
        <v>106</v>
      </c>
      <c r="AL130" s="96">
        <f t="shared" ca="1" si="60"/>
        <v>0</v>
      </c>
      <c r="AM130" s="96">
        <f t="shared" ca="1" si="61"/>
        <v>0</v>
      </c>
      <c r="AN130" s="96">
        <f t="shared" ca="1" si="62"/>
        <v>0</v>
      </c>
      <c r="AO130" s="96">
        <f t="shared" ca="1" si="63"/>
        <v>0</v>
      </c>
      <c r="AP130" s="96">
        <f t="shared" ca="1" si="64"/>
        <v>0</v>
      </c>
      <c r="AQ130" s="96">
        <f t="shared" ca="1" si="65"/>
        <v>0</v>
      </c>
      <c r="AR130" s="96">
        <f t="shared" ca="1" si="66"/>
        <v>0</v>
      </c>
      <c r="AS130" s="96">
        <f t="shared" ca="1" si="67"/>
        <v>0</v>
      </c>
      <c r="AT130" s="96">
        <f t="shared" ca="1" si="68"/>
        <v>0</v>
      </c>
      <c r="AU130" s="96">
        <f t="shared" ca="1" si="69"/>
        <v>0</v>
      </c>
      <c r="AV130" s="96">
        <f t="shared" ca="1" si="70"/>
        <v>0</v>
      </c>
      <c r="AW130" s="13">
        <f t="shared" ca="1" si="84"/>
        <v>6</v>
      </c>
      <c r="AX130" s="2">
        <f t="shared" ca="1" si="85"/>
        <v>17</v>
      </c>
    </row>
    <row r="131" spans="1:50" ht="15" customHeight="1" x14ac:dyDescent="0.25">
      <c r="A131" s="93">
        <f t="shared" si="49"/>
        <v>43011</v>
      </c>
      <c r="B131" s="51">
        <f>bering!K131</f>
        <v>5650.8059999999996</v>
      </c>
      <c r="C131" s="51">
        <f>conus!K131</f>
        <v>5859.7470000000003</v>
      </c>
      <c r="D131" s="55">
        <f t="shared" ca="1" si="56"/>
        <v>5650.8059999999996</v>
      </c>
      <c r="E131" s="61">
        <f t="shared" ca="1" si="86"/>
        <v>17</v>
      </c>
      <c r="F131" s="9">
        <f t="shared" ca="1" si="71"/>
        <v>0</v>
      </c>
      <c r="G131" s="63">
        <f>ROW()</f>
        <v>131</v>
      </c>
      <c r="H131" s="95">
        <f t="shared" si="57"/>
        <v>128</v>
      </c>
      <c r="I131" s="95">
        <f t="shared" ca="1" si="58"/>
        <v>114</v>
      </c>
      <c r="J131" s="95">
        <f t="shared" ca="1" si="59"/>
        <v>111</v>
      </c>
      <c r="K131" s="94">
        <f t="shared" si="50"/>
        <v>0</v>
      </c>
      <c r="L131" s="89">
        <f t="shared" si="52"/>
        <v>0</v>
      </c>
      <c r="M131" s="94">
        <f t="shared" ca="1" si="51"/>
        <v>0</v>
      </c>
      <c r="N131" s="89">
        <f t="shared" ca="1" si="53"/>
        <v>0</v>
      </c>
      <c r="O131" s="89"/>
      <c r="P131" s="2">
        <f t="shared" si="55"/>
        <v>114</v>
      </c>
      <c r="Q131" s="2">
        <f t="shared" si="87"/>
        <v>113</v>
      </c>
      <c r="R131" s="2">
        <f t="shared" si="87"/>
        <v>112</v>
      </c>
      <c r="S131" s="2">
        <f t="shared" si="87"/>
        <v>111</v>
      </c>
      <c r="T131" s="2">
        <f t="shared" si="87"/>
        <v>110</v>
      </c>
      <c r="U131" s="2">
        <f t="shared" si="87"/>
        <v>114</v>
      </c>
      <c r="V131" s="2">
        <f t="shared" si="87"/>
        <v>113</v>
      </c>
      <c r="W131" s="2">
        <f t="shared" si="87"/>
        <v>112</v>
      </c>
      <c r="X131" s="2">
        <f t="shared" si="87"/>
        <v>111</v>
      </c>
      <c r="Y131" s="2">
        <f t="shared" si="87"/>
        <v>110</v>
      </c>
      <c r="Z131" s="2">
        <f t="shared" si="87"/>
        <v>110</v>
      </c>
      <c r="AA131" s="92">
        <f t="shared" si="73"/>
        <v>111</v>
      </c>
      <c r="AB131" s="92">
        <f t="shared" si="74"/>
        <v>110</v>
      </c>
      <c r="AC131" s="92">
        <f t="shared" si="75"/>
        <v>109</v>
      </c>
      <c r="AD131" s="92">
        <f t="shared" si="76"/>
        <v>108</v>
      </c>
      <c r="AE131" s="92">
        <f t="shared" si="77"/>
        <v>107</v>
      </c>
      <c r="AF131" s="92">
        <f t="shared" si="78"/>
        <v>111</v>
      </c>
      <c r="AG131" s="92">
        <f t="shared" si="79"/>
        <v>110</v>
      </c>
      <c r="AH131" s="92">
        <f t="shared" si="80"/>
        <v>109</v>
      </c>
      <c r="AI131" s="92">
        <f t="shared" si="81"/>
        <v>108</v>
      </c>
      <c r="AJ131" s="92">
        <f t="shared" si="82"/>
        <v>107</v>
      </c>
      <c r="AK131" s="92">
        <f t="shared" si="83"/>
        <v>107</v>
      </c>
      <c r="AL131" s="96">
        <f t="shared" ca="1" si="60"/>
        <v>0</v>
      </c>
      <c r="AM131" s="96">
        <f t="shared" ca="1" si="61"/>
        <v>0</v>
      </c>
      <c r="AN131" s="96">
        <f t="shared" ca="1" si="62"/>
        <v>0</v>
      </c>
      <c r="AO131" s="96">
        <f t="shared" ca="1" si="63"/>
        <v>0</v>
      </c>
      <c r="AP131" s="96">
        <f t="shared" ca="1" si="64"/>
        <v>0</v>
      </c>
      <c r="AQ131" s="96">
        <f t="shared" ca="1" si="65"/>
        <v>0</v>
      </c>
      <c r="AR131" s="96">
        <f t="shared" ca="1" si="66"/>
        <v>0</v>
      </c>
      <c r="AS131" s="96">
        <f t="shared" ca="1" si="67"/>
        <v>0</v>
      </c>
      <c r="AT131" s="96">
        <f t="shared" ca="1" si="68"/>
        <v>0</v>
      </c>
      <c r="AU131" s="96">
        <f t="shared" ca="1" si="69"/>
        <v>0</v>
      </c>
      <c r="AV131" s="96">
        <f t="shared" ca="1" si="70"/>
        <v>0</v>
      </c>
      <c r="AW131" s="13">
        <f t="shared" ca="1" si="84"/>
        <v>6</v>
      </c>
      <c r="AX131" s="2">
        <f t="shared" ca="1" si="85"/>
        <v>17</v>
      </c>
    </row>
    <row r="132" spans="1:50" ht="15" customHeight="1" x14ac:dyDescent="0.25">
      <c r="A132" s="93">
        <f t="shared" si="49"/>
        <v>43012</v>
      </c>
      <c r="B132" s="51">
        <f>bering!K132</f>
        <v>5650.8059999999996</v>
      </c>
      <c r="C132" s="51">
        <f>conus!K132</f>
        <v>5859.7470000000003</v>
      </c>
      <c r="D132" s="55">
        <f t="shared" ca="1" si="56"/>
        <v>5650.8059999999996</v>
      </c>
      <c r="E132" s="61">
        <f t="shared" ca="1" si="86"/>
        <v>17</v>
      </c>
      <c r="F132" s="9">
        <f t="shared" ca="1" si="71"/>
        <v>0</v>
      </c>
      <c r="G132" s="63">
        <f>ROW()</f>
        <v>132</v>
      </c>
      <c r="H132" s="95">
        <f t="shared" si="57"/>
        <v>129</v>
      </c>
      <c r="I132" s="95">
        <f t="shared" ca="1" si="58"/>
        <v>115</v>
      </c>
      <c r="J132" s="95">
        <f t="shared" ca="1" si="59"/>
        <v>112</v>
      </c>
      <c r="K132" s="94">
        <f t="shared" si="50"/>
        <v>0</v>
      </c>
      <c r="L132" s="89">
        <f t="shared" si="52"/>
        <v>0</v>
      </c>
      <c r="M132" s="94">
        <f t="shared" ca="1" si="51"/>
        <v>0</v>
      </c>
      <c r="N132" s="89">
        <f t="shared" ca="1" si="53"/>
        <v>0</v>
      </c>
      <c r="O132" s="89"/>
      <c r="P132" s="2">
        <f t="shared" si="55"/>
        <v>115</v>
      </c>
      <c r="Q132" s="2">
        <f t="shared" si="87"/>
        <v>114</v>
      </c>
      <c r="R132" s="2">
        <f t="shared" si="87"/>
        <v>113</v>
      </c>
      <c r="S132" s="2">
        <f t="shared" si="87"/>
        <v>112</v>
      </c>
      <c r="T132" s="2">
        <f t="shared" si="87"/>
        <v>111</v>
      </c>
      <c r="U132" s="2">
        <f t="shared" si="87"/>
        <v>115</v>
      </c>
      <c r="V132" s="2">
        <f t="shared" si="87"/>
        <v>114</v>
      </c>
      <c r="W132" s="2">
        <f t="shared" si="87"/>
        <v>113</v>
      </c>
      <c r="X132" s="2">
        <f t="shared" si="87"/>
        <v>112</v>
      </c>
      <c r="Y132" s="2">
        <f t="shared" si="87"/>
        <v>111</v>
      </c>
      <c r="Z132" s="2">
        <f t="shared" si="87"/>
        <v>111</v>
      </c>
      <c r="AA132" s="92">
        <f t="shared" si="73"/>
        <v>112</v>
      </c>
      <c r="AB132" s="92">
        <f t="shared" si="74"/>
        <v>111</v>
      </c>
      <c r="AC132" s="92">
        <f t="shared" si="75"/>
        <v>110</v>
      </c>
      <c r="AD132" s="92">
        <f t="shared" si="76"/>
        <v>109</v>
      </c>
      <c r="AE132" s="92">
        <f t="shared" si="77"/>
        <v>108</v>
      </c>
      <c r="AF132" s="92">
        <f t="shared" si="78"/>
        <v>112</v>
      </c>
      <c r="AG132" s="92">
        <f t="shared" si="79"/>
        <v>111</v>
      </c>
      <c r="AH132" s="92">
        <f t="shared" si="80"/>
        <v>110</v>
      </c>
      <c r="AI132" s="92">
        <f t="shared" si="81"/>
        <v>109</v>
      </c>
      <c r="AJ132" s="92">
        <f t="shared" si="82"/>
        <v>108</v>
      </c>
      <c r="AK132" s="92">
        <f t="shared" si="83"/>
        <v>108</v>
      </c>
      <c r="AL132" s="96">
        <f t="shared" ca="1" si="60"/>
        <v>0</v>
      </c>
      <c r="AM132" s="96">
        <f t="shared" ca="1" si="61"/>
        <v>0</v>
      </c>
      <c r="AN132" s="96">
        <f t="shared" ca="1" si="62"/>
        <v>0</v>
      </c>
      <c r="AO132" s="96">
        <f t="shared" ca="1" si="63"/>
        <v>0</v>
      </c>
      <c r="AP132" s="96">
        <f t="shared" ca="1" si="64"/>
        <v>0</v>
      </c>
      <c r="AQ132" s="96">
        <f t="shared" ca="1" si="65"/>
        <v>0</v>
      </c>
      <c r="AR132" s="96">
        <f t="shared" ca="1" si="66"/>
        <v>0</v>
      </c>
      <c r="AS132" s="96">
        <f t="shared" ca="1" si="67"/>
        <v>0</v>
      </c>
      <c r="AT132" s="96">
        <f t="shared" ca="1" si="68"/>
        <v>0</v>
      </c>
      <c r="AU132" s="96">
        <f t="shared" ca="1" si="69"/>
        <v>0</v>
      </c>
      <c r="AV132" s="96">
        <f t="shared" ca="1" si="70"/>
        <v>0</v>
      </c>
      <c r="AW132" s="13">
        <f t="shared" ca="1" si="84"/>
        <v>6</v>
      </c>
      <c r="AX132" s="2">
        <f t="shared" ca="1" si="85"/>
        <v>17</v>
      </c>
    </row>
    <row r="133" spans="1:50" ht="15" customHeight="1" x14ac:dyDescent="0.25">
      <c r="A133" s="93">
        <f t="shared" si="49"/>
        <v>43013</v>
      </c>
      <c r="B133" s="51">
        <f>bering!K133</f>
        <v>5650.8059999999996</v>
      </c>
      <c r="C133" s="51">
        <f>conus!K133</f>
        <v>5859.7470000000003</v>
      </c>
      <c r="D133" s="55">
        <f t="shared" ca="1" si="56"/>
        <v>5650.8059999999996</v>
      </c>
      <c r="E133" s="61">
        <f t="shared" ca="1" si="86"/>
        <v>17</v>
      </c>
      <c r="F133" s="9">
        <f t="shared" ca="1" si="71"/>
        <v>0</v>
      </c>
      <c r="G133" s="63">
        <f>ROW()</f>
        <v>133</v>
      </c>
      <c r="H133" s="95">
        <f t="shared" si="57"/>
        <v>130</v>
      </c>
      <c r="I133" s="95">
        <f t="shared" ca="1" si="58"/>
        <v>116</v>
      </c>
      <c r="J133" s="95">
        <f t="shared" ca="1" si="59"/>
        <v>113</v>
      </c>
      <c r="K133" s="94">
        <f t="shared" si="50"/>
        <v>0</v>
      </c>
      <c r="L133" s="89">
        <f t="shared" si="52"/>
        <v>0</v>
      </c>
      <c r="M133" s="94">
        <f t="shared" ca="1" si="51"/>
        <v>0</v>
      </c>
      <c r="N133" s="89">
        <f t="shared" ca="1" si="53"/>
        <v>0</v>
      </c>
      <c r="O133" s="89"/>
      <c r="P133" s="2">
        <f t="shared" si="55"/>
        <v>116</v>
      </c>
      <c r="Q133" s="2">
        <f t="shared" si="87"/>
        <v>115</v>
      </c>
      <c r="R133" s="2">
        <f t="shared" si="87"/>
        <v>114</v>
      </c>
      <c r="S133" s="2">
        <f t="shared" si="87"/>
        <v>113</v>
      </c>
      <c r="T133" s="2">
        <f t="shared" si="87"/>
        <v>112</v>
      </c>
      <c r="U133" s="2">
        <f t="shared" si="87"/>
        <v>116</v>
      </c>
      <c r="V133" s="2">
        <f t="shared" si="87"/>
        <v>115</v>
      </c>
      <c r="W133" s="2">
        <f t="shared" si="87"/>
        <v>114</v>
      </c>
      <c r="X133" s="2">
        <f t="shared" si="87"/>
        <v>113</v>
      </c>
      <c r="Y133" s="2">
        <f t="shared" si="87"/>
        <v>112</v>
      </c>
      <c r="Z133" s="2">
        <f t="shared" si="87"/>
        <v>112</v>
      </c>
      <c r="AA133" s="92">
        <f t="shared" si="73"/>
        <v>113</v>
      </c>
      <c r="AB133" s="92">
        <f t="shared" si="74"/>
        <v>112</v>
      </c>
      <c r="AC133" s="92">
        <f t="shared" si="75"/>
        <v>111</v>
      </c>
      <c r="AD133" s="92">
        <f t="shared" si="76"/>
        <v>110</v>
      </c>
      <c r="AE133" s="92">
        <f t="shared" si="77"/>
        <v>109</v>
      </c>
      <c r="AF133" s="92">
        <f t="shared" si="78"/>
        <v>113</v>
      </c>
      <c r="AG133" s="92">
        <f t="shared" si="79"/>
        <v>112</v>
      </c>
      <c r="AH133" s="92">
        <f t="shared" si="80"/>
        <v>111</v>
      </c>
      <c r="AI133" s="92">
        <f t="shared" si="81"/>
        <v>110</v>
      </c>
      <c r="AJ133" s="92">
        <f t="shared" si="82"/>
        <v>109</v>
      </c>
      <c r="AK133" s="92">
        <f t="shared" si="83"/>
        <v>109</v>
      </c>
      <c r="AL133" s="96">
        <f t="shared" ca="1" si="60"/>
        <v>0</v>
      </c>
      <c r="AM133" s="96">
        <f t="shared" ca="1" si="61"/>
        <v>0</v>
      </c>
      <c r="AN133" s="96">
        <f t="shared" ca="1" si="62"/>
        <v>0</v>
      </c>
      <c r="AO133" s="96">
        <f t="shared" ca="1" si="63"/>
        <v>0</v>
      </c>
      <c r="AP133" s="96">
        <f t="shared" ca="1" si="64"/>
        <v>0</v>
      </c>
      <c r="AQ133" s="96">
        <f t="shared" ca="1" si="65"/>
        <v>0</v>
      </c>
      <c r="AR133" s="96">
        <f t="shared" ca="1" si="66"/>
        <v>0</v>
      </c>
      <c r="AS133" s="96">
        <f t="shared" ca="1" si="67"/>
        <v>0</v>
      </c>
      <c r="AT133" s="96">
        <f t="shared" ca="1" si="68"/>
        <v>0</v>
      </c>
      <c r="AU133" s="96">
        <f t="shared" ca="1" si="69"/>
        <v>0</v>
      </c>
      <c r="AV133" s="96">
        <f t="shared" ca="1" si="70"/>
        <v>0</v>
      </c>
      <c r="AW133" s="13">
        <f t="shared" ca="1" si="84"/>
        <v>6</v>
      </c>
      <c r="AX133" s="2">
        <f t="shared" ca="1" si="85"/>
        <v>17</v>
      </c>
    </row>
    <row r="134" spans="1:50" ht="15" customHeight="1" x14ac:dyDescent="0.25">
      <c r="A134" s="93">
        <f t="shared" si="49"/>
        <v>43014</v>
      </c>
      <c r="B134" s="51">
        <f>bering!K134</f>
        <v>5650.8059999999996</v>
      </c>
      <c r="C134" s="51">
        <f>conus!K134</f>
        <v>5859.7470000000003</v>
      </c>
      <c r="D134" s="55">
        <f t="shared" ca="1" si="56"/>
        <v>5650.8059999999996</v>
      </c>
      <c r="E134" s="61">
        <f t="shared" ca="1" si="86"/>
        <v>17</v>
      </c>
      <c r="F134" s="9">
        <f t="shared" ca="1" si="71"/>
        <v>0</v>
      </c>
      <c r="G134" s="63">
        <f>ROW()</f>
        <v>134</v>
      </c>
      <c r="H134" s="95">
        <f t="shared" si="57"/>
        <v>131</v>
      </c>
      <c r="I134" s="95">
        <f t="shared" ca="1" si="58"/>
        <v>117</v>
      </c>
      <c r="J134" s="95">
        <f t="shared" ca="1" si="59"/>
        <v>114</v>
      </c>
      <c r="K134" s="94">
        <f t="shared" si="50"/>
        <v>0</v>
      </c>
      <c r="L134" s="89">
        <f t="shared" si="52"/>
        <v>0</v>
      </c>
      <c r="M134" s="94">
        <f t="shared" ca="1" si="51"/>
        <v>0</v>
      </c>
      <c r="N134" s="89">
        <f t="shared" ca="1" si="53"/>
        <v>0</v>
      </c>
      <c r="O134" s="89"/>
      <c r="P134" s="2">
        <f t="shared" si="55"/>
        <v>117</v>
      </c>
      <c r="Q134" s="2">
        <f t="shared" si="87"/>
        <v>116</v>
      </c>
      <c r="R134" s="2">
        <f t="shared" si="87"/>
        <v>115</v>
      </c>
      <c r="S134" s="2">
        <f t="shared" si="87"/>
        <v>114</v>
      </c>
      <c r="T134" s="2">
        <f t="shared" si="87"/>
        <v>113</v>
      </c>
      <c r="U134" s="2">
        <f t="shared" si="87"/>
        <v>117</v>
      </c>
      <c r="V134" s="2">
        <f t="shared" si="87"/>
        <v>116</v>
      </c>
      <c r="W134" s="2">
        <f t="shared" si="87"/>
        <v>115</v>
      </c>
      <c r="X134" s="2">
        <f t="shared" si="87"/>
        <v>114</v>
      </c>
      <c r="Y134" s="2">
        <f t="shared" si="87"/>
        <v>113</v>
      </c>
      <c r="Z134" s="2">
        <f t="shared" si="87"/>
        <v>113</v>
      </c>
      <c r="AA134" s="92">
        <f t="shared" si="73"/>
        <v>114</v>
      </c>
      <c r="AB134" s="92">
        <f t="shared" si="74"/>
        <v>113</v>
      </c>
      <c r="AC134" s="92">
        <f t="shared" si="75"/>
        <v>112</v>
      </c>
      <c r="AD134" s="92">
        <f t="shared" si="76"/>
        <v>111</v>
      </c>
      <c r="AE134" s="92">
        <f t="shared" si="77"/>
        <v>110</v>
      </c>
      <c r="AF134" s="92">
        <f t="shared" si="78"/>
        <v>114</v>
      </c>
      <c r="AG134" s="92">
        <f t="shared" si="79"/>
        <v>113</v>
      </c>
      <c r="AH134" s="92">
        <f t="shared" si="80"/>
        <v>112</v>
      </c>
      <c r="AI134" s="92">
        <f t="shared" si="81"/>
        <v>111</v>
      </c>
      <c r="AJ134" s="92">
        <f t="shared" si="82"/>
        <v>110</v>
      </c>
      <c r="AK134" s="92">
        <f t="shared" si="83"/>
        <v>110</v>
      </c>
      <c r="AL134" s="96">
        <f t="shared" ca="1" si="60"/>
        <v>0</v>
      </c>
      <c r="AM134" s="96">
        <f t="shared" ca="1" si="61"/>
        <v>0</v>
      </c>
      <c r="AN134" s="96">
        <f t="shared" ca="1" si="62"/>
        <v>0</v>
      </c>
      <c r="AO134" s="96">
        <f t="shared" ca="1" si="63"/>
        <v>0</v>
      </c>
      <c r="AP134" s="96">
        <f t="shared" ca="1" si="64"/>
        <v>0</v>
      </c>
      <c r="AQ134" s="96">
        <f t="shared" ca="1" si="65"/>
        <v>0</v>
      </c>
      <c r="AR134" s="96">
        <f t="shared" ca="1" si="66"/>
        <v>0</v>
      </c>
      <c r="AS134" s="96">
        <f t="shared" ca="1" si="67"/>
        <v>0</v>
      </c>
      <c r="AT134" s="96">
        <f t="shared" ca="1" si="68"/>
        <v>0</v>
      </c>
      <c r="AU134" s="96">
        <f t="shared" ca="1" si="69"/>
        <v>0</v>
      </c>
      <c r="AV134" s="96">
        <f t="shared" ca="1" si="70"/>
        <v>0</v>
      </c>
      <c r="AW134" s="13">
        <f t="shared" ca="1" si="84"/>
        <v>6</v>
      </c>
      <c r="AX134" s="2">
        <f t="shared" ca="1" si="85"/>
        <v>17</v>
      </c>
    </row>
    <row r="135" spans="1:50" ht="15" customHeight="1" x14ac:dyDescent="0.25">
      <c r="A135" s="93">
        <f t="shared" si="49"/>
        <v>43015</v>
      </c>
      <c r="B135" s="51">
        <f>bering!K135</f>
        <v>5650.8059999999996</v>
      </c>
      <c r="C135" s="51">
        <f>conus!K135</f>
        <v>5859.7470000000003</v>
      </c>
      <c r="D135" s="55">
        <f t="shared" ca="1" si="56"/>
        <v>5650.8059999999996</v>
      </c>
      <c r="E135" s="61">
        <f t="shared" ca="1" si="86"/>
        <v>17</v>
      </c>
      <c r="F135" s="9">
        <f t="shared" ca="1" si="71"/>
        <v>0</v>
      </c>
      <c r="G135" s="63">
        <f>ROW()</f>
        <v>135</v>
      </c>
      <c r="H135" s="95">
        <f t="shared" si="57"/>
        <v>132</v>
      </c>
      <c r="I135" s="95">
        <f t="shared" ca="1" si="58"/>
        <v>118</v>
      </c>
      <c r="J135" s="95">
        <f t="shared" ca="1" si="59"/>
        <v>115</v>
      </c>
      <c r="K135" s="94">
        <f t="shared" si="50"/>
        <v>0</v>
      </c>
      <c r="L135" s="89">
        <f t="shared" si="52"/>
        <v>0</v>
      </c>
      <c r="M135" s="94">
        <f t="shared" ca="1" si="51"/>
        <v>0</v>
      </c>
      <c r="N135" s="89">
        <f t="shared" ca="1" si="53"/>
        <v>0</v>
      </c>
      <c r="O135" s="89"/>
      <c r="P135" s="2">
        <f t="shared" si="55"/>
        <v>118</v>
      </c>
      <c r="Q135" s="2">
        <f t="shared" si="87"/>
        <v>117</v>
      </c>
      <c r="R135" s="2">
        <f t="shared" si="87"/>
        <v>116</v>
      </c>
      <c r="S135" s="2">
        <f t="shared" si="87"/>
        <v>115</v>
      </c>
      <c r="T135" s="2">
        <f t="shared" si="87"/>
        <v>114</v>
      </c>
      <c r="U135" s="2">
        <f t="shared" si="87"/>
        <v>118</v>
      </c>
      <c r="V135" s="2">
        <f t="shared" si="87"/>
        <v>117</v>
      </c>
      <c r="W135" s="2">
        <f t="shared" si="87"/>
        <v>116</v>
      </c>
      <c r="X135" s="2">
        <f t="shared" si="87"/>
        <v>115</v>
      </c>
      <c r="Y135" s="2">
        <f t="shared" si="87"/>
        <v>114</v>
      </c>
      <c r="Z135" s="2">
        <f t="shared" si="87"/>
        <v>114</v>
      </c>
      <c r="AA135" s="92">
        <f t="shared" si="73"/>
        <v>115</v>
      </c>
      <c r="AB135" s="92">
        <f t="shared" si="74"/>
        <v>114</v>
      </c>
      <c r="AC135" s="92">
        <f t="shared" si="75"/>
        <v>113</v>
      </c>
      <c r="AD135" s="92">
        <f t="shared" si="76"/>
        <v>112</v>
      </c>
      <c r="AE135" s="92">
        <f t="shared" si="77"/>
        <v>111</v>
      </c>
      <c r="AF135" s="92">
        <f t="shared" si="78"/>
        <v>115</v>
      </c>
      <c r="AG135" s="92">
        <f t="shared" si="79"/>
        <v>114</v>
      </c>
      <c r="AH135" s="92">
        <f t="shared" si="80"/>
        <v>113</v>
      </c>
      <c r="AI135" s="92">
        <f t="shared" si="81"/>
        <v>112</v>
      </c>
      <c r="AJ135" s="92">
        <f t="shared" si="82"/>
        <v>111</v>
      </c>
      <c r="AK135" s="92">
        <f t="shared" si="83"/>
        <v>111</v>
      </c>
      <c r="AL135" s="96">
        <f t="shared" ca="1" si="60"/>
        <v>0</v>
      </c>
      <c r="AM135" s="96">
        <f t="shared" ca="1" si="61"/>
        <v>0</v>
      </c>
      <c r="AN135" s="96">
        <f t="shared" ca="1" si="62"/>
        <v>0</v>
      </c>
      <c r="AO135" s="96">
        <f t="shared" ca="1" si="63"/>
        <v>0</v>
      </c>
      <c r="AP135" s="96">
        <f t="shared" ca="1" si="64"/>
        <v>0</v>
      </c>
      <c r="AQ135" s="96">
        <f t="shared" ca="1" si="65"/>
        <v>0</v>
      </c>
      <c r="AR135" s="96">
        <f t="shared" ca="1" si="66"/>
        <v>0</v>
      </c>
      <c r="AS135" s="96">
        <f t="shared" ca="1" si="67"/>
        <v>0</v>
      </c>
      <c r="AT135" s="96">
        <f t="shared" ca="1" si="68"/>
        <v>0</v>
      </c>
      <c r="AU135" s="96">
        <f t="shared" ca="1" si="69"/>
        <v>0</v>
      </c>
      <c r="AV135" s="96">
        <f t="shared" ca="1" si="70"/>
        <v>0</v>
      </c>
      <c r="AW135" s="13">
        <f t="shared" ca="1" si="84"/>
        <v>6</v>
      </c>
      <c r="AX135" s="2">
        <f t="shared" ca="1" si="85"/>
        <v>17</v>
      </c>
    </row>
    <row r="136" spans="1:50" ht="15" customHeight="1" x14ac:dyDescent="0.25">
      <c r="A136" s="93">
        <f t="shared" si="49"/>
        <v>43016</v>
      </c>
      <c r="B136" s="51">
        <f>bering!K136</f>
        <v>5650.8059999999996</v>
      </c>
      <c r="C136" s="51">
        <f>conus!K136</f>
        <v>5859.7470000000003</v>
      </c>
      <c r="D136" s="55">
        <f t="shared" ca="1" si="56"/>
        <v>5650.8059999999996</v>
      </c>
      <c r="E136" s="61">
        <f t="shared" ca="1" si="86"/>
        <v>17</v>
      </c>
      <c r="F136" s="9">
        <f t="shared" ca="1" si="71"/>
        <v>0</v>
      </c>
      <c r="G136" s="63">
        <f>ROW()</f>
        <v>136</v>
      </c>
      <c r="H136" s="95">
        <f t="shared" si="57"/>
        <v>133</v>
      </c>
      <c r="I136" s="95">
        <f t="shared" ca="1" si="58"/>
        <v>119</v>
      </c>
      <c r="J136" s="95">
        <f t="shared" ca="1" si="59"/>
        <v>116</v>
      </c>
      <c r="K136" s="94">
        <f t="shared" si="50"/>
        <v>0</v>
      </c>
      <c r="L136" s="89">
        <f t="shared" si="52"/>
        <v>0</v>
      </c>
      <c r="M136" s="94">
        <f t="shared" ca="1" si="51"/>
        <v>0</v>
      </c>
      <c r="N136" s="89">
        <f t="shared" ca="1" si="53"/>
        <v>0</v>
      </c>
      <c r="O136" s="89"/>
      <c r="P136" s="2">
        <f t="shared" si="55"/>
        <v>119</v>
      </c>
      <c r="Q136" s="2">
        <f t="shared" si="87"/>
        <v>118</v>
      </c>
      <c r="R136" s="2">
        <f t="shared" si="87"/>
        <v>117</v>
      </c>
      <c r="S136" s="2">
        <f t="shared" si="87"/>
        <v>116</v>
      </c>
      <c r="T136" s="2">
        <f t="shared" si="87"/>
        <v>115</v>
      </c>
      <c r="U136" s="2">
        <f t="shared" si="87"/>
        <v>119</v>
      </c>
      <c r="V136" s="2">
        <f t="shared" si="87"/>
        <v>118</v>
      </c>
      <c r="W136" s="2">
        <f t="shared" si="87"/>
        <v>117</v>
      </c>
      <c r="X136" s="2">
        <f t="shared" si="87"/>
        <v>116</v>
      </c>
      <c r="Y136" s="2">
        <f t="shared" si="87"/>
        <v>115</v>
      </c>
      <c r="Z136" s="2">
        <f t="shared" si="87"/>
        <v>115</v>
      </c>
      <c r="AA136" s="92">
        <f t="shared" si="73"/>
        <v>116</v>
      </c>
      <c r="AB136" s="92">
        <f t="shared" si="74"/>
        <v>115</v>
      </c>
      <c r="AC136" s="92">
        <f t="shared" si="75"/>
        <v>114</v>
      </c>
      <c r="AD136" s="92">
        <f t="shared" si="76"/>
        <v>113</v>
      </c>
      <c r="AE136" s="92">
        <f t="shared" si="77"/>
        <v>112</v>
      </c>
      <c r="AF136" s="92">
        <f t="shared" si="78"/>
        <v>116</v>
      </c>
      <c r="AG136" s="92">
        <f t="shared" si="79"/>
        <v>115</v>
      </c>
      <c r="AH136" s="92">
        <f t="shared" si="80"/>
        <v>114</v>
      </c>
      <c r="AI136" s="92">
        <f t="shared" si="81"/>
        <v>113</v>
      </c>
      <c r="AJ136" s="92">
        <f t="shared" si="82"/>
        <v>112</v>
      </c>
      <c r="AK136" s="92">
        <f t="shared" si="83"/>
        <v>112</v>
      </c>
      <c r="AL136" s="96">
        <f t="shared" ca="1" si="60"/>
        <v>0</v>
      </c>
      <c r="AM136" s="96">
        <f t="shared" ca="1" si="61"/>
        <v>0</v>
      </c>
      <c r="AN136" s="96">
        <f t="shared" ca="1" si="62"/>
        <v>0</v>
      </c>
      <c r="AO136" s="96">
        <f t="shared" ca="1" si="63"/>
        <v>0</v>
      </c>
      <c r="AP136" s="96">
        <f t="shared" ca="1" si="64"/>
        <v>0</v>
      </c>
      <c r="AQ136" s="96">
        <f t="shared" ca="1" si="65"/>
        <v>0</v>
      </c>
      <c r="AR136" s="96">
        <f t="shared" ca="1" si="66"/>
        <v>0</v>
      </c>
      <c r="AS136" s="96">
        <f t="shared" ca="1" si="67"/>
        <v>0</v>
      </c>
      <c r="AT136" s="96">
        <f t="shared" ca="1" si="68"/>
        <v>0</v>
      </c>
      <c r="AU136" s="96">
        <f t="shared" ca="1" si="69"/>
        <v>0</v>
      </c>
      <c r="AV136" s="96">
        <f t="shared" ca="1" si="70"/>
        <v>0</v>
      </c>
      <c r="AW136" s="13">
        <f t="shared" ca="1" si="84"/>
        <v>6</v>
      </c>
      <c r="AX136" s="2">
        <f t="shared" ca="1" si="85"/>
        <v>17</v>
      </c>
    </row>
    <row r="137" spans="1:50" ht="15" customHeight="1" x14ac:dyDescent="0.25">
      <c r="A137" s="93">
        <f t="shared" ref="A137:A200" si="88">A136+1</f>
        <v>43017</v>
      </c>
      <c r="B137" s="51">
        <f>bering!K137</f>
        <v>5650.8059999999996</v>
      </c>
      <c r="C137" s="51">
        <f>conus!K137</f>
        <v>5859.7470000000003</v>
      </c>
      <c r="D137" s="55">
        <f t="shared" ca="1" si="56"/>
        <v>5650.8059999999996</v>
      </c>
      <c r="E137" s="61">
        <f t="shared" ca="1" si="86"/>
        <v>17</v>
      </c>
      <c r="F137" s="9">
        <f t="shared" ca="1" si="71"/>
        <v>0</v>
      </c>
      <c r="G137" s="63">
        <f>ROW()</f>
        <v>137</v>
      </c>
      <c r="H137" s="95">
        <f t="shared" si="57"/>
        <v>134</v>
      </c>
      <c r="I137" s="95">
        <f t="shared" ca="1" si="58"/>
        <v>120</v>
      </c>
      <c r="J137" s="95">
        <f t="shared" ca="1" si="59"/>
        <v>117</v>
      </c>
      <c r="K137" s="94">
        <f t="shared" si="50"/>
        <v>0</v>
      </c>
      <c r="L137" s="89">
        <f t="shared" si="52"/>
        <v>0</v>
      </c>
      <c r="M137" s="94">
        <f t="shared" ca="1" si="51"/>
        <v>0</v>
      </c>
      <c r="N137" s="89">
        <f t="shared" ca="1" si="53"/>
        <v>0</v>
      </c>
      <c r="O137" s="89"/>
      <c r="P137" s="2">
        <f t="shared" si="55"/>
        <v>120</v>
      </c>
      <c r="Q137" s="2">
        <f t="shared" si="87"/>
        <v>119</v>
      </c>
      <c r="R137" s="2">
        <f t="shared" si="87"/>
        <v>118</v>
      </c>
      <c r="S137" s="2">
        <f t="shared" si="87"/>
        <v>117</v>
      </c>
      <c r="T137" s="2">
        <f t="shared" si="87"/>
        <v>116</v>
      </c>
      <c r="U137" s="2">
        <f t="shared" si="87"/>
        <v>120</v>
      </c>
      <c r="V137" s="2">
        <f t="shared" si="87"/>
        <v>119</v>
      </c>
      <c r="W137" s="2">
        <f t="shared" si="87"/>
        <v>118</v>
      </c>
      <c r="X137" s="2">
        <f t="shared" si="87"/>
        <v>117</v>
      </c>
      <c r="Y137" s="2">
        <f t="shared" si="87"/>
        <v>116</v>
      </c>
      <c r="Z137" s="2">
        <f t="shared" si="87"/>
        <v>116</v>
      </c>
      <c r="AA137" s="92">
        <f t="shared" si="73"/>
        <v>117</v>
      </c>
      <c r="AB137" s="92">
        <f t="shared" si="74"/>
        <v>116</v>
      </c>
      <c r="AC137" s="92">
        <f t="shared" si="75"/>
        <v>115</v>
      </c>
      <c r="AD137" s="92">
        <f t="shared" si="76"/>
        <v>114</v>
      </c>
      <c r="AE137" s="92">
        <f t="shared" si="77"/>
        <v>113</v>
      </c>
      <c r="AF137" s="92">
        <f t="shared" si="78"/>
        <v>117</v>
      </c>
      <c r="AG137" s="92">
        <f t="shared" si="79"/>
        <v>116</v>
      </c>
      <c r="AH137" s="92">
        <f t="shared" si="80"/>
        <v>115</v>
      </c>
      <c r="AI137" s="92">
        <f t="shared" si="81"/>
        <v>114</v>
      </c>
      <c r="AJ137" s="92">
        <f t="shared" si="82"/>
        <v>113</v>
      </c>
      <c r="AK137" s="92">
        <f t="shared" si="83"/>
        <v>113</v>
      </c>
      <c r="AL137" s="96">
        <f t="shared" ca="1" si="60"/>
        <v>0</v>
      </c>
      <c r="AM137" s="96">
        <f t="shared" ca="1" si="61"/>
        <v>0</v>
      </c>
      <c r="AN137" s="96">
        <f t="shared" ca="1" si="62"/>
        <v>0</v>
      </c>
      <c r="AO137" s="96">
        <f t="shared" ca="1" si="63"/>
        <v>0</v>
      </c>
      <c r="AP137" s="96">
        <f t="shared" ca="1" si="64"/>
        <v>0</v>
      </c>
      <c r="AQ137" s="96">
        <f t="shared" ca="1" si="65"/>
        <v>0</v>
      </c>
      <c r="AR137" s="96">
        <f t="shared" ca="1" si="66"/>
        <v>0</v>
      </c>
      <c r="AS137" s="96">
        <f t="shared" ca="1" si="67"/>
        <v>0</v>
      </c>
      <c r="AT137" s="96">
        <f t="shared" ca="1" si="68"/>
        <v>0</v>
      </c>
      <c r="AU137" s="96">
        <f t="shared" ca="1" si="69"/>
        <v>0</v>
      </c>
      <c r="AV137" s="96">
        <f t="shared" ca="1" si="70"/>
        <v>0</v>
      </c>
      <c r="AW137" s="13">
        <f t="shared" ca="1" si="84"/>
        <v>6</v>
      </c>
      <c r="AX137" s="2">
        <f t="shared" ca="1" si="85"/>
        <v>17</v>
      </c>
    </row>
    <row r="138" spans="1:50" ht="15" customHeight="1" x14ac:dyDescent="0.25">
      <c r="A138" s="93">
        <f t="shared" si="88"/>
        <v>43018</v>
      </c>
      <c r="B138" s="51">
        <f>bering!K138</f>
        <v>5650.8059999999996</v>
      </c>
      <c r="C138" s="51">
        <f>conus!K138</f>
        <v>5859.7470000000003</v>
      </c>
      <c r="D138" s="55">
        <f t="shared" ca="1" si="56"/>
        <v>5650.8059999999996</v>
      </c>
      <c r="E138" s="61">
        <f t="shared" ca="1" si="86"/>
        <v>17</v>
      </c>
      <c r="F138" s="9">
        <f t="shared" ca="1" si="71"/>
        <v>0</v>
      </c>
      <c r="G138" s="63">
        <f>ROW()</f>
        <v>138</v>
      </c>
      <c r="H138" s="95">
        <f t="shared" si="57"/>
        <v>135</v>
      </c>
      <c r="I138" s="95">
        <f t="shared" ca="1" si="58"/>
        <v>121</v>
      </c>
      <c r="J138" s="95">
        <f t="shared" ca="1" si="59"/>
        <v>118</v>
      </c>
      <c r="K138" s="94">
        <f t="shared" si="50"/>
        <v>0</v>
      </c>
      <c r="L138" s="89">
        <f t="shared" si="52"/>
        <v>0</v>
      </c>
      <c r="M138" s="94">
        <f t="shared" ca="1" si="51"/>
        <v>0</v>
      </c>
      <c r="N138" s="89">
        <f t="shared" ca="1" si="53"/>
        <v>0</v>
      </c>
      <c r="O138" s="89"/>
      <c r="P138" s="2">
        <f t="shared" si="55"/>
        <v>121</v>
      </c>
      <c r="Q138" s="2">
        <f t="shared" si="87"/>
        <v>120</v>
      </c>
      <c r="R138" s="2">
        <f t="shared" si="87"/>
        <v>119</v>
      </c>
      <c r="S138" s="2">
        <f t="shared" si="87"/>
        <v>118</v>
      </c>
      <c r="T138" s="2">
        <f t="shared" si="87"/>
        <v>117</v>
      </c>
      <c r="U138" s="2">
        <f t="shared" si="87"/>
        <v>121</v>
      </c>
      <c r="V138" s="2">
        <f t="shared" si="87"/>
        <v>120</v>
      </c>
      <c r="W138" s="2">
        <f t="shared" si="87"/>
        <v>119</v>
      </c>
      <c r="X138" s="2">
        <f t="shared" si="87"/>
        <v>118</v>
      </c>
      <c r="Y138" s="2">
        <f t="shared" si="87"/>
        <v>117</v>
      </c>
      <c r="Z138" s="2">
        <f t="shared" si="87"/>
        <v>117</v>
      </c>
      <c r="AA138" s="92">
        <f t="shared" si="73"/>
        <v>118</v>
      </c>
      <c r="AB138" s="92">
        <f t="shared" si="74"/>
        <v>117</v>
      </c>
      <c r="AC138" s="92">
        <f t="shared" si="75"/>
        <v>116</v>
      </c>
      <c r="AD138" s="92">
        <f t="shared" si="76"/>
        <v>115</v>
      </c>
      <c r="AE138" s="92">
        <f t="shared" si="77"/>
        <v>114</v>
      </c>
      <c r="AF138" s="92">
        <f t="shared" si="78"/>
        <v>118</v>
      </c>
      <c r="AG138" s="92">
        <f t="shared" si="79"/>
        <v>117</v>
      </c>
      <c r="AH138" s="92">
        <f t="shared" si="80"/>
        <v>116</v>
      </c>
      <c r="AI138" s="92">
        <f t="shared" si="81"/>
        <v>115</v>
      </c>
      <c r="AJ138" s="92">
        <f t="shared" si="82"/>
        <v>114</v>
      </c>
      <c r="AK138" s="92">
        <f t="shared" si="83"/>
        <v>114</v>
      </c>
      <c r="AL138" s="96">
        <f t="shared" ca="1" si="60"/>
        <v>0</v>
      </c>
      <c r="AM138" s="96">
        <f t="shared" ca="1" si="61"/>
        <v>0</v>
      </c>
      <c r="AN138" s="96">
        <f t="shared" ca="1" si="62"/>
        <v>0</v>
      </c>
      <c r="AO138" s="96">
        <f t="shared" ca="1" si="63"/>
        <v>0</v>
      </c>
      <c r="AP138" s="96">
        <f t="shared" ca="1" si="64"/>
        <v>0</v>
      </c>
      <c r="AQ138" s="96">
        <f t="shared" ca="1" si="65"/>
        <v>0</v>
      </c>
      <c r="AR138" s="96">
        <f t="shared" ca="1" si="66"/>
        <v>0</v>
      </c>
      <c r="AS138" s="96">
        <f t="shared" ca="1" si="67"/>
        <v>0</v>
      </c>
      <c r="AT138" s="96">
        <f t="shared" ca="1" si="68"/>
        <v>0</v>
      </c>
      <c r="AU138" s="96">
        <f t="shared" ca="1" si="69"/>
        <v>0</v>
      </c>
      <c r="AV138" s="96">
        <f t="shared" ca="1" si="70"/>
        <v>0</v>
      </c>
      <c r="AW138" s="13">
        <f t="shared" ca="1" si="84"/>
        <v>6</v>
      </c>
      <c r="AX138" s="2">
        <f t="shared" ca="1" si="85"/>
        <v>17</v>
      </c>
    </row>
    <row r="139" spans="1:50" ht="15" customHeight="1" x14ac:dyDescent="0.25">
      <c r="A139" s="93">
        <f t="shared" si="88"/>
        <v>43019</v>
      </c>
      <c r="B139" s="51">
        <f>bering!K139</f>
        <v>5650.8059999999996</v>
      </c>
      <c r="C139" s="51">
        <f>conus!K139</f>
        <v>5859.7470000000003</v>
      </c>
      <c r="D139" s="55">
        <f t="shared" ca="1" si="56"/>
        <v>5650.8059999999996</v>
      </c>
      <c r="E139" s="61">
        <f t="shared" ca="1" si="86"/>
        <v>17</v>
      </c>
      <c r="F139" s="9">
        <f t="shared" ca="1" si="71"/>
        <v>0</v>
      </c>
      <c r="G139" s="63">
        <f>ROW()</f>
        <v>139</v>
      </c>
      <c r="H139" s="95">
        <f t="shared" si="57"/>
        <v>136</v>
      </c>
      <c r="I139" s="95">
        <f t="shared" ca="1" si="58"/>
        <v>122</v>
      </c>
      <c r="J139" s="95">
        <f t="shared" ca="1" si="59"/>
        <v>119</v>
      </c>
      <c r="K139" s="94">
        <f t="shared" si="50"/>
        <v>0</v>
      </c>
      <c r="L139" s="89">
        <f t="shared" si="52"/>
        <v>0</v>
      </c>
      <c r="M139" s="94">
        <f t="shared" ca="1" si="51"/>
        <v>0</v>
      </c>
      <c r="N139" s="89">
        <f t="shared" ca="1" si="53"/>
        <v>0</v>
      </c>
      <c r="O139" s="89"/>
      <c r="P139" s="2">
        <f t="shared" si="55"/>
        <v>122</v>
      </c>
      <c r="Q139" s="2">
        <f t="shared" si="87"/>
        <v>121</v>
      </c>
      <c r="R139" s="2">
        <f t="shared" si="87"/>
        <v>120</v>
      </c>
      <c r="S139" s="2">
        <f t="shared" si="87"/>
        <v>119</v>
      </c>
      <c r="T139" s="2">
        <f t="shared" si="87"/>
        <v>118</v>
      </c>
      <c r="U139" s="2">
        <f t="shared" si="87"/>
        <v>122</v>
      </c>
      <c r="V139" s="2">
        <f t="shared" si="87"/>
        <v>121</v>
      </c>
      <c r="W139" s="2">
        <f t="shared" si="87"/>
        <v>120</v>
      </c>
      <c r="X139" s="2">
        <f t="shared" si="87"/>
        <v>119</v>
      </c>
      <c r="Y139" s="2">
        <f t="shared" si="87"/>
        <v>118</v>
      </c>
      <c r="Z139" s="2">
        <f t="shared" si="87"/>
        <v>118</v>
      </c>
      <c r="AA139" s="92">
        <f t="shared" si="73"/>
        <v>119</v>
      </c>
      <c r="AB139" s="92">
        <f t="shared" si="74"/>
        <v>118</v>
      </c>
      <c r="AC139" s="92">
        <f t="shared" si="75"/>
        <v>117</v>
      </c>
      <c r="AD139" s="92">
        <f t="shared" si="76"/>
        <v>116</v>
      </c>
      <c r="AE139" s="92">
        <f t="shared" si="77"/>
        <v>115</v>
      </c>
      <c r="AF139" s="92">
        <f t="shared" si="78"/>
        <v>119</v>
      </c>
      <c r="AG139" s="92">
        <f t="shared" si="79"/>
        <v>118</v>
      </c>
      <c r="AH139" s="92">
        <f t="shared" si="80"/>
        <v>117</v>
      </c>
      <c r="AI139" s="92">
        <f t="shared" si="81"/>
        <v>116</v>
      </c>
      <c r="AJ139" s="92">
        <f t="shared" si="82"/>
        <v>115</v>
      </c>
      <c r="AK139" s="92">
        <f t="shared" si="83"/>
        <v>115</v>
      </c>
      <c r="AL139" s="96">
        <f t="shared" ca="1" si="60"/>
        <v>0</v>
      </c>
      <c r="AM139" s="96">
        <f t="shared" ca="1" si="61"/>
        <v>0</v>
      </c>
      <c r="AN139" s="96">
        <f t="shared" ca="1" si="62"/>
        <v>0</v>
      </c>
      <c r="AO139" s="96">
        <f t="shared" ca="1" si="63"/>
        <v>0</v>
      </c>
      <c r="AP139" s="96">
        <f t="shared" ca="1" si="64"/>
        <v>0</v>
      </c>
      <c r="AQ139" s="96">
        <f t="shared" ca="1" si="65"/>
        <v>0</v>
      </c>
      <c r="AR139" s="96">
        <f t="shared" ca="1" si="66"/>
        <v>0</v>
      </c>
      <c r="AS139" s="96">
        <f t="shared" ca="1" si="67"/>
        <v>0</v>
      </c>
      <c r="AT139" s="96">
        <f t="shared" ca="1" si="68"/>
        <v>0</v>
      </c>
      <c r="AU139" s="96">
        <f t="shared" ca="1" si="69"/>
        <v>0</v>
      </c>
      <c r="AV139" s="96">
        <f t="shared" ca="1" si="70"/>
        <v>0</v>
      </c>
      <c r="AW139" s="13">
        <f t="shared" ca="1" si="84"/>
        <v>6</v>
      </c>
      <c r="AX139" s="2">
        <f t="shared" ca="1" si="85"/>
        <v>17</v>
      </c>
    </row>
    <row r="140" spans="1:50" ht="15" customHeight="1" x14ac:dyDescent="0.25">
      <c r="A140" s="93">
        <f t="shared" si="88"/>
        <v>43020</v>
      </c>
      <c r="B140" s="51">
        <f>bering!K140</f>
        <v>5650.8059999999996</v>
      </c>
      <c r="C140" s="51">
        <f>conus!K140</f>
        <v>5859.7470000000003</v>
      </c>
      <c r="D140" s="55">
        <f t="shared" ca="1" si="56"/>
        <v>5650.8059999999996</v>
      </c>
      <c r="E140" s="61">
        <f t="shared" ca="1" si="86"/>
        <v>17</v>
      </c>
      <c r="F140" s="9">
        <f t="shared" ca="1" si="71"/>
        <v>0</v>
      </c>
      <c r="G140" s="63">
        <f>ROW()</f>
        <v>140</v>
      </c>
      <c r="H140" s="95">
        <f t="shared" si="57"/>
        <v>137</v>
      </c>
      <c r="I140" s="95">
        <f t="shared" ca="1" si="58"/>
        <v>123</v>
      </c>
      <c r="J140" s="95">
        <f t="shared" ca="1" si="59"/>
        <v>120</v>
      </c>
      <c r="K140" s="94">
        <f t="shared" ref="K140:K203" si="89">IF(C140&gt;0,SUM(C138:C140)-SUM(C135:C137),0)</f>
        <v>0</v>
      </c>
      <c r="L140" s="89">
        <f t="shared" si="52"/>
        <v>0</v>
      </c>
      <c r="M140" s="94">
        <f t="shared" ref="M140:M203" ca="1" si="90">IF(D140&gt;0,SUM(D138:D140)-SUM(D135:D137),0)</f>
        <v>0</v>
      </c>
      <c r="N140" s="89">
        <f t="shared" ca="1" si="53"/>
        <v>0</v>
      </c>
      <c r="O140" s="89"/>
      <c r="P140" s="2">
        <f t="shared" si="55"/>
        <v>123</v>
      </c>
      <c r="Q140" s="2">
        <f t="shared" si="87"/>
        <v>122</v>
      </c>
      <c r="R140" s="2">
        <f t="shared" si="87"/>
        <v>121</v>
      </c>
      <c r="S140" s="2">
        <f t="shared" si="87"/>
        <v>120</v>
      </c>
      <c r="T140" s="2">
        <f t="shared" si="87"/>
        <v>119</v>
      </c>
      <c r="U140" s="2">
        <f t="shared" si="87"/>
        <v>123</v>
      </c>
      <c r="V140" s="2">
        <f t="shared" si="87"/>
        <v>122</v>
      </c>
      <c r="W140" s="2">
        <f t="shared" si="87"/>
        <v>121</v>
      </c>
      <c r="X140" s="2">
        <f t="shared" si="87"/>
        <v>120</v>
      </c>
      <c r="Y140" s="2">
        <f t="shared" si="87"/>
        <v>119</v>
      </c>
      <c r="Z140" s="2">
        <f t="shared" si="87"/>
        <v>119</v>
      </c>
      <c r="AA140" s="92">
        <f t="shared" si="73"/>
        <v>120</v>
      </c>
      <c r="AB140" s="92">
        <f t="shared" si="74"/>
        <v>119</v>
      </c>
      <c r="AC140" s="92">
        <f t="shared" si="75"/>
        <v>118</v>
      </c>
      <c r="AD140" s="92">
        <f t="shared" si="76"/>
        <v>117</v>
      </c>
      <c r="AE140" s="92">
        <f t="shared" si="77"/>
        <v>116</v>
      </c>
      <c r="AF140" s="92">
        <f t="shared" si="78"/>
        <v>120</v>
      </c>
      <c r="AG140" s="92">
        <f t="shared" si="79"/>
        <v>119</v>
      </c>
      <c r="AH140" s="92">
        <f t="shared" si="80"/>
        <v>118</v>
      </c>
      <c r="AI140" s="92">
        <f t="shared" si="81"/>
        <v>117</v>
      </c>
      <c r="AJ140" s="92">
        <f t="shared" si="82"/>
        <v>116</v>
      </c>
      <c r="AK140" s="92">
        <f t="shared" si="83"/>
        <v>116</v>
      </c>
      <c r="AL140" s="96">
        <f t="shared" ca="1" si="60"/>
        <v>0</v>
      </c>
      <c r="AM140" s="96">
        <f t="shared" ca="1" si="61"/>
        <v>0</v>
      </c>
      <c r="AN140" s="96">
        <f t="shared" ca="1" si="62"/>
        <v>0</v>
      </c>
      <c r="AO140" s="96">
        <f t="shared" ca="1" si="63"/>
        <v>0</v>
      </c>
      <c r="AP140" s="96">
        <f t="shared" ca="1" si="64"/>
        <v>0</v>
      </c>
      <c r="AQ140" s="96">
        <f t="shared" ca="1" si="65"/>
        <v>0</v>
      </c>
      <c r="AR140" s="96">
        <f t="shared" ca="1" si="66"/>
        <v>0</v>
      </c>
      <c r="AS140" s="96">
        <f t="shared" ca="1" si="67"/>
        <v>0</v>
      </c>
      <c r="AT140" s="96">
        <f t="shared" ca="1" si="68"/>
        <v>0</v>
      </c>
      <c r="AU140" s="96">
        <f t="shared" ca="1" si="69"/>
        <v>0</v>
      </c>
      <c r="AV140" s="96">
        <f t="shared" ca="1" si="70"/>
        <v>0</v>
      </c>
      <c r="AW140" s="13">
        <f t="shared" ca="1" si="84"/>
        <v>6</v>
      </c>
      <c r="AX140" s="2">
        <f t="shared" ca="1" si="85"/>
        <v>17</v>
      </c>
    </row>
    <row r="141" spans="1:50" ht="15" customHeight="1" x14ac:dyDescent="0.25">
      <c r="A141" s="93">
        <f t="shared" si="88"/>
        <v>43021</v>
      </c>
      <c r="B141" s="51">
        <f>bering!K141</f>
        <v>5650.8059999999996</v>
      </c>
      <c r="C141" s="51">
        <f>conus!K141</f>
        <v>5859.7470000000003</v>
      </c>
      <c r="D141" s="55">
        <f t="shared" ca="1" si="56"/>
        <v>5650.8059999999996</v>
      </c>
      <c r="E141" s="61">
        <f t="shared" ca="1" si="86"/>
        <v>17</v>
      </c>
      <c r="F141" s="9">
        <f t="shared" ca="1" si="71"/>
        <v>0</v>
      </c>
      <c r="G141" s="63">
        <f>ROW()</f>
        <v>141</v>
      </c>
      <c r="H141" s="95">
        <f t="shared" si="57"/>
        <v>138</v>
      </c>
      <c r="I141" s="95">
        <f t="shared" ca="1" si="58"/>
        <v>124</v>
      </c>
      <c r="J141" s="95">
        <f t="shared" ca="1" si="59"/>
        <v>121</v>
      </c>
      <c r="K141" s="94">
        <f t="shared" si="89"/>
        <v>0</v>
      </c>
      <c r="L141" s="89">
        <f t="shared" ref="L141:L204" si="91">K141/$B$1</f>
        <v>0</v>
      </c>
      <c r="M141" s="94">
        <f t="shared" ca="1" si="90"/>
        <v>0</v>
      </c>
      <c r="N141" s="89">
        <f t="shared" ref="N141:N204" ca="1" si="92">M141/$B$1</f>
        <v>0</v>
      </c>
      <c r="O141" s="89"/>
      <c r="P141" s="2">
        <f t="shared" si="55"/>
        <v>124</v>
      </c>
      <c r="Q141" s="2">
        <f t="shared" si="87"/>
        <v>123</v>
      </c>
      <c r="R141" s="2">
        <f t="shared" si="87"/>
        <v>122</v>
      </c>
      <c r="S141" s="2">
        <f t="shared" si="87"/>
        <v>121</v>
      </c>
      <c r="T141" s="2">
        <f t="shared" si="87"/>
        <v>120</v>
      </c>
      <c r="U141" s="2">
        <f t="shared" si="87"/>
        <v>124</v>
      </c>
      <c r="V141" s="2">
        <f t="shared" si="87"/>
        <v>123</v>
      </c>
      <c r="W141" s="2">
        <f t="shared" si="87"/>
        <v>122</v>
      </c>
      <c r="X141" s="2">
        <f t="shared" si="87"/>
        <v>121</v>
      </c>
      <c r="Y141" s="2">
        <f t="shared" si="87"/>
        <v>120</v>
      </c>
      <c r="Z141" s="2">
        <f t="shared" si="87"/>
        <v>120</v>
      </c>
      <c r="AA141" s="92">
        <f t="shared" si="73"/>
        <v>121</v>
      </c>
      <c r="AB141" s="92">
        <f t="shared" si="74"/>
        <v>120</v>
      </c>
      <c r="AC141" s="92">
        <f t="shared" si="75"/>
        <v>119</v>
      </c>
      <c r="AD141" s="92">
        <f t="shared" si="76"/>
        <v>118</v>
      </c>
      <c r="AE141" s="92">
        <f t="shared" si="77"/>
        <v>117</v>
      </c>
      <c r="AF141" s="92">
        <f t="shared" si="78"/>
        <v>121</v>
      </c>
      <c r="AG141" s="92">
        <f t="shared" si="79"/>
        <v>120</v>
      </c>
      <c r="AH141" s="92">
        <f t="shared" si="80"/>
        <v>119</v>
      </c>
      <c r="AI141" s="92">
        <f t="shared" si="81"/>
        <v>118</v>
      </c>
      <c r="AJ141" s="92">
        <f t="shared" si="82"/>
        <v>117</v>
      </c>
      <c r="AK141" s="92">
        <f t="shared" si="83"/>
        <v>117</v>
      </c>
      <c r="AL141" s="96">
        <f t="shared" ca="1" si="60"/>
        <v>0</v>
      </c>
      <c r="AM141" s="96">
        <f t="shared" ca="1" si="61"/>
        <v>0</v>
      </c>
      <c r="AN141" s="96">
        <f t="shared" ca="1" si="62"/>
        <v>0</v>
      </c>
      <c r="AO141" s="96">
        <f t="shared" ca="1" si="63"/>
        <v>0</v>
      </c>
      <c r="AP141" s="96">
        <f t="shared" ca="1" si="64"/>
        <v>0</v>
      </c>
      <c r="AQ141" s="96">
        <f t="shared" ca="1" si="65"/>
        <v>0</v>
      </c>
      <c r="AR141" s="96">
        <f t="shared" ca="1" si="66"/>
        <v>0</v>
      </c>
      <c r="AS141" s="96">
        <f t="shared" ca="1" si="67"/>
        <v>0</v>
      </c>
      <c r="AT141" s="96">
        <f t="shared" ca="1" si="68"/>
        <v>0</v>
      </c>
      <c r="AU141" s="96">
        <f t="shared" ca="1" si="69"/>
        <v>0</v>
      </c>
      <c r="AV141" s="96">
        <f t="shared" ca="1" si="70"/>
        <v>0</v>
      </c>
      <c r="AW141" s="13">
        <f t="shared" ca="1" si="84"/>
        <v>6</v>
      </c>
      <c r="AX141" s="2">
        <f t="shared" ca="1" si="85"/>
        <v>17</v>
      </c>
    </row>
    <row r="142" spans="1:50" ht="15" customHeight="1" x14ac:dyDescent="0.25">
      <c r="A142" s="93">
        <f t="shared" si="88"/>
        <v>43022</v>
      </c>
      <c r="B142" s="51">
        <f>bering!K142</f>
        <v>5650.8059999999996</v>
      </c>
      <c r="C142" s="51">
        <f>conus!K142</f>
        <v>5859.7470000000003</v>
      </c>
      <c r="D142" s="55">
        <f t="shared" ca="1" si="56"/>
        <v>5650.8059999999996</v>
      </c>
      <c r="E142" s="61">
        <f t="shared" ca="1" si="86"/>
        <v>17</v>
      </c>
      <c r="F142" s="9">
        <f t="shared" ca="1" si="71"/>
        <v>0</v>
      </c>
      <c r="G142" s="63">
        <f>ROW()</f>
        <v>142</v>
      </c>
      <c r="H142" s="95">
        <f t="shared" si="57"/>
        <v>139</v>
      </c>
      <c r="I142" s="95">
        <f t="shared" ca="1" si="58"/>
        <v>125</v>
      </c>
      <c r="J142" s="95">
        <f t="shared" ca="1" si="59"/>
        <v>122</v>
      </c>
      <c r="K142" s="94">
        <f t="shared" si="89"/>
        <v>0</v>
      </c>
      <c r="L142" s="89">
        <f t="shared" si="91"/>
        <v>0</v>
      </c>
      <c r="M142" s="94">
        <f t="shared" ca="1" si="90"/>
        <v>0</v>
      </c>
      <c r="N142" s="89">
        <f t="shared" ca="1" si="92"/>
        <v>0</v>
      </c>
      <c r="O142" s="89"/>
      <c r="P142" s="2">
        <f t="shared" si="55"/>
        <v>125</v>
      </c>
      <c r="Q142" s="2">
        <f t="shared" si="87"/>
        <v>124</v>
      </c>
      <c r="R142" s="2">
        <f t="shared" si="87"/>
        <v>123</v>
      </c>
      <c r="S142" s="2">
        <f t="shared" si="87"/>
        <v>122</v>
      </c>
      <c r="T142" s="2">
        <f t="shared" si="87"/>
        <v>121</v>
      </c>
      <c r="U142" s="2">
        <f t="shared" si="87"/>
        <v>125</v>
      </c>
      <c r="V142" s="2">
        <f t="shared" si="87"/>
        <v>124</v>
      </c>
      <c r="W142" s="2">
        <f t="shared" si="87"/>
        <v>123</v>
      </c>
      <c r="X142" s="2">
        <f t="shared" si="87"/>
        <v>122</v>
      </c>
      <c r="Y142" s="2">
        <f t="shared" si="87"/>
        <v>121</v>
      </c>
      <c r="Z142" s="2">
        <f t="shared" si="87"/>
        <v>121</v>
      </c>
      <c r="AA142" s="92">
        <f t="shared" si="73"/>
        <v>122</v>
      </c>
      <c r="AB142" s="92">
        <f t="shared" si="74"/>
        <v>121</v>
      </c>
      <c r="AC142" s="92">
        <f t="shared" si="75"/>
        <v>120</v>
      </c>
      <c r="AD142" s="92">
        <f t="shared" si="76"/>
        <v>119</v>
      </c>
      <c r="AE142" s="92">
        <f t="shared" si="77"/>
        <v>118</v>
      </c>
      <c r="AF142" s="92">
        <f t="shared" si="78"/>
        <v>122</v>
      </c>
      <c r="AG142" s="92">
        <f t="shared" si="79"/>
        <v>121</v>
      </c>
      <c r="AH142" s="92">
        <f t="shared" si="80"/>
        <v>120</v>
      </c>
      <c r="AI142" s="92">
        <f t="shared" si="81"/>
        <v>119</v>
      </c>
      <c r="AJ142" s="92">
        <f t="shared" si="82"/>
        <v>118</v>
      </c>
      <c r="AK142" s="92">
        <f t="shared" si="83"/>
        <v>118</v>
      </c>
      <c r="AL142" s="96">
        <f t="shared" ca="1" si="60"/>
        <v>0</v>
      </c>
      <c r="AM142" s="96">
        <f t="shared" ca="1" si="61"/>
        <v>0</v>
      </c>
      <c r="AN142" s="96">
        <f t="shared" ca="1" si="62"/>
        <v>0</v>
      </c>
      <c r="AO142" s="96">
        <f t="shared" ca="1" si="63"/>
        <v>0</v>
      </c>
      <c r="AP142" s="96">
        <f t="shared" ca="1" si="64"/>
        <v>0</v>
      </c>
      <c r="AQ142" s="96">
        <f t="shared" ca="1" si="65"/>
        <v>0</v>
      </c>
      <c r="AR142" s="96">
        <f t="shared" ca="1" si="66"/>
        <v>0</v>
      </c>
      <c r="AS142" s="96">
        <f t="shared" ca="1" si="67"/>
        <v>0</v>
      </c>
      <c r="AT142" s="96">
        <f t="shared" ca="1" si="68"/>
        <v>0</v>
      </c>
      <c r="AU142" s="96">
        <f t="shared" ca="1" si="69"/>
        <v>0</v>
      </c>
      <c r="AV142" s="96">
        <f t="shared" ca="1" si="70"/>
        <v>0</v>
      </c>
      <c r="AW142" s="13">
        <f t="shared" ca="1" si="84"/>
        <v>6</v>
      </c>
      <c r="AX142" s="2">
        <f t="shared" ca="1" si="85"/>
        <v>17</v>
      </c>
    </row>
    <row r="143" spans="1:50" ht="15" customHeight="1" x14ac:dyDescent="0.25">
      <c r="A143" s="93">
        <f t="shared" si="88"/>
        <v>43023</v>
      </c>
      <c r="B143" s="51">
        <f>bering!K143</f>
        <v>5650.8059999999996</v>
      </c>
      <c r="C143" s="51">
        <f>conus!K143</f>
        <v>5859.7470000000003</v>
      </c>
      <c r="D143" s="55">
        <f t="shared" ca="1" si="56"/>
        <v>5650.8059999999996</v>
      </c>
      <c r="E143" s="61">
        <f t="shared" ca="1" si="86"/>
        <v>17</v>
      </c>
      <c r="F143" s="9">
        <f t="shared" ca="1" si="71"/>
        <v>0</v>
      </c>
      <c r="G143" s="63">
        <f>ROW()</f>
        <v>143</v>
      </c>
      <c r="H143" s="95">
        <f t="shared" si="57"/>
        <v>140</v>
      </c>
      <c r="I143" s="95">
        <f t="shared" ca="1" si="58"/>
        <v>126</v>
      </c>
      <c r="J143" s="95">
        <f t="shared" ca="1" si="59"/>
        <v>123</v>
      </c>
      <c r="K143" s="94">
        <f t="shared" si="89"/>
        <v>0</v>
      </c>
      <c r="L143" s="89">
        <f t="shared" si="91"/>
        <v>0</v>
      </c>
      <c r="M143" s="94">
        <f t="shared" ca="1" si="90"/>
        <v>0</v>
      </c>
      <c r="N143" s="89">
        <f t="shared" ca="1" si="92"/>
        <v>0</v>
      </c>
      <c r="O143" s="89"/>
      <c r="P143" s="2">
        <f t="shared" ref="P143:P206" si="93">$G143-P$6</f>
        <v>126</v>
      </c>
      <c r="Q143" s="2">
        <f t="shared" si="87"/>
        <v>125</v>
      </c>
      <c r="R143" s="2">
        <f t="shared" si="87"/>
        <v>124</v>
      </c>
      <c r="S143" s="2">
        <f t="shared" si="87"/>
        <v>123</v>
      </c>
      <c r="T143" s="2">
        <f t="shared" si="87"/>
        <v>122</v>
      </c>
      <c r="U143" s="2">
        <f t="shared" si="87"/>
        <v>126</v>
      </c>
      <c r="V143" s="2">
        <f t="shared" si="87"/>
        <v>125</v>
      </c>
      <c r="W143" s="2">
        <f t="shared" si="87"/>
        <v>124</v>
      </c>
      <c r="X143" s="2">
        <f t="shared" si="87"/>
        <v>123</v>
      </c>
      <c r="Y143" s="2">
        <f t="shared" si="87"/>
        <v>122</v>
      </c>
      <c r="Z143" s="2">
        <f t="shared" si="87"/>
        <v>122</v>
      </c>
      <c r="AA143" s="92">
        <f t="shared" si="73"/>
        <v>123</v>
      </c>
      <c r="AB143" s="92">
        <f t="shared" si="74"/>
        <v>122</v>
      </c>
      <c r="AC143" s="92">
        <f t="shared" si="75"/>
        <v>121</v>
      </c>
      <c r="AD143" s="92">
        <f t="shared" si="76"/>
        <v>120</v>
      </c>
      <c r="AE143" s="92">
        <f t="shared" si="77"/>
        <v>119</v>
      </c>
      <c r="AF143" s="92">
        <f t="shared" si="78"/>
        <v>123</v>
      </c>
      <c r="AG143" s="92">
        <f t="shared" si="79"/>
        <v>122</v>
      </c>
      <c r="AH143" s="92">
        <f t="shared" si="80"/>
        <v>121</v>
      </c>
      <c r="AI143" s="92">
        <f t="shared" si="81"/>
        <v>120</v>
      </c>
      <c r="AJ143" s="92">
        <f t="shared" si="82"/>
        <v>119</v>
      </c>
      <c r="AK143" s="92">
        <f t="shared" si="83"/>
        <v>119</v>
      </c>
      <c r="AL143" s="96">
        <f t="shared" ca="1" si="60"/>
        <v>0</v>
      </c>
      <c r="AM143" s="96">
        <f t="shared" ca="1" si="61"/>
        <v>0</v>
      </c>
      <c r="AN143" s="96">
        <f t="shared" ca="1" si="62"/>
        <v>0</v>
      </c>
      <c r="AO143" s="96">
        <f t="shared" ca="1" si="63"/>
        <v>0</v>
      </c>
      <c r="AP143" s="96">
        <f t="shared" ca="1" si="64"/>
        <v>0</v>
      </c>
      <c r="AQ143" s="96">
        <f t="shared" ca="1" si="65"/>
        <v>0</v>
      </c>
      <c r="AR143" s="96">
        <f t="shared" ca="1" si="66"/>
        <v>0</v>
      </c>
      <c r="AS143" s="96">
        <f t="shared" ca="1" si="67"/>
        <v>0</v>
      </c>
      <c r="AT143" s="96">
        <f t="shared" ca="1" si="68"/>
        <v>0</v>
      </c>
      <c r="AU143" s="96">
        <f t="shared" ca="1" si="69"/>
        <v>0</v>
      </c>
      <c r="AV143" s="96">
        <f t="shared" ca="1" si="70"/>
        <v>0</v>
      </c>
      <c r="AW143" s="13">
        <f t="shared" ca="1" si="84"/>
        <v>6</v>
      </c>
      <c r="AX143" s="2">
        <f t="shared" ca="1" si="85"/>
        <v>17</v>
      </c>
    </row>
    <row r="144" spans="1:50" ht="15" customHeight="1" x14ac:dyDescent="0.25">
      <c r="A144" s="93">
        <f t="shared" si="88"/>
        <v>43024</v>
      </c>
      <c r="B144" s="51">
        <f>bering!K144</f>
        <v>5650.8059999999996</v>
      </c>
      <c r="C144" s="51">
        <f>conus!K144</f>
        <v>5859.7470000000003</v>
      </c>
      <c r="D144" s="55">
        <f t="shared" ca="1" si="56"/>
        <v>5650.8059999999996</v>
      </c>
      <c r="E144" s="61">
        <f t="shared" ca="1" si="86"/>
        <v>17</v>
      </c>
      <c r="F144" s="9">
        <f t="shared" ca="1" si="71"/>
        <v>0</v>
      </c>
      <c r="G144" s="63">
        <f>ROW()</f>
        <v>144</v>
      </c>
      <c r="H144" s="95">
        <f t="shared" si="57"/>
        <v>141</v>
      </c>
      <c r="I144" s="95">
        <f t="shared" ca="1" si="58"/>
        <v>127</v>
      </c>
      <c r="J144" s="95">
        <f t="shared" ca="1" si="59"/>
        <v>124</v>
      </c>
      <c r="K144" s="94">
        <f t="shared" si="89"/>
        <v>0</v>
      </c>
      <c r="L144" s="89">
        <f t="shared" si="91"/>
        <v>0</v>
      </c>
      <c r="M144" s="94">
        <f t="shared" ca="1" si="90"/>
        <v>0</v>
      </c>
      <c r="N144" s="89">
        <f t="shared" ca="1" si="92"/>
        <v>0</v>
      </c>
      <c r="O144" s="89"/>
      <c r="P144" s="2">
        <f t="shared" si="93"/>
        <v>127</v>
      </c>
      <c r="Q144" s="2">
        <f t="shared" si="87"/>
        <v>126</v>
      </c>
      <c r="R144" s="2">
        <f t="shared" si="87"/>
        <v>125</v>
      </c>
      <c r="S144" s="2">
        <f t="shared" si="87"/>
        <v>124</v>
      </c>
      <c r="T144" s="2">
        <f t="shared" si="87"/>
        <v>123</v>
      </c>
      <c r="U144" s="2">
        <f t="shared" si="87"/>
        <v>127</v>
      </c>
      <c r="V144" s="2">
        <f t="shared" si="87"/>
        <v>126</v>
      </c>
      <c r="W144" s="2">
        <f t="shared" si="87"/>
        <v>125</v>
      </c>
      <c r="X144" s="2">
        <f t="shared" si="87"/>
        <v>124</v>
      </c>
      <c r="Y144" s="2">
        <f t="shared" si="87"/>
        <v>123</v>
      </c>
      <c r="Z144" s="2">
        <f t="shared" si="87"/>
        <v>123</v>
      </c>
      <c r="AA144" s="92">
        <f t="shared" si="73"/>
        <v>124</v>
      </c>
      <c r="AB144" s="92">
        <f t="shared" si="74"/>
        <v>123</v>
      </c>
      <c r="AC144" s="92">
        <f t="shared" si="75"/>
        <v>122</v>
      </c>
      <c r="AD144" s="92">
        <f t="shared" si="76"/>
        <v>121</v>
      </c>
      <c r="AE144" s="92">
        <f t="shared" si="77"/>
        <v>120</v>
      </c>
      <c r="AF144" s="92">
        <f t="shared" si="78"/>
        <v>124</v>
      </c>
      <c r="AG144" s="92">
        <f t="shared" si="79"/>
        <v>123</v>
      </c>
      <c r="AH144" s="92">
        <f t="shared" si="80"/>
        <v>122</v>
      </c>
      <c r="AI144" s="92">
        <f t="shared" si="81"/>
        <v>121</v>
      </c>
      <c r="AJ144" s="92">
        <f t="shared" si="82"/>
        <v>120</v>
      </c>
      <c r="AK144" s="92">
        <f t="shared" si="83"/>
        <v>120</v>
      </c>
      <c r="AL144" s="96">
        <f t="shared" ca="1" si="60"/>
        <v>0</v>
      </c>
      <c r="AM144" s="96">
        <f t="shared" ca="1" si="61"/>
        <v>0</v>
      </c>
      <c r="AN144" s="96">
        <f t="shared" ca="1" si="62"/>
        <v>0</v>
      </c>
      <c r="AO144" s="96">
        <f t="shared" ca="1" si="63"/>
        <v>0</v>
      </c>
      <c r="AP144" s="96">
        <f t="shared" ca="1" si="64"/>
        <v>0</v>
      </c>
      <c r="AQ144" s="96">
        <f t="shared" ca="1" si="65"/>
        <v>0</v>
      </c>
      <c r="AR144" s="96">
        <f t="shared" ca="1" si="66"/>
        <v>0</v>
      </c>
      <c r="AS144" s="96">
        <f t="shared" ca="1" si="67"/>
        <v>0</v>
      </c>
      <c r="AT144" s="96">
        <f t="shared" ca="1" si="68"/>
        <v>0</v>
      </c>
      <c r="AU144" s="96">
        <f t="shared" ca="1" si="69"/>
        <v>0</v>
      </c>
      <c r="AV144" s="96">
        <f t="shared" ca="1" si="70"/>
        <v>0</v>
      </c>
      <c r="AW144" s="13">
        <f t="shared" ca="1" si="84"/>
        <v>6</v>
      </c>
      <c r="AX144" s="2">
        <f t="shared" ca="1" si="85"/>
        <v>17</v>
      </c>
    </row>
    <row r="145" spans="1:50" ht="15" customHeight="1" x14ac:dyDescent="0.25">
      <c r="A145" s="93">
        <f t="shared" si="88"/>
        <v>43025</v>
      </c>
      <c r="B145" s="51">
        <f>bering!K145</f>
        <v>5650.8059999999996</v>
      </c>
      <c r="C145" s="51">
        <f>conus!K145</f>
        <v>5859.7470000000003</v>
      </c>
      <c r="D145" s="55">
        <f t="shared" ca="1" si="56"/>
        <v>5650.8059999999996</v>
      </c>
      <c r="E145" s="61">
        <f t="shared" ca="1" si="86"/>
        <v>17</v>
      </c>
      <c r="F145" s="9">
        <f t="shared" ca="1" si="71"/>
        <v>0</v>
      </c>
      <c r="G145" s="63">
        <f>ROW()</f>
        <v>145</v>
      </c>
      <c r="H145" s="95">
        <f t="shared" si="57"/>
        <v>142</v>
      </c>
      <c r="I145" s="95">
        <f t="shared" ca="1" si="58"/>
        <v>128</v>
      </c>
      <c r="J145" s="95">
        <f t="shared" ca="1" si="59"/>
        <v>125</v>
      </c>
      <c r="K145" s="94">
        <f t="shared" si="89"/>
        <v>0</v>
      </c>
      <c r="L145" s="89">
        <f t="shared" si="91"/>
        <v>0</v>
      </c>
      <c r="M145" s="94">
        <f t="shared" ca="1" si="90"/>
        <v>0</v>
      </c>
      <c r="N145" s="89">
        <f t="shared" ca="1" si="92"/>
        <v>0</v>
      </c>
      <c r="O145" s="89"/>
      <c r="P145" s="2">
        <f t="shared" si="93"/>
        <v>128</v>
      </c>
      <c r="Q145" s="2">
        <f t="shared" si="87"/>
        <v>127</v>
      </c>
      <c r="R145" s="2">
        <f t="shared" si="87"/>
        <v>126</v>
      </c>
      <c r="S145" s="2">
        <f t="shared" si="87"/>
        <v>125</v>
      </c>
      <c r="T145" s="2">
        <f t="shared" si="87"/>
        <v>124</v>
      </c>
      <c r="U145" s="2">
        <f t="shared" si="87"/>
        <v>128</v>
      </c>
      <c r="V145" s="2">
        <f t="shared" si="87"/>
        <v>127</v>
      </c>
      <c r="W145" s="2">
        <f t="shared" si="87"/>
        <v>126</v>
      </c>
      <c r="X145" s="2">
        <f t="shared" si="87"/>
        <v>125</v>
      </c>
      <c r="Y145" s="2">
        <f t="shared" si="87"/>
        <v>124</v>
      </c>
      <c r="Z145" s="2">
        <f t="shared" si="87"/>
        <v>124</v>
      </c>
      <c r="AA145" s="92">
        <f t="shared" si="73"/>
        <v>125</v>
      </c>
      <c r="AB145" s="92">
        <f t="shared" si="74"/>
        <v>124</v>
      </c>
      <c r="AC145" s="92">
        <f t="shared" si="75"/>
        <v>123</v>
      </c>
      <c r="AD145" s="92">
        <f t="shared" si="76"/>
        <v>122</v>
      </c>
      <c r="AE145" s="92">
        <f t="shared" si="77"/>
        <v>121</v>
      </c>
      <c r="AF145" s="92">
        <f t="shared" si="78"/>
        <v>125</v>
      </c>
      <c r="AG145" s="92">
        <f t="shared" si="79"/>
        <v>124</v>
      </c>
      <c r="AH145" s="92">
        <f t="shared" si="80"/>
        <v>123</v>
      </c>
      <c r="AI145" s="92">
        <f t="shared" si="81"/>
        <v>122</v>
      </c>
      <c r="AJ145" s="92">
        <f t="shared" si="82"/>
        <v>121</v>
      </c>
      <c r="AK145" s="92">
        <f t="shared" si="83"/>
        <v>121</v>
      </c>
      <c r="AL145" s="96">
        <f t="shared" ca="1" si="60"/>
        <v>0</v>
      </c>
      <c r="AM145" s="96">
        <f t="shared" ca="1" si="61"/>
        <v>0</v>
      </c>
      <c r="AN145" s="96">
        <f t="shared" ca="1" si="62"/>
        <v>0</v>
      </c>
      <c r="AO145" s="96">
        <f t="shared" ca="1" si="63"/>
        <v>0</v>
      </c>
      <c r="AP145" s="96">
        <f t="shared" ca="1" si="64"/>
        <v>0</v>
      </c>
      <c r="AQ145" s="96">
        <f t="shared" ca="1" si="65"/>
        <v>0</v>
      </c>
      <c r="AR145" s="96">
        <f t="shared" ca="1" si="66"/>
        <v>0</v>
      </c>
      <c r="AS145" s="96">
        <f t="shared" ca="1" si="67"/>
        <v>0</v>
      </c>
      <c r="AT145" s="96">
        <f t="shared" ca="1" si="68"/>
        <v>0</v>
      </c>
      <c r="AU145" s="96">
        <f t="shared" ca="1" si="69"/>
        <v>0</v>
      </c>
      <c r="AV145" s="96">
        <f t="shared" ca="1" si="70"/>
        <v>0</v>
      </c>
      <c r="AW145" s="13">
        <f t="shared" ca="1" si="84"/>
        <v>6</v>
      </c>
      <c r="AX145" s="2">
        <f t="shared" ca="1" si="85"/>
        <v>17</v>
      </c>
    </row>
    <row r="146" spans="1:50" ht="15" customHeight="1" x14ac:dyDescent="0.25">
      <c r="A146" s="93">
        <f t="shared" si="88"/>
        <v>43026</v>
      </c>
      <c r="B146" s="51">
        <f>bering!K146</f>
        <v>5650.8059999999996</v>
      </c>
      <c r="C146" s="51">
        <f>conus!K146</f>
        <v>5859.7470000000003</v>
      </c>
      <c r="D146" s="55">
        <f t="shared" ca="1" si="56"/>
        <v>5650.8059999999996</v>
      </c>
      <c r="E146" s="61">
        <f t="shared" ca="1" si="86"/>
        <v>17</v>
      </c>
      <c r="F146" s="9">
        <f t="shared" ca="1" si="71"/>
        <v>0</v>
      </c>
      <c r="G146" s="63">
        <f>ROW()</f>
        <v>146</v>
      </c>
      <c r="H146" s="95">
        <f t="shared" si="57"/>
        <v>143</v>
      </c>
      <c r="I146" s="95">
        <f t="shared" ca="1" si="58"/>
        <v>129</v>
      </c>
      <c r="J146" s="95">
        <f t="shared" ca="1" si="59"/>
        <v>126</v>
      </c>
      <c r="K146" s="94">
        <f t="shared" si="89"/>
        <v>0</v>
      </c>
      <c r="L146" s="89">
        <f t="shared" si="91"/>
        <v>0</v>
      </c>
      <c r="M146" s="94">
        <f t="shared" ca="1" si="90"/>
        <v>0</v>
      </c>
      <c r="N146" s="89">
        <f t="shared" ca="1" si="92"/>
        <v>0</v>
      </c>
      <c r="O146" s="89"/>
      <c r="P146" s="2">
        <f t="shared" si="93"/>
        <v>129</v>
      </c>
      <c r="Q146" s="2">
        <f t="shared" si="87"/>
        <v>128</v>
      </c>
      <c r="R146" s="2">
        <f t="shared" si="87"/>
        <v>127</v>
      </c>
      <c r="S146" s="2">
        <f t="shared" si="87"/>
        <v>126</v>
      </c>
      <c r="T146" s="2">
        <f t="shared" si="87"/>
        <v>125</v>
      </c>
      <c r="U146" s="2">
        <f t="shared" si="87"/>
        <v>129</v>
      </c>
      <c r="V146" s="2">
        <f t="shared" si="87"/>
        <v>128</v>
      </c>
      <c r="W146" s="2">
        <f t="shared" si="87"/>
        <v>127</v>
      </c>
      <c r="X146" s="2">
        <f t="shared" si="87"/>
        <v>126</v>
      </c>
      <c r="Y146" s="2">
        <f t="shared" si="87"/>
        <v>125</v>
      </c>
      <c r="Z146" s="2">
        <f t="shared" si="87"/>
        <v>125</v>
      </c>
      <c r="AA146" s="92">
        <f t="shared" si="73"/>
        <v>126</v>
      </c>
      <c r="AB146" s="92">
        <f t="shared" si="74"/>
        <v>125</v>
      </c>
      <c r="AC146" s="92">
        <f t="shared" si="75"/>
        <v>124</v>
      </c>
      <c r="AD146" s="92">
        <f t="shared" si="76"/>
        <v>123</v>
      </c>
      <c r="AE146" s="92">
        <f t="shared" si="77"/>
        <v>122</v>
      </c>
      <c r="AF146" s="92">
        <f t="shared" si="78"/>
        <v>126</v>
      </c>
      <c r="AG146" s="92">
        <f t="shared" si="79"/>
        <v>125</v>
      </c>
      <c r="AH146" s="92">
        <f t="shared" si="80"/>
        <v>124</v>
      </c>
      <c r="AI146" s="92">
        <f t="shared" si="81"/>
        <v>123</v>
      </c>
      <c r="AJ146" s="92">
        <f t="shared" si="82"/>
        <v>122</v>
      </c>
      <c r="AK146" s="92">
        <f t="shared" si="83"/>
        <v>122</v>
      </c>
      <c r="AL146" s="96">
        <f t="shared" ca="1" si="60"/>
        <v>0</v>
      </c>
      <c r="AM146" s="96">
        <f t="shared" ca="1" si="61"/>
        <v>0</v>
      </c>
      <c r="AN146" s="96">
        <f t="shared" ca="1" si="62"/>
        <v>0</v>
      </c>
      <c r="AO146" s="96">
        <f t="shared" ca="1" si="63"/>
        <v>0</v>
      </c>
      <c r="AP146" s="96">
        <f t="shared" ca="1" si="64"/>
        <v>0</v>
      </c>
      <c r="AQ146" s="96">
        <f t="shared" ca="1" si="65"/>
        <v>0</v>
      </c>
      <c r="AR146" s="96">
        <f t="shared" ca="1" si="66"/>
        <v>0</v>
      </c>
      <c r="AS146" s="96">
        <f t="shared" ca="1" si="67"/>
        <v>0</v>
      </c>
      <c r="AT146" s="96">
        <f t="shared" ca="1" si="68"/>
        <v>0</v>
      </c>
      <c r="AU146" s="96">
        <f t="shared" ca="1" si="69"/>
        <v>0</v>
      </c>
      <c r="AV146" s="96">
        <f t="shared" ca="1" si="70"/>
        <v>0</v>
      </c>
      <c r="AW146" s="13">
        <f t="shared" ca="1" si="84"/>
        <v>6</v>
      </c>
      <c r="AX146" s="2">
        <f t="shared" ca="1" si="85"/>
        <v>17</v>
      </c>
    </row>
    <row r="147" spans="1:50" ht="15" customHeight="1" x14ac:dyDescent="0.25">
      <c r="A147" s="93">
        <f t="shared" si="88"/>
        <v>43027</v>
      </c>
      <c r="B147" s="51">
        <f>bering!K147</f>
        <v>5650.8059999999996</v>
      </c>
      <c r="C147" s="51">
        <f>conus!K147</f>
        <v>5859.7470000000003</v>
      </c>
      <c r="D147" s="55">
        <f t="shared" ca="1" si="56"/>
        <v>5650.8059999999996</v>
      </c>
      <c r="E147" s="61">
        <f t="shared" ca="1" si="86"/>
        <v>17</v>
      </c>
      <c r="F147" s="9">
        <f t="shared" ca="1" si="71"/>
        <v>0</v>
      </c>
      <c r="G147" s="63">
        <f>ROW()</f>
        <v>147</v>
      </c>
      <c r="H147" s="95">
        <f t="shared" si="57"/>
        <v>144</v>
      </c>
      <c r="I147" s="95">
        <f t="shared" ca="1" si="58"/>
        <v>130</v>
      </c>
      <c r="J147" s="95">
        <f t="shared" ca="1" si="59"/>
        <v>127</v>
      </c>
      <c r="K147" s="94">
        <f t="shared" si="89"/>
        <v>0</v>
      </c>
      <c r="L147" s="89">
        <f t="shared" si="91"/>
        <v>0</v>
      </c>
      <c r="M147" s="94">
        <f t="shared" ca="1" si="90"/>
        <v>0</v>
      </c>
      <c r="N147" s="89">
        <f t="shared" ca="1" si="92"/>
        <v>0</v>
      </c>
      <c r="O147" s="89"/>
      <c r="P147" s="2">
        <f t="shared" si="93"/>
        <v>130</v>
      </c>
      <c r="Q147" s="2">
        <f t="shared" si="87"/>
        <v>129</v>
      </c>
      <c r="R147" s="2">
        <f t="shared" si="87"/>
        <v>128</v>
      </c>
      <c r="S147" s="2">
        <f t="shared" si="87"/>
        <v>127</v>
      </c>
      <c r="T147" s="2">
        <f t="shared" si="87"/>
        <v>126</v>
      </c>
      <c r="U147" s="2">
        <f t="shared" si="87"/>
        <v>130</v>
      </c>
      <c r="V147" s="2">
        <f t="shared" si="87"/>
        <v>129</v>
      </c>
      <c r="W147" s="2">
        <f t="shared" si="87"/>
        <v>128</v>
      </c>
      <c r="X147" s="2">
        <f t="shared" si="87"/>
        <v>127</v>
      </c>
      <c r="Y147" s="2">
        <f t="shared" si="87"/>
        <v>126</v>
      </c>
      <c r="Z147" s="2">
        <f t="shared" si="87"/>
        <v>126</v>
      </c>
      <c r="AA147" s="92">
        <f t="shared" si="73"/>
        <v>127</v>
      </c>
      <c r="AB147" s="92">
        <f t="shared" si="74"/>
        <v>126</v>
      </c>
      <c r="AC147" s="92">
        <f t="shared" si="75"/>
        <v>125</v>
      </c>
      <c r="AD147" s="92">
        <f t="shared" si="76"/>
        <v>124</v>
      </c>
      <c r="AE147" s="92">
        <f t="shared" si="77"/>
        <v>123</v>
      </c>
      <c r="AF147" s="92">
        <f t="shared" si="78"/>
        <v>127</v>
      </c>
      <c r="AG147" s="92">
        <f t="shared" si="79"/>
        <v>126</v>
      </c>
      <c r="AH147" s="92">
        <f t="shared" si="80"/>
        <v>125</v>
      </c>
      <c r="AI147" s="92">
        <f t="shared" si="81"/>
        <v>124</v>
      </c>
      <c r="AJ147" s="92">
        <f t="shared" si="82"/>
        <v>123</v>
      </c>
      <c r="AK147" s="92">
        <f t="shared" si="83"/>
        <v>123</v>
      </c>
      <c r="AL147" s="96">
        <f t="shared" ca="1" si="60"/>
        <v>0</v>
      </c>
      <c r="AM147" s="96">
        <f t="shared" ca="1" si="61"/>
        <v>0</v>
      </c>
      <c r="AN147" s="96">
        <f t="shared" ca="1" si="62"/>
        <v>0</v>
      </c>
      <c r="AO147" s="96">
        <f t="shared" ca="1" si="63"/>
        <v>0</v>
      </c>
      <c r="AP147" s="96">
        <f t="shared" ca="1" si="64"/>
        <v>0</v>
      </c>
      <c r="AQ147" s="96">
        <f t="shared" ca="1" si="65"/>
        <v>0</v>
      </c>
      <c r="AR147" s="96">
        <f t="shared" ca="1" si="66"/>
        <v>0</v>
      </c>
      <c r="AS147" s="96">
        <f t="shared" ca="1" si="67"/>
        <v>0</v>
      </c>
      <c r="AT147" s="96">
        <f t="shared" ca="1" si="68"/>
        <v>0</v>
      </c>
      <c r="AU147" s="96">
        <f t="shared" ca="1" si="69"/>
        <v>0</v>
      </c>
      <c r="AV147" s="96">
        <f t="shared" ca="1" si="70"/>
        <v>0</v>
      </c>
      <c r="AW147" s="13">
        <f t="shared" ca="1" si="84"/>
        <v>6</v>
      </c>
      <c r="AX147" s="2">
        <f t="shared" ca="1" si="85"/>
        <v>17</v>
      </c>
    </row>
    <row r="148" spans="1:50" ht="15" customHeight="1" x14ac:dyDescent="0.25">
      <c r="A148" s="93">
        <f t="shared" si="88"/>
        <v>43028</v>
      </c>
      <c r="B148" s="51">
        <f>bering!K148</f>
        <v>5650.8059999999996</v>
      </c>
      <c r="C148" s="51">
        <f>conus!K148</f>
        <v>5859.7470000000003</v>
      </c>
      <c r="D148" s="55">
        <f t="shared" ca="1" si="56"/>
        <v>5650.8059999999996</v>
      </c>
      <c r="E148" s="61">
        <f t="shared" ca="1" si="86"/>
        <v>17</v>
      </c>
      <c r="F148" s="9">
        <f t="shared" ca="1" si="71"/>
        <v>0</v>
      </c>
      <c r="G148" s="63">
        <f>ROW()</f>
        <v>148</v>
      </c>
      <c r="H148" s="95">
        <f t="shared" si="57"/>
        <v>145</v>
      </c>
      <c r="I148" s="95">
        <f t="shared" ca="1" si="58"/>
        <v>131</v>
      </c>
      <c r="J148" s="95">
        <f t="shared" ca="1" si="59"/>
        <v>128</v>
      </c>
      <c r="K148" s="94">
        <f t="shared" si="89"/>
        <v>0</v>
      </c>
      <c r="L148" s="89">
        <f t="shared" si="91"/>
        <v>0</v>
      </c>
      <c r="M148" s="94">
        <f t="shared" ca="1" si="90"/>
        <v>0</v>
      </c>
      <c r="N148" s="89">
        <f t="shared" ca="1" si="92"/>
        <v>0</v>
      </c>
      <c r="O148" s="89"/>
      <c r="P148" s="2">
        <f t="shared" si="93"/>
        <v>131</v>
      </c>
      <c r="Q148" s="2">
        <f t="shared" si="87"/>
        <v>130</v>
      </c>
      <c r="R148" s="2">
        <f t="shared" si="87"/>
        <v>129</v>
      </c>
      <c r="S148" s="2">
        <f t="shared" si="87"/>
        <v>128</v>
      </c>
      <c r="T148" s="2">
        <f t="shared" si="87"/>
        <v>127</v>
      </c>
      <c r="U148" s="2">
        <f t="shared" si="87"/>
        <v>131</v>
      </c>
      <c r="V148" s="2">
        <f t="shared" si="87"/>
        <v>130</v>
      </c>
      <c r="W148" s="2">
        <f t="shared" si="87"/>
        <v>129</v>
      </c>
      <c r="X148" s="2">
        <f t="shared" si="87"/>
        <v>128</v>
      </c>
      <c r="Y148" s="2">
        <f t="shared" si="87"/>
        <v>127</v>
      </c>
      <c r="Z148" s="2">
        <f t="shared" si="87"/>
        <v>127</v>
      </c>
      <c r="AA148" s="92">
        <f t="shared" si="73"/>
        <v>128</v>
      </c>
      <c r="AB148" s="92">
        <f t="shared" si="74"/>
        <v>127</v>
      </c>
      <c r="AC148" s="92">
        <f t="shared" si="75"/>
        <v>126</v>
      </c>
      <c r="AD148" s="92">
        <f t="shared" si="76"/>
        <v>125</v>
      </c>
      <c r="AE148" s="92">
        <f t="shared" si="77"/>
        <v>124</v>
      </c>
      <c r="AF148" s="92">
        <f t="shared" si="78"/>
        <v>128</v>
      </c>
      <c r="AG148" s="92">
        <f t="shared" si="79"/>
        <v>127</v>
      </c>
      <c r="AH148" s="92">
        <f t="shared" si="80"/>
        <v>126</v>
      </c>
      <c r="AI148" s="92">
        <f t="shared" si="81"/>
        <v>125</v>
      </c>
      <c r="AJ148" s="92">
        <f t="shared" si="82"/>
        <v>124</v>
      </c>
      <c r="AK148" s="92">
        <f t="shared" si="83"/>
        <v>124</v>
      </c>
      <c r="AL148" s="96">
        <f t="shared" ca="1" si="60"/>
        <v>0</v>
      </c>
      <c r="AM148" s="96">
        <f t="shared" ca="1" si="61"/>
        <v>0</v>
      </c>
      <c r="AN148" s="96">
        <f t="shared" ca="1" si="62"/>
        <v>0</v>
      </c>
      <c r="AO148" s="96">
        <f t="shared" ca="1" si="63"/>
        <v>0</v>
      </c>
      <c r="AP148" s="96">
        <f t="shared" ca="1" si="64"/>
        <v>0</v>
      </c>
      <c r="AQ148" s="96">
        <f t="shared" ca="1" si="65"/>
        <v>0</v>
      </c>
      <c r="AR148" s="96">
        <f t="shared" ca="1" si="66"/>
        <v>0</v>
      </c>
      <c r="AS148" s="96">
        <f t="shared" ca="1" si="67"/>
        <v>0</v>
      </c>
      <c r="AT148" s="96">
        <f t="shared" ca="1" si="68"/>
        <v>0</v>
      </c>
      <c r="AU148" s="96">
        <f t="shared" ca="1" si="69"/>
        <v>0</v>
      </c>
      <c r="AV148" s="96">
        <f t="shared" ca="1" si="70"/>
        <v>0</v>
      </c>
      <c r="AW148" s="13">
        <f t="shared" ca="1" si="84"/>
        <v>6</v>
      </c>
      <c r="AX148" s="2">
        <f t="shared" ca="1" si="85"/>
        <v>17</v>
      </c>
    </row>
    <row r="149" spans="1:50" ht="15" customHeight="1" x14ac:dyDescent="0.25">
      <c r="A149" s="93">
        <f t="shared" si="88"/>
        <v>43029</v>
      </c>
      <c r="B149" s="51">
        <f>bering!K149</f>
        <v>5650.8059999999996</v>
      </c>
      <c r="C149" s="51">
        <f>conus!K149</f>
        <v>5859.7470000000003</v>
      </c>
      <c r="D149" s="55">
        <f t="shared" ca="1" si="56"/>
        <v>5650.8059999999996</v>
      </c>
      <c r="E149" s="61">
        <f t="shared" ca="1" si="86"/>
        <v>17</v>
      </c>
      <c r="F149" s="9">
        <f t="shared" ca="1" si="71"/>
        <v>0</v>
      </c>
      <c r="G149" s="63">
        <f>ROW()</f>
        <v>149</v>
      </c>
      <c r="H149" s="95">
        <f t="shared" si="57"/>
        <v>146</v>
      </c>
      <c r="I149" s="95">
        <f t="shared" ca="1" si="58"/>
        <v>132</v>
      </c>
      <c r="J149" s="95">
        <f t="shared" ca="1" si="59"/>
        <v>129</v>
      </c>
      <c r="K149" s="94">
        <f t="shared" si="89"/>
        <v>0</v>
      </c>
      <c r="L149" s="89">
        <f t="shared" si="91"/>
        <v>0</v>
      </c>
      <c r="M149" s="94">
        <f t="shared" ca="1" si="90"/>
        <v>0</v>
      </c>
      <c r="N149" s="89">
        <f t="shared" ca="1" si="92"/>
        <v>0</v>
      </c>
      <c r="O149" s="89"/>
      <c r="P149" s="2">
        <f t="shared" si="93"/>
        <v>132</v>
      </c>
      <c r="Q149" s="2">
        <f t="shared" si="87"/>
        <v>131</v>
      </c>
      <c r="R149" s="2">
        <f t="shared" si="87"/>
        <v>130</v>
      </c>
      <c r="S149" s="2">
        <f t="shared" si="87"/>
        <v>129</v>
      </c>
      <c r="T149" s="2">
        <f t="shared" si="87"/>
        <v>128</v>
      </c>
      <c r="U149" s="2">
        <f t="shared" si="87"/>
        <v>132</v>
      </c>
      <c r="V149" s="2">
        <f t="shared" si="87"/>
        <v>131</v>
      </c>
      <c r="W149" s="2">
        <f t="shared" si="87"/>
        <v>130</v>
      </c>
      <c r="X149" s="2">
        <f t="shared" si="87"/>
        <v>129</v>
      </c>
      <c r="Y149" s="2">
        <f t="shared" si="87"/>
        <v>128</v>
      </c>
      <c r="Z149" s="2">
        <f t="shared" si="87"/>
        <v>128</v>
      </c>
      <c r="AA149" s="92">
        <f t="shared" si="73"/>
        <v>129</v>
      </c>
      <c r="AB149" s="92">
        <f t="shared" si="74"/>
        <v>128</v>
      </c>
      <c r="AC149" s="92">
        <f t="shared" si="75"/>
        <v>127</v>
      </c>
      <c r="AD149" s="92">
        <f t="shared" si="76"/>
        <v>126</v>
      </c>
      <c r="AE149" s="92">
        <f t="shared" si="77"/>
        <v>125</v>
      </c>
      <c r="AF149" s="92">
        <f t="shared" si="78"/>
        <v>129</v>
      </c>
      <c r="AG149" s="92">
        <f t="shared" si="79"/>
        <v>128</v>
      </c>
      <c r="AH149" s="92">
        <f t="shared" si="80"/>
        <v>127</v>
      </c>
      <c r="AI149" s="92">
        <f t="shared" si="81"/>
        <v>126</v>
      </c>
      <c r="AJ149" s="92">
        <f t="shared" si="82"/>
        <v>125</v>
      </c>
      <c r="AK149" s="92">
        <f t="shared" si="83"/>
        <v>125</v>
      </c>
      <c r="AL149" s="96">
        <f t="shared" ca="1" si="60"/>
        <v>0</v>
      </c>
      <c r="AM149" s="96">
        <f t="shared" ca="1" si="61"/>
        <v>0</v>
      </c>
      <c r="AN149" s="96">
        <f t="shared" ca="1" si="62"/>
        <v>0</v>
      </c>
      <c r="AO149" s="96">
        <f t="shared" ca="1" si="63"/>
        <v>0</v>
      </c>
      <c r="AP149" s="96">
        <f t="shared" ca="1" si="64"/>
        <v>0</v>
      </c>
      <c r="AQ149" s="96">
        <f t="shared" ca="1" si="65"/>
        <v>0</v>
      </c>
      <c r="AR149" s="96">
        <f t="shared" ca="1" si="66"/>
        <v>0</v>
      </c>
      <c r="AS149" s="96">
        <f t="shared" ca="1" si="67"/>
        <v>0</v>
      </c>
      <c r="AT149" s="96">
        <f t="shared" ca="1" si="68"/>
        <v>0</v>
      </c>
      <c r="AU149" s="96">
        <f t="shared" ca="1" si="69"/>
        <v>0</v>
      </c>
      <c r="AV149" s="96">
        <f t="shared" ca="1" si="70"/>
        <v>0</v>
      </c>
      <c r="AW149" s="13">
        <f t="shared" ca="1" si="84"/>
        <v>6</v>
      </c>
      <c r="AX149" s="2">
        <f t="shared" ca="1" si="85"/>
        <v>17</v>
      </c>
    </row>
    <row r="150" spans="1:50" ht="15" customHeight="1" x14ac:dyDescent="0.25">
      <c r="A150" s="93">
        <f t="shared" si="88"/>
        <v>43030</v>
      </c>
      <c r="B150" s="51">
        <f>bering!K150</f>
        <v>5650.8059999999996</v>
      </c>
      <c r="C150" s="51">
        <f>conus!K150</f>
        <v>5859.7470000000003</v>
      </c>
      <c r="D150" s="55">
        <f t="shared" ca="1" si="56"/>
        <v>5650.8059999999996</v>
      </c>
      <c r="E150" s="61">
        <f t="shared" ca="1" si="86"/>
        <v>17</v>
      </c>
      <c r="F150" s="9">
        <f t="shared" ca="1" si="71"/>
        <v>0</v>
      </c>
      <c r="G150" s="63">
        <f>ROW()</f>
        <v>150</v>
      </c>
      <c r="H150" s="95">
        <f t="shared" si="57"/>
        <v>147</v>
      </c>
      <c r="I150" s="95">
        <f t="shared" ca="1" si="58"/>
        <v>133</v>
      </c>
      <c r="J150" s="95">
        <f t="shared" ca="1" si="59"/>
        <v>130</v>
      </c>
      <c r="K150" s="94">
        <f t="shared" si="89"/>
        <v>0</v>
      </c>
      <c r="L150" s="89">
        <f t="shared" si="91"/>
        <v>0</v>
      </c>
      <c r="M150" s="94">
        <f t="shared" ca="1" si="90"/>
        <v>0</v>
      </c>
      <c r="N150" s="89">
        <f t="shared" ca="1" si="92"/>
        <v>0</v>
      </c>
      <c r="O150" s="89"/>
      <c r="P150" s="2">
        <f t="shared" si="93"/>
        <v>133</v>
      </c>
      <c r="Q150" s="2">
        <f t="shared" si="87"/>
        <v>132</v>
      </c>
      <c r="R150" s="2">
        <f t="shared" si="87"/>
        <v>131</v>
      </c>
      <c r="S150" s="2">
        <f t="shared" si="87"/>
        <v>130</v>
      </c>
      <c r="T150" s="2">
        <f t="shared" si="87"/>
        <v>129</v>
      </c>
      <c r="U150" s="2">
        <f t="shared" si="87"/>
        <v>133</v>
      </c>
      <c r="V150" s="2">
        <f t="shared" si="87"/>
        <v>132</v>
      </c>
      <c r="W150" s="2">
        <f t="shared" si="87"/>
        <v>131</v>
      </c>
      <c r="X150" s="2">
        <f t="shared" si="87"/>
        <v>130</v>
      </c>
      <c r="Y150" s="2">
        <f t="shared" si="87"/>
        <v>129</v>
      </c>
      <c r="Z150" s="2">
        <f t="shared" si="87"/>
        <v>129</v>
      </c>
      <c r="AA150" s="92">
        <f t="shared" si="73"/>
        <v>130</v>
      </c>
      <c r="AB150" s="92">
        <f t="shared" si="74"/>
        <v>129</v>
      </c>
      <c r="AC150" s="92">
        <f t="shared" si="75"/>
        <v>128</v>
      </c>
      <c r="AD150" s="92">
        <f t="shared" si="76"/>
        <v>127</v>
      </c>
      <c r="AE150" s="92">
        <f t="shared" si="77"/>
        <v>126</v>
      </c>
      <c r="AF150" s="92">
        <f t="shared" si="78"/>
        <v>130</v>
      </c>
      <c r="AG150" s="92">
        <f t="shared" si="79"/>
        <v>129</v>
      </c>
      <c r="AH150" s="92">
        <f t="shared" si="80"/>
        <v>128</v>
      </c>
      <c r="AI150" s="92">
        <f t="shared" si="81"/>
        <v>127</v>
      </c>
      <c r="AJ150" s="92">
        <f t="shared" si="82"/>
        <v>126</v>
      </c>
      <c r="AK150" s="92">
        <f t="shared" si="83"/>
        <v>126</v>
      </c>
      <c r="AL150" s="96">
        <f t="shared" ca="1" si="60"/>
        <v>0</v>
      </c>
      <c r="AM150" s="96">
        <f t="shared" ca="1" si="61"/>
        <v>0</v>
      </c>
      <c r="AN150" s="96">
        <f t="shared" ca="1" si="62"/>
        <v>0</v>
      </c>
      <c r="AO150" s="96">
        <f t="shared" ca="1" si="63"/>
        <v>0</v>
      </c>
      <c r="AP150" s="96">
        <f t="shared" ca="1" si="64"/>
        <v>0</v>
      </c>
      <c r="AQ150" s="96">
        <f t="shared" ca="1" si="65"/>
        <v>0</v>
      </c>
      <c r="AR150" s="96">
        <f t="shared" ca="1" si="66"/>
        <v>0</v>
      </c>
      <c r="AS150" s="96">
        <f t="shared" ca="1" si="67"/>
        <v>0</v>
      </c>
      <c r="AT150" s="96">
        <f t="shared" ca="1" si="68"/>
        <v>0</v>
      </c>
      <c r="AU150" s="96">
        <f t="shared" ca="1" si="69"/>
        <v>0</v>
      </c>
      <c r="AV150" s="96">
        <f t="shared" ca="1" si="70"/>
        <v>0</v>
      </c>
      <c r="AW150" s="13">
        <f t="shared" ca="1" si="84"/>
        <v>6</v>
      </c>
      <c r="AX150" s="2">
        <f t="shared" ca="1" si="85"/>
        <v>17</v>
      </c>
    </row>
    <row r="151" spans="1:50" ht="15" customHeight="1" x14ac:dyDescent="0.25">
      <c r="A151" s="93">
        <f t="shared" si="88"/>
        <v>43031</v>
      </c>
      <c r="B151" s="51">
        <f>bering!K151</f>
        <v>5650.8059999999996</v>
      </c>
      <c r="C151" s="51">
        <f>conus!K151</f>
        <v>5859.7470000000003</v>
      </c>
      <c r="D151" s="55">
        <f t="shared" ca="1" si="56"/>
        <v>5650.8059999999996</v>
      </c>
      <c r="E151" s="61">
        <f t="shared" ca="1" si="86"/>
        <v>17</v>
      </c>
      <c r="F151" s="9">
        <f t="shared" ca="1" si="71"/>
        <v>0</v>
      </c>
      <c r="G151" s="63">
        <f>ROW()</f>
        <v>151</v>
      </c>
      <c r="H151" s="95">
        <f t="shared" si="57"/>
        <v>148</v>
      </c>
      <c r="I151" s="95">
        <f t="shared" ca="1" si="58"/>
        <v>134</v>
      </c>
      <c r="J151" s="95">
        <f t="shared" ca="1" si="59"/>
        <v>131</v>
      </c>
      <c r="K151" s="94">
        <f t="shared" si="89"/>
        <v>0</v>
      </c>
      <c r="L151" s="89">
        <f t="shared" si="91"/>
        <v>0</v>
      </c>
      <c r="M151" s="94">
        <f t="shared" ca="1" si="90"/>
        <v>0</v>
      </c>
      <c r="N151" s="89">
        <f t="shared" ca="1" si="92"/>
        <v>0</v>
      </c>
      <c r="O151" s="89"/>
      <c r="P151" s="2">
        <f t="shared" si="93"/>
        <v>134</v>
      </c>
      <c r="Q151" s="2">
        <f t="shared" si="87"/>
        <v>133</v>
      </c>
      <c r="R151" s="2">
        <f t="shared" si="87"/>
        <v>132</v>
      </c>
      <c r="S151" s="2">
        <f t="shared" si="87"/>
        <v>131</v>
      </c>
      <c r="T151" s="2">
        <f t="shared" si="87"/>
        <v>130</v>
      </c>
      <c r="U151" s="2">
        <f t="shared" si="87"/>
        <v>134</v>
      </c>
      <c r="V151" s="2">
        <f t="shared" si="87"/>
        <v>133</v>
      </c>
      <c r="W151" s="2">
        <f t="shared" si="87"/>
        <v>132</v>
      </c>
      <c r="X151" s="2">
        <f t="shared" si="87"/>
        <v>131</v>
      </c>
      <c r="Y151" s="2">
        <f t="shared" si="87"/>
        <v>130</v>
      </c>
      <c r="Z151" s="2">
        <f t="shared" si="87"/>
        <v>130</v>
      </c>
      <c r="AA151" s="92">
        <f t="shared" si="73"/>
        <v>131</v>
      </c>
      <c r="AB151" s="92">
        <f t="shared" si="74"/>
        <v>130</v>
      </c>
      <c r="AC151" s="92">
        <f t="shared" si="75"/>
        <v>129</v>
      </c>
      <c r="AD151" s="92">
        <f t="shared" si="76"/>
        <v>128</v>
      </c>
      <c r="AE151" s="92">
        <f t="shared" si="77"/>
        <v>127</v>
      </c>
      <c r="AF151" s="92">
        <f t="shared" si="78"/>
        <v>131</v>
      </c>
      <c r="AG151" s="92">
        <f t="shared" si="79"/>
        <v>130</v>
      </c>
      <c r="AH151" s="92">
        <f t="shared" si="80"/>
        <v>129</v>
      </c>
      <c r="AI151" s="92">
        <f t="shared" si="81"/>
        <v>128</v>
      </c>
      <c r="AJ151" s="92">
        <f t="shared" si="82"/>
        <v>127</v>
      </c>
      <c r="AK151" s="92">
        <f t="shared" si="83"/>
        <v>127</v>
      </c>
      <c r="AL151" s="96">
        <f t="shared" ca="1" si="60"/>
        <v>0</v>
      </c>
      <c r="AM151" s="96">
        <f t="shared" ca="1" si="61"/>
        <v>0</v>
      </c>
      <c r="AN151" s="96">
        <f t="shared" ca="1" si="62"/>
        <v>0</v>
      </c>
      <c r="AO151" s="96">
        <f t="shared" ca="1" si="63"/>
        <v>0</v>
      </c>
      <c r="AP151" s="96">
        <f t="shared" ca="1" si="64"/>
        <v>0</v>
      </c>
      <c r="AQ151" s="96">
        <f t="shared" ca="1" si="65"/>
        <v>0</v>
      </c>
      <c r="AR151" s="96">
        <f t="shared" ca="1" si="66"/>
        <v>0</v>
      </c>
      <c r="AS151" s="96">
        <f t="shared" ca="1" si="67"/>
        <v>0</v>
      </c>
      <c r="AT151" s="96">
        <f t="shared" ca="1" si="68"/>
        <v>0</v>
      </c>
      <c r="AU151" s="96">
        <f t="shared" ca="1" si="69"/>
        <v>0</v>
      </c>
      <c r="AV151" s="96">
        <f t="shared" ca="1" si="70"/>
        <v>0</v>
      </c>
      <c r="AW151" s="13">
        <f t="shared" ca="1" si="84"/>
        <v>6</v>
      </c>
      <c r="AX151" s="2">
        <f t="shared" ca="1" si="85"/>
        <v>17</v>
      </c>
    </row>
    <row r="152" spans="1:50" ht="15" customHeight="1" x14ac:dyDescent="0.25">
      <c r="A152" s="93">
        <f t="shared" si="88"/>
        <v>43032</v>
      </c>
      <c r="B152" s="51">
        <f>bering!K152</f>
        <v>5650.8059999999996</v>
      </c>
      <c r="C152" s="51">
        <f>conus!K152</f>
        <v>5859.7470000000003</v>
      </c>
      <c r="D152" s="55">
        <f t="shared" ca="1" si="56"/>
        <v>5650.8059999999996</v>
      </c>
      <c r="E152" s="61">
        <f t="shared" ca="1" si="86"/>
        <v>17</v>
      </c>
      <c r="F152" s="9">
        <f t="shared" ca="1" si="71"/>
        <v>0</v>
      </c>
      <c r="G152" s="63">
        <f>ROW()</f>
        <v>152</v>
      </c>
      <c r="H152" s="95">
        <f t="shared" si="57"/>
        <v>149</v>
      </c>
      <c r="I152" s="95">
        <f t="shared" ca="1" si="58"/>
        <v>135</v>
      </c>
      <c r="J152" s="95">
        <f t="shared" ca="1" si="59"/>
        <v>132</v>
      </c>
      <c r="K152" s="94">
        <f t="shared" si="89"/>
        <v>0</v>
      </c>
      <c r="L152" s="89">
        <f t="shared" si="91"/>
        <v>0</v>
      </c>
      <c r="M152" s="94">
        <f t="shared" ca="1" si="90"/>
        <v>0</v>
      </c>
      <c r="N152" s="89">
        <f t="shared" ca="1" si="92"/>
        <v>0</v>
      </c>
      <c r="O152" s="89"/>
      <c r="P152" s="2">
        <f t="shared" si="93"/>
        <v>135</v>
      </c>
      <c r="Q152" s="2">
        <f t="shared" si="87"/>
        <v>134</v>
      </c>
      <c r="R152" s="2">
        <f t="shared" si="87"/>
        <v>133</v>
      </c>
      <c r="S152" s="2">
        <f t="shared" si="87"/>
        <v>132</v>
      </c>
      <c r="T152" s="2">
        <f t="shared" si="87"/>
        <v>131</v>
      </c>
      <c r="U152" s="2">
        <f t="shared" si="87"/>
        <v>135</v>
      </c>
      <c r="V152" s="2">
        <f t="shared" si="87"/>
        <v>134</v>
      </c>
      <c r="W152" s="2">
        <f t="shared" si="87"/>
        <v>133</v>
      </c>
      <c r="X152" s="2">
        <f t="shared" si="87"/>
        <v>132</v>
      </c>
      <c r="Y152" s="2">
        <f t="shared" si="87"/>
        <v>131</v>
      </c>
      <c r="Z152" s="2">
        <f t="shared" si="87"/>
        <v>131</v>
      </c>
      <c r="AA152" s="92">
        <f t="shared" si="73"/>
        <v>132</v>
      </c>
      <c r="AB152" s="92">
        <f t="shared" si="74"/>
        <v>131</v>
      </c>
      <c r="AC152" s="92">
        <f t="shared" si="75"/>
        <v>130</v>
      </c>
      <c r="AD152" s="92">
        <f t="shared" si="76"/>
        <v>129</v>
      </c>
      <c r="AE152" s="92">
        <f t="shared" si="77"/>
        <v>128</v>
      </c>
      <c r="AF152" s="92">
        <f t="shared" si="78"/>
        <v>132</v>
      </c>
      <c r="AG152" s="92">
        <f t="shared" si="79"/>
        <v>131</v>
      </c>
      <c r="AH152" s="92">
        <f t="shared" si="80"/>
        <v>130</v>
      </c>
      <c r="AI152" s="92">
        <f t="shared" si="81"/>
        <v>129</v>
      </c>
      <c r="AJ152" s="92">
        <f t="shared" si="82"/>
        <v>128</v>
      </c>
      <c r="AK152" s="92">
        <f t="shared" si="83"/>
        <v>128</v>
      </c>
      <c r="AL152" s="96">
        <f t="shared" ca="1" si="60"/>
        <v>0</v>
      </c>
      <c r="AM152" s="96">
        <f t="shared" ca="1" si="61"/>
        <v>0</v>
      </c>
      <c r="AN152" s="96">
        <f t="shared" ca="1" si="62"/>
        <v>0</v>
      </c>
      <c r="AO152" s="96">
        <f t="shared" ca="1" si="63"/>
        <v>0</v>
      </c>
      <c r="AP152" s="96">
        <f t="shared" ca="1" si="64"/>
        <v>0</v>
      </c>
      <c r="AQ152" s="96">
        <f t="shared" ca="1" si="65"/>
        <v>0</v>
      </c>
      <c r="AR152" s="96">
        <f t="shared" ca="1" si="66"/>
        <v>0</v>
      </c>
      <c r="AS152" s="96">
        <f t="shared" ca="1" si="67"/>
        <v>0</v>
      </c>
      <c r="AT152" s="96">
        <f t="shared" ca="1" si="68"/>
        <v>0</v>
      </c>
      <c r="AU152" s="96">
        <f t="shared" ca="1" si="69"/>
        <v>0</v>
      </c>
      <c r="AV152" s="96">
        <f t="shared" ca="1" si="70"/>
        <v>0</v>
      </c>
      <c r="AW152" s="13">
        <f t="shared" ca="1" si="84"/>
        <v>6</v>
      </c>
      <c r="AX152" s="2">
        <f t="shared" ca="1" si="85"/>
        <v>17</v>
      </c>
    </row>
    <row r="153" spans="1:50" ht="15" customHeight="1" x14ac:dyDescent="0.25">
      <c r="A153" s="93">
        <f t="shared" si="88"/>
        <v>43033</v>
      </c>
      <c r="B153" s="51">
        <f>bering!K153</f>
        <v>5650.8059999999996</v>
      </c>
      <c r="C153" s="51">
        <f>conus!K153</f>
        <v>5859.7470000000003</v>
      </c>
      <c r="D153" s="55">
        <f t="shared" ca="1" si="56"/>
        <v>5650.8059999999996</v>
      </c>
      <c r="E153" s="61">
        <f t="shared" ca="1" si="86"/>
        <v>17</v>
      </c>
      <c r="F153" s="9">
        <f t="shared" ca="1" si="71"/>
        <v>0</v>
      </c>
      <c r="G153" s="63">
        <f>ROW()</f>
        <v>153</v>
      </c>
      <c r="H153" s="95">
        <f t="shared" si="57"/>
        <v>150</v>
      </c>
      <c r="I153" s="95">
        <f t="shared" ca="1" si="58"/>
        <v>136</v>
      </c>
      <c r="J153" s="95">
        <f t="shared" ca="1" si="59"/>
        <v>133</v>
      </c>
      <c r="K153" s="94">
        <f t="shared" si="89"/>
        <v>0</v>
      </c>
      <c r="L153" s="89">
        <f t="shared" si="91"/>
        <v>0</v>
      </c>
      <c r="M153" s="94">
        <f t="shared" ca="1" si="90"/>
        <v>0</v>
      </c>
      <c r="N153" s="89">
        <f t="shared" ca="1" si="92"/>
        <v>0</v>
      </c>
      <c r="O153" s="89"/>
      <c r="P153" s="2">
        <f t="shared" si="93"/>
        <v>136</v>
      </c>
      <c r="Q153" s="2">
        <f t="shared" si="87"/>
        <v>135</v>
      </c>
      <c r="R153" s="2">
        <f t="shared" si="87"/>
        <v>134</v>
      </c>
      <c r="S153" s="2">
        <f t="shared" si="87"/>
        <v>133</v>
      </c>
      <c r="T153" s="2">
        <f t="shared" si="87"/>
        <v>132</v>
      </c>
      <c r="U153" s="2">
        <f t="shared" si="87"/>
        <v>136</v>
      </c>
      <c r="V153" s="2">
        <f t="shared" si="87"/>
        <v>135</v>
      </c>
      <c r="W153" s="2">
        <f t="shared" si="87"/>
        <v>134</v>
      </c>
      <c r="X153" s="2">
        <f t="shared" si="87"/>
        <v>133</v>
      </c>
      <c r="Y153" s="2">
        <f t="shared" si="87"/>
        <v>132</v>
      </c>
      <c r="Z153" s="2">
        <f t="shared" si="87"/>
        <v>132</v>
      </c>
      <c r="AA153" s="92">
        <f t="shared" si="73"/>
        <v>133</v>
      </c>
      <c r="AB153" s="92">
        <f t="shared" si="74"/>
        <v>132</v>
      </c>
      <c r="AC153" s="92">
        <f t="shared" si="75"/>
        <v>131</v>
      </c>
      <c r="AD153" s="92">
        <f t="shared" si="76"/>
        <v>130</v>
      </c>
      <c r="AE153" s="92">
        <f t="shared" si="77"/>
        <v>129</v>
      </c>
      <c r="AF153" s="92">
        <f t="shared" si="78"/>
        <v>133</v>
      </c>
      <c r="AG153" s="92">
        <f t="shared" si="79"/>
        <v>132</v>
      </c>
      <c r="AH153" s="92">
        <f t="shared" si="80"/>
        <v>131</v>
      </c>
      <c r="AI153" s="92">
        <f t="shared" si="81"/>
        <v>130</v>
      </c>
      <c r="AJ153" s="92">
        <f t="shared" si="82"/>
        <v>129</v>
      </c>
      <c r="AK153" s="92">
        <f t="shared" si="83"/>
        <v>129</v>
      </c>
      <c r="AL153" s="96">
        <f t="shared" ca="1" si="60"/>
        <v>0</v>
      </c>
      <c r="AM153" s="96">
        <f t="shared" ca="1" si="61"/>
        <v>0</v>
      </c>
      <c r="AN153" s="96">
        <f t="shared" ca="1" si="62"/>
        <v>0</v>
      </c>
      <c r="AO153" s="96">
        <f t="shared" ca="1" si="63"/>
        <v>0</v>
      </c>
      <c r="AP153" s="96">
        <f t="shared" ca="1" si="64"/>
        <v>0</v>
      </c>
      <c r="AQ153" s="96">
        <f t="shared" ca="1" si="65"/>
        <v>0</v>
      </c>
      <c r="AR153" s="96">
        <f t="shared" ca="1" si="66"/>
        <v>0</v>
      </c>
      <c r="AS153" s="96">
        <f t="shared" ca="1" si="67"/>
        <v>0</v>
      </c>
      <c r="AT153" s="96">
        <f t="shared" ca="1" si="68"/>
        <v>0</v>
      </c>
      <c r="AU153" s="96">
        <f t="shared" ca="1" si="69"/>
        <v>0</v>
      </c>
      <c r="AV153" s="96">
        <f t="shared" ca="1" si="70"/>
        <v>0</v>
      </c>
      <c r="AW153" s="13">
        <f t="shared" ca="1" si="84"/>
        <v>6</v>
      </c>
      <c r="AX153" s="2">
        <f t="shared" ca="1" si="85"/>
        <v>17</v>
      </c>
    </row>
    <row r="154" spans="1:50" ht="15" customHeight="1" x14ac:dyDescent="0.25">
      <c r="A154" s="93">
        <f t="shared" si="88"/>
        <v>43034</v>
      </c>
      <c r="B154" s="51">
        <f>bering!K154</f>
        <v>5650.8059999999996</v>
      </c>
      <c r="C154" s="51">
        <f>conus!K154</f>
        <v>5859.7470000000003</v>
      </c>
      <c r="D154" s="55">
        <f t="shared" ref="D154:D217" ca="1" si="94">OFFSET(B154,-E154,0)</f>
        <v>5650.8059999999996</v>
      </c>
      <c r="E154" s="61">
        <f t="shared" ca="1" si="86"/>
        <v>17</v>
      </c>
      <c r="F154" s="9">
        <f t="shared" ca="1" si="71"/>
        <v>0</v>
      </c>
      <c r="G154" s="63">
        <f>ROW()</f>
        <v>154</v>
      </c>
      <c r="H154" s="95">
        <f t="shared" si="57"/>
        <v>151</v>
      </c>
      <c r="I154" s="95">
        <f t="shared" ca="1" si="58"/>
        <v>137</v>
      </c>
      <c r="J154" s="95">
        <f t="shared" ca="1" si="59"/>
        <v>134</v>
      </c>
      <c r="K154" s="94">
        <f t="shared" si="89"/>
        <v>0</v>
      </c>
      <c r="L154" s="89">
        <f t="shared" si="91"/>
        <v>0</v>
      </c>
      <c r="M154" s="94">
        <f t="shared" ca="1" si="90"/>
        <v>0</v>
      </c>
      <c r="N154" s="89">
        <f t="shared" ca="1" si="92"/>
        <v>0</v>
      </c>
      <c r="O154" s="89"/>
      <c r="P154" s="2">
        <f t="shared" si="93"/>
        <v>137</v>
      </c>
      <c r="Q154" s="2">
        <f t="shared" si="87"/>
        <v>136</v>
      </c>
      <c r="R154" s="2">
        <f t="shared" si="87"/>
        <v>135</v>
      </c>
      <c r="S154" s="2">
        <f t="shared" si="87"/>
        <v>134</v>
      </c>
      <c r="T154" s="2">
        <f t="shared" si="87"/>
        <v>133</v>
      </c>
      <c r="U154" s="2">
        <f t="shared" si="87"/>
        <v>137</v>
      </c>
      <c r="V154" s="2">
        <f t="shared" si="87"/>
        <v>136</v>
      </c>
      <c r="W154" s="2">
        <f t="shared" ref="Q154:Z180" si="95">$G154-W$6</f>
        <v>135</v>
      </c>
      <c r="X154" s="2">
        <f t="shared" si="95"/>
        <v>134</v>
      </c>
      <c r="Y154" s="2">
        <f t="shared" si="95"/>
        <v>133</v>
      </c>
      <c r="Z154" s="2">
        <f t="shared" si="95"/>
        <v>133</v>
      </c>
      <c r="AA154" s="92">
        <f t="shared" si="73"/>
        <v>134</v>
      </c>
      <c r="AB154" s="92">
        <f t="shared" si="74"/>
        <v>133</v>
      </c>
      <c r="AC154" s="92">
        <f t="shared" si="75"/>
        <v>132</v>
      </c>
      <c r="AD154" s="92">
        <f t="shared" si="76"/>
        <v>131</v>
      </c>
      <c r="AE154" s="92">
        <f t="shared" si="77"/>
        <v>130</v>
      </c>
      <c r="AF154" s="92">
        <f t="shared" si="78"/>
        <v>134</v>
      </c>
      <c r="AG154" s="92">
        <f t="shared" si="79"/>
        <v>133</v>
      </c>
      <c r="AH154" s="92">
        <f t="shared" si="80"/>
        <v>132</v>
      </c>
      <c r="AI154" s="92">
        <f t="shared" si="81"/>
        <v>131</v>
      </c>
      <c r="AJ154" s="92">
        <f t="shared" si="82"/>
        <v>130</v>
      </c>
      <c r="AK154" s="92">
        <f t="shared" si="83"/>
        <v>130</v>
      </c>
      <c r="AL154" s="96">
        <f t="shared" ca="1" si="60"/>
        <v>0</v>
      </c>
      <c r="AM154" s="96">
        <f t="shared" ca="1" si="61"/>
        <v>0</v>
      </c>
      <c r="AN154" s="96">
        <f t="shared" ca="1" si="62"/>
        <v>0</v>
      </c>
      <c r="AO154" s="96">
        <f t="shared" ca="1" si="63"/>
        <v>0</v>
      </c>
      <c r="AP154" s="96">
        <f t="shared" ca="1" si="64"/>
        <v>0</v>
      </c>
      <c r="AQ154" s="96">
        <f t="shared" ca="1" si="65"/>
        <v>0</v>
      </c>
      <c r="AR154" s="96">
        <f t="shared" ca="1" si="66"/>
        <v>0</v>
      </c>
      <c r="AS154" s="96">
        <f t="shared" ca="1" si="67"/>
        <v>0</v>
      </c>
      <c r="AT154" s="96">
        <f t="shared" ca="1" si="68"/>
        <v>0</v>
      </c>
      <c r="AU154" s="96">
        <f t="shared" ca="1" si="69"/>
        <v>0</v>
      </c>
      <c r="AV154" s="96">
        <f t="shared" ca="1" si="70"/>
        <v>0</v>
      </c>
      <c r="AW154" s="13">
        <f t="shared" ca="1" si="84"/>
        <v>6</v>
      </c>
      <c r="AX154" s="2">
        <f t="shared" ca="1" si="85"/>
        <v>17</v>
      </c>
    </row>
    <row r="155" spans="1:50" ht="15" customHeight="1" x14ac:dyDescent="0.25">
      <c r="A155" s="93">
        <f t="shared" si="88"/>
        <v>43035</v>
      </c>
      <c r="B155" s="51">
        <f>bering!K155</f>
        <v>5650.8059999999996</v>
      </c>
      <c r="C155" s="51">
        <f>conus!K155</f>
        <v>5859.7470000000003</v>
      </c>
      <c r="D155" s="55">
        <f t="shared" ca="1" si="94"/>
        <v>5650.8059999999996</v>
      </c>
      <c r="E155" s="61">
        <f t="shared" ca="1" si="86"/>
        <v>17</v>
      </c>
      <c r="F155" s="9">
        <f t="shared" ca="1" si="71"/>
        <v>0</v>
      </c>
      <c r="G155" s="63">
        <f>ROW()</f>
        <v>155</v>
      </c>
      <c r="H155" s="95">
        <f t="shared" si="57"/>
        <v>152</v>
      </c>
      <c r="I155" s="95">
        <f t="shared" ca="1" si="58"/>
        <v>138</v>
      </c>
      <c r="J155" s="95">
        <f t="shared" ca="1" si="59"/>
        <v>135</v>
      </c>
      <c r="K155" s="94">
        <f t="shared" si="89"/>
        <v>0</v>
      </c>
      <c r="L155" s="89">
        <f t="shared" si="91"/>
        <v>0</v>
      </c>
      <c r="M155" s="94">
        <f t="shared" ca="1" si="90"/>
        <v>0</v>
      </c>
      <c r="N155" s="89">
        <f t="shared" ca="1" si="92"/>
        <v>0</v>
      </c>
      <c r="O155" s="89"/>
      <c r="P155" s="2">
        <f t="shared" si="93"/>
        <v>138</v>
      </c>
      <c r="Q155" s="2">
        <f t="shared" si="95"/>
        <v>137</v>
      </c>
      <c r="R155" s="2">
        <f t="shared" si="95"/>
        <v>136</v>
      </c>
      <c r="S155" s="2">
        <f t="shared" si="95"/>
        <v>135</v>
      </c>
      <c r="T155" s="2">
        <f t="shared" si="95"/>
        <v>134</v>
      </c>
      <c r="U155" s="2">
        <f t="shared" si="95"/>
        <v>138</v>
      </c>
      <c r="V155" s="2">
        <f t="shared" si="95"/>
        <v>137</v>
      </c>
      <c r="W155" s="2">
        <f t="shared" si="95"/>
        <v>136</v>
      </c>
      <c r="X155" s="2">
        <f t="shared" si="95"/>
        <v>135</v>
      </c>
      <c r="Y155" s="2">
        <f t="shared" si="95"/>
        <v>134</v>
      </c>
      <c r="Z155" s="2">
        <f t="shared" si="95"/>
        <v>134</v>
      </c>
      <c r="AA155" s="92">
        <f t="shared" si="73"/>
        <v>135</v>
      </c>
      <c r="AB155" s="92">
        <f t="shared" si="74"/>
        <v>134</v>
      </c>
      <c r="AC155" s="92">
        <f t="shared" si="75"/>
        <v>133</v>
      </c>
      <c r="AD155" s="92">
        <f t="shared" si="76"/>
        <v>132</v>
      </c>
      <c r="AE155" s="92">
        <f t="shared" si="77"/>
        <v>131</v>
      </c>
      <c r="AF155" s="92">
        <f t="shared" si="78"/>
        <v>135</v>
      </c>
      <c r="AG155" s="92">
        <f t="shared" si="79"/>
        <v>134</v>
      </c>
      <c r="AH155" s="92">
        <f t="shared" si="80"/>
        <v>133</v>
      </c>
      <c r="AI155" s="92">
        <f t="shared" si="81"/>
        <v>132</v>
      </c>
      <c r="AJ155" s="92">
        <f t="shared" si="82"/>
        <v>131</v>
      </c>
      <c r="AK155" s="92">
        <f t="shared" si="83"/>
        <v>131</v>
      </c>
      <c r="AL155" s="96">
        <f t="shared" ca="1" si="60"/>
        <v>0</v>
      </c>
      <c r="AM155" s="96">
        <f t="shared" ca="1" si="61"/>
        <v>0</v>
      </c>
      <c r="AN155" s="96">
        <f t="shared" ca="1" si="62"/>
        <v>0</v>
      </c>
      <c r="AO155" s="96">
        <f t="shared" ca="1" si="63"/>
        <v>0</v>
      </c>
      <c r="AP155" s="96">
        <f t="shared" ca="1" si="64"/>
        <v>0</v>
      </c>
      <c r="AQ155" s="96">
        <f t="shared" ca="1" si="65"/>
        <v>0</v>
      </c>
      <c r="AR155" s="96">
        <f t="shared" ca="1" si="66"/>
        <v>0</v>
      </c>
      <c r="AS155" s="96">
        <f t="shared" ca="1" si="67"/>
        <v>0</v>
      </c>
      <c r="AT155" s="96">
        <f t="shared" ca="1" si="68"/>
        <v>0</v>
      </c>
      <c r="AU155" s="96">
        <f t="shared" ca="1" si="69"/>
        <v>0</v>
      </c>
      <c r="AV155" s="96">
        <f t="shared" ca="1" si="70"/>
        <v>0</v>
      </c>
      <c r="AW155" s="13">
        <f t="shared" ca="1" si="84"/>
        <v>6</v>
      </c>
      <c r="AX155" s="2">
        <f t="shared" ca="1" si="85"/>
        <v>17</v>
      </c>
    </row>
    <row r="156" spans="1:50" ht="15" customHeight="1" x14ac:dyDescent="0.25">
      <c r="A156" s="93">
        <f t="shared" si="88"/>
        <v>43036</v>
      </c>
      <c r="B156" s="51">
        <f>bering!K156</f>
        <v>5650.8059999999996</v>
      </c>
      <c r="C156" s="51">
        <f>conus!K156</f>
        <v>5859.7470000000003</v>
      </c>
      <c r="D156" s="55">
        <f t="shared" ca="1" si="94"/>
        <v>5650.8059999999996</v>
      </c>
      <c r="E156" s="61">
        <f t="shared" ca="1" si="86"/>
        <v>17</v>
      </c>
      <c r="F156" s="9">
        <f t="shared" ca="1" si="71"/>
        <v>0</v>
      </c>
      <c r="G156" s="63">
        <f>ROW()</f>
        <v>156</v>
      </c>
      <c r="H156" s="95">
        <f t="shared" si="57"/>
        <v>153</v>
      </c>
      <c r="I156" s="95">
        <f t="shared" ca="1" si="58"/>
        <v>139</v>
      </c>
      <c r="J156" s="95">
        <f t="shared" ca="1" si="59"/>
        <v>136</v>
      </c>
      <c r="K156" s="94">
        <f t="shared" si="89"/>
        <v>0</v>
      </c>
      <c r="L156" s="89">
        <f t="shared" si="91"/>
        <v>0</v>
      </c>
      <c r="M156" s="94">
        <f t="shared" ca="1" si="90"/>
        <v>0</v>
      </c>
      <c r="N156" s="89">
        <f t="shared" ca="1" si="92"/>
        <v>0</v>
      </c>
      <c r="O156" s="89"/>
      <c r="P156" s="2">
        <f t="shared" si="93"/>
        <v>139</v>
      </c>
      <c r="Q156" s="2">
        <f t="shared" si="95"/>
        <v>138</v>
      </c>
      <c r="R156" s="2">
        <f t="shared" si="95"/>
        <v>137</v>
      </c>
      <c r="S156" s="2">
        <f t="shared" si="95"/>
        <v>136</v>
      </c>
      <c r="T156" s="2">
        <f t="shared" si="95"/>
        <v>135</v>
      </c>
      <c r="U156" s="2">
        <f t="shared" si="95"/>
        <v>139</v>
      </c>
      <c r="V156" s="2">
        <f t="shared" si="95"/>
        <v>138</v>
      </c>
      <c r="W156" s="2">
        <f t="shared" si="95"/>
        <v>137</v>
      </c>
      <c r="X156" s="2">
        <f t="shared" si="95"/>
        <v>136</v>
      </c>
      <c r="Y156" s="2">
        <f t="shared" si="95"/>
        <v>135</v>
      </c>
      <c r="Z156" s="2">
        <f t="shared" si="95"/>
        <v>135</v>
      </c>
      <c r="AA156" s="92">
        <f t="shared" si="73"/>
        <v>136</v>
      </c>
      <c r="AB156" s="92">
        <f t="shared" si="74"/>
        <v>135</v>
      </c>
      <c r="AC156" s="92">
        <f t="shared" si="75"/>
        <v>134</v>
      </c>
      <c r="AD156" s="92">
        <f t="shared" si="76"/>
        <v>133</v>
      </c>
      <c r="AE156" s="92">
        <f t="shared" si="77"/>
        <v>132</v>
      </c>
      <c r="AF156" s="92">
        <f t="shared" si="78"/>
        <v>136</v>
      </c>
      <c r="AG156" s="92">
        <f t="shared" si="79"/>
        <v>135</v>
      </c>
      <c r="AH156" s="92">
        <f t="shared" si="80"/>
        <v>134</v>
      </c>
      <c r="AI156" s="92">
        <f t="shared" si="81"/>
        <v>133</v>
      </c>
      <c r="AJ156" s="92">
        <f t="shared" si="82"/>
        <v>132</v>
      </c>
      <c r="AK156" s="92">
        <f t="shared" si="83"/>
        <v>132</v>
      </c>
      <c r="AL156" s="96">
        <f t="shared" ca="1" si="60"/>
        <v>0</v>
      </c>
      <c r="AM156" s="96">
        <f t="shared" ca="1" si="61"/>
        <v>0</v>
      </c>
      <c r="AN156" s="96">
        <f t="shared" ca="1" si="62"/>
        <v>0</v>
      </c>
      <c r="AO156" s="96">
        <f t="shared" ca="1" si="63"/>
        <v>0</v>
      </c>
      <c r="AP156" s="96">
        <f t="shared" ca="1" si="64"/>
        <v>0</v>
      </c>
      <c r="AQ156" s="96">
        <f t="shared" ca="1" si="65"/>
        <v>0</v>
      </c>
      <c r="AR156" s="96">
        <f t="shared" ca="1" si="66"/>
        <v>0</v>
      </c>
      <c r="AS156" s="96">
        <f t="shared" ca="1" si="67"/>
        <v>0</v>
      </c>
      <c r="AT156" s="96">
        <f t="shared" ca="1" si="68"/>
        <v>0</v>
      </c>
      <c r="AU156" s="96">
        <f t="shared" ca="1" si="69"/>
        <v>0</v>
      </c>
      <c r="AV156" s="96">
        <f t="shared" ca="1" si="70"/>
        <v>0</v>
      </c>
      <c r="AW156" s="13">
        <f t="shared" ca="1" si="84"/>
        <v>6</v>
      </c>
      <c r="AX156" s="2">
        <f t="shared" ca="1" si="85"/>
        <v>17</v>
      </c>
    </row>
    <row r="157" spans="1:50" ht="15" customHeight="1" x14ac:dyDescent="0.25">
      <c r="A157" s="93">
        <f t="shared" si="88"/>
        <v>43037</v>
      </c>
      <c r="B157" s="51">
        <f>bering!K157</f>
        <v>5650.8059999999996</v>
      </c>
      <c r="C157" s="51">
        <f>conus!K157</f>
        <v>5859.7470000000003</v>
      </c>
      <c r="D157" s="55">
        <f t="shared" ca="1" si="94"/>
        <v>5650.8059999999996</v>
      </c>
      <c r="E157" s="61">
        <f t="shared" ca="1" si="86"/>
        <v>17</v>
      </c>
      <c r="F157" s="9">
        <f t="shared" ca="1" si="71"/>
        <v>0</v>
      </c>
      <c r="G157" s="63">
        <f>ROW()</f>
        <v>157</v>
      </c>
      <c r="H157" s="95">
        <f t="shared" si="57"/>
        <v>154</v>
      </c>
      <c r="I157" s="95">
        <f t="shared" ca="1" si="58"/>
        <v>140</v>
      </c>
      <c r="J157" s="95">
        <f t="shared" ca="1" si="59"/>
        <v>137</v>
      </c>
      <c r="K157" s="94">
        <f t="shared" si="89"/>
        <v>0</v>
      </c>
      <c r="L157" s="89">
        <f t="shared" si="91"/>
        <v>0</v>
      </c>
      <c r="M157" s="94">
        <f t="shared" ca="1" si="90"/>
        <v>0</v>
      </c>
      <c r="N157" s="89">
        <f t="shared" ca="1" si="92"/>
        <v>0</v>
      </c>
      <c r="O157" s="89"/>
      <c r="P157" s="2">
        <f t="shared" si="93"/>
        <v>140</v>
      </c>
      <c r="Q157" s="2">
        <f t="shared" si="95"/>
        <v>139</v>
      </c>
      <c r="R157" s="2">
        <f t="shared" si="95"/>
        <v>138</v>
      </c>
      <c r="S157" s="2">
        <f t="shared" si="95"/>
        <v>137</v>
      </c>
      <c r="T157" s="2">
        <f t="shared" si="95"/>
        <v>136</v>
      </c>
      <c r="U157" s="2">
        <f t="shared" si="95"/>
        <v>140</v>
      </c>
      <c r="V157" s="2">
        <f t="shared" si="95"/>
        <v>139</v>
      </c>
      <c r="W157" s="2">
        <f t="shared" si="95"/>
        <v>138</v>
      </c>
      <c r="X157" s="2">
        <f t="shared" si="95"/>
        <v>137</v>
      </c>
      <c r="Y157" s="2">
        <f t="shared" si="95"/>
        <v>136</v>
      </c>
      <c r="Z157" s="2">
        <f t="shared" si="95"/>
        <v>136</v>
      </c>
      <c r="AA157" s="92">
        <f t="shared" si="73"/>
        <v>137</v>
      </c>
      <c r="AB157" s="92">
        <f t="shared" si="74"/>
        <v>136</v>
      </c>
      <c r="AC157" s="92">
        <f t="shared" si="75"/>
        <v>135</v>
      </c>
      <c r="AD157" s="92">
        <f t="shared" si="76"/>
        <v>134</v>
      </c>
      <c r="AE157" s="92">
        <f t="shared" si="77"/>
        <v>133</v>
      </c>
      <c r="AF157" s="92">
        <f t="shared" si="78"/>
        <v>137</v>
      </c>
      <c r="AG157" s="92">
        <f t="shared" si="79"/>
        <v>136</v>
      </c>
      <c r="AH157" s="92">
        <f t="shared" si="80"/>
        <v>135</v>
      </c>
      <c r="AI157" s="92">
        <f t="shared" si="81"/>
        <v>134</v>
      </c>
      <c r="AJ157" s="92">
        <f t="shared" si="82"/>
        <v>133</v>
      </c>
      <c r="AK157" s="92">
        <f t="shared" si="83"/>
        <v>133</v>
      </c>
      <c r="AL157" s="96">
        <f t="shared" ca="1" si="60"/>
        <v>0</v>
      </c>
      <c r="AM157" s="96">
        <f t="shared" ca="1" si="61"/>
        <v>0</v>
      </c>
      <c r="AN157" s="96">
        <f t="shared" ca="1" si="62"/>
        <v>0</v>
      </c>
      <c r="AO157" s="96">
        <f t="shared" ca="1" si="63"/>
        <v>0</v>
      </c>
      <c r="AP157" s="96">
        <f t="shared" ca="1" si="64"/>
        <v>0</v>
      </c>
      <c r="AQ157" s="96">
        <f t="shared" ca="1" si="65"/>
        <v>0</v>
      </c>
      <c r="AR157" s="96">
        <f t="shared" ca="1" si="66"/>
        <v>0</v>
      </c>
      <c r="AS157" s="96">
        <f t="shared" ca="1" si="67"/>
        <v>0</v>
      </c>
      <c r="AT157" s="96">
        <f t="shared" ca="1" si="68"/>
        <v>0</v>
      </c>
      <c r="AU157" s="96">
        <f t="shared" ca="1" si="69"/>
        <v>0</v>
      </c>
      <c r="AV157" s="96">
        <f t="shared" ca="1" si="70"/>
        <v>0</v>
      </c>
      <c r="AW157" s="13">
        <f t="shared" ca="1" si="84"/>
        <v>6</v>
      </c>
      <c r="AX157" s="2">
        <f t="shared" ca="1" si="85"/>
        <v>17</v>
      </c>
    </row>
    <row r="158" spans="1:50" ht="15" customHeight="1" x14ac:dyDescent="0.25">
      <c r="A158" s="93">
        <f t="shared" si="88"/>
        <v>43038</v>
      </c>
      <c r="B158" s="51">
        <f>bering!K158</f>
        <v>5650.8059999999996</v>
      </c>
      <c r="C158" s="51">
        <f>conus!K158</f>
        <v>5859.7470000000003</v>
      </c>
      <c r="D158" s="55">
        <f t="shared" ca="1" si="94"/>
        <v>5650.8059999999996</v>
      </c>
      <c r="E158" s="61">
        <f t="shared" ca="1" si="86"/>
        <v>17</v>
      </c>
      <c r="F158" s="9">
        <f t="shared" ca="1" si="71"/>
        <v>0</v>
      </c>
      <c r="G158" s="63">
        <f>ROW()</f>
        <v>158</v>
      </c>
      <c r="H158" s="95">
        <f t="shared" si="57"/>
        <v>155</v>
      </c>
      <c r="I158" s="95">
        <f t="shared" ca="1" si="58"/>
        <v>141</v>
      </c>
      <c r="J158" s="95">
        <f t="shared" ca="1" si="59"/>
        <v>138</v>
      </c>
      <c r="K158" s="94">
        <f t="shared" si="89"/>
        <v>0</v>
      </c>
      <c r="L158" s="89">
        <f t="shared" si="91"/>
        <v>0</v>
      </c>
      <c r="M158" s="94">
        <f t="shared" ca="1" si="90"/>
        <v>0</v>
      </c>
      <c r="N158" s="89">
        <f t="shared" ca="1" si="92"/>
        <v>0</v>
      </c>
      <c r="O158" s="89"/>
      <c r="P158" s="2">
        <f t="shared" si="93"/>
        <v>141</v>
      </c>
      <c r="Q158" s="2">
        <f t="shared" si="95"/>
        <v>140</v>
      </c>
      <c r="R158" s="2">
        <f t="shared" si="95"/>
        <v>139</v>
      </c>
      <c r="S158" s="2">
        <f t="shared" si="95"/>
        <v>138</v>
      </c>
      <c r="T158" s="2">
        <f t="shared" si="95"/>
        <v>137</v>
      </c>
      <c r="U158" s="2">
        <f t="shared" si="95"/>
        <v>141</v>
      </c>
      <c r="V158" s="2">
        <f t="shared" si="95"/>
        <v>140</v>
      </c>
      <c r="W158" s="2">
        <f t="shared" si="95"/>
        <v>139</v>
      </c>
      <c r="X158" s="2">
        <f t="shared" si="95"/>
        <v>138</v>
      </c>
      <c r="Y158" s="2">
        <f t="shared" si="95"/>
        <v>137</v>
      </c>
      <c r="Z158" s="2">
        <f t="shared" si="95"/>
        <v>137</v>
      </c>
      <c r="AA158" s="92">
        <f t="shared" si="73"/>
        <v>138</v>
      </c>
      <c r="AB158" s="92">
        <f t="shared" si="74"/>
        <v>137</v>
      </c>
      <c r="AC158" s="92">
        <f t="shared" si="75"/>
        <v>136</v>
      </c>
      <c r="AD158" s="92">
        <f t="shared" si="76"/>
        <v>135</v>
      </c>
      <c r="AE158" s="92">
        <f t="shared" si="77"/>
        <v>134</v>
      </c>
      <c r="AF158" s="92">
        <f t="shared" si="78"/>
        <v>138</v>
      </c>
      <c r="AG158" s="92">
        <f t="shared" si="79"/>
        <v>137</v>
      </c>
      <c r="AH158" s="92">
        <f t="shared" si="80"/>
        <v>136</v>
      </c>
      <c r="AI158" s="92">
        <f t="shared" si="81"/>
        <v>135</v>
      </c>
      <c r="AJ158" s="92">
        <f t="shared" si="82"/>
        <v>134</v>
      </c>
      <c r="AK158" s="92">
        <f t="shared" si="83"/>
        <v>134</v>
      </c>
      <c r="AL158" s="96">
        <f t="shared" ca="1" si="60"/>
        <v>0</v>
      </c>
      <c r="AM158" s="96">
        <f t="shared" ca="1" si="61"/>
        <v>0</v>
      </c>
      <c r="AN158" s="96">
        <f t="shared" ca="1" si="62"/>
        <v>0</v>
      </c>
      <c r="AO158" s="96">
        <f t="shared" ca="1" si="63"/>
        <v>0</v>
      </c>
      <c r="AP158" s="96">
        <f t="shared" ca="1" si="64"/>
        <v>0</v>
      </c>
      <c r="AQ158" s="96">
        <f t="shared" ca="1" si="65"/>
        <v>0</v>
      </c>
      <c r="AR158" s="96">
        <f t="shared" ca="1" si="66"/>
        <v>0</v>
      </c>
      <c r="AS158" s="96">
        <f t="shared" ca="1" si="67"/>
        <v>0</v>
      </c>
      <c r="AT158" s="96">
        <f t="shared" ca="1" si="68"/>
        <v>0</v>
      </c>
      <c r="AU158" s="96">
        <f t="shared" ca="1" si="69"/>
        <v>0</v>
      </c>
      <c r="AV158" s="96">
        <f t="shared" ca="1" si="70"/>
        <v>0</v>
      </c>
      <c r="AW158" s="13">
        <f t="shared" ca="1" si="84"/>
        <v>6</v>
      </c>
      <c r="AX158" s="2">
        <f t="shared" ca="1" si="85"/>
        <v>17</v>
      </c>
    </row>
    <row r="159" spans="1:50" ht="15" customHeight="1" x14ac:dyDescent="0.25">
      <c r="A159" s="93">
        <f t="shared" si="88"/>
        <v>43039</v>
      </c>
      <c r="B159" s="51">
        <f>bering!K159</f>
        <v>5650.8059999999996</v>
      </c>
      <c r="C159" s="51">
        <f>conus!K159</f>
        <v>5859.7470000000003</v>
      </c>
      <c r="D159" s="55">
        <f t="shared" ca="1" si="94"/>
        <v>5650.8059999999996</v>
      </c>
      <c r="E159" s="61">
        <f t="shared" ca="1" si="86"/>
        <v>17</v>
      </c>
      <c r="F159" s="9">
        <f t="shared" ca="1" si="71"/>
        <v>0</v>
      </c>
      <c r="G159" s="63">
        <f>ROW()</f>
        <v>159</v>
      </c>
      <c r="H159" s="95">
        <f t="shared" si="57"/>
        <v>156</v>
      </c>
      <c r="I159" s="95">
        <f t="shared" ca="1" si="58"/>
        <v>142</v>
      </c>
      <c r="J159" s="95">
        <f t="shared" ca="1" si="59"/>
        <v>139</v>
      </c>
      <c r="K159" s="94">
        <f t="shared" si="89"/>
        <v>0</v>
      </c>
      <c r="L159" s="89">
        <f t="shared" si="91"/>
        <v>0</v>
      </c>
      <c r="M159" s="94">
        <f t="shared" ca="1" si="90"/>
        <v>0</v>
      </c>
      <c r="N159" s="89">
        <f t="shared" ca="1" si="92"/>
        <v>0</v>
      </c>
      <c r="O159" s="89"/>
      <c r="P159" s="2">
        <f t="shared" si="93"/>
        <v>142</v>
      </c>
      <c r="Q159" s="2">
        <f t="shared" si="95"/>
        <v>141</v>
      </c>
      <c r="R159" s="2">
        <f t="shared" si="95"/>
        <v>140</v>
      </c>
      <c r="S159" s="2">
        <f t="shared" si="95"/>
        <v>139</v>
      </c>
      <c r="T159" s="2">
        <f t="shared" si="95"/>
        <v>138</v>
      </c>
      <c r="U159" s="2">
        <f t="shared" si="95"/>
        <v>142</v>
      </c>
      <c r="V159" s="2">
        <f t="shared" si="95"/>
        <v>141</v>
      </c>
      <c r="W159" s="2">
        <f t="shared" si="95"/>
        <v>140</v>
      </c>
      <c r="X159" s="2">
        <f t="shared" si="95"/>
        <v>139</v>
      </c>
      <c r="Y159" s="2">
        <f t="shared" si="95"/>
        <v>138</v>
      </c>
      <c r="Z159" s="2">
        <f t="shared" si="95"/>
        <v>138</v>
      </c>
      <c r="AA159" s="92">
        <f t="shared" si="73"/>
        <v>139</v>
      </c>
      <c r="AB159" s="92">
        <f t="shared" si="74"/>
        <v>138</v>
      </c>
      <c r="AC159" s="92">
        <f t="shared" si="75"/>
        <v>137</v>
      </c>
      <c r="AD159" s="92">
        <f t="shared" si="76"/>
        <v>136</v>
      </c>
      <c r="AE159" s="92">
        <f t="shared" si="77"/>
        <v>135</v>
      </c>
      <c r="AF159" s="92">
        <f t="shared" si="78"/>
        <v>139</v>
      </c>
      <c r="AG159" s="92">
        <f t="shared" si="79"/>
        <v>138</v>
      </c>
      <c r="AH159" s="92">
        <f t="shared" si="80"/>
        <v>137</v>
      </c>
      <c r="AI159" s="92">
        <f t="shared" si="81"/>
        <v>136</v>
      </c>
      <c r="AJ159" s="92">
        <f t="shared" si="82"/>
        <v>135</v>
      </c>
      <c r="AK159" s="92">
        <f t="shared" si="83"/>
        <v>135</v>
      </c>
      <c r="AL159" s="96">
        <f t="shared" ca="1" si="60"/>
        <v>0</v>
      </c>
      <c r="AM159" s="96">
        <f t="shared" ca="1" si="61"/>
        <v>0</v>
      </c>
      <c r="AN159" s="96">
        <f t="shared" ca="1" si="62"/>
        <v>0</v>
      </c>
      <c r="AO159" s="96">
        <f t="shared" ca="1" si="63"/>
        <v>0</v>
      </c>
      <c r="AP159" s="96">
        <f t="shared" ca="1" si="64"/>
        <v>0</v>
      </c>
      <c r="AQ159" s="96">
        <f t="shared" ca="1" si="65"/>
        <v>0</v>
      </c>
      <c r="AR159" s="96">
        <f t="shared" ca="1" si="66"/>
        <v>0</v>
      </c>
      <c r="AS159" s="96">
        <f t="shared" ca="1" si="67"/>
        <v>0</v>
      </c>
      <c r="AT159" s="96">
        <f t="shared" ca="1" si="68"/>
        <v>0</v>
      </c>
      <c r="AU159" s="96">
        <f t="shared" ca="1" si="69"/>
        <v>0</v>
      </c>
      <c r="AV159" s="96">
        <f t="shared" ca="1" si="70"/>
        <v>0</v>
      </c>
      <c r="AW159" s="13">
        <f t="shared" ca="1" si="84"/>
        <v>6</v>
      </c>
      <c r="AX159" s="2">
        <f t="shared" ca="1" si="85"/>
        <v>17</v>
      </c>
    </row>
    <row r="160" spans="1:50" ht="15" customHeight="1" x14ac:dyDescent="0.25">
      <c r="A160" s="93">
        <f t="shared" si="88"/>
        <v>43040</v>
      </c>
      <c r="B160" s="51">
        <f>bering!K160</f>
        <v>5650.8059999999996</v>
      </c>
      <c r="C160" s="51">
        <f>conus!K160</f>
        <v>5859.7470000000003</v>
      </c>
      <c r="D160" s="55">
        <f t="shared" ca="1" si="94"/>
        <v>5650.8059999999996</v>
      </c>
      <c r="E160" s="61">
        <f t="shared" ca="1" si="86"/>
        <v>17</v>
      </c>
      <c r="F160" s="9">
        <f t="shared" ca="1" si="71"/>
        <v>0</v>
      </c>
      <c r="G160" s="63">
        <f>ROW()</f>
        <v>160</v>
      </c>
      <c r="H160" s="95">
        <f t="shared" si="57"/>
        <v>157</v>
      </c>
      <c r="I160" s="95">
        <f t="shared" ca="1" si="58"/>
        <v>143</v>
      </c>
      <c r="J160" s="95">
        <f t="shared" ca="1" si="59"/>
        <v>140</v>
      </c>
      <c r="K160" s="94">
        <f t="shared" si="89"/>
        <v>0</v>
      </c>
      <c r="L160" s="89">
        <f t="shared" si="91"/>
        <v>0</v>
      </c>
      <c r="M160" s="94">
        <f t="shared" ca="1" si="90"/>
        <v>0</v>
      </c>
      <c r="N160" s="89">
        <f t="shared" ca="1" si="92"/>
        <v>0</v>
      </c>
      <c r="O160" s="89"/>
      <c r="P160" s="2">
        <f t="shared" si="93"/>
        <v>143</v>
      </c>
      <c r="Q160" s="2">
        <f t="shared" si="95"/>
        <v>142</v>
      </c>
      <c r="R160" s="2">
        <f t="shared" si="95"/>
        <v>141</v>
      </c>
      <c r="S160" s="2">
        <f t="shared" si="95"/>
        <v>140</v>
      </c>
      <c r="T160" s="2">
        <f t="shared" si="95"/>
        <v>139</v>
      </c>
      <c r="U160" s="2">
        <f t="shared" si="95"/>
        <v>143</v>
      </c>
      <c r="V160" s="2">
        <f t="shared" si="95"/>
        <v>142</v>
      </c>
      <c r="W160" s="2">
        <f t="shared" si="95"/>
        <v>141</v>
      </c>
      <c r="X160" s="2">
        <f t="shared" si="95"/>
        <v>140</v>
      </c>
      <c r="Y160" s="2">
        <f t="shared" si="95"/>
        <v>139</v>
      </c>
      <c r="Z160" s="2">
        <f t="shared" si="95"/>
        <v>139</v>
      </c>
      <c r="AA160" s="92">
        <f t="shared" si="73"/>
        <v>140</v>
      </c>
      <c r="AB160" s="92">
        <f t="shared" si="74"/>
        <v>139</v>
      </c>
      <c r="AC160" s="92">
        <f t="shared" si="75"/>
        <v>138</v>
      </c>
      <c r="AD160" s="92">
        <f t="shared" si="76"/>
        <v>137</v>
      </c>
      <c r="AE160" s="92">
        <f t="shared" si="77"/>
        <v>136</v>
      </c>
      <c r="AF160" s="92">
        <f t="shared" si="78"/>
        <v>140</v>
      </c>
      <c r="AG160" s="92">
        <f t="shared" si="79"/>
        <v>139</v>
      </c>
      <c r="AH160" s="92">
        <f t="shared" si="80"/>
        <v>138</v>
      </c>
      <c r="AI160" s="92">
        <f t="shared" si="81"/>
        <v>137</v>
      </c>
      <c r="AJ160" s="92">
        <f t="shared" si="82"/>
        <v>136</v>
      </c>
      <c r="AK160" s="92">
        <f t="shared" si="83"/>
        <v>136</v>
      </c>
      <c r="AL160" s="96">
        <f t="shared" ca="1" si="60"/>
        <v>0</v>
      </c>
      <c r="AM160" s="96">
        <f t="shared" ca="1" si="61"/>
        <v>0</v>
      </c>
      <c r="AN160" s="96">
        <f t="shared" ca="1" si="62"/>
        <v>0</v>
      </c>
      <c r="AO160" s="96">
        <f t="shared" ca="1" si="63"/>
        <v>0</v>
      </c>
      <c r="AP160" s="96">
        <f t="shared" ca="1" si="64"/>
        <v>0</v>
      </c>
      <c r="AQ160" s="96">
        <f t="shared" ca="1" si="65"/>
        <v>0</v>
      </c>
      <c r="AR160" s="96">
        <f t="shared" ca="1" si="66"/>
        <v>0</v>
      </c>
      <c r="AS160" s="96">
        <f t="shared" ca="1" si="67"/>
        <v>0</v>
      </c>
      <c r="AT160" s="96">
        <f t="shared" ca="1" si="68"/>
        <v>0</v>
      </c>
      <c r="AU160" s="96">
        <f t="shared" ca="1" si="69"/>
        <v>0</v>
      </c>
      <c r="AV160" s="96">
        <f t="shared" ca="1" si="70"/>
        <v>0</v>
      </c>
      <c r="AW160" s="13">
        <f t="shared" ca="1" si="84"/>
        <v>6</v>
      </c>
      <c r="AX160" s="2">
        <f t="shared" ca="1" si="85"/>
        <v>17</v>
      </c>
    </row>
    <row r="161" spans="1:50" ht="15" customHeight="1" x14ac:dyDescent="0.25">
      <c r="A161" s="93">
        <f t="shared" si="88"/>
        <v>43041</v>
      </c>
      <c r="B161" s="51">
        <f>bering!K161</f>
        <v>5650.8059999999996</v>
      </c>
      <c r="C161" s="51">
        <f>conus!K161</f>
        <v>5859.7470000000003</v>
      </c>
      <c r="D161" s="55">
        <f t="shared" ca="1" si="94"/>
        <v>5650.8059999999996</v>
      </c>
      <c r="E161" s="61">
        <f t="shared" ca="1" si="86"/>
        <v>17</v>
      </c>
      <c r="F161" s="9">
        <f t="shared" ca="1" si="71"/>
        <v>0</v>
      </c>
      <c r="G161" s="63">
        <f>ROW()</f>
        <v>161</v>
      </c>
      <c r="H161" s="95">
        <f t="shared" si="57"/>
        <v>158</v>
      </c>
      <c r="I161" s="95">
        <f t="shared" ca="1" si="58"/>
        <v>144</v>
      </c>
      <c r="J161" s="95">
        <f t="shared" ca="1" si="59"/>
        <v>141</v>
      </c>
      <c r="K161" s="94">
        <f t="shared" si="89"/>
        <v>0</v>
      </c>
      <c r="L161" s="89">
        <f t="shared" si="91"/>
        <v>0</v>
      </c>
      <c r="M161" s="94">
        <f t="shared" ca="1" si="90"/>
        <v>0</v>
      </c>
      <c r="N161" s="89">
        <f t="shared" ca="1" si="92"/>
        <v>0</v>
      </c>
      <c r="O161" s="89"/>
      <c r="P161" s="2">
        <f t="shared" si="93"/>
        <v>144</v>
      </c>
      <c r="Q161" s="2">
        <f t="shared" si="95"/>
        <v>143</v>
      </c>
      <c r="R161" s="2">
        <f t="shared" si="95"/>
        <v>142</v>
      </c>
      <c r="S161" s="2">
        <f t="shared" si="95"/>
        <v>141</v>
      </c>
      <c r="T161" s="2">
        <f t="shared" si="95"/>
        <v>140</v>
      </c>
      <c r="U161" s="2">
        <f t="shared" si="95"/>
        <v>144</v>
      </c>
      <c r="V161" s="2">
        <f t="shared" si="95"/>
        <v>143</v>
      </c>
      <c r="W161" s="2">
        <f t="shared" si="95"/>
        <v>142</v>
      </c>
      <c r="X161" s="2">
        <f t="shared" si="95"/>
        <v>141</v>
      </c>
      <c r="Y161" s="2">
        <f t="shared" si="95"/>
        <v>140</v>
      </c>
      <c r="Z161" s="2">
        <f t="shared" si="95"/>
        <v>140</v>
      </c>
      <c r="AA161" s="92">
        <f t="shared" si="73"/>
        <v>141</v>
      </c>
      <c r="AB161" s="92">
        <f t="shared" si="74"/>
        <v>140</v>
      </c>
      <c r="AC161" s="92">
        <f t="shared" si="75"/>
        <v>139</v>
      </c>
      <c r="AD161" s="92">
        <f t="shared" si="76"/>
        <v>138</v>
      </c>
      <c r="AE161" s="92">
        <f t="shared" si="77"/>
        <v>137</v>
      </c>
      <c r="AF161" s="92">
        <f t="shared" si="78"/>
        <v>141</v>
      </c>
      <c r="AG161" s="92">
        <f t="shared" si="79"/>
        <v>140</v>
      </c>
      <c r="AH161" s="92">
        <f t="shared" si="80"/>
        <v>139</v>
      </c>
      <c r="AI161" s="92">
        <f t="shared" si="81"/>
        <v>138</v>
      </c>
      <c r="AJ161" s="92">
        <f t="shared" si="82"/>
        <v>137</v>
      </c>
      <c r="AK161" s="92">
        <f t="shared" si="83"/>
        <v>137</v>
      </c>
      <c r="AL161" s="96">
        <f t="shared" ca="1" si="60"/>
        <v>0</v>
      </c>
      <c r="AM161" s="96">
        <f t="shared" ca="1" si="61"/>
        <v>0</v>
      </c>
      <c r="AN161" s="96">
        <f t="shared" ca="1" si="62"/>
        <v>0</v>
      </c>
      <c r="AO161" s="96">
        <f t="shared" ca="1" si="63"/>
        <v>0</v>
      </c>
      <c r="AP161" s="96">
        <f t="shared" ca="1" si="64"/>
        <v>0</v>
      </c>
      <c r="AQ161" s="96">
        <f t="shared" ca="1" si="65"/>
        <v>0</v>
      </c>
      <c r="AR161" s="96">
        <f t="shared" ca="1" si="66"/>
        <v>0</v>
      </c>
      <c r="AS161" s="96">
        <f t="shared" ca="1" si="67"/>
        <v>0</v>
      </c>
      <c r="AT161" s="96">
        <f t="shared" ca="1" si="68"/>
        <v>0</v>
      </c>
      <c r="AU161" s="96">
        <f t="shared" ca="1" si="69"/>
        <v>0</v>
      </c>
      <c r="AV161" s="96">
        <f t="shared" ca="1" si="70"/>
        <v>0</v>
      </c>
      <c r="AW161" s="13">
        <f t="shared" ca="1" si="84"/>
        <v>6</v>
      </c>
      <c r="AX161" s="2">
        <f t="shared" ca="1" si="85"/>
        <v>17</v>
      </c>
    </row>
    <row r="162" spans="1:50" ht="15" customHeight="1" x14ac:dyDescent="0.25">
      <c r="A162" s="93">
        <f t="shared" si="88"/>
        <v>43042</v>
      </c>
      <c r="B162" s="51">
        <f>bering!K162</f>
        <v>5650.8059999999996</v>
      </c>
      <c r="C162" s="51">
        <f>conus!K162</f>
        <v>5859.7470000000003</v>
      </c>
      <c r="D162" s="55">
        <f t="shared" ca="1" si="94"/>
        <v>5650.8059999999996</v>
      </c>
      <c r="E162" s="61">
        <f t="shared" ca="1" si="86"/>
        <v>17</v>
      </c>
      <c r="F162" s="9">
        <f t="shared" ca="1" si="71"/>
        <v>0</v>
      </c>
      <c r="G162" s="63">
        <f>ROW()</f>
        <v>162</v>
      </c>
      <c r="H162" s="95">
        <f t="shared" si="57"/>
        <v>159</v>
      </c>
      <c r="I162" s="95">
        <f t="shared" ca="1" si="58"/>
        <v>145</v>
      </c>
      <c r="J162" s="95">
        <f t="shared" ca="1" si="59"/>
        <v>142</v>
      </c>
      <c r="K162" s="94">
        <f t="shared" si="89"/>
        <v>0</v>
      </c>
      <c r="L162" s="89">
        <f t="shared" si="91"/>
        <v>0</v>
      </c>
      <c r="M162" s="94">
        <f t="shared" ca="1" si="90"/>
        <v>0</v>
      </c>
      <c r="N162" s="89">
        <f t="shared" ca="1" si="92"/>
        <v>0</v>
      </c>
      <c r="O162" s="89"/>
      <c r="P162" s="2">
        <f t="shared" si="93"/>
        <v>145</v>
      </c>
      <c r="Q162" s="2">
        <f t="shared" si="95"/>
        <v>144</v>
      </c>
      <c r="R162" s="2">
        <f t="shared" si="95"/>
        <v>143</v>
      </c>
      <c r="S162" s="2">
        <f t="shared" si="95"/>
        <v>142</v>
      </c>
      <c r="T162" s="2">
        <f t="shared" si="95"/>
        <v>141</v>
      </c>
      <c r="U162" s="2">
        <f t="shared" si="95"/>
        <v>145</v>
      </c>
      <c r="V162" s="2">
        <f t="shared" si="95"/>
        <v>144</v>
      </c>
      <c r="W162" s="2">
        <f t="shared" si="95"/>
        <v>143</v>
      </c>
      <c r="X162" s="2">
        <f t="shared" si="95"/>
        <v>142</v>
      </c>
      <c r="Y162" s="2">
        <f t="shared" si="95"/>
        <v>141</v>
      </c>
      <c r="Z162" s="2">
        <f t="shared" si="95"/>
        <v>141</v>
      </c>
      <c r="AA162" s="92">
        <f t="shared" si="73"/>
        <v>142</v>
      </c>
      <c r="AB162" s="92">
        <f t="shared" si="74"/>
        <v>141</v>
      </c>
      <c r="AC162" s="92">
        <f t="shared" si="75"/>
        <v>140</v>
      </c>
      <c r="AD162" s="92">
        <f t="shared" si="76"/>
        <v>139</v>
      </c>
      <c r="AE162" s="92">
        <f t="shared" si="77"/>
        <v>138</v>
      </c>
      <c r="AF162" s="92">
        <f t="shared" si="78"/>
        <v>142</v>
      </c>
      <c r="AG162" s="92">
        <f t="shared" si="79"/>
        <v>141</v>
      </c>
      <c r="AH162" s="92">
        <f t="shared" si="80"/>
        <v>140</v>
      </c>
      <c r="AI162" s="92">
        <f t="shared" si="81"/>
        <v>139</v>
      </c>
      <c r="AJ162" s="92">
        <f t="shared" si="82"/>
        <v>138</v>
      </c>
      <c r="AK162" s="92">
        <f t="shared" si="83"/>
        <v>138</v>
      </c>
      <c r="AL162" s="96">
        <f t="shared" ca="1" si="60"/>
        <v>0</v>
      </c>
      <c r="AM162" s="96">
        <f t="shared" ca="1" si="61"/>
        <v>0</v>
      </c>
      <c r="AN162" s="96">
        <f t="shared" ca="1" si="62"/>
        <v>0</v>
      </c>
      <c r="AO162" s="96">
        <f t="shared" ca="1" si="63"/>
        <v>0</v>
      </c>
      <c r="AP162" s="96">
        <f t="shared" ca="1" si="64"/>
        <v>0</v>
      </c>
      <c r="AQ162" s="96">
        <f t="shared" ca="1" si="65"/>
        <v>0</v>
      </c>
      <c r="AR162" s="96">
        <f t="shared" ca="1" si="66"/>
        <v>0</v>
      </c>
      <c r="AS162" s="96">
        <f t="shared" ca="1" si="67"/>
        <v>0</v>
      </c>
      <c r="AT162" s="96">
        <f t="shared" ca="1" si="68"/>
        <v>0</v>
      </c>
      <c r="AU162" s="96">
        <f t="shared" ca="1" si="69"/>
        <v>0</v>
      </c>
      <c r="AV162" s="96">
        <f t="shared" ca="1" si="70"/>
        <v>0</v>
      </c>
      <c r="AW162" s="13">
        <f t="shared" ca="1" si="84"/>
        <v>6</v>
      </c>
      <c r="AX162" s="2">
        <f t="shared" ca="1" si="85"/>
        <v>17</v>
      </c>
    </row>
    <row r="163" spans="1:50" ht="15" customHeight="1" x14ac:dyDescent="0.25">
      <c r="A163" s="93">
        <f t="shared" si="88"/>
        <v>43043</v>
      </c>
      <c r="B163" s="51">
        <f>bering!K163</f>
        <v>5650.8059999999996</v>
      </c>
      <c r="C163" s="51">
        <f>conus!K163</f>
        <v>5859.7470000000003</v>
      </c>
      <c r="D163" s="55">
        <f t="shared" ca="1" si="94"/>
        <v>5650.8059999999996</v>
      </c>
      <c r="E163" s="61">
        <f t="shared" ca="1" si="86"/>
        <v>17</v>
      </c>
      <c r="F163" s="9">
        <f t="shared" ca="1" si="71"/>
        <v>0</v>
      </c>
      <c r="G163" s="63">
        <f>ROW()</f>
        <v>163</v>
      </c>
      <c r="H163" s="95">
        <f t="shared" si="57"/>
        <v>160</v>
      </c>
      <c r="I163" s="95">
        <f t="shared" ca="1" si="58"/>
        <v>146</v>
      </c>
      <c r="J163" s="95">
        <f t="shared" ca="1" si="59"/>
        <v>143</v>
      </c>
      <c r="K163" s="94">
        <f t="shared" si="89"/>
        <v>0</v>
      </c>
      <c r="L163" s="89">
        <f t="shared" si="91"/>
        <v>0</v>
      </c>
      <c r="M163" s="94">
        <f t="shared" ca="1" si="90"/>
        <v>0</v>
      </c>
      <c r="N163" s="89">
        <f t="shared" ca="1" si="92"/>
        <v>0</v>
      </c>
      <c r="O163" s="89"/>
      <c r="P163" s="2">
        <f t="shared" si="93"/>
        <v>146</v>
      </c>
      <c r="Q163" s="2">
        <f t="shared" si="95"/>
        <v>145</v>
      </c>
      <c r="R163" s="2">
        <f t="shared" si="95"/>
        <v>144</v>
      </c>
      <c r="S163" s="2">
        <f t="shared" si="95"/>
        <v>143</v>
      </c>
      <c r="T163" s="2">
        <f t="shared" si="95"/>
        <v>142</v>
      </c>
      <c r="U163" s="2">
        <f t="shared" si="95"/>
        <v>146</v>
      </c>
      <c r="V163" s="2">
        <f t="shared" si="95"/>
        <v>145</v>
      </c>
      <c r="W163" s="2">
        <f t="shared" si="95"/>
        <v>144</v>
      </c>
      <c r="X163" s="2">
        <f t="shared" si="95"/>
        <v>143</v>
      </c>
      <c r="Y163" s="2">
        <f t="shared" si="95"/>
        <v>142</v>
      </c>
      <c r="Z163" s="2">
        <f t="shared" si="95"/>
        <v>142</v>
      </c>
      <c r="AA163" s="92">
        <f t="shared" si="73"/>
        <v>143</v>
      </c>
      <c r="AB163" s="92">
        <f t="shared" si="74"/>
        <v>142</v>
      </c>
      <c r="AC163" s="92">
        <f t="shared" si="75"/>
        <v>141</v>
      </c>
      <c r="AD163" s="92">
        <f t="shared" si="76"/>
        <v>140</v>
      </c>
      <c r="AE163" s="92">
        <f t="shared" si="77"/>
        <v>139</v>
      </c>
      <c r="AF163" s="92">
        <f t="shared" si="78"/>
        <v>143</v>
      </c>
      <c r="AG163" s="92">
        <f t="shared" si="79"/>
        <v>142</v>
      </c>
      <c r="AH163" s="92">
        <f t="shared" si="80"/>
        <v>141</v>
      </c>
      <c r="AI163" s="92">
        <f t="shared" si="81"/>
        <v>140</v>
      </c>
      <c r="AJ163" s="92">
        <f t="shared" si="82"/>
        <v>139</v>
      </c>
      <c r="AK163" s="92">
        <f t="shared" si="83"/>
        <v>139</v>
      </c>
      <c r="AL163" s="96">
        <f t="shared" ca="1" si="60"/>
        <v>0</v>
      </c>
      <c r="AM163" s="96">
        <f t="shared" ca="1" si="61"/>
        <v>0</v>
      </c>
      <c r="AN163" s="96">
        <f t="shared" ca="1" si="62"/>
        <v>0</v>
      </c>
      <c r="AO163" s="96">
        <f t="shared" ca="1" si="63"/>
        <v>0</v>
      </c>
      <c r="AP163" s="96">
        <f t="shared" ca="1" si="64"/>
        <v>0</v>
      </c>
      <c r="AQ163" s="96">
        <f t="shared" ca="1" si="65"/>
        <v>0</v>
      </c>
      <c r="AR163" s="96">
        <f t="shared" ca="1" si="66"/>
        <v>0</v>
      </c>
      <c r="AS163" s="96">
        <f t="shared" ca="1" si="67"/>
        <v>0</v>
      </c>
      <c r="AT163" s="96">
        <f t="shared" ca="1" si="68"/>
        <v>0</v>
      </c>
      <c r="AU163" s="96">
        <f t="shared" ca="1" si="69"/>
        <v>0</v>
      </c>
      <c r="AV163" s="96">
        <f t="shared" ca="1" si="70"/>
        <v>0</v>
      </c>
      <c r="AW163" s="13">
        <f t="shared" ca="1" si="84"/>
        <v>6</v>
      </c>
      <c r="AX163" s="2">
        <f t="shared" ca="1" si="85"/>
        <v>17</v>
      </c>
    </row>
    <row r="164" spans="1:50" ht="15" customHeight="1" x14ac:dyDescent="0.25">
      <c r="A164" s="93">
        <f t="shared" si="88"/>
        <v>43044</v>
      </c>
      <c r="B164" s="51">
        <f>bering!K164</f>
        <v>5650.8059999999996</v>
      </c>
      <c r="C164" s="51">
        <f>conus!K164</f>
        <v>5859.7470000000003</v>
      </c>
      <c r="D164" s="55">
        <f t="shared" ca="1" si="94"/>
        <v>5650.8059999999996</v>
      </c>
      <c r="E164" s="61">
        <f t="shared" ca="1" si="86"/>
        <v>17</v>
      </c>
      <c r="F164" s="9">
        <f t="shared" ca="1" si="71"/>
        <v>0</v>
      </c>
      <c r="G164" s="63">
        <f>ROW()</f>
        <v>164</v>
      </c>
      <c r="H164" s="95">
        <f t="shared" si="57"/>
        <v>161</v>
      </c>
      <c r="I164" s="95">
        <f t="shared" ca="1" si="58"/>
        <v>147</v>
      </c>
      <c r="J164" s="95">
        <f t="shared" ca="1" si="59"/>
        <v>144</v>
      </c>
      <c r="K164" s="94">
        <f t="shared" si="89"/>
        <v>0</v>
      </c>
      <c r="L164" s="89">
        <f t="shared" si="91"/>
        <v>0</v>
      </c>
      <c r="M164" s="94">
        <f t="shared" ca="1" si="90"/>
        <v>0</v>
      </c>
      <c r="N164" s="89">
        <f t="shared" ca="1" si="92"/>
        <v>0</v>
      </c>
      <c r="O164" s="89"/>
      <c r="P164" s="2">
        <f t="shared" si="93"/>
        <v>147</v>
      </c>
      <c r="Q164" s="2">
        <f t="shared" si="95"/>
        <v>146</v>
      </c>
      <c r="R164" s="2">
        <f t="shared" si="95"/>
        <v>145</v>
      </c>
      <c r="S164" s="2">
        <f t="shared" si="95"/>
        <v>144</v>
      </c>
      <c r="T164" s="2">
        <f t="shared" si="95"/>
        <v>143</v>
      </c>
      <c r="U164" s="2">
        <f t="shared" si="95"/>
        <v>147</v>
      </c>
      <c r="V164" s="2">
        <f t="shared" si="95"/>
        <v>146</v>
      </c>
      <c r="W164" s="2">
        <f t="shared" si="95"/>
        <v>145</v>
      </c>
      <c r="X164" s="2">
        <f t="shared" si="95"/>
        <v>144</v>
      </c>
      <c r="Y164" s="2">
        <f t="shared" si="95"/>
        <v>143</v>
      </c>
      <c r="Z164" s="2">
        <f t="shared" si="95"/>
        <v>143</v>
      </c>
      <c r="AA164" s="92">
        <f t="shared" si="73"/>
        <v>144</v>
      </c>
      <c r="AB164" s="92">
        <f t="shared" si="74"/>
        <v>143</v>
      </c>
      <c r="AC164" s="92">
        <f t="shared" si="75"/>
        <v>142</v>
      </c>
      <c r="AD164" s="92">
        <f t="shared" si="76"/>
        <v>141</v>
      </c>
      <c r="AE164" s="92">
        <f t="shared" si="77"/>
        <v>140</v>
      </c>
      <c r="AF164" s="92">
        <f t="shared" si="78"/>
        <v>144</v>
      </c>
      <c r="AG164" s="92">
        <f t="shared" si="79"/>
        <v>143</v>
      </c>
      <c r="AH164" s="92">
        <f t="shared" si="80"/>
        <v>142</v>
      </c>
      <c r="AI164" s="92">
        <f t="shared" si="81"/>
        <v>141</v>
      </c>
      <c r="AJ164" s="92">
        <f t="shared" si="82"/>
        <v>140</v>
      </c>
      <c r="AK164" s="92">
        <f t="shared" si="83"/>
        <v>140</v>
      </c>
      <c r="AL164" s="96">
        <f t="shared" ca="1" si="60"/>
        <v>0</v>
      </c>
      <c r="AM164" s="96">
        <f t="shared" ca="1" si="61"/>
        <v>0</v>
      </c>
      <c r="AN164" s="96">
        <f t="shared" ca="1" si="62"/>
        <v>0</v>
      </c>
      <c r="AO164" s="96">
        <f t="shared" ca="1" si="63"/>
        <v>0</v>
      </c>
      <c r="AP164" s="96">
        <f t="shared" ca="1" si="64"/>
        <v>0</v>
      </c>
      <c r="AQ164" s="96">
        <f t="shared" ca="1" si="65"/>
        <v>0</v>
      </c>
      <c r="AR164" s="96">
        <f t="shared" ca="1" si="66"/>
        <v>0</v>
      </c>
      <c r="AS164" s="96">
        <f t="shared" ca="1" si="67"/>
        <v>0</v>
      </c>
      <c r="AT164" s="96">
        <f t="shared" ca="1" si="68"/>
        <v>0</v>
      </c>
      <c r="AU164" s="96">
        <f t="shared" ca="1" si="69"/>
        <v>0</v>
      </c>
      <c r="AV164" s="96">
        <f t="shared" ca="1" si="70"/>
        <v>0</v>
      </c>
      <c r="AW164" s="13">
        <f t="shared" ca="1" si="84"/>
        <v>6</v>
      </c>
      <c r="AX164" s="2">
        <f t="shared" ca="1" si="85"/>
        <v>17</v>
      </c>
    </row>
    <row r="165" spans="1:50" ht="15" customHeight="1" x14ac:dyDescent="0.25">
      <c r="A165" s="93">
        <f t="shared" si="88"/>
        <v>43045</v>
      </c>
      <c r="B165" s="51">
        <f>bering!K165</f>
        <v>5650.8059999999996</v>
      </c>
      <c r="C165" s="51">
        <f>conus!K165</f>
        <v>5859.7470000000003</v>
      </c>
      <c r="D165" s="55">
        <f t="shared" ca="1" si="94"/>
        <v>5650.8059999999996</v>
      </c>
      <c r="E165" s="61">
        <f t="shared" ca="1" si="86"/>
        <v>17</v>
      </c>
      <c r="F165" s="9">
        <f t="shared" ca="1" si="71"/>
        <v>0</v>
      </c>
      <c r="G165" s="63">
        <f>ROW()</f>
        <v>165</v>
      </c>
      <c r="H165" s="95">
        <f t="shared" si="57"/>
        <v>162</v>
      </c>
      <c r="I165" s="95">
        <f t="shared" ca="1" si="58"/>
        <v>148</v>
      </c>
      <c r="J165" s="95">
        <f t="shared" ca="1" si="59"/>
        <v>145</v>
      </c>
      <c r="K165" s="94">
        <f t="shared" si="89"/>
        <v>0</v>
      </c>
      <c r="L165" s="89">
        <f t="shared" si="91"/>
        <v>0</v>
      </c>
      <c r="M165" s="94">
        <f t="shared" ca="1" si="90"/>
        <v>0</v>
      </c>
      <c r="N165" s="89">
        <f t="shared" ca="1" si="92"/>
        <v>0</v>
      </c>
      <c r="O165" s="89"/>
      <c r="P165" s="2">
        <f t="shared" si="93"/>
        <v>148</v>
      </c>
      <c r="Q165" s="2">
        <f t="shared" si="95"/>
        <v>147</v>
      </c>
      <c r="R165" s="2">
        <f t="shared" si="95"/>
        <v>146</v>
      </c>
      <c r="S165" s="2">
        <f t="shared" si="95"/>
        <v>145</v>
      </c>
      <c r="T165" s="2">
        <f t="shared" si="95"/>
        <v>144</v>
      </c>
      <c r="U165" s="2">
        <f t="shared" si="95"/>
        <v>148</v>
      </c>
      <c r="V165" s="2">
        <f t="shared" si="95"/>
        <v>147</v>
      </c>
      <c r="W165" s="2">
        <f t="shared" si="95"/>
        <v>146</v>
      </c>
      <c r="X165" s="2">
        <f t="shared" si="95"/>
        <v>145</v>
      </c>
      <c r="Y165" s="2">
        <f t="shared" si="95"/>
        <v>144</v>
      </c>
      <c r="Z165" s="2">
        <f t="shared" si="95"/>
        <v>144</v>
      </c>
      <c r="AA165" s="92">
        <f t="shared" si="73"/>
        <v>145</v>
      </c>
      <c r="AB165" s="92">
        <f t="shared" si="74"/>
        <v>144</v>
      </c>
      <c r="AC165" s="92">
        <f t="shared" si="75"/>
        <v>143</v>
      </c>
      <c r="AD165" s="92">
        <f t="shared" si="76"/>
        <v>142</v>
      </c>
      <c r="AE165" s="92">
        <f t="shared" si="77"/>
        <v>141</v>
      </c>
      <c r="AF165" s="92">
        <f t="shared" si="78"/>
        <v>145</v>
      </c>
      <c r="AG165" s="92">
        <f t="shared" si="79"/>
        <v>144</v>
      </c>
      <c r="AH165" s="92">
        <f t="shared" si="80"/>
        <v>143</v>
      </c>
      <c r="AI165" s="92">
        <f t="shared" si="81"/>
        <v>142</v>
      </c>
      <c r="AJ165" s="92">
        <f t="shared" si="82"/>
        <v>141</v>
      </c>
      <c r="AK165" s="92">
        <f t="shared" si="83"/>
        <v>141</v>
      </c>
      <c r="AL165" s="96">
        <f t="shared" ca="1" si="60"/>
        <v>0</v>
      </c>
      <c r="AM165" s="96">
        <f t="shared" ca="1" si="61"/>
        <v>0</v>
      </c>
      <c r="AN165" s="96">
        <f t="shared" ca="1" si="62"/>
        <v>0</v>
      </c>
      <c r="AO165" s="96">
        <f t="shared" ca="1" si="63"/>
        <v>0</v>
      </c>
      <c r="AP165" s="96">
        <f t="shared" ca="1" si="64"/>
        <v>0</v>
      </c>
      <c r="AQ165" s="96">
        <f t="shared" ca="1" si="65"/>
        <v>0</v>
      </c>
      <c r="AR165" s="96">
        <f t="shared" ca="1" si="66"/>
        <v>0</v>
      </c>
      <c r="AS165" s="96">
        <f t="shared" ca="1" si="67"/>
        <v>0</v>
      </c>
      <c r="AT165" s="96">
        <f t="shared" ca="1" si="68"/>
        <v>0</v>
      </c>
      <c r="AU165" s="96">
        <f t="shared" ca="1" si="69"/>
        <v>0</v>
      </c>
      <c r="AV165" s="96">
        <f t="shared" ca="1" si="70"/>
        <v>0</v>
      </c>
      <c r="AW165" s="13">
        <f t="shared" ca="1" si="84"/>
        <v>6</v>
      </c>
      <c r="AX165" s="2">
        <f t="shared" ca="1" si="85"/>
        <v>17</v>
      </c>
    </row>
    <row r="166" spans="1:50" ht="15" customHeight="1" x14ac:dyDescent="0.25">
      <c r="A166" s="93">
        <f t="shared" si="88"/>
        <v>43046</v>
      </c>
      <c r="B166" s="51">
        <f>bering!K166</f>
        <v>5650.8059999999996</v>
      </c>
      <c r="C166" s="51">
        <f>conus!K166</f>
        <v>5859.7470000000003</v>
      </c>
      <c r="D166" s="55">
        <f t="shared" ca="1" si="94"/>
        <v>5650.8059999999996</v>
      </c>
      <c r="E166" s="61">
        <f t="shared" ca="1" si="86"/>
        <v>17</v>
      </c>
      <c r="F166" s="9">
        <f t="shared" ca="1" si="71"/>
        <v>0</v>
      </c>
      <c r="G166" s="63">
        <f>ROW()</f>
        <v>166</v>
      </c>
      <c r="H166" s="95">
        <f t="shared" ref="H166:H229" si="96">G166-B$1</f>
        <v>163</v>
      </c>
      <c r="I166" s="95">
        <f t="shared" ref="I166:I229" ca="1" si="97">G166-E166</f>
        <v>149</v>
      </c>
      <c r="J166" s="95">
        <f t="shared" ref="J166:J229" ca="1" si="98">I166-B$1</f>
        <v>146</v>
      </c>
      <c r="K166" s="94">
        <f t="shared" si="89"/>
        <v>0</v>
      </c>
      <c r="L166" s="89">
        <f t="shared" si="91"/>
        <v>0</v>
      </c>
      <c r="M166" s="94">
        <f t="shared" ca="1" si="90"/>
        <v>0</v>
      </c>
      <c r="N166" s="89">
        <f t="shared" ca="1" si="92"/>
        <v>0</v>
      </c>
      <c r="O166" s="89"/>
      <c r="P166" s="2">
        <f t="shared" si="93"/>
        <v>149</v>
      </c>
      <c r="Q166" s="2">
        <f t="shared" si="95"/>
        <v>148</v>
      </c>
      <c r="R166" s="2">
        <f t="shared" si="95"/>
        <v>147</v>
      </c>
      <c r="S166" s="2">
        <f t="shared" si="95"/>
        <v>146</v>
      </c>
      <c r="T166" s="2">
        <f t="shared" si="95"/>
        <v>145</v>
      </c>
      <c r="U166" s="2">
        <f t="shared" si="95"/>
        <v>149</v>
      </c>
      <c r="V166" s="2">
        <f t="shared" si="95"/>
        <v>148</v>
      </c>
      <c r="W166" s="2">
        <f t="shared" si="95"/>
        <v>147</v>
      </c>
      <c r="X166" s="2">
        <f t="shared" si="95"/>
        <v>146</v>
      </c>
      <c r="Y166" s="2">
        <f t="shared" si="95"/>
        <v>145</v>
      </c>
      <c r="Z166" s="2">
        <f t="shared" si="95"/>
        <v>145</v>
      </c>
      <c r="AA166" s="92">
        <f t="shared" si="73"/>
        <v>146</v>
      </c>
      <c r="AB166" s="92">
        <f t="shared" si="74"/>
        <v>145</v>
      </c>
      <c r="AC166" s="92">
        <f t="shared" si="75"/>
        <v>144</v>
      </c>
      <c r="AD166" s="92">
        <f t="shared" si="76"/>
        <v>143</v>
      </c>
      <c r="AE166" s="92">
        <f t="shared" si="77"/>
        <v>142</v>
      </c>
      <c r="AF166" s="92">
        <f t="shared" si="78"/>
        <v>146</v>
      </c>
      <c r="AG166" s="92">
        <f t="shared" si="79"/>
        <v>145</v>
      </c>
      <c r="AH166" s="92">
        <f t="shared" si="80"/>
        <v>144</v>
      </c>
      <c r="AI166" s="92">
        <f t="shared" si="81"/>
        <v>143</v>
      </c>
      <c r="AJ166" s="92">
        <f t="shared" si="82"/>
        <v>142</v>
      </c>
      <c r="AK166" s="92">
        <f t="shared" si="83"/>
        <v>142</v>
      </c>
      <c r="AL166" s="96">
        <f t="shared" ref="AL166:AL229" ca="1" si="99">IF(ISERROR(CORREL(INDIRECT("c" &amp; $G166 &amp; ":c" &amp; $H166), INDIRECT("b" &amp; P166 &amp; ":b" &amp; AA166))),0,CORREL(INDIRECT("c" &amp; $G166 &amp; ":c" &amp; $H166), INDIRECT("b" &amp; P166 &amp; ":b" &amp; AA166)))</f>
        <v>0</v>
      </c>
      <c r="AM166" s="96">
        <f t="shared" ref="AM166:AM229" ca="1" si="100">IF(ISERROR(CORREL(INDIRECT("c" &amp; $G166 &amp; ":c" &amp; $H166), INDIRECT("b" &amp; Q166 &amp; ":b" &amp; AB166))),0,CORREL(INDIRECT("c" &amp; $G166 &amp; ":c" &amp; $H166), INDIRECT("b" &amp; Q166 &amp; ":b" &amp; AB166)))</f>
        <v>0</v>
      </c>
      <c r="AN166" s="96">
        <f t="shared" ref="AN166:AN229" ca="1" si="101">IF(ISERROR(CORREL(INDIRECT("c" &amp; $G166 &amp; ":c" &amp; $H166), INDIRECT("b" &amp; R166 &amp; ":b" &amp; AC166))),0,CORREL(INDIRECT("c" &amp; $G166 &amp; ":c" &amp; $H166), INDIRECT("b" &amp; R166 &amp; ":b" &amp; AC166)))</f>
        <v>0</v>
      </c>
      <c r="AO166" s="96">
        <f t="shared" ref="AO166:AO229" ca="1" si="102">IF(ISERROR(CORREL(INDIRECT("c" &amp; $G166 &amp; ":c" &amp; $H166), INDIRECT("b" &amp; S166 &amp; ":b" &amp; AD166))),0,CORREL(INDIRECT("c" &amp; $G166 &amp; ":c" &amp; $H166), INDIRECT("b" &amp; S166 &amp; ":b" &amp; AD166)))</f>
        <v>0</v>
      </c>
      <c r="AP166" s="96">
        <f t="shared" ref="AP166:AP229" ca="1" si="103">IF(ISERROR(CORREL(INDIRECT("c" &amp; $G166 &amp; ":c" &amp; $H166), INDIRECT("b" &amp; T166 &amp; ":b" &amp; AE166))),0,CORREL(INDIRECT("c" &amp; $G166 &amp; ":c" &amp; $H166), INDIRECT("b" &amp; T166 &amp; ":b" &amp; AE166)))</f>
        <v>0</v>
      </c>
      <c r="AQ166" s="96">
        <f t="shared" ref="AQ166:AQ229" ca="1" si="104">IF(ISERROR(CORREL(INDIRECT("c" &amp; $G166 &amp; ":c" &amp; $H166), INDIRECT("b" &amp; U166 &amp; ":b" &amp; AF166))),0,CORREL(INDIRECT("c" &amp; $G166 &amp; ":c" &amp; $H166), INDIRECT("b" &amp; U166 &amp; ":b" &amp; AF166)))</f>
        <v>0</v>
      </c>
      <c r="AR166" s="96">
        <f t="shared" ref="AR166:AR229" ca="1" si="105">IF(ISERROR(CORREL(INDIRECT("c" &amp; $G166 &amp; ":c" &amp; $H166), INDIRECT("b" &amp; V166 &amp; ":b" &amp; AG166))),0,CORREL(INDIRECT("c" &amp; $G166 &amp; ":c" &amp; $H166), INDIRECT("b" &amp; V166 &amp; ":b" &amp; AG166)))</f>
        <v>0</v>
      </c>
      <c r="AS166" s="96">
        <f t="shared" ref="AS166:AS229" ca="1" si="106">IF(ISERROR(CORREL(INDIRECT("c" &amp; $G166 &amp; ":c" &amp; $H166), INDIRECT("b" &amp; W166 &amp; ":b" &amp; AH166))),0,CORREL(INDIRECT("c" &amp; $G166 &amp; ":c" &amp; $H166), INDIRECT("b" &amp; W166 &amp; ":b" &amp; AH166)))</f>
        <v>0</v>
      </c>
      <c r="AT166" s="96">
        <f t="shared" ref="AT166:AT229" ca="1" si="107">IF(ISERROR(CORREL(INDIRECT("c" &amp; $G166 &amp; ":c" &amp; $H166), INDIRECT("b" &amp; X166 &amp; ":b" &amp; AI166))),0,CORREL(INDIRECT("c" &amp; $G166 &amp; ":c" &amp; $H166), INDIRECT("b" &amp; X166 &amp; ":b" &amp; AI166)))</f>
        <v>0</v>
      </c>
      <c r="AU166" s="96">
        <f t="shared" ref="AU166:AU229" ca="1" si="108">IF(ISERROR(CORREL(INDIRECT("c" &amp; $G166 &amp; ":c" &amp; $H166), INDIRECT("b" &amp; Y166 &amp; ":b" &amp; AJ166))),0,CORREL(INDIRECT("c" &amp; $G166 &amp; ":c" &amp; $H166), INDIRECT("b" &amp; Y166 &amp; ":b" &amp; AJ166)))</f>
        <v>0</v>
      </c>
      <c r="AV166" s="96">
        <f t="shared" ref="AV166:AV229" ca="1" si="109">IF(ISERROR(CORREL(INDIRECT("c" &amp; $G166 &amp; ":c" &amp; $H166), INDIRECT("b" &amp; Z166 &amp; ":b" &amp; AK166))),0,CORREL(INDIRECT("c" &amp; $G166 &amp; ":c" &amp; $H166), INDIRECT("b" &amp; Z166 &amp; ":b" &amp; AK166)))</f>
        <v>0</v>
      </c>
      <c r="AW166" s="13">
        <f t="shared" ca="1" si="84"/>
        <v>6</v>
      </c>
      <c r="AX166" s="2">
        <f t="shared" ca="1" si="85"/>
        <v>17</v>
      </c>
    </row>
    <row r="167" spans="1:50" ht="15" customHeight="1" x14ac:dyDescent="0.25">
      <c r="A167" s="93">
        <f t="shared" si="88"/>
        <v>43047</v>
      </c>
      <c r="B167" s="51">
        <f>bering!K167</f>
        <v>5650.8059999999996</v>
      </c>
      <c r="C167" s="51">
        <f>conus!K167</f>
        <v>5859.7470000000003</v>
      </c>
      <c r="D167" s="55">
        <f t="shared" ca="1" si="94"/>
        <v>5650.8059999999996</v>
      </c>
      <c r="E167" s="61">
        <f t="shared" ca="1" si="86"/>
        <v>17</v>
      </c>
      <c r="F167" s="9">
        <f t="shared" ref="F167:F230" ca="1" si="110">MAX(AL167:AV167)</f>
        <v>0</v>
      </c>
      <c r="G167" s="63">
        <f>ROW()</f>
        <v>167</v>
      </c>
      <c r="H167" s="95">
        <f t="shared" si="96"/>
        <v>164</v>
      </c>
      <c r="I167" s="95">
        <f t="shared" ca="1" si="97"/>
        <v>150</v>
      </c>
      <c r="J167" s="95">
        <f t="shared" ca="1" si="98"/>
        <v>147</v>
      </c>
      <c r="K167" s="94">
        <f t="shared" si="89"/>
        <v>0</v>
      </c>
      <c r="L167" s="89">
        <f t="shared" si="91"/>
        <v>0</v>
      </c>
      <c r="M167" s="94">
        <f t="shared" ca="1" si="90"/>
        <v>0</v>
      </c>
      <c r="N167" s="89">
        <f t="shared" ca="1" si="92"/>
        <v>0</v>
      </c>
      <c r="O167" s="89"/>
      <c r="P167" s="2">
        <f t="shared" si="93"/>
        <v>150</v>
      </c>
      <c r="Q167" s="2">
        <f t="shared" si="95"/>
        <v>149</v>
      </c>
      <c r="R167" s="2">
        <f t="shared" si="95"/>
        <v>148</v>
      </c>
      <c r="S167" s="2">
        <f t="shared" si="95"/>
        <v>147</v>
      </c>
      <c r="T167" s="2">
        <f t="shared" si="95"/>
        <v>146</v>
      </c>
      <c r="U167" s="2">
        <f t="shared" si="95"/>
        <v>150</v>
      </c>
      <c r="V167" s="2">
        <f t="shared" si="95"/>
        <v>149</v>
      </c>
      <c r="W167" s="2">
        <f t="shared" si="95"/>
        <v>148</v>
      </c>
      <c r="X167" s="2">
        <f t="shared" si="95"/>
        <v>147</v>
      </c>
      <c r="Y167" s="2">
        <f t="shared" si="95"/>
        <v>146</v>
      </c>
      <c r="Z167" s="2">
        <f t="shared" si="95"/>
        <v>146</v>
      </c>
      <c r="AA167" s="92">
        <f t="shared" ref="AA167:AA230" si="111">P167-$B$1</f>
        <v>147</v>
      </c>
      <c r="AB167" s="92">
        <f t="shared" ref="AB167:AB230" si="112">Q167-$B$1</f>
        <v>146</v>
      </c>
      <c r="AC167" s="92">
        <f t="shared" ref="AC167:AC230" si="113">R167-$B$1</f>
        <v>145</v>
      </c>
      <c r="AD167" s="92">
        <f t="shared" ref="AD167:AD230" si="114">S167-$B$1</f>
        <v>144</v>
      </c>
      <c r="AE167" s="92">
        <f t="shared" ref="AE167:AE230" si="115">T167-$B$1</f>
        <v>143</v>
      </c>
      <c r="AF167" s="92">
        <f t="shared" ref="AF167:AF230" si="116">U167-$B$1</f>
        <v>147</v>
      </c>
      <c r="AG167" s="92">
        <f t="shared" ref="AG167:AG230" si="117">V167-$B$1</f>
        <v>146</v>
      </c>
      <c r="AH167" s="92">
        <f t="shared" ref="AH167:AH230" si="118">W167-$B$1</f>
        <v>145</v>
      </c>
      <c r="AI167" s="92">
        <f t="shared" ref="AI167:AI230" si="119">X167-$B$1</f>
        <v>144</v>
      </c>
      <c r="AJ167" s="92">
        <f t="shared" ref="AJ167:AJ230" si="120">Y167-$B$1</f>
        <v>143</v>
      </c>
      <c r="AK167" s="92">
        <f t="shared" ref="AK167:AK230" si="121">Z167-$B$1</f>
        <v>143</v>
      </c>
      <c r="AL167" s="96">
        <f t="shared" ca="1" si="99"/>
        <v>0</v>
      </c>
      <c r="AM167" s="96">
        <f t="shared" ca="1" si="100"/>
        <v>0</v>
      </c>
      <c r="AN167" s="96">
        <f t="shared" ca="1" si="101"/>
        <v>0</v>
      </c>
      <c r="AO167" s="96">
        <f t="shared" ca="1" si="102"/>
        <v>0</v>
      </c>
      <c r="AP167" s="96">
        <f t="shared" ca="1" si="103"/>
        <v>0</v>
      </c>
      <c r="AQ167" s="96">
        <f t="shared" ca="1" si="104"/>
        <v>0</v>
      </c>
      <c r="AR167" s="96">
        <f t="shared" ca="1" si="105"/>
        <v>0</v>
      </c>
      <c r="AS167" s="96">
        <f t="shared" ca="1" si="106"/>
        <v>0</v>
      </c>
      <c r="AT167" s="96">
        <f t="shared" ca="1" si="107"/>
        <v>0</v>
      </c>
      <c r="AU167" s="96">
        <f t="shared" ca="1" si="108"/>
        <v>0</v>
      </c>
      <c r="AV167" s="96">
        <f t="shared" ca="1" si="109"/>
        <v>0</v>
      </c>
      <c r="AW167" s="13">
        <f t="shared" ref="AW167:AW230" ca="1" si="122">IF(COUNTIF(AL167:AV167,"=0")=11,6,MATCH(MAX(AL167:AV167),AL167:AV167,0))</f>
        <v>6</v>
      </c>
      <c r="AX167" s="2">
        <f t="shared" ref="AX167:AX230" ca="1" si="123">INDEX(AL$6:AV$6,,AW167)</f>
        <v>17</v>
      </c>
    </row>
    <row r="168" spans="1:50" ht="15" customHeight="1" x14ac:dyDescent="0.25">
      <c r="A168" s="93">
        <f t="shared" si="88"/>
        <v>43048</v>
      </c>
      <c r="B168" s="51">
        <f>bering!K168</f>
        <v>5650.8059999999996</v>
      </c>
      <c r="C168" s="51">
        <f>conus!K168</f>
        <v>5859.7470000000003</v>
      </c>
      <c r="D168" s="55">
        <f t="shared" ca="1" si="94"/>
        <v>5650.8059999999996</v>
      </c>
      <c r="E168" s="61">
        <f t="shared" ref="E168:E231" ca="1" si="124">INDEX($AL$6:$AV$6,,AW168)</f>
        <v>17</v>
      </c>
      <c r="F168" s="9">
        <f t="shared" ca="1" si="110"/>
        <v>0</v>
      </c>
      <c r="G168" s="63">
        <f>ROW()</f>
        <v>168</v>
      </c>
      <c r="H168" s="95">
        <f t="shared" si="96"/>
        <v>165</v>
      </c>
      <c r="I168" s="95">
        <f t="shared" ca="1" si="97"/>
        <v>151</v>
      </c>
      <c r="J168" s="95">
        <f t="shared" ca="1" si="98"/>
        <v>148</v>
      </c>
      <c r="K168" s="94">
        <f t="shared" si="89"/>
        <v>0</v>
      </c>
      <c r="L168" s="89">
        <f t="shared" si="91"/>
        <v>0</v>
      </c>
      <c r="M168" s="94">
        <f t="shared" ca="1" si="90"/>
        <v>0</v>
      </c>
      <c r="N168" s="89">
        <f t="shared" ca="1" si="92"/>
        <v>0</v>
      </c>
      <c r="O168" s="89"/>
      <c r="P168" s="2">
        <f t="shared" si="93"/>
        <v>151</v>
      </c>
      <c r="Q168" s="2">
        <f t="shared" si="95"/>
        <v>150</v>
      </c>
      <c r="R168" s="2">
        <f t="shared" si="95"/>
        <v>149</v>
      </c>
      <c r="S168" s="2">
        <f t="shared" si="95"/>
        <v>148</v>
      </c>
      <c r="T168" s="2">
        <f t="shared" si="95"/>
        <v>147</v>
      </c>
      <c r="U168" s="2">
        <f t="shared" si="95"/>
        <v>151</v>
      </c>
      <c r="V168" s="2">
        <f t="shared" si="95"/>
        <v>150</v>
      </c>
      <c r="W168" s="2">
        <f t="shared" si="95"/>
        <v>149</v>
      </c>
      <c r="X168" s="2">
        <f t="shared" si="95"/>
        <v>148</v>
      </c>
      <c r="Y168" s="2">
        <f t="shared" si="95"/>
        <v>147</v>
      </c>
      <c r="Z168" s="2">
        <f t="shared" si="95"/>
        <v>147</v>
      </c>
      <c r="AA168" s="92">
        <f t="shared" si="111"/>
        <v>148</v>
      </c>
      <c r="AB168" s="92">
        <f t="shared" si="112"/>
        <v>147</v>
      </c>
      <c r="AC168" s="92">
        <f t="shared" si="113"/>
        <v>146</v>
      </c>
      <c r="AD168" s="92">
        <f t="shared" si="114"/>
        <v>145</v>
      </c>
      <c r="AE168" s="92">
        <f t="shared" si="115"/>
        <v>144</v>
      </c>
      <c r="AF168" s="92">
        <f t="shared" si="116"/>
        <v>148</v>
      </c>
      <c r="AG168" s="92">
        <f t="shared" si="117"/>
        <v>147</v>
      </c>
      <c r="AH168" s="92">
        <f t="shared" si="118"/>
        <v>146</v>
      </c>
      <c r="AI168" s="92">
        <f t="shared" si="119"/>
        <v>145</v>
      </c>
      <c r="AJ168" s="92">
        <f t="shared" si="120"/>
        <v>144</v>
      </c>
      <c r="AK168" s="92">
        <f t="shared" si="121"/>
        <v>144</v>
      </c>
      <c r="AL168" s="96">
        <f t="shared" ca="1" si="99"/>
        <v>0</v>
      </c>
      <c r="AM168" s="96">
        <f t="shared" ca="1" si="100"/>
        <v>0</v>
      </c>
      <c r="AN168" s="96">
        <f t="shared" ca="1" si="101"/>
        <v>0</v>
      </c>
      <c r="AO168" s="96">
        <f t="shared" ca="1" si="102"/>
        <v>0</v>
      </c>
      <c r="AP168" s="96">
        <f t="shared" ca="1" si="103"/>
        <v>0</v>
      </c>
      <c r="AQ168" s="96">
        <f t="shared" ca="1" si="104"/>
        <v>0</v>
      </c>
      <c r="AR168" s="96">
        <f t="shared" ca="1" si="105"/>
        <v>0</v>
      </c>
      <c r="AS168" s="96">
        <f t="shared" ca="1" si="106"/>
        <v>0</v>
      </c>
      <c r="AT168" s="96">
        <f t="shared" ca="1" si="107"/>
        <v>0</v>
      </c>
      <c r="AU168" s="96">
        <f t="shared" ca="1" si="108"/>
        <v>0</v>
      </c>
      <c r="AV168" s="96">
        <f t="shared" ca="1" si="109"/>
        <v>0</v>
      </c>
      <c r="AW168" s="13">
        <f t="shared" ca="1" si="122"/>
        <v>6</v>
      </c>
      <c r="AX168" s="2">
        <f t="shared" ca="1" si="123"/>
        <v>17</v>
      </c>
    </row>
    <row r="169" spans="1:50" ht="15" customHeight="1" x14ac:dyDescent="0.25">
      <c r="A169" s="93">
        <f t="shared" si="88"/>
        <v>43049</v>
      </c>
      <c r="B169" s="51">
        <f>bering!K169</f>
        <v>5650.8059999999996</v>
      </c>
      <c r="C169" s="51">
        <f>conus!K169</f>
        <v>5859.7470000000003</v>
      </c>
      <c r="D169" s="55">
        <f t="shared" ca="1" si="94"/>
        <v>5650.8059999999996</v>
      </c>
      <c r="E169" s="61">
        <f t="shared" ca="1" si="124"/>
        <v>17</v>
      </c>
      <c r="F169" s="9">
        <f t="shared" ca="1" si="110"/>
        <v>0</v>
      </c>
      <c r="G169" s="63">
        <f>ROW()</f>
        <v>169</v>
      </c>
      <c r="H169" s="95">
        <f t="shared" si="96"/>
        <v>166</v>
      </c>
      <c r="I169" s="95">
        <f t="shared" ca="1" si="97"/>
        <v>152</v>
      </c>
      <c r="J169" s="95">
        <f t="shared" ca="1" si="98"/>
        <v>149</v>
      </c>
      <c r="K169" s="94">
        <f t="shared" si="89"/>
        <v>0</v>
      </c>
      <c r="L169" s="89">
        <f t="shared" si="91"/>
        <v>0</v>
      </c>
      <c r="M169" s="94">
        <f t="shared" ca="1" si="90"/>
        <v>0</v>
      </c>
      <c r="N169" s="89">
        <f t="shared" ca="1" si="92"/>
        <v>0</v>
      </c>
      <c r="O169" s="89"/>
      <c r="P169" s="2">
        <f t="shared" si="93"/>
        <v>152</v>
      </c>
      <c r="Q169" s="2">
        <f t="shared" si="95"/>
        <v>151</v>
      </c>
      <c r="R169" s="2">
        <f t="shared" si="95"/>
        <v>150</v>
      </c>
      <c r="S169" s="2">
        <f t="shared" si="95"/>
        <v>149</v>
      </c>
      <c r="T169" s="2">
        <f t="shared" si="95"/>
        <v>148</v>
      </c>
      <c r="U169" s="2">
        <f t="shared" si="95"/>
        <v>152</v>
      </c>
      <c r="V169" s="2">
        <f t="shared" si="95"/>
        <v>151</v>
      </c>
      <c r="W169" s="2">
        <f t="shared" si="95"/>
        <v>150</v>
      </c>
      <c r="X169" s="2">
        <f t="shared" si="95"/>
        <v>149</v>
      </c>
      <c r="Y169" s="2">
        <f t="shared" si="95"/>
        <v>148</v>
      </c>
      <c r="Z169" s="2">
        <f t="shared" si="95"/>
        <v>148</v>
      </c>
      <c r="AA169" s="92">
        <f t="shared" si="111"/>
        <v>149</v>
      </c>
      <c r="AB169" s="92">
        <f t="shared" si="112"/>
        <v>148</v>
      </c>
      <c r="AC169" s="92">
        <f t="shared" si="113"/>
        <v>147</v>
      </c>
      <c r="AD169" s="92">
        <f t="shared" si="114"/>
        <v>146</v>
      </c>
      <c r="AE169" s="92">
        <f t="shared" si="115"/>
        <v>145</v>
      </c>
      <c r="AF169" s="92">
        <f t="shared" si="116"/>
        <v>149</v>
      </c>
      <c r="AG169" s="92">
        <f t="shared" si="117"/>
        <v>148</v>
      </c>
      <c r="AH169" s="92">
        <f t="shared" si="118"/>
        <v>147</v>
      </c>
      <c r="AI169" s="92">
        <f t="shared" si="119"/>
        <v>146</v>
      </c>
      <c r="AJ169" s="92">
        <f t="shared" si="120"/>
        <v>145</v>
      </c>
      <c r="AK169" s="92">
        <f t="shared" si="121"/>
        <v>145</v>
      </c>
      <c r="AL169" s="96">
        <f t="shared" ca="1" si="99"/>
        <v>0</v>
      </c>
      <c r="AM169" s="96">
        <f t="shared" ca="1" si="100"/>
        <v>0</v>
      </c>
      <c r="AN169" s="96">
        <f t="shared" ca="1" si="101"/>
        <v>0</v>
      </c>
      <c r="AO169" s="96">
        <f t="shared" ca="1" si="102"/>
        <v>0</v>
      </c>
      <c r="AP169" s="96">
        <f t="shared" ca="1" si="103"/>
        <v>0</v>
      </c>
      <c r="AQ169" s="96">
        <f t="shared" ca="1" si="104"/>
        <v>0</v>
      </c>
      <c r="AR169" s="96">
        <f t="shared" ca="1" si="105"/>
        <v>0</v>
      </c>
      <c r="AS169" s="96">
        <f t="shared" ca="1" si="106"/>
        <v>0</v>
      </c>
      <c r="AT169" s="96">
        <f t="shared" ca="1" si="107"/>
        <v>0</v>
      </c>
      <c r="AU169" s="96">
        <f t="shared" ca="1" si="108"/>
        <v>0</v>
      </c>
      <c r="AV169" s="96">
        <f t="shared" ca="1" si="109"/>
        <v>0</v>
      </c>
      <c r="AW169" s="13">
        <f t="shared" ca="1" si="122"/>
        <v>6</v>
      </c>
      <c r="AX169" s="2">
        <f t="shared" ca="1" si="123"/>
        <v>17</v>
      </c>
    </row>
    <row r="170" spans="1:50" ht="15" customHeight="1" x14ac:dyDescent="0.25">
      <c r="A170" s="93">
        <f t="shared" si="88"/>
        <v>43050</v>
      </c>
      <c r="B170" s="51">
        <f>bering!K170</f>
        <v>5650.8059999999996</v>
      </c>
      <c r="C170" s="51">
        <f>conus!K170</f>
        <v>5859.7470000000003</v>
      </c>
      <c r="D170" s="55">
        <f t="shared" ca="1" si="94"/>
        <v>5650.8059999999996</v>
      </c>
      <c r="E170" s="61">
        <f t="shared" ca="1" si="124"/>
        <v>17</v>
      </c>
      <c r="F170" s="9">
        <f t="shared" ca="1" si="110"/>
        <v>0</v>
      </c>
      <c r="G170" s="63">
        <f>ROW()</f>
        <v>170</v>
      </c>
      <c r="H170" s="95">
        <f t="shared" si="96"/>
        <v>167</v>
      </c>
      <c r="I170" s="95">
        <f t="shared" ca="1" si="97"/>
        <v>153</v>
      </c>
      <c r="J170" s="95">
        <f t="shared" ca="1" si="98"/>
        <v>150</v>
      </c>
      <c r="K170" s="94">
        <f t="shared" si="89"/>
        <v>0</v>
      </c>
      <c r="L170" s="89">
        <f t="shared" si="91"/>
        <v>0</v>
      </c>
      <c r="M170" s="94">
        <f t="shared" ca="1" si="90"/>
        <v>0</v>
      </c>
      <c r="N170" s="89">
        <f t="shared" ca="1" si="92"/>
        <v>0</v>
      </c>
      <c r="O170" s="89"/>
      <c r="P170" s="2">
        <f t="shared" si="93"/>
        <v>153</v>
      </c>
      <c r="Q170" s="2">
        <f t="shared" si="95"/>
        <v>152</v>
      </c>
      <c r="R170" s="2">
        <f t="shared" si="95"/>
        <v>151</v>
      </c>
      <c r="S170" s="2">
        <f t="shared" si="95"/>
        <v>150</v>
      </c>
      <c r="T170" s="2">
        <f t="shared" si="95"/>
        <v>149</v>
      </c>
      <c r="U170" s="2">
        <f t="shared" si="95"/>
        <v>153</v>
      </c>
      <c r="V170" s="2">
        <f t="shared" si="95"/>
        <v>152</v>
      </c>
      <c r="W170" s="2">
        <f t="shared" si="95"/>
        <v>151</v>
      </c>
      <c r="X170" s="2">
        <f t="shared" si="95"/>
        <v>150</v>
      </c>
      <c r="Y170" s="2">
        <f t="shared" si="95"/>
        <v>149</v>
      </c>
      <c r="Z170" s="2">
        <f t="shared" si="95"/>
        <v>149</v>
      </c>
      <c r="AA170" s="92">
        <f t="shared" si="111"/>
        <v>150</v>
      </c>
      <c r="AB170" s="92">
        <f t="shared" si="112"/>
        <v>149</v>
      </c>
      <c r="AC170" s="92">
        <f t="shared" si="113"/>
        <v>148</v>
      </c>
      <c r="AD170" s="92">
        <f t="shared" si="114"/>
        <v>147</v>
      </c>
      <c r="AE170" s="92">
        <f t="shared" si="115"/>
        <v>146</v>
      </c>
      <c r="AF170" s="92">
        <f t="shared" si="116"/>
        <v>150</v>
      </c>
      <c r="AG170" s="92">
        <f t="shared" si="117"/>
        <v>149</v>
      </c>
      <c r="AH170" s="92">
        <f t="shared" si="118"/>
        <v>148</v>
      </c>
      <c r="AI170" s="92">
        <f t="shared" si="119"/>
        <v>147</v>
      </c>
      <c r="AJ170" s="92">
        <f t="shared" si="120"/>
        <v>146</v>
      </c>
      <c r="AK170" s="92">
        <f t="shared" si="121"/>
        <v>146</v>
      </c>
      <c r="AL170" s="96">
        <f t="shared" ca="1" si="99"/>
        <v>0</v>
      </c>
      <c r="AM170" s="96">
        <f t="shared" ca="1" si="100"/>
        <v>0</v>
      </c>
      <c r="AN170" s="96">
        <f t="shared" ca="1" si="101"/>
        <v>0</v>
      </c>
      <c r="AO170" s="96">
        <f t="shared" ca="1" si="102"/>
        <v>0</v>
      </c>
      <c r="AP170" s="96">
        <f t="shared" ca="1" si="103"/>
        <v>0</v>
      </c>
      <c r="AQ170" s="96">
        <f t="shared" ca="1" si="104"/>
        <v>0</v>
      </c>
      <c r="AR170" s="96">
        <f t="shared" ca="1" si="105"/>
        <v>0</v>
      </c>
      <c r="AS170" s="96">
        <f t="shared" ca="1" si="106"/>
        <v>0</v>
      </c>
      <c r="AT170" s="96">
        <f t="shared" ca="1" si="107"/>
        <v>0</v>
      </c>
      <c r="AU170" s="96">
        <f t="shared" ca="1" si="108"/>
        <v>0</v>
      </c>
      <c r="AV170" s="96">
        <f t="shared" ca="1" si="109"/>
        <v>0</v>
      </c>
      <c r="AW170" s="13">
        <f t="shared" ca="1" si="122"/>
        <v>6</v>
      </c>
      <c r="AX170" s="2">
        <f t="shared" ca="1" si="123"/>
        <v>17</v>
      </c>
    </row>
    <row r="171" spans="1:50" ht="15" customHeight="1" x14ac:dyDescent="0.25">
      <c r="A171" s="93">
        <f t="shared" si="88"/>
        <v>43051</v>
      </c>
      <c r="B171" s="51">
        <f>bering!K171</f>
        <v>5650.8059999999996</v>
      </c>
      <c r="C171" s="51">
        <f>conus!K171</f>
        <v>5859.7470000000003</v>
      </c>
      <c r="D171" s="55">
        <f t="shared" ca="1" si="94"/>
        <v>5650.8059999999996</v>
      </c>
      <c r="E171" s="61">
        <f t="shared" ca="1" si="124"/>
        <v>17</v>
      </c>
      <c r="F171" s="9">
        <f t="shared" ca="1" si="110"/>
        <v>0</v>
      </c>
      <c r="G171" s="63">
        <f>ROW()</f>
        <v>171</v>
      </c>
      <c r="H171" s="95">
        <f t="shared" si="96"/>
        <v>168</v>
      </c>
      <c r="I171" s="95">
        <f t="shared" ca="1" si="97"/>
        <v>154</v>
      </c>
      <c r="J171" s="95">
        <f t="shared" ca="1" si="98"/>
        <v>151</v>
      </c>
      <c r="K171" s="94">
        <f t="shared" si="89"/>
        <v>0</v>
      </c>
      <c r="L171" s="89">
        <f t="shared" si="91"/>
        <v>0</v>
      </c>
      <c r="M171" s="94">
        <f t="shared" ca="1" si="90"/>
        <v>0</v>
      </c>
      <c r="N171" s="89">
        <f t="shared" ca="1" si="92"/>
        <v>0</v>
      </c>
      <c r="O171" s="89"/>
      <c r="P171" s="2">
        <f t="shared" si="93"/>
        <v>154</v>
      </c>
      <c r="Q171" s="2">
        <f t="shared" si="95"/>
        <v>153</v>
      </c>
      <c r="R171" s="2">
        <f t="shared" si="95"/>
        <v>152</v>
      </c>
      <c r="S171" s="2">
        <f t="shared" si="95"/>
        <v>151</v>
      </c>
      <c r="T171" s="2">
        <f t="shared" si="95"/>
        <v>150</v>
      </c>
      <c r="U171" s="2">
        <f t="shared" si="95"/>
        <v>154</v>
      </c>
      <c r="V171" s="2">
        <f t="shared" si="95"/>
        <v>153</v>
      </c>
      <c r="W171" s="2">
        <f t="shared" si="95"/>
        <v>152</v>
      </c>
      <c r="X171" s="2">
        <f t="shared" si="95"/>
        <v>151</v>
      </c>
      <c r="Y171" s="2">
        <f t="shared" si="95"/>
        <v>150</v>
      </c>
      <c r="Z171" s="2">
        <f t="shared" si="95"/>
        <v>150</v>
      </c>
      <c r="AA171" s="92">
        <f t="shared" si="111"/>
        <v>151</v>
      </c>
      <c r="AB171" s="92">
        <f t="shared" si="112"/>
        <v>150</v>
      </c>
      <c r="AC171" s="92">
        <f t="shared" si="113"/>
        <v>149</v>
      </c>
      <c r="AD171" s="92">
        <f t="shared" si="114"/>
        <v>148</v>
      </c>
      <c r="AE171" s="92">
        <f t="shared" si="115"/>
        <v>147</v>
      </c>
      <c r="AF171" s="92">
        <f t="shared" si="116"/>
        <v>151</v>
      </c>
      <c r="AG171" s="92">
        <f t="shared" si="117"/>
        <v>150</v>
      </c>
      <c r="AH171" s="92">
        <f t="shared" si="118"/>
        <v>149</v>
      </c>
      <c r="AI171" s="92">
        <f t="shared" si="119"/>
        <v>148</v>
      </c>
      <c r="AJ171" s="92">
        <f t="shared" si="120"/>
        <v>147</v>
      </c>
      <c r="AK171" s="92">
        <f t="shared" si="121"/>
        <v>147</v>
      </c>
      <c r="AL171" s="96">
        <f t="shared" ca="1" si="99"/>
        <v>0</v>
      </c>
      <c r="AM171" s="96">
        <f t="shared" ca="1" si="100"/>
        <v>0</v>
      </c>
      <c r="AN171" s="96">
        <f t="shared" ca="1" si="101"/>
        <v>0</v>
      </c>
      <c r="AO171" s="96">
        <f t="shared" ca="1" si="102"/>
        <v>0</v>
      </c>
      <c r="AP171" s="96">
        <f t="shared" ca="1" si="103"/>
        <v>0</v>
      </c>
      <c r="AQ171" s="96">
        <f t="shared" ca="1" si="104"/>
        <v>0</v>
      </c>
      <c r="AR171" s="96">
        <f t="shared" ca="1" si="105"/>
        <v>0</v>
      </c>
      <c r="AS171" s="96">
        <f t="shared" ca="1" si="106"/>
        <v>0</v>
      </c>
      <c r="AT171" s="96">
        <f t="shared" ca="1" si="107"/>
        <v>0</v>
      </c>
      <c r="AU171" s="96">
        <f t="shared" ca="1" si="108"/>
        <v>0</v>
      </c>
      <c r="AV171" s="96">
        <f t="shared" ca="1" si="109"/>
        <v>0</v>
      </c>
      <c r="AW171" s="13">
        <f t="shared" ca="1" si="122"/>
        <v>6</v>
      </c>
      <c r="AX171" s="2">
        <f t="shared" ca="1" si="123"/>
        <v>17</v>
      </c>
    </row>
    <row r="172" spans="1:50" ht="15" customHeight="1" x14ac:dyDescent="0.25">
      <c r="A172" s="93">
        <f t="shared" si="88"/>
        <v>43052</v>
      </c>
      <c r="B172" s="51">
        <f>bering!K172</f>
        <v>5650.8059999999996</v>
      </c>
      <c r="C172" s="51">
        <f>conus!K172</f>
        <v>5859.7470000000003</v>
      </c>
      <c r="D172" s="55">
        <f t="shared" ca="1" si="94"/>
        <v>5650.8059999999996</v>
      </c>
      <c r="E172" s="61">
        <f t="shared" ca="1" si="124"/>
        <v>17</v>
      </c>
      <c r="F172" s="9">
        <f t="shared" ca="1" si="110"/>
        <v>0</v>
      </c>
      <c r="G172" s="63">
        <f>ROW()</f>
        <v>172</v>
      </c>
      <c r="H172" s="95">
        <f t="shared" si="96"/>
        <v>169</v>
      </c>
      <c r="I172" s="95">
        <f t="shared" ca="1" si="97"/>
        <v>155</v>
      </c>
      <c r="J172" s="95">
        <f t="shared" ca="1" si="98"/>
        <v>152</v>
      </c>
      <c r="K172" s="94">
        <f t="shared" si="89"/>
        <v>0</v>
      </c>
      <c r="L172" s="89">
        <f t="shared" si="91"/>
        <v>0</v>
      </c>
      <c r="M172" s="94">
        <f t="shared" ca="1" si="90"/>
        <v>0</v>
      </c>
      <c r="N172" s="89">
        <f t="shared" ca="1" si="92"/>
        <v>0</v>
      </c>
      <c r="O172" s="89"/>
      <c r="P172" s="2">
        <f t="shared" si="93"/>
        <v>155</v>
      </c>
      <c r="Q172" s="2">
        <f t="shared" si="95"/>
        <v>154</v>
      </c>
      <c r="R172" s="2">
        <f t="shared" si="95"/>
        <v>153</v>
      </c>
      <c r="S172" s="2">
        <f t="shared" si="95"/>
        <v>152</v>
      </c>
      <c r="T172" s="2">
        <f t="shared" si="95"/>
        <v>151</v>
      </c>
      <c r="U172" s="2">
        <f t="shared" si="95"/>
        <v>155</v>
      </c>
      <c r="V172" s="2">
        <f t="shared" si="95"/>
        <v>154</v>
      </c>
      <c r="W172" s="2">
        <f t="shared" si="95"/>
        <v>153</v>
      </c>
      <c r="X172" s="2">
        <f t="shared" si="95"/>
        <v>152</v>
      </c>
      <c r="Y172" s="2">
        <f t="shared" si="95"/>
        <v>151</v>
      </c>
      <c r="Z172" s="2">
        <f t="shared" si="95"/>
        <v>151</v>
      </c>
      <c r="AA172" s="92">
        <f t="shared" si="111"/>
        <v>152</v>
      </c>
      <c r="AB172" s="92">
        <f t="shared" si="112"/>
        <v>151</v>
      </c>
      <c r="AC172" s="92">
        <f t="shared" si="113"/>
        <v>150</v>
      </c>
      <c r="AD172" s="92">
        <f t="shared" si="114"/>
        <v>149</v>
      </c>
      <c r="AE172" s="92">
        <f t="shared" si="115"/>
        <v>148</v>
      </c>
      <c r="AF172" s="92">
        <f t="shared" si="116"/>
        <v>152</v>
      </c>
      <c r="AG172" s="92">
        <f t="shared" si="117"/>
        <v>151</v>
      </c>
      <c r="AH172" s="92">
        <f t="shared" si="118"/>
        <v>150</v>
      </c>
      <c r="AI172" s="92">
        <f t="shared" si="119"/>
        <v>149</v>
      </c>
      <c r="AJ172" s="92">
        <f t="shared" si="120"/>
        <v>148</v>
      </c>
      <c r="AK172" s="92">
        <f t="shared" si="121"/>
        <v>148</v>
      </c>
      <c r="AL172" s="96">
        <f t="shared" ca="1" si="99"/>
        <v>0</v>
      </c>
      <c r="AM172" s="96">
        <f t="shared" ca="1" si="100"/>
        <v>0</v>
      </c>
      <c r="AN172" s="96">
        <f t="shared" ca="1" si="101"/>
        <v>0</v>
      </c>
      <c r="AO172" s="96">
        <f t="shared" ca="1" si="102"/>
        <v>0</v>
      </c>
      <c r="AP172" s="96">
        <f t="shared" ca="1" si="103"/>
        <v>0</v>
      </c>
      <c r="AQ172" s="96">
        <f t="shared" ca="1" si="104"/>
        <v>0</v>
      </c>
      <c r="AR172" s="96">
        <f t="shared" ca="1" si="105"/>
        <v>0</v>
      </c>
      <c r="AS172" s="96">
        <f t="shared" ca="1" si="106"/>
        <v>0</v>
      </c>
      <c r="AT172" s="96">
        <f t="shared" ca="1" si="107"/>
        <v>0</v>
      </c>
      <c r="AU172" s="96">
        <f t="shared" ca="1" si="108"/>
        <v>0</v>
      </c>
      <c r="AV172" s="96">
        <f t="shared" ca="1" si="109"/>
        <v>0</v>
      </c>
      <c r="AW172" s="13">
        <f t="shared" ca="1" si="122"/>
        <v>6</v>
      </c>
      <c r="AX172" s="2">
        <f t="shared" ca="1" si="123"/>
        <v>17</v>
      </c>
    </row>
    <row r="173" spans="1:50" ht="15" customHeight="1" x14ac:dyDescent="0.25">
      <c r="A173" s="93">
        <f t="shared" si="88"/>
        <v>43053</v>
      </c>
      <c r="B173" s="51">
        <f>bering!K173</f>
        <v>5650.8059999999996</v>
      </c>
      <c r="C173" s="51">
        <f>conus!K173</f>
        <v>5859.7470000000003</v>
      </c>
      <c r="D173" s="55">
        <f t="shared" ca="1" si="94"/>
        <v>5650.8059999999996</v>
      </c>
      <c r="E173" s="61">
        <f t="shared" ca="1" si="124"/>
        <v>17</v>
      </c>
      <c r="F173" s="9">
        <f t="shared" ca="1" si="110"/>
        <v>0</v>
      </c>
      <c r="G173" s="63">
        <f>ROW()</f>
        <v>173</v>
      </c>
      <c r="H173" s="95">
        <f t="shared" si="96"/>
        <v>170</v>
      </c>
      <c r="I173" s="95">
        <f t="shared" ca="1" si="97"/>
        <v>156</v>
      </c>
      <c r="J173" s="95">
        <f t="shared" ca="1" si="98"/>
        <v>153</v>
      </c>
      <c r="K173" s="94">
        <f t="shared" si="89"/>
        <v>0</v>
      </c>
      <c r="L173" s="89">
        <f t="shared" si="91"/>
        <v>0</v>
      </c>
      <c r="M173" s="94">
        <f t="shared" ca="1" si="90"/>
        <v>0</v>
      </c>
      <c r="N173" s="89">
        <f t="shared" ca="1" si="92"/>
        <v>0</v>
      </c>
      <c r="O173" s="89"/>
      <c r="P173" s="2">
        <f t="shared" si="93"/>
        <v>156</v>
      </c>
      <c r="Q173" s="2">
        <f t="shared" si="95"/>
        <v>155</v>
      </c>
      <c r="R173" s="2">
        <f t="shared" si="95"/>
        <v>154</v>
      </c>
      <c r="S173" s="2">
        <f t="shared" si="95"/>
        <v>153</v>
      </c>
      <c r="T173" s="2">
        <f t="shared" si="95"/>
        <v>152</v>
      </c>
      <c r="U173" s="2">
        <f t="shared" si="95"/>
        <v>156</v>
      </c>
      <c r="V173" s="2">
        <f t="shared" si="95"/>
        <v>155</v>
      </c>
      <c r="W173" s="2">
        <f t="shared" si="95"/>
        <v>154</v>
      </c>
      <c r="X173" s="2">
        <f t="shared" si="95"/>
        <v>153</v>
      </c>
      <c r="Y173" s="2">
        <f t="shared" si="95"/>
        <v>152</v>
      </c>
      <c r="Z173" s="2">
        <f t="shared" si="95"/>
        <v>152</v>
      </c>
      <c r="AA173" s="92">
        <f t="shared" si="111"/>
        <v>153</v>
      </c>
      <c r="AB173" s="92">
        <f t="shared" si="112"/>
        <v>152</v>
      </c>
      <c r="AC173" s="92">
        <f t="shared" si="113"/>
        <v>151</v>
      </c>
      <c r="AD173" s="92">
        <f t="shared" si="114"/>
        <v>150</v>
      </c>
      <c r="AE173" s="92">
        <f t="shared" si="115"/>
        <v>149</v>
      </c>
      <c r="AF173" s="92">
        <f t="shared" si="116"/>
        <v>153</v>
      </c>
      <c r="AG173" s="92">
        <f t="shared" si="117"/>
        <v>152</v>
      </c>
      <c r="AH173" s="92">
        <f t="shared" si="118"/>
        <v>151</v>
      </c>
      <c r="AI173" s="92">
        <f t="shared" si="119"/>
        <v>150</v>
      </c>
      <c r="AJ173" s="92">
        <f t="shared" si="120"/>
        <v>149</v>
      </c>
      <c r="AK173" s="92">
        <f t="shared" si="121"/>
        <v>149</v>
      </c>
      <c r="AL173" s="96">
        <f t="shared" ca="1" si="99"/>
        <v>0</v>
      </c>
      <c r="AM173" s="96">
        <f t="shared" ca="1" si="100"/>
        <v>0</v>
      </c>
      <c r="AN173" s="96">
        <f t="shared" ca="1" si="101"/>
        <v>0</v>
      </c>
      <c r="AO173" s="96">
        <f t="shared" ca="1" si="102"/>
        <v>0</v>
      </c>
      <c r="AP173" s="96">
        <f t="shared" ca="1" si="103"/>
        <v>0</v>
      </c>
      <c r="AQ173" s="96">
        <f t="shared" ca="1" si="104"/>
        <v>0</v>
      </c>
      <c r="AR173" s="96">
        <f t="shared" ca="1" si="105"/>
        <v>0</v>
      </c>
      <c r="AS173" s="96">
        <f t="shared" ca="1" si="106"/>
        <v>0</v>
      </c>
      <c r="AT173" s="96">
        <f t="shared" ca="1" si="107"/>
        <v>0</v>
      </c>
      <c r="AU173" s="96">
        <f t="shared" ca="1" si="108"/>
        <v>0</v>
      </c>
      <c r="AV173" s="96">
        <f t="shared" ca="1" si="109"/>
        <v>0</v>
      </c>
      <c r="AW173" s="13">
        <f t="shared" ca="1" si="122"/>
        <v>6</v>
      </c>
      <c r="AX173" s="2">
        <f t="shared" ca="1" si="123"/>
        <v>17</v>
      </c>
    </row>
    <row r="174" spans="1:50" ht="15" customHeight="1" x14ac:dyDescent="0.25">
      <c r="A174" s="93">
        <f t="shared" si="88"/>
        <v>43054</v>
      </c>
      <c r="B174" s="51">
        <f>bering!K174</f>
        <v>5650.8059999999996</v>
      </c>
      <c r="C174" s="51">
        <f>conus!K174</f>
        <v>5859.7470000000003</v>
      </c>
      <c r="D174" s="55">
        <f t="shared" ca="1" si="94"/>
        <v>5650.8059999999996</v>
      </c>
      <c r="E174" s="61">
        <f t="shared" ca="1" si="124"/>
        <v>17</v>
      </c>
      <c r="F174" s="9">
        <f t="shared" ca="1" si="110"/>
        <v>0</v>
      </c>
      <c r="G174" s="63">
        <f>ROW()</f>
        <v>174</v>
      </c>
      <c r="H174" s="95">
        <f t="shared" si="96"/>
        <v>171</v>
      </c>
      <c r="I174" s="95">
        <f t="shared" ca="1" si="97"/>
        <v>157</v>
      </c>
      <c r="J174" s="95">
        <f t="shared" ca="1" si="98"/>
        <v>154</v>
      </c>
      <c r="K174" s="94">
        <f t="shared" si="89"/>
        <v>0</v>
      </c>
      <c r="L174" s="89">
        <f t="shared" si="91"/>
        <v>0</v>
      </c>
      <c r="M174" s="94">
        <f t="shared" ca="1" si="90"/>
        <v>0</v>
      </c>
      <c r="N174" s="89">
        <f t="shared" ca="1" si="92"/>
        <v>0</v>
      </c>
      <c r="O174" s="89"/>
      <c r="P174" s="2">
        <f t="shared" si="93"/>
        <v>157</v>
      </c>
      <c r="Q174" s="2">
        <f t="shared" si="95"/>
        <v>156</v>
      </c>
      <c r="R174" s="2">
        <f t="shared" si="95"/>
        <v>155</v>
      </c>
      <c r="S174" s="2">
        <f t="shared" si="95"/>
        <v>154</v>
      </c>
      <c r="T174" s="2">
        <f t="shared" si="95"/>
        <v>153</v>
      </c>
      <c r="U174" s="2">
        <f t="shared" si="95"/>
        <v>157</v>
      </c>
      <c r="V174" s="2">
        <f t="shared" si="95"/>
        <v>156</v>
      </c>
      <c r="W174" s="2">
        <f t="shared" si="95"/>
        <v>155</v>
      </c>
      <c r="X174" s="2">
        <f t="shared" si="95"/>
        <v>154</v>
      </c>
      <c r="Y174" s="2">
        <f t="shared" si="95"/>
        <v>153</v>
      </c>
      <c r="Z174" s="2">
        <f t="shared" si="95"/>
        <v>153</v>
      </c>
      <c r="AA174" s="92">
        <f t="shared" si="111"/>
        <v>154</v>
      </c>
      <c r="AB174" s="92">
        <f t="shared" si="112"/>
        <v>153</v>
      </c>
      <c r="AC174" s="92">
        <f t="shared" si="113"/>
        <v>152</v>
      </c>
      <c r="AD174" s="92">
        <f t="shared" si="114"/>
        <v>151</v>
      </c>
      <c r="AE174" s="92">
        <f t="shared" si="115"/>
        <v>150</v>
      </c>
      <c r="AF174" s="92">
        <f t="shared" si="116"/>
        <v>154</v>
      </c>
      <c r="AG174" s="92">
        <f t="shared" si="117"/>
        <v>153</v>
      </c>
      <c r="AH174" s="92">
        <f t="shared" si="118"/>
        <v>152</v>
      </c>
      <c r="AI174" s="92">
        <f t="shared" si="119"/>
        <v>151</v>
      </c>
      <c r="AJ174" s="92">
        <f t="shared" si="120"/>
        <v>150</v>
      </c>
      <c r="AK174" s="92">
        <f t="shared" si="121"/>
        <v>150</v>
      </c>
      <c r="AL174" s="96">
        <f t="shared" ca="1" si="99"/>
        <v>0</v>
      </c>
      <c r="AM174" s="96">
        <f t="shared" ca="1" si="100"/>
        <v>0</v>
      </c>
      <c r="AN174" s="96">
        <f t="shared" ca="1" si="101"/>
        <v>0</v>
      </c>
      <c r="AO174" s="96">
        <f t="shared" ca="1" si="102"/>
        <v>0</v>
      </c>
      <c r="AP174" s="96">
        <f t="shared" ca="1" si="103"/>
        <v>0</v>
      </c>
      <c r="AQ174" s="96">
        <f t="shared" ca="1" si="104"/>
        <v>0</v>
      </c>
      <c r="AR174" s="96">
        <f t="shared" ca="1" si="105"/>
        <v>0</v>
      </c>
      <c r="AS174" s="96">
        <f t="shared" ca="1" si="106"/>
        <v>0</v>
      </c>
      <c r="AT174" s="96">
        <f t="shared" ca="1" si="107"/>
        <v>0</v>
      </c>
      <c r="AU174" s="96">
        <f t="shared" ca="1" si="108"/>
        <v>0</v>
      </c>
      <c r="AV174" s="96">
        <f t="shared" ca="1" si="109"/>
        <v>0</v>
      </c>
      <c r="AW174" s="13">
        <f t="shared" ca="1" si="122"/>
        <v>6</v>
      </c>
      <c r="AX174" s="2">
        <f t="shared" ca="1" si="123"/>
        <v>17</v>
      </c>
    </row>
    <row r="175" spans="1:50" ht="15" customHeight="1" x14ac:dyDescent="0.25">
      <c r="A175" s="93">
        <f t="shared" si="88"/>
        <v>43055</v>
      </c>
      <c r="B175" s="51">
        <f>bering!K175</f>
        <v>5650.8059999999996</v>
      </c>
      <c r="C175" s="51">
        <f>conus!K175</f>
        <v>5859.7470000000003</v>
      </c>
      <c r="D175" s="55">
        <f t="shared" ca="1" si="94"/>
        <v>5650.8059999999996</v>
      </c>
      <c r="E175" s="61">
        <f t="shared" ca="1" si="124"/>
        <v>17</v>
      </c>
      <c r="F175" s="9">
        <f t="shared" ca="1" si="110"/>
        <v>0</v>
      </c>
      <c r="G175" s="63">
        <f>ROW()</f>
        <v>175</v>
      </c>
      <c r="H175" s="95">
        <f t="shared" si="96"/>
        <v>172</v>
      </c>
      <c r="I175" s="95">
        <f t="shared" ca="1" si="97"/>
        <v>158</v>
      </c>
      <c r="J175" s="95">
        <f t="shared" ca="1" si="98"/>
        <v>155</v>
      </c>
      <c r="K175" s="94">
        <f t="shared" si="89"/>
        <v>0</v>
      </c>
      <c r="L175" s="89">
        <f t="shared" si="91"/>
        <v>0</v>
      </c>
      <c r="M175" s="94">
        <f t="shared" ca="1" si="90"/>
        <v>0</v>
      </c>
      <c r="N175" s="89">
        <f t="shared" ca="1" si="92"/>
        <v>0</v>
      </c>
      <c r="O175" s="89"/>
      <c r="P175" s="2">
        <f t="shared" si="93"/>
        <v>158</v>
      </c>
      <c r="Q175" s="2">
        <f t="shared" si="95"/>
        <v>157</v>
      </c>
      <c r="R175" s="2">
        <f t="shared" si="95"/>
        <v>156</v>
      </c>
      <c r="S175" s="2">
        <f t="shared" si="95"/>
        <v>155</v>
      </c>
      <c r="T175" s="2">
        <f t="shared" si="95"/>
        <v>154</v>
      </c>
      <c r="U175" s="2">
        <f t="shared" si="95"/>
        <v>158</v>
      </c>
      <c r="V175" s="2">
        <f t="shared" si="95"/>
        <v>157</v>
      </c>
      <c r="W175" s="2">
        <f t="shared" si="95"/>
        <v>156</v>
      </c>
      <c r="X175" s="2">
        <f t="shared" si="95"/>
        <v>155</v>
      </c>
      <c r="Y175" s="2">
        <f t="shared" si="95"/>
        <v>154</v>
      </c>
      <c r="Z175" s="2">
        <f t="shared" si="95"/>
        <v>154</v>
      </c>
      <c r="AA175" s="92">
        <f t="shared" si="111"/>
        <v>155</v>
      </c>
      <c r="AB175" s="92">
        <f t="shared" si="112"/>
        <v>154</v>
      </c>
      <c r="AC175" s="92">
        <f t="shared" si="113"/>
        <v>153</v>
      </c>
      <c r="AD175" s="92">
        <f t="shared" si="114"/>
        <v>152</v>
      </c>
      <c r="AE175" s="92">
        <f t="shared" si="115"/>
        <v>151</v>
      </c>
      <c r="AF175" s="92">
        <f t="shared" si="116"/>
        <v>155</v>
      </c>
      <c r="AG175" s="92">
        <f t="shared" si="117"/>
        <v>154</v>
      </c>
      <c r="AH175" s="92">
        <f t="shared" si="118"/>
        <v>153</v>
      </c>
      <c r="AI175" s="92">
        <f t="shared" si="119"/>
        <v>152</v>
      </c>
      <c r="AJ175" s="92">
        <f t="shared" si="120"/>
        <v>151</v>
      </c>
      <c r="AK175" s="92">
        <f t="shared" si="121"/>
        <v>151</v>
      </c>
      <c r="AL175" s="96">
        <f t="shared" ca="1" si="99"/>
        <v>0</v>
      </c>
      <c r="AM175" s="96">
        <f t="shared" ca="1" si="100"/>
        <v>0</v>
      </c>
      <c r="AN175" s="96">
        <f t="shared" ca="1" si="101"/>
        <v>0</v>
      </c>
      <c r="AO175" s="96">
        <f t="shared" ca="1" si="102"/>
        <v>0</v>
      </c>
      <c r="AP175" s="96">
        <f t="shared" ca="1" si="103"/>
        <v>0</v>
      </c>
      <c r="AQ175" s="96">
        <f t="shared" ca="1" si="104"/>
        <v>0</v>
      </c>
      <c r="AR175" s="96">
        <f t="shared" ca="1" si="105"/>
        <v>0</v>
      </c>
      <c r="AS175" s="96">
        <f t="shared" ca="1" si="106"/>
        <v>0</v>
      </c>
      <c r="AT175" s="96">
        <f t="shared" ca="1" si="107"/>
        <v>0</v>
      </c>
      <c r="AU175" s="96">
        <f t="shared" ca="1" si="108"/>
        <v>0</v>
      </c>
      <c r="AV175" s="96">
        <f t="shared" ca="1" si="109"/>
        <v>0</v>
      </c>
      <c r="AW175" s="13">
        <f t="shared" ca="1" si="122"/>
        <v>6</v>
      </c>
      <c r="AX175" s="2">
        <f t="shared" ca="1" si="123"/>
        <v>17</v>
      </c>
    </row>
    <row r="176" spans="1:50" ht="15" customHeight="1" x14ac:dyDescent="0.25">
      <c r="A176" s="93">
        <f t="shared" si="88"/>
        <v>43056</v>
      </c>
      <c r="B176" s="51">
        <f>bering!K176</f>
        <v>5650.8059999999996</v>
      </c>
      <c r="C176" s="51">
        <f>conus!K176</f>
        <v>5859.7470000000003</v>
      </c>
      <c r="D176" s="55">
        <f t="shared" ca="1" si="94"/>
        <v>5650.8059999999996</v>
      </c>
      <c r="E176" s="61">
        <f t="shared" ca="1" si="124"/>
        <v>17</v>
      </c>
      <c r="F176" s="9">
        <f t="shared" ca="1" si="110"/>
        <v>0</v>
      </c>
      <c r="G176" s="63">
        <f>ROW()</f>
        <v>176</v>
      </c>
      <c r="H176" s="95">
        <f t="shared" si="96"/>
        <v>173</v>
      </c>
      <c r="I176" s="95">
        <f t="shared" ca="1" si="97"/>
        <v>159</v>
      </c>
      <c r="J176" s="95">
        <f t="shared" ca="1" si="98"/>
        <v>156</v>
      </c>
      <c r="K176" s="94">
        <f t="shared" si="89"/>
        <v>0</v>
      </c>
      <c r="L176" s="89">
        <f t="shared" si="91"/>
        <v>0</v>
      </c>
      <c r="M176" s="94">
        <f t="shared" ca="1" si="90"/>
        <v>0</v>
      </c>
      <c r="N176" s="89">
        <f t="shared" ca="1" si="92"/>
        <v>0</v>
      </c>
      <c r="O176" s="89"/>
      <c r="P176" s="2">
        <f t="shared" si="93"/>
        <v>159</v>
      </c>
      <c r="Q176" s="2">
        <f t="shared" si="95"/>
        <v>158</v>
      </c>
      <c r="R176" s="2">
        <f t="shared" si="95"/>
        <v>157</v>
      </c>
      <c r="S176" s="2">
        <f t="shared" si="95"/>
        <v>156</v>
      </c>
      <c r="T176" s="2">
        <f t="shared" si="95"/>
        <v>155</v>
      </c>
      <c r="U176" s="2">
        <f t="shared" si="95"/>
        <v>159</v>
      </c>
      <c r="V176" s="2">
        <f t="shared" si="95"/>
        <v>158</v>
      </c>
      <c r="W176" s="2">
        <f t="shared" si="95"/>
        <v>157</v>
      </c>
      <c r="X176" s="2">
        <f t="shared" si="95"/>
        <v>156</v>
      </c>
      <c r="Y176" s="2">
        <f t="shared" si="95"/>
        <v>155</v>
      </c>
      <c r="Z176" s="2">
        <f t="shared" si="95"/>
        <v>155</v>
      </c>
      <c r="AA176" s="92">
        <f t="shared" si="111"/>
        <v>156</v>
      </c>
      <c r="AB176" s="92">
        <f t="shared" si="112"/>
        <v>155</v>
      </c>
      <c r="AC176" s="92">
        <f t="shared" si="113"/>
        <v>154</v>
      </c>
      <c r="AD176" s="92">
        <f t="shared" si="114"/>
        <v>153</v>
      </c>
      <c r="AE176" s="92">
        <f t="shared" si="115"/>
        <v>152</v>
      </c>
      <c r="AF176" s="92">
        <f t="shared" si="116"/>
        <v>156</v>
      </c>
      <c r="AG176" s="92">
        <f t="shared" si="117"/>
        <v>155</v>
      </c>
      <c r="AH176" s="92">
        <f t="shared" si="118"/>
        <v>154</v>
      </c>
      <c r="AI176" s="92">
        <f t="shared" si="119"/>
        <v>153</v>
      </c>
      <c r="AJ176" s="92">
        <f t="shared" si="120"/>
        <v>152</v>
      </c>
      <c r="AK176" s="92">
        <f t="shared" si="121"/>
        <v>152</v>
      </c>
      <c r="AL176" s="96">
        <f t="shared" ca="1" si="99"/>
        <v>0</v>
      </c>
      <c r="AM176" s="96">
        <f t="shared" ca="1" si="100"/>
        <v>0</v>
      </c>
      <c r="AN176" s="96">
        <f t="shared" ca="1" si="101"/>
        <v>0</v>
      </c>
      <c r="AO176" s="96">
        <f t="shared" ca="1" si="102"/>
        <v>0</v>
      </c>
      <c r="AP176" s="96">
        <f t="shared" ca="1" si="103"/>
        <v>0</v>
      </c>
      <c r="AQ176" s="96">
        <f t="shared" ca="1" si="104"/>
        <v>0</v>
      </c>
      <c r="AR176" s="96">
        <f t="shared" ca="1" si="105"/>
        <v>0</v>
      </c>
      <c r="AS176" s="96">
        <f t="shared" ca="1" si="106"/>
        <v>0</v>
      </c>
      <c r="AT176" s="96">
        <f t="shared" ca="1" si="107"/>
        <v>0</v>
      </c>
      <c r="AU176" s="96">
        <f t="shared" ca="1" si="108"/>
        <v>0</v>
      </c>
      <c r="AV176" s="96">
        <f t="shared" ca="1" si="109"/>
        <v>0</v>
      </c>
      <c r="AW176" s="13">
        <f t="shared" ca="1" si="122"/>
        <v>6</v>
      </c>
      <c r="AX176" s="2">
        <f t="shared" ca="1" si="123"/>
        <v>17</v>
      </c>
    </row>
    <row r="177" spans="1:50" ht="15" customHeight="1" x14ac:dyDescent="0.25">
      <c r="A177" s="93">
        <f t="shared" si="88"/>
        <v>43057</v>
      </c>
      <c r="B177" s="51">
        <f>bering!K177</f>
        <v>5650.8059999999996</v>
      </c>
      <c r="C177" s="51">
        <f>conus!K177</f>
        <v>5859.7470000000003</v>
      </c>
      <c r="D177" s="55">
        <f t="shared" ca="1" si="94"/>
        <v>5650.8059999999996</v>
      </c>
      <c r="E177" s="61">
        <f t="shared" ca="1" si="124"/>
        <v>17</v>
      </c>
      <c r="F177" s="9">
        <f t="shared" ca="1" si="110"/>
        <v>0</v>
      </c>
      <c r="G177" s="63">
        <f>ROW()</f>
        <v>177</v>
      </c>
      <c r="H177" s="95">
        <f t="shared" si="96"/>
        <v>174</v>
      </c>
      <c r="I177" s="95">
        <f t="shared" ca="1" si="97"/>
        <v>160</v>
      </c>
      <c r="J177" s="95">
        <f t="shared" ca="1" si="98"/>
        <v>157</v>
      </c>
      <c r="K177" s="94">
        <f t="shared" si="89"/>
        <v>0</v>
      </c>
      <c r="L177" s="89">
        <f t="shared" si="91"/>
        <v>0</v>
      </c>
      <c r="M177" s="94">
        <f t="shared" ca="1" si="90"/>
        <v>0</v>
      </c>
      <c r="N177" s="89">
        <f t="shared" ca="1" si="92"/>
        <v>0</v>
      </c>
      <c r="O177" s="89"/>
      <c r="P177" s="2">
        <f t="shared" si="93"/>
        <v>160</v>
      </c>
      <c r="Q177" s="2">
        <f t="shared" si="95"/>
        <v>159</v>
      </c>
      <c r="R177" s="2">
        <f t="shared" si="95"/>
        <v>158</v>
      </c>
      <c r="S177" s="2">
        <f t="shared" si="95"/>
        <v>157</v>
      </c>
      <c r="T177" s="2">
        <f t="shared" si="95"/>
        <v>156</v>
      </c>
      <c r="U177" s="2">
        <f t="shared" si="95"/>
        <v>160</v>
      </c>
      <c r="V177" s="2">
        <f t="shared" si="95"/>
        <v>159</v>
      </c>
      <c r="W177" s="2">
        <f t="shared" si="95"/>
        <v>158</v>
      </c>
      <c r="X177" s="2">
        <f t="shared" si="95"/>
        <v>157</v>
      </c>
      <c r="Y177" s="2">
        <f t="shared" si="95"/>
        <v>156</v>
      </c>
      <c r="Z177" s="2">
        <f t="shared" si="95"/>
        <v>156</v>
      </c>
      <c r="AA177" s="92">
        <f t="shared" si="111"/>
        <v>157</v>
      </c>
      <c r="AB177" s="92">
        <f t="shared" si="112"/>
        <v>156</v>
      </c>
      <c r="AC177" s="92">
        <f t="shared" si="113"/>
        <v>155</v>
      </c>
      <c r="AD177" s="92">
        <f t="shared" si="114"/>
        <v>154</v>
      </c>
      <c r="AE177" s="92">
        <f t="shared" si="115"/>
        <v>153</v>
      </c>
      <c r="AF177" s="92">
        <f t="shared" si="116"/>
        <v>157</v>
      </c>
      <c r="AG177" s="92">
        <f t="shared" si="117"/>
        <v>156</v>
      </c>
      <c r="AH177" s="92">
        <f t="shared" si="118"/>
        <v>155</v>
      </c>
      <c r="AI177" s="92">
        <f t="shared" si="119"/>
        <v>154</v>
      </c>
      <c r="AJ177" s="92">
        <f t="shared" si="120"/>
        <v>153</v>
      </c>
      <c r="AK177" s="92">
        <f t="shared" si="121"/>
        <v>153</v>
      </c>
      <c r="AL177" s="96">
        <f t="shared" ca="1" si="99"/>
        <v>0</v>
      </c>
      <c r="AM177" s="96">
        <f t="shared" ca="1" si="100"/>
        <v>0</v>
      </c>
      <c r="AN177" s="96">
        <f t="shared" ca="1" si="101"/>
        <v>0</v>
      </c>
      <c r="AO177" s="96">
        <f t="shared" ca="1" si="102"/>
        <v>0</v>
      </c>
      <c r="AP177" s="96">
        <f t="shared" ca="1" si="103"/>
        <v>0</v>
      </c>
      <c r="AQ177" s="96">
        <f t="shared" ca="1" si="104"/>
        <v>0</v>
      </c>
      <c r="AR177" s="96">
        <f t="shared" ca="1" si="105"/>
        <v>0</v>
      </c>
      <c r="AS177" s="96">
        <f t="shared" ca="1" si="106"/>
        <v>0</v>
      </c>
      <c r="AT177" s="96">
        <f t="shared" ca="1" si="107"/>
        <v>0</v>
      </c>
      <c r="AU177" s="96">
        <f t="shared" ca="1" si="108"/>
        <v>0</v>
      </c>
      <c r="AV177" s="96">
        <f t="shared" ca="1" si="109"/>
        <v>0</v>
      </c>
      <c r="AW177" s="13">
        <f t="shared" ca="1" si="122"/>
        <v>6</v>
      </c>
      <c r="AX177" s="2">
        <f t="shared" ca="1" si="123"/>
        <v>17</v>
      </c>
    </row>
    <row r="178" spans="1:50" ht="15" customHeight="1" x14ac:dyDescent="0.25">
      <c r="A178" s="93">
        <f t="shared" si="88"/>
        <v>43058</v>
      </c>
      <c r="B178" s="51">
        <f>bering!K178</f>
        <v>5650.8059999999996</v>
      </c>
      <c r="C178" s="51">
        <f>conus!K178</f>
        <v>5859.7470000000003</v>
      </c>
      <c r="D178" s="55">
        <f t="shared" ca="1" si="94"/>
        <v>5650.8059999999996</v>
      </c>
      <c r="E178" s="61">
        <f t="shared" ca="1" si="124"/>
        <v>17</v>
      </c>
      <c r="F178" s="9">
        <f t="shared" ca="1" si="110"/>
        <v>0</v>
      </c>
      <c r="G178" s="63">
        <f>ROW()</f>
        <v>178</v>
      </c>
      <c r="H178" s="95">
        <f t="shared" si="96"/>
        <v>175</v>
      </c>
      <c r="I178" s="95">
        <f t="shared" ca="1" si="97"/>
        <v>161</v>
      </c>
      <c r="J178" s="95">
        <f t="shared" ca="1" si="98"/>
        <v>158</v>
      </c>
      <c r="K178" s="94">
        <f t="shared" si="89"/>
        <v>0</v>
      </c>
      <c r="L178" s="89">
        <f t="shared" si="91"/>
        <v>0</v>
      </c>
      <c r="M178" s="94">
        <f t="shared" ca="1" si="90"/>
        <v>0</v>
      </c>
      <c r="N178" s="89">
        <f t="shared" ca="1" si="92"/>
        <v>0</v>
      </c>
      <c r="O178" s="89"/>
      <c r="P178" s="2">
        <f t="shared" si="93"/>
        <v>161</v>
      </c>
      <c r="Q178" s="2">
        <f t="shared" si="95"/>
        <v>160</v>
      </c>
      <c r="R178" s="2">
        <f t="shared" si="95"/>
        <v>159</v>
      </c>
      <c r="S178" s="2">
        <f t="shared" si="95"/>
        <v>158</v>
      </c>
      <c r="T178" s="2">
        <f t="shared" si="95"/>
        <v>157</v>
      </c>
      <c r="U178" s="2">
        <f t="shared" si="95"/>
        <v>161</v>
      </c>
      <c r="V178" s="2">
        <f t="shared" si="95"/>
        <v>160</v>
      </c>
      <c r="W178" s="2">
        <f t="shared" si="95"/>
        <v>159</v>
      </c>
      <c r="X178" s="2">
        <f t="shared" si="95"/>
        <v>158</v>
      </c>
      <c r="Y178" s="2">
        <f t="shared" si="95"/>
        <v>157</v>
      </c>
      <c r="Z178" s="2">
        <f t="shared" si="95"/>
        <v>157</v>
      </c>
      <c r="AA178" s="92">
        <f t="shared" si="111"/>
        <v>158</v>
      </c>
      <c r="AB178" s="92">
        <f t="shared" si="112"/>
        <v>157</v>
      </c>
      <c r="AC178" s="92">
        <f t="shared" si="113"/>
        <v>156</v>
      </c>
      <c r="AD178" s="92">
        <f t="shared" si="114"/>
        <v>155</v>
      </c>
      <c r="AE178" s="92">
        <f t="shared" si="115"/>
        <v>154</v>
      </c>
      <c r="AF178" s="92">
        <f t="shared" si="116"/>
        <v>158</v>
      </c>
      <c r="AG178" s="92">
        <f t="shared" si="117"/>
        <v>157</v>
      </c>
      <c r="AH178" s="92">
        <f t="shared" si="118"/>
        <v>156</v>
      </c>
      <c r="AI178" s="92">
        <f t="shared" si="119"/>
        <v>155</v>
      </c>
      <c r="AJ178" s="92">
        <f t="shared" si="120"/>
        <v>154</v>
      </c>
      <c r="AK178" s="92">
        <f t="shared" si="121"/>
        <v>154</v>
      </c>
      <c r="AL178" s="96">
        <f t="shared" ca="1" si="99"/>
        <v>0</v>
      </c>
      <c r="AM178" s="96">
        <f t="shared" ca="1" si="100"/>
        <v>0</v>
      </c>
      <c r="AN178" s="96">
        <f t="shared" ca="1" si="101"/>
        <v>0</v>
      </c>
      <c r="AO178" s="96">
        <f t="shared" ca="1" si="102"/>
        <v>0</v>
      </c>
      <c r="AP178" s="96">
        <f t="shared" ca="1" si="103"/>
        <v>0</v>
      </c>
      <c r="AQ178" s="96">
        <f t="shared" ca="1" si="104"/>
        <v>0</v>
      </c>
      <c r="AR178" s="96">
        <f t="shared" ca="1" si="105"/>
        <v>0</v>
      </c>
      <c r="AS178" s="96">
        <f t="shared" ca="1" si="106"/>
        <v>0</v>
      </c>
      <c r="AT178" s="96">
        <f t="shared" ca="1" si="107"/>
        <v>0</v>
      </c>
      <c r="AU178" s="96">
        <f t="shared" ca="1" si="108"/>
        <v>0</v>
      </c>
      <c r="AV178" s="96">
        <f t="shared" ca="1" si="109"/>
        <v>0</v>
      </c>
      <c r="AW178" s="13">
        <f t="shared" ca="1" si="122"/>
        <v>6</v>
      </c>
      <c r="AX178" s="2">
        <f t="shared" ca="1" si="123"/>
        <v>17</v>
      </c>
    </row>
    <row r="179" spans="1:50" ht="15" customHeight="1" x14ac:dyDescent="0.25">
      <c r="A179" s="93">
        <f t="shared" si="88"/>
        <v>43059</v>
      </c>
      <c r="B179" s="51">
        <f>bering!K179</f>
        <v>5650.8059999999996</v>
      </c>
      <c r="C179" s="51">
        <f>conus!K179</f>
        <v>5859.7470000000003</v>
      </c>
      <c r="D179" s="55">
        <f t="shared" ca="1" si="94"/>
        <v>5650.8059999999996</v>
      </c>
      <c r="E179" s="61">
        <f t="shared" ca="1" si="124"/>
        <v>17</v>
      </c>
      <c r="F179" s="9">
        <f t="shared" ca="1" si="110"/>
        <v>0</v>
      </c>
      <c r="G179" s="63">
        <f>ROW()</f>
        <v>179</v>
      </c>
      <c r="H179" s="95">
        <f t="shared" si="96"/>
        <v>176</v>
      </c>
      <c r="I179" s="95">
        <f t="shared" ca="1" si="97"/>
        <v>162</v>
      </c>
      <c r="J179" s="95">
        <f t="shared" ca="1" si="98"/>
        <v>159</v>
      </c>
      <c r="K179" s="94">
        <f t="shared" si="89"/>
        <v>0</v>
      </c>
      <c r="L179" s="89">
        <f t="shared" si="91"/>
        <v>0</v>
      </c>
      <c r="M179" s="94">
        <f t="shared" ca="1" si="90"/>
        <v>0</v>
      </c>
      <c r="N179" s="89">
        <f t="shared" ca="1" si="92"/>
        <v>0</v>
      </c>
      <c r="O179" s="89"/>
      <c r="P179" s="2">
        <f t="shared" si="93"/>
        <v>162</v>
      </c>
      <c r="Q179" s="2">
        <f t="shared" si="95"/>
        <v>161</v>
      </c>
      <c r="R179" s="2">
        <f t="shared" si="95"/>
        <v>160</v>
      </c>
      <c r="S179" s="2">
        <f t="shared" si="95"/>
        <v>159</v>
      </c>
      <c r="T179" s="2">
        <f t="shared" si="95"/>
        <v>158</v>
      </c>
      <c r="U179" s="2">
        <f t="shared" si="95"/>
        <v>162</v>
      </c>
      <c r="V179" s="2">
        <f t="shared" si="95"/>
        <v>161</v>
      </c>
      <c r="W179" s="2">
        <f t="shared" si="95"/>
        <v>160</v>
      </c>
      <c r="X179" s="2">
        <f t="shared" si="95"/>
        <v>159</v>
      </c>
      <c r="Y179" s="2">
        <f t="shared" si="95"/>
        <v>158</v>
      </c>
      <c r="Z179" s="2">
        <f t="shared" si="95"/>
        <v>158</v>
      </c>
      <c r="AA179" s="92">
        <f t="shared" si="111"/>
        <v>159</v>
      </c>
      <c r="AB179" s="92">
        <f t="shared" si="112"/>
        <v>158</v>
      </c>
      <c r="AC179" s="92">
        <f t="shared" si="113"/>
        <v>157</v>
      </c>
      <c r="AD179" s="92">
        <f t="shared" si="114"/>
        <v>156</v>
      </c>
      <c r="AE179" s="92">
        <f t="shared" si="115"/>
        <v>155</v>
      </c>
      <c r="AF179" s="92">
        <f t="shared" si="116"/>
        <v>159</v>
      </c>
      <c r="AG179" s="92">
        <f t="shared" si="117"/>
        <v>158</v>
      </c>
      <c r="AH179" s="92">
        <f t="shared" si="118"/>
        <v>157</v>
      </c>
      <c r="AI179" s="92">
        <f t="shared" si="119"/>
        <v>156</v>
      </c>
      <c r="AJ179" s="92">
        <f t="shared" si="120"/>
        <v>155</v>
      </c>
      <c r="AK179" s="92">
        <f t="shared" si="121"/>
        <v>155</v>
      </c>
      <c r="AL179" s="96">
        <f t="shared" ca="1" si="99"/>
        <v>0</v>
      </c>
      <c r="AM179" s="96">
        <f t="shared" ca="1" si="100"/>
        <v>0</v>
      </c>
      <c r="AN179" s="96">
        <f t="shared" ca="1" si="101"/>
        <v>0</v>
      </c>
      <c r="AO179" s="96">
        <f t="shared" ca="1" si="102"/>
        <v>0</v>
      </c>
      <c r="AP179" s="96">
        <f t="shared" ca="1" si="103"/>
        <v>0</v>
      </c>
      <c r="AQ179" s="96">
        <f t="shared" ca="1" si="104"/>
        <v>0</v>
      </c>
      <c r="AR179" s="96">
        <f t="shared" ca="1" si="105"/>
        <v>0</v>
      </c>
      <c r="AS179" s="96">
        <f t="shared" ca="1" si="106"/>
        <v>0</v>
      </c>
      <c r="AT179" s="96">
        <f t="shared" ca="1" si="107"/>
        <v>0</v>
      </c>
      <c r="AU179" s="96">
        <f t="shared" ca="1" si="108"/>
        <v>0</v>
      </c>
      <c r="AV179" s="96">
        <f t="shared" ca="1" si="109"/>
        <v>0</v>
      </c>
      <c r="AW179" s="13">
        <f t="shared" ca="1" si="122"/>
        <v>6</v>
      </c>
      <c r="AX179" s="2">
        <f t="shared" ca="1" si="123"/>
        <v>17</v>
      </c>
    </row>
    <row r="180" spans="1:50" ht="15" customHeight="1" x14ac:dyDescent="0.25">
      <c r="A180" s="93">
        <f t="shared" si="88"/>
        <v>43060</v>
      </c>
      <c r="B180" s="51">
        <f>bering!K180</f>
        <v>5650.8059999999996</v>
      </c>
      <c r="C180" s="51">
        <f>conus!K180</f>
        <v>5859.7470000000003</v>
      </c>
      <c r="D180" s="55">
        <f t="shared" ca="1" si="94"/>
        <v>5650.8059999999996</v>
      </c>
      <c r="E180" s="61">
        <f t="shared" ca="1" si="124"/>
        <v>17</v>
      </c>
      <c r="F180" s="9">
        <f t="shared" ca="1" si="110"/>
        <v>0</v>
      </c>
      <c r="G180" s="63">
        <f>ROW()</f>
        <v>180</v>
      </c>
      <c r="H180" s="95">
        <f t="shared" si="96"/>
        <v>177</v>
      </c>
      <c r="I180" s="95">
        <f t="shared" ca="1" si="97"/>
        <v>163</v>
      </c>
      <c r="J180" s="95">
        <f t="shared" ca="1" si="98"/>
        <v>160</v>
      </c>
      <c r="K180" s="94">
        <f t="shared" si="89"/>
        <v>0</v>
      </c>
      <c r="L180" s="89">
        <f t="shared" si="91"/>
        <v>0</v>
      </c>
      <c r="M180" s="94">
        <f t="shared" ca="1" si="90"/>
        <v>0</v>
      </c>
      <c r="N180" s="89">
        <f t="shared" ca="1" si="92"/>
        <v>0</v>
      </c>
      <c r="O180" s="89"/>
      <c r="P180" s="2">
        <f t="shared" si="93"/>
        <v>163</v>
      </c>
      <c r="Q180" s="2">
        <f t="shared" si="95"/>
        <v>162</v>
      </c>
      <c r="R180" s="2">
        <f t="shared" ref="Q180:Z205" si="125">$G180-R$6</f>
        <v>161</v>
      </c>
      <c r="S180" s="2">
        <f t="shared" si="125"/>
        <v>160</v>
      </c>
      <c r="T180" s="2">
        <f t="shared" si="125"/>
        <v>159</v>
      </c>
      <c r="U180" s="2">
        <f t="shared" si="125"/>
        <v>163</v>
      </c>
      <c r="V180" s="2">
        <f t="shared" si="125"/>
        <v>162</v>
      </c>
      <c r="W180" s="2">
        <f t="shared" si="125"/>
        <v>161</v>
      </c>
      <c r="X180" s="2">
        <f t="shared" si="125"/>
        <v>160</v>
      </c>
      <c r="Y180" s="2">
        <f t="shared" si="125"/>
        <v>159</v>
      </c>
      <c r="Z180" s="2">
        <f t="shared" si="125"/>
        <v>159</v>
      </c>
      <c r="AA180" s="92">
        <f t="shared" si="111"/>
        <v>160</v>
      </c>
      <c r="AB180" s="92">
        <f t="shared" si="112"/>
        <v>159</v>
      </c>
      <c r="AC180" s="92">
        <f t="shared" si="113"/>
        <v>158</v>
      </c>
      <c r="AD180" s="92">
        <f t="shared" si="114"/>
        <v>157</v>
      </c>
      <c r="AE180" s="92">
        <f t="shared" si="115"/>
        <v>156</v>
      </c>
      <c r="AF180" s="92">
        <f t="shared" si="116"/>
        <v>160</v>
      </c>
      <c r="AG180" s="92">
        <f t="shared" si="117"/>
        <v>159</v>
      </c>
      <c r="AH180" s="92">
        <f t="shared" si="118"/>
        <v>158</v>
      </c>
      <c r="AI180" s="92">
        <f t="shared" si="119"/>
        <v>157</v>
      </c>
      <c r="AJ180" s="92">
        <f t="shared" si="120"/>
        <v>156</v>
      </c>
      <c r="AK180" s="92">
        <f t="shared" si="121"/>
        <v>156</v>
      </c>
      <c r="AL180" s="96">
        <f t="shared" ca="1" si="99"/>
        <v>0</v>
      </c>
      <c r="AM180" s="96">
        <f t="shared" ca="1" si="100"/>
        <v>0</v>
      </c>
      <c r="AN180" s="96">
        <f t="shared" ca="1" si="101"/>
        <v>0</v>
      </c>
      <c r="AO180" s="96">
        <f t="shared" ca="1" si="102"/>
        <v>0</v>
      </c>
      <c r="AP180" s="96">
        <f t="shared" ca="1" si="103"/>
        <v>0</v>
      </c>
      <c r="AQ180" s="96">
        <f t="shared" ca="1" si="104"/>
        <v>0</v>
      </c>
      <c r="AR180" s="96">
        <f t="shared" ca="1" si="105"/>
        <v>0</v>
      </c>
      <c r="AS180" s="96">
        <f t="shared" ca="1" si="106"/>
        <v>0</v>
      </c>
      <c r="AT180" s="96">
        <f t="shared" ca="1" si="107"/>
        <v>0</v>
      </c>
      <c r="AU180" s="96">
        <f t="shared" ca="1" si="108"/>
        <v>0</v>
      </c>
      <c r="AV180" s="96">
        <f t="shared" ca="1" si="109"/>
        <v>0</v>
      </c>
      <c r="AW180" s="13">
        <f t="shared" ca="1" si="122"/>
        <v>6</v>
      </c>
      <c r="AX180" s="2">
        <f t="shared" ca="1" si="123"/>
        <v>17</v>
      </c>
    </row>
    <row r="181" spans="1:50" ht="15" customHeight="1" x14ac:dyDescent="0.25">
      <c r="A181" s="93">
        <f t="shared" si="88"/>
        <v>43061</v>
      </c>
      <c r="B181" s="51">
        <f>bering!K181</f>
        <v>5650.8059999999996</v>
      </c>
      <c r="C181" s="51">
        <f>conus!K181</f>
        <v>5859.7470000000003</v>
      </c>
      <c r="D181" s="55">
        <f t="shared" ca="1" si="94"/>
        <v>5650.8059999999996</v>
      </c>
      <c r="E181" s="61">
        <f t="shared" ca="1" si="124"/>
        <v>17</v>
      </c>
      <c r="F181" s="9">
        <f t="shared" ca="1" si="110"/>
        <v>0</v>
      </c>
      <c r="G181" s="63">
        <f>ROW()</f>
        <v>181</v>
      </c>
      <c r="H181" s="95">
        <f t="shared" si="96"/>
        <v>178</v>
      </c>
      <c r="I181" s="95">
        <f t="shared" ca="1" si="97"/>
        <v>164</v>
      </c>
      <c r="J181" s="95">
        <f t="shared" ca="1" si="98"/>
        <v>161</v>
      </c>
      <c r="K181" s="94">
        <f t="shared" si="89"/>
        <v>0</v>
      </c>
      <c r="L181" s="89">
        <f t="shared" si="91"/>
        <v>0</v>
      </c>
      <c r="M181" s="94">
        <f t="shared" ca="1" si="90"/>
        <v>0</v>
      </c>
      <c r="N181" s="89">
        <f t="shared" ca="1" si="92"/>
        <v>0</v>
      </c>
      <c r="O181" s="89"/>
      <c r="P181" s="2">
        <f t="shared" si="93"/>
        <v>164</v>
      </c>
      <c r="Q181" s="2">
        <f t="shared" si="125"/>
        <v>163</v>
      </c>
      <c r="R181" s="2">
        <f t="shared" si="125"/>
        <v>162</v>
      </c>
      <c r="S181" s="2">
        <f t="shared" si="125"/>
        <v>161</v>
      </c>
      <c r="T181" s="2">
        <f t="shared" si="125"/>
        <v>160</v>
      </c>
      <c r="U181" s="2">
        <f t="shared" si="125"/>
        <v>164</v>
      </c>
      <c r="V181" s="2">
        <f t="shared" si="125"/>
        <v>163</v>
      </c>
      <c r="W181" s="2">
        <f t="shared" si="125"/>
        <v>162</v>
      </c>
      <c r="X181" s="2">
        <f t="shared" si="125"/>
        <v>161</v>
      </c>
      <c r="Y181" s="2">
        <f t="shared" si="125"/>
        <v>160</v>
      </c>
      <c r="Z181" s="2">
        <f t="shared" si="125"/>
        <v>160</v>
      </c>
      <c r="AA181" s="92">
        <f t="shared" si="111"/>
        <v>161</v>
      </c>
      <c r="AB181" s="92">
        <f t="shared" si="112"/>
        <v>160</v>
      </c>
      <c r="AC181" s="92">
        <f t="shared" si="113"/>
        <v>159</v>
      </c>
      <c r="AD181" s="92">
        <f t="shared" si="114"/>
        <v>158</v>
      </c>
      <c r="AE181" s="92">
        <f t="shared" si="115"/>
        <v>157</v>
      </c>
      <c r="AF181" s="92">
        <f t="shared" si="116"/>
        <v>161</v>
      </c>
      <c r="AG181" s="92">
        <f t="shared" si="117"/>
        <v>160</v>
      </c>
      <c r="AH181" s="92">
        <f t="shared" si="118"/>
        <v>159</v>
      </c>
      <c r="AI181" s="92">
        <f t="shared" si="119"/>
        <v>158</v>
      </c>
      <c r="AJ181" s="92">
        <f t="shared" si="120"/>
        <v>157</v>
      </c>
      <c r="AK181" s="92">
        <f t="shared" si="121"/>
        <v>157</v>
      </c>
      <c r="AL181" s="96">
        <f t="shared" ca="1" si="99"/>
        <v>0</v>
      </c>
      <c r="AM181" s="96">
        <f t="shared" ca="1" si="100"/>
        <v>0</v>
      </c>
      <c r="AN181" s="96">
        <f t="shared" ca="1" si="101"/>
        <v>0</v>
      </c>
      <c r="AO181" s="96">
        <f t="shared" ca="1" si="102"/>
        <v>0</v>
      </c>
      <c r="AP181" s="96">
        <f t="shared" ca="1" si="103"/>
        <v>0</v>
      </c>
      <c r="AQ181" s="96">
        <f t="shared" ca="1" si="104"/>
        <v>0</v>
      </c>
      <c r="AR181" s="96">
        <f t="shared" ca="1" si="105"/>
        <v>0</v>
      </c>
      <c r="AS181" s="96">
        <f t="shared" ca="1" si="106"/>
        <v>0</v>
      </c>
      <c r="AT181" s="96">
        <f t="shared" ca="1" si="107"/>
        <v>0</v>
      </c>
      <c r="AU181" s="96">
        <f t="shared" ca="1" si="108"/>
        <v>0</v>
      </c>
      <c r="AV181" s="96">
        <f t="shared" ca="1" si="109"/>
        <v>0</v>
      </c>
      <c r="AW181" s="13">
        <f t="shared" ca="1" si="122"/>
        <v>6</v>
      </c>
      <c r="AX181" s="2">
        <f t="shared" ca="1" si="123"/>
        <v>17</v>
      </c>
    </row>
    <row r="182" spans="1:50" ht="15" customHeight="1" x14ac:dyDescent="0.25">
      <c r="A182" s="93">
        <f t="shared" si="88"/>
        <v>43062</v>
      </c>
      <c r="B182" s="51">
        <f>bering!K182</f>
        <v>5650.8059999999996</v>
      </c>
      <c r="C182" s="51">
        <f>conus!K182</f>
        <v>5859.7470000000003</v>
      </c>
      <c r="D182" s="55">
        <f t="shared" ca="1" si="94"/>
        <v>5650.8059999999996</v>
      </c>
      <c r="E182" s="61">
        <f t="shared" ca="1" si="124"/>
        <v>17</v>
      </c>
      <c r="F182" s="9">
        <f t="shared" ca="1" si="110"/>
        <v>0</v>
      </c>
      <c r="G182" s="63">
        <f>ROW()</f>
        <v>182</v>
      </c>
      <c r="H182" s="95">
        <f t="shared" si="96"/>
        <v>179</v>
      </c>
      <c r="I182" s="95">
        <f t="shared" ca="1" si="97"/>
        <v>165</v>
      </c>
      <c r="J182" s="95">
        <f t="shared" ca="1" si="98"/>
        <v>162</v>
      </c>
      <c r="K182" s="94">
        <f t="shared" si="89"/>
        <v>0</v>
      </c>
      <c r="L182" s="89">
        <f t="shared" si="91"/>
        <v>0</v>
      </c>
      <c r="M182" s="94">
        <f t="shared" ca="1" si="90"/>
        <v>0</v>
      </c>
      <c r="N182" s="89">
        <f t="shared" ca="1" si="92"/>
        <v>0</v>
      </c>
      <c r="O182" s="89"/>
      <c r="P182" s="2">
        <f t="shared" si="93"/>
        <v>165</v>
      </c>
      <c r="Q182" s="2">
        <f t="shared" si="125"/>
        <v>164</v>
      </c>
      <c r="R182" s="2">
        <f t="shared" si="125"/>
        <v>163</v>
      </c>
      <c r="S182" s="2">
        <f t="shared" si="125"/>
        <v>162</v>
      </c>
      <c r="T182" s="2">
        <f t="shared" si="125"/>
        <v>161</v>
      </c>
      <c r="U182" s="2">
        <f t="shared" si="125"/>
        <v>165</v>
      </c>
      <c r="V182" s="2">
        <f t="shared" si="125"/>
        <v>164</v>
      </c>
      <c r="W182" s="2">
        <f t="shared" si="125"/>
        <v>163</v>
      </c>
      <c r="X182" s="2">
        <f t="shared" si="125"/>
        <v>162</v>
      </c>
      <c r="Y182" s="2">
        <f t="shared" si="125"/>
        <v>161</v>
      </c>
      <c r="Z182" s="2">
        <f t="shared" si="125"/>
        <v>161</v>
      </c>
      <c r="AA182" s="92">
        <f t="shared" si="111"/>
        <v>162</v>
      </c>
      <c r="AB182" s="92">
        <f t="shared" si="112"/>
        <v>161</v>
      </c>
      <c r="AC182" s="92">
        <f t="shared" si="113"/>
        <v>160</v>
      </c>
      <c r="AD182" s="92">
        <f t="shared" si="114"/>
        <v>159</v>
      </c>
      <c r="AE182" s="92">
        <f t="shared" si="115"/>
        <v>158</v>
      </c>
      <c r="AF182" s="92">
        <f t="shared" si="116"/>
        <v>162</v>
      </c>
      <c r="AG182" s="92">
        <f t="shared" si="117"/>
        <v>161</v>
      </c>
      <c r="AH182" s="92">
        <f t="shared" si="118"/>
        <v>160</v>
      </c>
      <c r="AI182" s="92">
        <f t="shared" si="119"/>
        <v>159</v>
      </c>
      <c r="AJ182" s="92">
        <f t="shared" si="120"/>
        <v>158</v>
      </c>
      <c r="AK182" s="92">
        <f t="shared" si="121"/>
        <v>158</v>
      </c>
      <c r="AL182" s="96">
        <f t="shared" ca="1" si="99"/>
        <v>0</v>
      </c>
      <c r="AM182" s="96">
        <f t="shared" ca="1" si="100"/>
        <v>0</v>
      </c>
      <c r="AN182" s="96">
        <f t="shared" ca="1" si="101"/>
        <v>0</v>
      </c>
      <c r="AO182" s="96">
        <f t="shared" ca="1" si="102"/>
        <v>0</v>
      </c>
      <c r="AP182" s="96">
        <f t="shared" ca="1" si="103"/>
        <v>0</v>
      </c>
      <c r="AQ182" s="96">
        <f t="shared" ca="1" si="104"/>
        <v>0</v>
      </c>
      <c r="AR182" s="96">
        <f t="shared" ca="1" si="105"/>
        <v>0</v>
      </c>
      <c r="AS182" s="96">
        <f t="shared" ca="1" si="106"/>
        <v>0</v>
      </c>
      <c r="AT182" s="96">
        <f t="shared" ca="1" si="107"/>
        <v>0</v>
      </c>
      <c r="AU182" s="96">
        <f t="shared" ca="1" si="108"/>
        <v>0</v>
      </c>
      <c r="AV182" s="96">
        <f t="shared" ca="1" si="109"/>
        <v>0</v>
      </c>
      <c r="AW182" s="13">
        <f t="shared" ca="1" si="122"/>
        <v>6</v>
      </c>
      <c r="AX182" s="2">
        <f t="shared" ca="1" si="123"/>
        <v>17</v>
      </c>
    </row>
    <row r="183" spans="1:50" ht="15" customHeight="1" x14ac:dyDescent="0.25">
      <c r="A183" s="93">
        <f t="shared" si="88"/>
        <v>43063</v>
      </c>
      <c r="B183" s="51">
        <f>bering!K183</f>
        <v>5650.8059999999996</v>
      </c>
      <c r="C183" s="51">
        <f>conus!K183</f>
        <v>5859.7470000000003</v>
      </c>
      <c r="D183" s="55">
        <f t="shared" ca="1" si="94"/>
        <v>5650.8059999999996</v>
      </c>
      <c r="E183" s="61">
        <f t="shared" ca="1" si="124"/>
        <v>17</v>
      </c>
      <c r="F183" s="9">
        <f t="shared" ca="1" si="110"/>
        <v>0</v>
      </c>
      <c r="G183" s="63">
        <f>ROW()</f>
        <v>183</v>
      </c>
      <c r="H183" s="95">
        <f t="shared" si="96"/>
        <v>180</v>
      </c>
      <c r="I183" s="95">
        <f t="shared" ca="1" si="97"/>
        <v>166</v>
      </c>
      <c r="J183" s="95">
        <f t="shared" ca="1" si="98"/>
        <v>163</v>
      </c>
      <c r="K183" s="94">
        <f t="shared" si="89"/>
        <v>0</v>
      </c>
      <c r="L183" s="89">
        <f t="shared" si="91"/>
        <v>0</v>
      </c>
      <c r="M183" s="94">
        <f t="shared" ca="1" si="90"/>
        <v>0</v>
      </c>
      <c r="N183" s="89">
        <f t="shared" ca="1" si="92"/>
        <v>0</v>
      </c>
      <c r="O183" s="89"/>
      <c r="P183" s="2">
        <f t="shared" si="93"/>
        <v>166</v>
      </c>
      <c r="Q183" s="2">
        <f t="shared" si="125"/>
        <v>165</v>
      </c>
      <c r="R183" s="2">
        <f t="shared" si="125"/>
        <v>164</v>
      </c>
      <c r="S183" s="2">
        <f t="shared" si="125"/>
        <v>163</v>
      </c>
      <c r="T183" s="2">
        <f t="shared" si="125"/>
        <v>162</v>
      </c>
      <c r="U183" s="2">
        <f t="shared" si="125"/>
        <v>166</v>
      </c>
      <c r="V183" s="2">
        <f t="shared" si="125"/>
        <v>165</v>
      </c>
      <c r="W183" s="2">
        <f t="shared" si="125"/>
        <v>164</v>
      </c>
      <c r="X183" s="2">
        <f t="shared" si="125"/>
        <v>163</v>
      </c>
      <c r="Y183" s="2">
        <f t="shared" si="125"/>
        <v>162</v>
      </c>
      <c r="Z183" s="2">
        <f t="shared" si="125"/>
        <v>162</v>
      </c>
      <c r="AA183" s="92">
        <f t="shared" si="111"/>
        <v>163</v>
      </c>
      <c r="AB183" s="92">
        <f t="shared" si="112"/>
        <v>162</v>
      </c>
      <c r="AC183" s="92">
        <f t="shared" si="113"/>
        <v>161</v>
      </c>
      <c r="AD183" s="92">
        <f t="shared" si="114"/>
        <v>160</v>
      </c>
      <c r="AE183" s="92">
        <f t="shared" si="115"/>
        <v>159</v>
      </c>
      <c r="AF183" s="92">
        <f t="shared" si="116"/>
        <v>163</v>
      </c>
      <c r="AG183" s="92">
        <f t="shared" si="117"/>
        <v>162</v>
      </c>
      <c r="AH183" s="92">
        <f t="shared" si="118"/>
        <v>161</v>
      </c>
      <c r="AI183" s="92">
        <f t="shared" si="119"/>
        <v>160</v>
      </c>
      <c r="AJ183" s="92">
        <f t="shared" si="120"/>
        <v>159</v>
      </c>
      <c r="AK183" s="92">
        <f t="shared" si="121"/>
        <v>159</v>
      </c>
      <c r="AL183" s="96">
        <f t="shared" ca="1" si="99"/>
        <v>0</v>
      </c>
      <c r="AM183" s="96">
        <f t="shared" ca="1" si="100"/>
        <v>0</v>
      </c>
      <c r="AN183" s="96">
        <f t="shared" ca="1" si="101"/>
        <v>0</v>
      </c>
      <c r="AO183" s="96">
        <f t="shared" ca="1" si="102"/>
        <v>0</v>
      </c>
      <c r="AP183" s="96">
        <f t="shared" ca="1" si="103"/>
        <v>0</v>
      </c>
      <c r="AQ183" s="96">
        <f t="shared" ca="1" si="104"/>
        <v>0</v>
      </c>
      <c r="AR183" s="96">
        <f t="shared" ca="1" si="105"/>
        <v>0</v>
      </c>
      <c r="AS183" s="96">
        <f t="shared" ca="1" si="106"/>
        <v>0</v>
      </c>
      <c r="AT183" s="96">
        <f t="shared" ca="1" si="107"/>
        <v>0</v>
      </c>
      <c r="AU183" s="96">
        <f t="shared" ca="1" si="108"/>
        <v>0</v>
      </c>
      <c r="AV183" s="96">
        <f t="shared" ca="1" si="109"/>
        <v>0</v>
      </c>
      <c r="AW183" s="13">
        <f t="shared" ca="1" si="122"/>
        <v>6</v>
      </c>
      <c r="AX183" s="2">
        <f t="shared" ca="1" si="123"/>
        <v>17</v>
      </c>
    </row>
    <row r="184" spans="1:50" ht="15" customHeight="1" x14ac:dyDescent="0.25">
      <c r="A184" s="93">
        <f t="shared" si="88"/>
        <v>43064</v>
      </c>
      <c r="B184" s="51">
        <f>bering!K184</f>
        <v>5650.8059999999996</v>
      </c>
      <c r="C184" s="51">
        <f>conus!K184</f>
        <v>5859.7470000000003</v>
      </c>
      <c r="D184" s="55">
        <f t="shared" ca="1" si="94"/>
        <v>5650.8059999999996</v>
      </c>
      <c r="E184" s="61">
        <f t="shared" ca="1" si="124"/>
        <v>17</v>
      </c>
      <c r="F184" s="9">
        <f t="shared" ca="1" si="110"/>
        <v>0</v>
      </c>
      <c r="G184" s="63">
        <f>ROW()</f>
        <v>184</v>
      </c>
      <c r="H184" s="95">
        <f t="shared" si="96"/>
        <v>181</v>
      </c>
      <c r="I184" s="95">
        <f t="shared" ca="1" si="97"/>
        <v>167</v>
      </c>
      <c r="J184" s="95">
        <f t="shared" ca="1" si="98"/>
        <v>164</v>
      </c>
      <c r="K184" s="94">
        <f t="shared" si="89"/>
        <v>0</v>
      </c>
      <c r="L184" s="89">
        <f t="shared" si="91"/>
        <v>0</v>
      </c>
      <c r="M184" s="94">
        <f t="shared" ca="1" si="90"/>
        <v>0</v>
      </c>
      <c r="N184" s="89">
        <f t="shared" ca="1" si="92"/>
        <v>0</v>
      </c>
      <c r="O184" s="89"/>
      <c r="P184" s="2">
        <f t="shared" si="93"/>
        <v>167</v>
      </c>
      <c r="Q184" s="2">
        <f t="shared" si="125"/>
        <v>166</v>
      </c>
      <c r="R184" s="2">
        <f t="shared" si="125"/>
        <v>165</v>
      </c>
      <c r="S184" s="2">
        <f t="shared" si="125"/>
        <v>164</v>
      </c>
      <c r="T184" s="2">
        <f t="shared" si="125"/>
        <v>163</v>
      </c>
      <c r="U184" s="2">
        <f t="shared" si="125"/>
        <v>167</v>
      </c>
      <c r="V184" s="2">
        <f t="shared" si="125"/>
        <v>166</v>
      </c>
      <c r="W184" s="2">
        <f t="shared" si="125"/>
        <v>165</v>
      </c>
      <c r="X184" s="2">
        <f t="shared" si="125"/>
        <v>164</v>
      </c>
      <c r="Y184" s="2">
        <f t="shared" si="125"/>
        <v>163</v>
      </c>
      <c r="Z184" s="2">
        <f t="shared" si="125"/>
        <v>163</v>
      </c>
      <c r="AA184" s="92">
        <f t="shared" si="111"/>
        <v>164</v>
      </c>
      <c r="AB184" s="92">
        <f t="shared" si="112"/>
        <v>163</v>
      </c>
      <c r="AC184" s="92">
        <f t="shared" si="113"/>
        <v>162</v>
      </c>
      <c r="AD184" s="92">
        <f t="shared" si="114"/>
        <v>161</v>
      </c>
      <c r="AE184" s="92">
        <f t="shared" si="115"/>
        <v>160</v>
      </c>
      <c r="AF184" s="92">
        <f t="shared" si="116"/>
        <v>164</v>
      </c>
      <c r="AG184" s="92">
        <f t="shared" si="117"/>
        <v>163</v>
      </c>
      <c r="AH184" s="92">
        <f t="shared" si="118"/>
        <v>162</v>
      </c>
      <c r="AI184" s="92">
        <f t="shared" si="119"/>
        <v>161</v>
      </c>
      <c r="AJ184" s="92">
        <f t="shared" si="120"/>
        <v>160</v>
      </c>
      <c r="AK184" s="92">
        <f t="shared" si="121"/>
        <v>160</v>
      </c>
      <c r="AL184" s="96">
        <f t="shared" ca="1" si="99"/>
        <v>0</v>
      </c>
      <c r="AM184" s="96">
        <f t="shared" ca="1" si="100"/>
        <v>0</v>
      </c>
      <c r="AN184" s="96">
        <f t="shared" ca="1" si="101"/>
        <v>0</v>
      </c>
      <c r="AO184" s="96">
        <f t="shared" ca="1" si="102"/>
        <v>0</v>
      </c>
      <c r="AP184" s="96">
        <f t="shared" ca="1" si="103"/>
        <v>0</v>
      </c>
      <c r="AQ184" s="96">
        <f t="shared" ca="1" si="104"/>
        <v>0</v>
      </c>
      <c r="AR184" s="96">
        <f t="shared" ca="1" si="105"/>
        <v>0</v>
      </c>
      <c r="AS184" s="96">
        <f t="shared" ca="1" si="106"/>
        <v>0</v>
      </c>
      <c r="AT184" s="96">
        <f t="shared" ca="1" si="107"/>
        <v>0</v>
      </c>
      <c r="AU184" s="96">
        <f t="shared" ca="1" si="108"/>
        <v>0</v>
      </c>
      <c r="AV184" s="96">
        <f t="shared" ca="1" si="109"/>
        <v>0</v>
      </c>
      <c r="AW184" s="13">
        <f t="shared" ca="1" si="122"/>
        <v>6</v>
      </c>
      <c r="AX184" s="2">
        <f t="shared" ca="1" si="123"/>
        <v>17</v>
      </c>
    </row>
    <row r="185" spans="1:50" ht="15" customHeight="1" x14ac:dyDescent="0.25">
      <c r="A185" s="93">
        <f t="shared" si="88"/>
        <v>43065</v>
      </c>
      <c r="B185" s="51">
        <f>bering!K185</f>
        <v>5650.8059999999996</v>
      </c>
      <c r="C185" s="51">
        <f>conus!K185</f>
        <v>5859.7470000000003</v>
      </c>
      <c r="D185" s="55">
        <f t="shared" ca="1" si="94"/>
        <v>5650.8059999999996</v>
      </c>
      <c r="E185" s="61">
        <f t="shared" ca="1" si="124"/>
        <v>17</v>
      </c>
      <c r="F185" s="9">
        <f t="shared" ca="1" si="110"/>
        <v>0</v>
      </c>
      <c r="G185" s="63">
        <f>ROW()</f>
        <v>185</v>
      </c>
      <c r="H185" s="95">
        <f t="shared" si="96"/>
        <v>182</v>
      </c>
      <c r="I185" s="95">
        <f t="shared" ca="1" si="97"/>
        <v>168</v>
      </c>
      <c r="J185" s="95">
        <f t="shared" ca="1" si="98"/>
        <v>165</v>
      </c>
      <c r="K185" s="94">
        <f t="shared" si="89"/>
        <v>0</v>
      </c>
      <c r="L185" s="89">
        <f t="shared" si="91"/>
        <v>0</v>
      </c>
      <c r="M185" s="94">
        <f t="shared" ca="1" si="90"/>
        <v>0</v>
      </c>
      <c r="N185" s="89">
        <f t="shared" ca="1" si="92"/>
        <v>0</v>
      </c>
      <c r="O185" s="89"/>
      <c r="P185" s="2">
        <f t="shared" si="93"/>
        <v>168</v>
      </c>
      <c r="Q185" s="2">
        <f t="shared" si="125"/>
        <v>167</v>
      </c>
      <c r="R185" s="2">
        <f t="shared" si="125"/>
        <v>166</v>
      </c>
      <c r="S185" s="2">
        <f t="shared" si="125"/>
        <v>165</v>
      </c>
      <c r="T185" s="2">
        <f t="shared" si="125"/>
        <v>164</v>
      </c>
      <c r="U185" s="2">
        <f t="shared" si="125"/>
        <v>168</v>
      </c>
      <c r="V185" s="2">
        <f t="shared" si="125"/>
        <v>167</v>
      </c>
      <c r="W185" s="2">
        <f t="shared" si="125"/>
        <v>166</v>
      </c>
      <c r="X185" s="2">
        <f t="shared" si="125"/>
        <v>165</v>
      </c>
      <c r="Y185" s="2">
        <f t="shared" si="125"/>
        <v>164</v>
      </c>
      <c r="Z185" s="2">
        <f t="shared" si="125"/>
        <v>164</v>
      </c>
      <c r="AA185" s="92">
        <f t="shared" si="111"/>
        <v>165</v>
      </c>
      <c r="AB185" s="92">
        <f t="shared" si="112"/>
        <v>164</v>
      </c>
      <c r="AC185" s="92">
        <f t="shared" si="113"/>
        <v>163</v>
      </c>
      <c r="AD185" s="92">
        <f t="shared" si="114"/>
        <v>162</v>
      </c>
      <c r="AE185" s="92">
        <f t="shared" si="115"/>
        <v>161</v>
      </c>
      <c r="AF185" s="92">
        <f t="shared" si="116"/>
        <v>165</v>
      </c>
      <c r="AG185" s="92">
        <f t="shared" si="117"/>
        <v>164</v>
      </c>
      <c r="AH185" s="92">
        <f t="shared" si="118"/>
        <v>163</v>
      </c>
      <c r="AI185" s="92">
        <f t="shared" si="119"/>
        <v>162</v>
      </c>
      <c r="AJ185" s="92">
        <f t="shared" si="120"/>
        <v>161</v>
      </c>
      <c r="AK185" s="92">
        <f t="shared" si="121"/>
        <v>161</v>
      </c>
      <c r="AL185" s="96">
        <f t="shared" ca="1" si="99"/>
        <v>0</v>
      </c>
      <c r="AM185" s="96">
        <f t="shared" ca="1" si="100"/>
        <v>0</v>
      </c>
      <c r="AN185" s="96">
        <f t="shared" ca="1" si="101"/>
        <v>0</v>
      </c>
      <c r="AO185" s="96">
        <f t="shared" ca="1" si="102"/>
        <v>0</v>
      </c>
      <c r="AP185" s="96">
        <f t="shared" ca="1" si="103"/>
        <v>0</v>
      </c>
      <c r="AQ185" s="96">
        <f t="shared" ca="1" si="104"/>
        <v>0</v>
      </c>
      <c r="AR185" s="96">
        <f t="shared" ca="1" si="105"/>
        <v>0</v>
      </c>
      <c r="AS185" s="96">
        <f t="shared" ca="1" si="106"/>
        <v>0</v>
      </c>
      <c r="AT185" s="96">
        <f t="shared" ca="1" si="107"/>
        <v>0</v>
      </c>
      <c r="AU185" s="96">
        <f t="shared" ca="1" si="108"/>
        <v>0</v>
      </c>
      <c r="AV185" s="96">
        <f t="shared" ca="1" si="109"/>
        <v>0</v>
      </c>
      <c r="AW185" s="13">
        <f t="shared" ca="1" si="122"/>
        <v>6</v>
      </c>
      <c r="AX185" s="2">
        <f t="shared" ca="1" si="123"/>
        <v>17</v>
      </c>
    </row>
    <row r="186" spans="1:50" ht="15" customHeight="1" x14ac:dyDescent="0.25">
      <c r="A186" s="93">
        <f t="shared" si="88"/>
        <v>43066</v>
      </c>
      <c r="B186" s="51">
        <f>bering!K186</f>
        <v>5650.8059999999996</v>
      </c>
      <c r="C186" s="51">
        <f>conus!K186</f>
        <v>5859.7470000000003</v>
      </c>
      <c r="D186" s="55">
        <f t="shared" ca="1" si="94"/>
        <v>5650.8059999999996</v>
      </c>
      <c r="E186" s="61">
        <f t="shared" ca="1" si="124"/>
        <v>17</v>
      </c>
      <c r="F186" s="9">
        <f t="shared" ca="1" si="110"/>
        <v>0</v>
      </c>
      <c r="G186" s="63">
        <f>ROW()</f>
        <v>186</v>
      </c>
      <c r="H186" s="95">
        <f t="shared" si="96"/>
        <v>183</v>
      </c>
      <c r="I186" s="95">
        <f t="shared" ca="1" si="97"/>
        <v>169</v>
      </c>
      <c r="J186" s="95">
        <f t="shared" ca="1" si="98"/>
        <v>166</v>
      </c>
      <c r="K186" s="94">
        <f t="shared" si="89"/>
        <v>0</v>
      </c>
      <c r="L186" s="89">
        <f t="shared" si="91"/>
        <v>0</v>
      </c>
      <c r="M186" s="94">
        <f t="shared" ca="1" si="90"/>
        <v>0</v>
      </c>
      <c r="N186" s="89">
        <f t="shared" ca="1" si="92"/>
        <v>0</v>
      </c>
      <c r="O186" s="89"/>
      <c r="P186" s="2">
        <f t="shared" si="93"/>
        <v>169</v>
      </c>
      <c r="Q186" s="2">
        <f t="shared" si="125"/>
        <v>168</v>
      </c>
      <c r="R186" s="2">
        <f t="shared" si="125"/>
        <v>167</v>
      </c>
      <c r="S186" s="2">
        <f t="shared" si="125"/>
        <v>166</v>
      </c>
      <c r="T186" s="2">
        <f t="shared" si="125"/>
        <v>165</v>
      </c>
      <c r="U186" s="2">
        <f t="shared" si="125"/>
        <v>169</v>
      </c>
      <c r="V186" s="2">
        <f t="shared" si="125"/>
        <v>168</v>
      </c>
      <c r="W186" s="2">
        <f t="shared" si="125"/>
        <v>167</v>
      </c>
      <c r="X186" s="2">
        <f t="shared" si="125"/>
        <v>166</v>
      </c>
      <c r="Y186" s="2">
        <f t="shared" si="125"/>
        <v>165</v>
      </c>
      <c r="Z186" s="2">
        <f t="shared" si="125"/>
        <v>165</v>
      </c>
      <c r="AA186" s="92">
        <f t="shared" si="111"/>
        <v>166</v>
      </c>
      <c r="AB186" s="92">
        <f t="shared" si="112"/>
        <v>165</v>
      </c>
      <c r="AC186" s="92">
        <f t="shared" si="113"/>
        <v>164</v>
      </c>
      <c r="AD186" s="92">
        <f t="shared" si="114"/>
        <v>163</v>
      </c>
      <c r="AE186" s="92">
        <f t="shared" si="115"/>
        <v>162</v>
      </c>
      <c r="AF186" s="92">
        <f t="shared" si="116"/>
        <v>166</v>
      </c>
      <c r="AG186" s="92">
        <f t="shared" si="117"/>
        <v>165</v>
      </c>
      <c r="AH186" s="92">
        <f t="shared" si="118"/>
        <v>164</v>
      </c>
      <c r="AI186" s="92">
        <f t="shared" si="119"/>
        <v>163</v>
      </c>
      <c r="AJ186" s="92">
        <f t="shared" si="120"/>
        <v>162</v>
      </c>
      <c r="AK186" s="92">
        <f t="shared" si="121"/>
        <v>162</v>
      </c>
      <c r="AL186" s="96">
        <f t="shared" ca="1" si="99"/>
        <v>0</v>
      </c>
      <c r="AM186" s="96">
        <f t="shared" ca="1" si="100"/>
        <v>0</v>
      </c>
      <c r="AN186" s="96">
        <f t="shared" ca="1" si="101"/>
        <v>0</v>
      </c>
      <c r="AO186" s="96">
        <f t="shared" ca="1" si="102"/>
        <v>0</v>
      </c>
      <c r="AP186" s="96">
        <f t="shared" ca="1" si="103"/>
        <v>0</v>
      </c>
      <c r="AQ186" s="96">
        <f t="shared" ca="1" si="104"/>
        <v>0</v>
      </c>
      <c r="AR186" s="96">
        <f t="shared" ca="1" si="105"/>
        <v>0</v>
      </c>
      <c r="AS186" s="96">
        <f t="shared" ca="1" si="106"/>
        <v>0</v>
      </c>
      <c r="AT186" s="96">
        <f t="shared" ca="1" si="107"/>
        <v>0</v>
      </c>
      <c r="AU186" s="96">
        <f t="shared" ca="1" si="108"/>
        <v>0</v>
      </c>
      <c r="AV186" s="96">
        <f t="shared" ca="1" si="109"/>
        <v>0</v>
      </c>
      <c r="AW186" s="13">
        <f t="shared" ca="1" si="122"/>
        <v>6</v>
      </c>
      <c r="AX186" s="2">
        <f t="shared" ca="1" si="123"/>
        <v>17</v>
      </c>
    </row>
    <row r="187" spans="1:50" ht="15" customHeight="1" x14ac:dyDescent="0.25">
      <c r="A187" s="93">
        <f t="shared" si="88"/>
        <v>43067</v>
      </c>
      <c r="B187" s="51">
        <f>bering!K187</f>
        <v>5650.8059999999996</v>
      </c>
      <c r="C187" s="51">
        <f>conus!K187</f>
        <v>5859.7470000000003</v>
      </c>
      <c r="D187" s="55">
        <f t="shared" ca="1" si="94"/>
        <v>5650.8059999999996</v>
      </c>
      <c r="E187" s="61">
        <f t="shared" ca="1" si="124"/>
        <v>17</v>
      </c>
      <c r="F187" s="9">
        <f t="shared" ca="1" si="110"/>
        <v>0</v>
      </c>
      <c r="G187" s="63">
        <f>ROW()</f>
        <v>187</v>
      </c>
      <c r="H187" s="95">
        <f t="shared" si="96"/>
        <v>184</v>
      </c>
      <c r="I187" s="95">
        <f t="shared" ca="1" si="97"/>
        <v>170</v>
      </c>
      <c r="J187" s="95">
        <f t="shared" ca="1" si="98"/>
        <v>167</v>
      </c>
      <c r="K187" s="94">
        <f t="shared" si="89"/>
        <v>0</v>
      </c>
      <c r="L187" s="89">
        <f t="shared" si="91"/>
        <v>0</v>
      </c>
      <c r="M187" s="94">
        <f t="shared" ca="1" si="90"/>
        <v>0</v>
      </c>
      <c r="N187" s="89">
        <f t="shared" ca="1" si="92"/>
        <v>0</v>
      </c>
      <c r="O187" s="89"/>
      <c r="P187" s="2">
        <f t="shared" si="93"/>
        <v>170</v>
      </c>
      <c r="Q187" s="2">
        <f t="shared" si="125"/>
        <v>169</v>
      </c>
      <c r="R187" s="2">
        <f t="shared" si="125"/>
        <v>168</v>
      </c>
      <c r="S187" s="2">
        <f t="shared" si="125"/>
        <v>167</v>
      </c>
      <c r="T187" s="2">
        <f t="shared" si="125"/>
        <v>166</v>
      </c>
      <c r="U187" s="2">
        <f t="shared" si="125"/>
        <v>170</v>
      </c>
      <c r="V187" s="2">
        <f t="shared" si="125"/>
        <v>169</v>
      </c>
      <c r="W187" s="2">
        <f t="shared" si="125"/>
        <v>168</v>
      </c>
      <c r="X187" s="2">
        <f t="shared" si="125"/>
        <v>167</v>
      </c>
      <c r="Y187" s="2">
        <f t="shared" si="125"/>
        <v>166</v>
      </c>
      <c r="Z187" s="2">
        <f t="shared" si="125"/>
        <v>166</v>
      </c>
      <c r="AA187" s="92">
        <f t="shared" si="111"/>
        <v>167</v>
      </c>
      <c r="AB187" s="92">
        <f t="shared" si="112"/>
        <v>166</v>
      </c>
      <c r="AC187" s="92">
        <f t="shared" si="113"/>
        <v>165</v>
      </c>
      <c r="AD187" s="92">
        <f t="shared" si="114"/>
        <v>164</v>
      </c>
      <c r="AE187" s="92">
        <f t="shared" si="115"/>
        <v>163</v>
      </c>
      <c r="AF187" s="92">
        <f t="shared" si="116"/>
        <v>167</v>
      </c>
      <c r="AG187" s="92">
        <f t="shared" si="117"/>
        <v>166</v>
      </c>
      <c r="AH187" s="92">
        <f t="shared" si="118"/>
        <v>165</v>
      </c>
      <c r="AI187" s="92">
        <f t="shared" si="119"/>
        <v>164</v>
      </c>
      <c r="AJ187" s="92">
        <f t="shared" si="120"/>
        <v>163</v>
      </c>
      <c r="AK187" s="92">
        <f t="shared" si="121"/>
        <v>163</v>
      </c>
      <c r="AL187" s="96">
        <f t="shared" ca="1" si="99"/>
        <v>0</v>
      </c>
      <c r="AM187" s="96">
        <f t="shared" ca="1" si="100"/>
        <v>0</v>
      </c>
      <c r="AN187" s="96">
        <f t="shared" ca="1" si="101"/>
        <v>0</v>
      </c>
      <c r="AO187" s="96">
        <f t="shared" ca="1" si="102"/>
        <v>0</v>
      </c>
      <c r="AP187" s="96">
        <f t="shared" ca="1" si="103"/>
        <v>0</v>
      </c>
      <c r="AQ187" s="96">
        <f t="shared" ca="1" si="104"/>
        <v>0</v>
      </c>
      <c r="AR187" s="96">
        <f t="shared" ca="1" si="105"/>
        <v>0</v>
      </c>
      <c r="AS187" s="96">
        <f t="shared" ca="1" si="106"/>
        <v>0</v>
      </c>
      <c r="AT187" s="96">
        <f t="shared" ca="1" si="107"/>
        <v>0</v>
      </c>
      <c r="AU187" s="96">
        <f t="shared" ca="1" si="108"/>
        <v>0</v>
      </c>
      <c r="AV187" s="96">
        <f t="shared" ca="1" si="109"/>
        <v>0</v>
      </c>
      <c r="AW187" s="13">
        <f t="shared" ca="1" si="122"/>
        <v>6</v>
      </c>
      <c r="AX187" s="2">
        <f t="shared" ca="1" si="123"/>
        <v>17</v>
      </c>
    </row>
    <row r="188" spans="1:50" ht="15" customHeight="1" x14ac:dyDescent="0.25">
      <c r="A188" s="93">
        <f t="shared" si="88"/>
        <v>43068</v>
      </c>
      <c r="B188" s="51">
        <f>bering!K188</f>
        <v>5650.8059999999996</v>
      </c>
      <c r="C188" s="51">
        <f>conus!K188</f>
        <v>5859.7470000000003</v>
      </c>
      <c r="D188" s="55">
        <f t="shared" ca="1" si="94"/>
        <v>5650.8059999999996</v>
      </c>
      <c r="E188" s="61">
        <f t="shared" ca="1" si="124"/>
        <v>17</v>
      </c>
      <c r="F188" s="9">
        <f t="shared" ca="1" si="110"/>
        <v>0</v>
      </c>
      <c r="G188" s="63">
        <f>ROW()</f>
        <v>188</v>
      </c>
      <c r="H188" s="95">
        <f t="shared" si="96"/>
        <v>185</v>
      </c>
      <c r="I188" s="95">
        <f t="shared" ca="1" si="97"/>
        <v>171</v>
      </c>
      <c r="J188" s="95">
        <f t="shared" ca="1" si="98"/>
        <v>168</v>
      </c>
      <c r="K188" s="94">
        <f t="shared" si="89"/>
        <v>0</v>
      </c>
      <c r="L188" s="89">
        <f t="shared" si="91"/>
        <v>0</v>
      </c>
      <c r="M188" s="94">
        <f t="shared" ca="1" si="90"/>
        <v>0</v>
      </c>
      <c r="N188" s="89">
        <f t="shared" ca="1" si="92"/>
        <v>0</v>
      </c>
      <c r="O188" s="89"/>
      <c r="P188" s="2">
        <f t="shared" si="93"/>
        <v>171</v>
      </c>
      <c r="Q188" s="2">
        <f t="shared" si="125"/>
        <v>170</v>
      </c>
      <c r="R188" s="2">
        <f t="shared" si="125"/>
        <v>169</v>
      </c>
      <c r="S188" s="2">
        <f t="shared" si="125"/>
        <v>168</v>
      </c>
      <c r="T188" s="2">
        <f t="shared" si="125"/>
        <v>167</v>
      </c>
      <c r="U188" s="2">
        <f t="shared" si="125"/>
        <v>171</v>
      </c>
      <c r="V188" s="2">
        <f t="shared" si="125"/>
        <v>170</v>
      </c>
      <c r="W188" s="2">
        <f t="shared" si="125"/>
        <v>169</v>
      </c>
      <c r="X188" s="2">
        <f t="shared" si="125"/>
        <v>168</v>
      </c>
      <c r="Y188" s="2">
        <f t="shared" si="125"/>
        <v>167</v>
      </c>
      <c r="Z188" s="2">
        <f t="shared" si="125"/>
        <v>167</v>
      </c>
      <c r="AA188" s="92">
        <f t="shared" si="111"/>
        <v>168</v>
      </c>
      <c r="AB188" s="92">
        <f t="shared" si="112"/>
        <v>167</v>
      </c>
      <c r="AC188" s="92">
        <f t="shared" si="113"/>
        <v>166</v>
      </c>
      <c r="AD188" s="92">
        <f t="shared" si="114"/>
        <v>165</v>
      </c>
      <c r="AE188" s="92">
        <f t="shared" si="115"/>
        <v>164</v>
      </c>
      <c r="AF188" s="92">
        <f t="shared" si="116"/>
        <v>168</v>
      </c>
      <c r="AG188" s="92">
        <f t="shared" si="117"/>
        <v>167</v>
      </c>
      <c r="AH188" s="92">
        <f t="shared" si="118"/>
        <v>166</v>
      </c>
      <c r="AI188" s="92">
        <f t="shared" si="119"/>
        <v>165</v>
      </c>
      <c r="AJ188" s="92">
        <f t="shared" si="120"/>
        <v>164</v>
      </c>
      <c r="AK188" s="92">
        <f t="shared" si="121"/>
        <v>164</v>
      </c>
      <c r="AL188" s="96">
        <f t="shared" ca="1" si="99"/>
        <v>0</v>
      </c>
      <c r="AM188" s="96">
        <f t="shared" ca="1" si="100"/>
        <v>0</v>
      </c>
      <c r="AN188" s="96">
        <f t="shared" ca="1" si="101"/>
        <v>0</v>
      </c>
      <c r="AO188" s="96">
        <f t="shared" ca="1" si="102"/>
        <v>0</v>
      </c>
      <c r="AP188" s="96">
        <f t="shared" ca="1" si="103"/>
        <v>0</v>
      </c>
      <c r="AQ188" s="96">
        <f t="shared" ca="1" si="104"/>
        <v>0</v>
      </c>
      <c r="AR188" s="96">
        <f t="shared" ca="1" si="105"/>
        <v>0</v>
      </c>
      <c r="AS188" s="96">
        <f t="shared" ca="1" si="106"/>
        <v>0</v>
      </c>
      <c r="AT188" s="96">
        <f t="shared" ca="1" si="107"/>
        <v>0</v>
      </c>
      <c r="AU188" s="96">
        <f t="shared" ca="1" si="108"/>
        <v>0</v>
      </c>
      <c r="AV188" s="96">
        <f t="shared" ca="1" si="109"/>
        <v>0</v>
      </c>
      <c r="AW188" s="13">
        <f t="shared" ca="1" si="122"/>
        <v>6</v>
      </c>
      <c r="AX188" s="2">
        <f t="shared" ca="1" si="123"/>
        <v>17</v>
      </c>
    </row>
    <row r="189" spans="1:50" ht="15" customHeight="1" x14ac:dyDescent="0.25">
      <c r="A189" s="93">
        <f t="shared" si="88"/>
        <v>43069</v>
      </c>
      <c r="B189" s="51">
        <f>bering!K189</f>
        <v>5650.8059999999996</v>
      </c>
      <c r="C189" s="51">
        <f>conus!K189</f>
        <v>5859.7470000000003</v>
      </c>
      <c r="D189" s="55">
        <f t="shared" ca="1" si="94"/>
        <v>5650.8059999999996</v>
      </c>
      <c r="E189" s="61">
        <f t="shared" ca="1" si="124"/>
        <v>17</v>
      </c>
      <c r="F189" s="9">
        <f t="shared" ca="1" si="110"/>
        <v>0</v>
      </c>
      <c r="G189" s="63">
        <f>ROW()</f>
        <v>189</v>
      </c>
      <c r="H189" s="95">
        <f t="shared" si="96"/>
        <v>186</v>
      </c>
      <c r="I189" s="95">
        <f t="shared" ca="1" si="97"/>
        <v>172</v>
      </c>
      <c r="J189" s="95">
        <f t="shared" ca="1" si="98"/>
        <v>169</v>
      </c>
      <c r="K189" s="94">
        <f t="shared" si="89"/>
        <v>0</v>
      </c>
      <c r="L189" s="89">
        <f t="shared" si="91"/>
        <v>0</v>
      </c>
      <c r="M189" s="94">
        <f t="shared" ca="1" si="90"/>
        <v>0</v>
      </c>
      <c r="N189" s="89">
        <f t="shared" ca="1" si="92"/>
        <v>0</v>
      </c>
      <c r="O189" s="89"/>
      <c r="P189" s="2">
        <f t="shared" si="93"/>
        <v>172</v>
      </c>
      <c r="Q189" s="2">
        <f t="shared" si="125"/>
        <v>171</v>
      </c>
      <c r="R189" s="2">
        <f t="shared" si="125"/>
        <v>170</v>
      </c>
      <c r="S189" s="2">
        <f t="shared" si="125"/>
        <v>169</v>
      </c>
      <c r="T189" s="2">
        <f t="shared" si="125"/>
        <v>168</v>
      </c>
      <c r="U189" s="2">
        <f t="shared" si="125"/>
        <v>172</v>
      </c>
      <c r="V189" s="2">
        <f t="shared" si="125"/>
        <v>171</v>
      </c>
      <c r="W189" s="2">
        <f t="shared" si="125"/>
        <v>170</v>
      </c>
      <c r="X189" s="2">
        <f t="shared" si="125"/>
        <v>169</v>
      </c>
      <c r="Y189" s="2">
        <f t="shared" si="125"/>
        <v>168</v>
      </c>
      <c r="Z189" s="2">
        <f t="shared" si="125"/>
        <v>168</v>
      </c>
      <c r="AA189" s="92">
        <f t="shared" si="111"/>
        <v>169</v>
      </c>
      <c r="AB189" s="92">
        <f t="shared" si="112"/>
        <v>168</v>
      </c>
      <c r="AC189" s="92">
        <f t="shared" si="113"/>
        <v>167</v>
      </c>
      <c r="AD189" s="92">
        <f t="shared" si="114"/>
        <v>166</v>
      </c>
      <c r="AE189" s="92">
        <f t="shared" si="115"/>
        <v>165</v>
      </c>
      <c r="AF189" s="92">
        <f t="shared" si="116"/>
        <v>169</v>
      </c>
      <c r="AG189" s="92">
        <f t="shared" si="117"/>
        <v>168</v>
      </c>
      <c r="AH189" s="92">
        <f t="shared" si="118"/>
        <v>167</v>
      </c>
      <c r="AI189" s="92">
        <f t="shared" si="119"/>
        <v>166</v>
      </c>
      <c r="AJ189" s="92">
        <f t="shared" si="120"/>
        <v>165</v>
      </c>
      <c r="AK189" s="92">
        <f t="shared" si="121"/>
        <v>165</v>
      </c>
      <c r="AL189" s="96">
        <f t="shared" ca="1" si="99"/>
        <v>0</v>
      </c>
      <c r="AM189" s="96">
        <f t="shared" ca="1" si="100"/>
        <v>0</v>
      </c>
      <c r="AN189" s="96">
        <f t="shared" ca="1" si="101"/>
        <v>0</v>
      </c>
      <c r="AO189" s="96">
        <f t="shared" ca="1" si="102"/>
        <v>0</v>
      </c>
      <c r="AP189" s="96">
        <f t="shared" ca="1" si="103"/>
        <v>0</v>
      </c>
      <c r="AQ189" s="96">
        <f t="shared" ca="1" si="104"/>
        <v>0</v>
      </c>
      <c r="AR189" s="96">
        <f t="shared" ca="1" si="105"/>
        <v>0</v>
      </c>
      <c r="AS189" s="96">
        <f t="shared" ca="1" si="106"/>
        <v>0</v>
      </c>
      <c r="AT189" s="96">
        <f t="shared" ca="1" si="107"/>
        <v>0</v>
      </c>
      <c r="AU189" s="96">
        <f t="shared" ca="1" si="108"/>
        <v>0</v>
      </c>
      <c r="AV189" s="96">
        <f t="shared" ca="1" si="109"/>
        <v>0</v>
      </c>
      <c r="AW189" s="13">
        <f t="shared" ca="1" si="122"/>
        <v>6</v>
      </c>
      <c r="AX189" s="2">
        <f t="shared" ca="1" si="123"/>
        <v>17</v>
      </c>
    </row>
    <row r="190" spans="1:50" ht="15" customHeight="1" x14ac:dyDescent="0.25">
      <c r="A190" s="93">
        <f t="shared" si="88"/>
        <v>43070</v>
      </c>
      <c r="B190" s="51">
        <f>bering!K190</f>
        <v>5650.8059999999996</v>
      </c>
      <c r="C190" s="51">
        <f>conus!K190</f>
        <v>5859.7470000000003</v>
      </c>
      <c r="D190" s="55">
        <f t="shared" ca="1" si="94"/>
        <v>5650.8059999999996</v>
      </c>
      <c r="E190" s="61">
        <f t="shared" ca="1" si="124"/>
        <v>17</v>
      </c>
      <c r="F190" s="9">
        <f t="shared" ca="1" si="110"/>
        <v>0</v>
      </c>
      <c r="G190" s="63">
        <f>ROW()</f>
        <v>190</v>
      </c>
      <c r="H190" s="95">
        <f t="shared" si="96"/>
        <v>187</v>
      </c>
      <c r="I190" s="95">
        <f t="shared" ca="1" si="97"/>
        <v>173</v>
      </c>
      <c r="J190" s="95">
        <f t="shared" ca="1" si="98"/>
        <v>170</v>
      </c>
      <c r="K190" s="94">
        <f t="shared" si="89"/>
        <v>0</v>
      </c>
      <c r="L190" s="89">
        <f t="shared" si="91"/>
        <v>0</v>
      </c>
      <c r="M190" s="94">
        <f t="shared" ca="1" si="90"/>
        <v>0</v>
      </c>
      <c r="N190" s="89">
        <f t="shared" ca="1" si="92"/>
        <v>0</v>
      </c>
      <c r="O190" s="89"/>
      <c r="P190" s="2">
        <f t="shared" si="93"/>
        <v>173</v>
      </c>
      <c r="Q190" s="2">
        <f t="shared" si="125"/>
        <v>172</v>
      </c>
      <c r="R190" s="2">
        <f t="shared" si="125"/>
        <v>171</v>
      </c>
      <c r="S190" s="2">
        <f t="shared" si="125"/>
        <v>170</v>
      </c>
      <c r="T190" s="2">
        <f t="shared" si="125"/>
        <v>169</v>
      </c>
      <c r="U190" s="2">
        <f t="shared" si="125"/>
        <v>173</v>
      </c>
      <c r="V190" s="2">
        <f t="shared" si="125"/>
        <v>172</v>
      </c>
      <c r="W190" s="2">
        <f t="shared" si="125"/>
        <v>171</v>
      </c>
      <c r="X190" s="2">
        <f t="shared" si="125"/>
        <v>170</v>
      </c>
      <c r="Y190" s="2">
        <f t="shared" si="125"/>
        <v>169</v>
      </c>
      <c r="Z190" s="2">
        <f t="shared" si="125"/>
        <v>169</v>
      </c>
      <c r="AA190" s="92">
        <f t="shared" si="111"/>
        <v>170</v>
      </c>
      <c r="AB190" s="92">
        <f t="shared" si="112"/>
        <v>169</v>
      </c>
      <c r="AC190" s="92">
        <f t="shared" si="113"/>
        <v>168</v>
      </c>
      <c r="AD190" s="92">
        <f t="shared" si="114"/>
        <v>167</v>
      </c>
      <c r="AE190" s="92">
        <f t="shared" si="115"/>
        <v>166</v>
      </c>
      <c r="AF190" s="92">
        <f t="shared" si="116"/>
        <v>170</v>
      </c>
      <c r="AG190" s="92">
        <f t="shared" si="117"/>
        <v>169</v>
      </c>
      <c r="AH190" s="92">
        <f t="shared" si="118"/>
        <v>168</v>
      </c>
      <c r="AI190" s="92">
        <f t="shared" si="119"/>
        <v>167</v>
      </c>
      <c r="AJ190" s="92">
        <f t="shared" si="120"/>
        <v>166</v>
      </c>
      <c r="AK190" s="92">
        <f t="shared" si="121"/>
        <v>166</v>
      </c>
      <c r="AL190" s="96">
        <f t="shared" ca="1" si="99"/>
        <v>0</v>
      </c>
      <c r="AM190" s="96">
        <f t="shared" ca="1" si="100"/>
        <v>0</v>
      </c>
      <c r="AN190" s="96">
        <f t="shared" ca="1" si="101"/>
        <v>0</v>
      </c>
      <c r="AO190" s="96">
        <f t="shared" ca="1" si="102"/>
        <v>0</v>
      </c>
      <c r="AP190" s="96">
        <f t="shared" ca="1" si="103"/>
        <v>0</v>
      </c>
      <c r="AQ190" s="96">
        <f t="shared" ca="1" si="104"/>
        <v>0</v>
      </c>
      <c r="AR190" s="96">
        <f t="shared" ca="1" si="105"/>
        <v>0</v>
      </c>
      <c r="AS190" s="96">
        <f t="shared" ca="1" si="106"/>
        <v>0</v>
      </c>
      <c r="AT190" s="96">
        <f t="shared" ca="1" si="107"/>
        <v>0</v>
      </c>
      <c r="AU190" s="96">
        <f t="shared" ca="1" si="108"/>
        <v>0</v>
      </c>
      <c r="AV190" s="96">
        <f t="shared" ca="1" si="109"/>
        <v>0</v>
      </c>
      <c r="AW190" s="13">
        <f t="shared" ca="1" si="122"/>
        <v>6</v>
      </c>
      <c r="AX190" s="2">
        <f t="shared" ca="1" si="123"/>
        <v>17</v>
      </c>
    </row>
    <row r="191" spans="1:50" ht="15" customHeight="1" x14ac:dyDescent="0.25">
      <c r="A191" s="93">
        <f t="shared" si="88"/>
        <v>43071</v>
      </c>
      <c r="B191" s="51">
        <f>bering!K191</f>
        <v>5650.8059999999996</v>
      </c>
      <c r="C191" s="51">
        <f>conus!K191</f>
        <v>5859.7470000000003</v>
      </c>
      <c r="D191" s="55">
        <f t="shared" ca="1" si="94"/>
        <v>5650.8059999999996</v>
      </c>
      <c r="E191" s="61">
        <f t="shared" ca="1" si="124"/>
        <v>17</v>
      </c>
      <c r="F191" s="9">
        <f t="shared" ca="1" si="110"/>
        <v>0</v>
      </c>
      <c r="G191" s="63">
        <f>ROW()</f>
        <v>191</v>
      </c>
      <c r="H191" s="95">
        <f t="shared" si="96"/>
        <v>188</v>
      </c>
      <c r="I191" s="95">
        <f t="shared" ca="1" si="97"/>
        <v>174</v>
      </c>
      <c r="J191" s="95">
        <f t="shared" ca="1" si="98"/>
        <v>171</v>
      </c>
      <c r="K191" s="94">
        <f t="shared" si="89"/>
        <v>0</v>
      </c>
      <c r="L191" s="89">
        <f t="shared" si="91"/>
        <v>0</v>
      </c>
      <c r="M191" s="94">
        <f t="shared" ca="1" si="90"/>
        <v>0</v>
      </c>
      <c r="N191" s="89">
        <f t="shared" ca="1" si="92"/>
        <v>0</v>
      </c>
      <c r="O191" s="89"/>
      <c r="P191" s="2">
        <f t="shared" si="93"/>
        <v>174</v>
      </c>
      <c r="Q191" s="2">
        <f t="shared" si="125"/>
        <v>173</v>
      </c>
      <c r="R191" s="2">
        <f t="shared" si="125"/>
        <v>172</v>
      </c>
      <c r="S191" s="2">
        <f t="shared" si="125"/>
        <v>171</v>
      </c>
      <c r="T191" s="2">
        <f t="shared" si="125"/>
        <v>170</v>
      </c>
      <c r="U191" s="2">
        <f t="shared" si="125"/>
        <v>174</v>
      </c>
      <c r="V191" s="2">
        <f t="shared" si="125"/>
        <v>173</v>
      </c>
      <c r="W191" s="2">
        <f t="shared" si="125"/>
        <v>172</v>
      </c>
      <c r="X191" s="2">
        <f t="shared" si="125"/>
        <v>171</v>
      </c>
      <c r="Y191" s="2">
        <f t="shared" si="125"/>
        <v>170</v>
      </c>
      <c r="Z191" s="2">
        <f t="shared" si="125"/>
        <v>170</v>
      </c>
      <c r="AA191" s="92">
        <f t="shared" si="111"/>
        <v>171</v>
      </c>
      <c r="AB191" s="92">
        <f t="shared" si="112"/>
        <v>170</v>
      </c>
      <c r="AC191" s="92">
        <f t="shared" si="113"/>
        <v>169</v>
      </c>
      <c r="AD191" s="92">
        <f t="shared" si="114"/>
        <v>168</v>
      </c>
      <c r="AE191" s="92">
        <f t="shared" si="115"/>
        <v>167</v>
      </c>
      <c r="AF191" s="92">
        <f t="shared" si="116"/>
        <v>171</v>
      </c>
      <c r="AG191" s="92">
        <f t="shared" si="117"/>
        <v>170</v>
      </c>
      <c r="AH191" s="92">
        <f t="shared" si="118"/>
        <v>169</v>
      </c>
      <c r="AI191" s="92">
        <f t="shared" si="119"/>
        <v>168</v>
      </c>
      <c r="AJ191" s="92">
        <f t="shared" si="120"/>
        <v>167</v>
      </c>
      <c r="AK191" s="92">
        <f t="shared" si="121"/>
        <v>167</v>
      </c>
      <c r="AL191" s="96">
        <f t="shared" ca="1" si="99"/>
        <v>0</v>
      </c>
      <c r="AM191" s="96">
        <f t="shared" ca="1" si="100"/>
        <v>0</v>
      </c>
      <c r="AN191" s="96">
        <f t="shared" ca="1" si="101"/>
        <v>0</v>
      </c>
      <c r="AO191" s="96">
        <f t="shared" ca="1" si="102"/>
        <v>0</v>
      </c>
      <c r="AP191" s="96">
        <f t="shared" ca="1" si="103"/>
        <v>0</v>
      </c>
      <c r="AQ191" s="96">
        <f t="shared" ca="1" si="104"/>
        <v>0</v>
      </c>
      <c r="AR191" s="96">
        <f t="shared" ca="1" si="105"/>
        <v>0</v>
      </c>
      <c r="AS191" s="96">
        <f t="shared" ca="1" si="106"/>
        <v>0</v>
      </c>
      <c r="AT191" s="96">
        <f t="shared" ca="1" si="107"/>
        <v>0</v>
      </c>
      <c r="AU191" s="96">
        <f t="shared" ca="1" si="108"/>
        <v>0</v>
      </c>
      <c r="AV191" s="96">
        <f t="shared" ca="1" si="109"/>
        <v>0</v>
      </c>
      <c r="AW191" s="13">
        <f t="shared" ca="1" si="122"/>
        <v>6</v>
      </c>
      <c r="AX191" s="2">
        <f t="shared" ca="1" si="123"/>
        <v>17</v>
      </c>
    </row>
    <row r="192" spans="1:50" ht="15" customHeight="1" x14ac:dyDescent="0.25">
      <c r="A192" s="93">
        <f t="shared" si="88"/>
        <v>43072</v>
      </c>
      <c r="B192" s="51">
        <f>bering!K192</f>
        <v>5650.8059999999996</v>
      </c>
      <c r="C192" s="51">
        <f>conus!K192</f>
        <v>5859.7470000000003</v>
      </c>
      <c r="D192" s="55">
        <f t="shared" ca="1" si="94"/>
        <v>5650.8059999999996</v>
      </c>
      <c r="E192" s="61">
        <f t="shared" ca="1" si="124"/>
        <v>17</v>
      </c>
      <c r="F192" s="9">
        <f t="shared" ca="1" si="110"/>
        <v>0</v>
      </c>
      <c r="G192" s="63">
        <f>ROW()</f>
        <v>192</v>
      </c>
      <c r="H192" s="95">
        <f t="shared" si="96"/>
        <v>189</v>
      </c>
      <c r="I192" s="95">
        <f t="shared" ca="1" si="97"/>
        <v>175</v>
      </c>
      <c r="J192" s="95">
        <f t="shared" ca="1" si="98"/>
        <v>172</v>
      </c>
      <c r="K192" s="94">
        <f t="shared" si="89"/>
        <v>0</v>
      </c>
      <c r="L192" s="89">
        <f t="shared" si="91"/>
        <v>0</v>
      </c>
      <c r="M192" s="94">
        <f t="shared" ca="1" si="90"/>
        <v>0</v>
      </c>
      <c r="N192" s="89">
        <f t="shared" ca="1" si="92"/>
        <v>0</v>
      </c>
      <c r="O192" s="89"/>
      <c r="P192" s="2">
        <f t="shared" si="93"/>
        <v>175</v>
      </c>
      <c r="Q192" s="2">
        <f t="shared" si="125"/>
        <v>174</v>
      </c>
      <c r="R192" s="2">
        <f t="shared" si="125"/>
        <v>173</v>
      </c>
      <c r="S192" s="2">
        <f t="shared" si="125"/>
        <v>172</v>
      </c>
      <c r="T192" s="2">
        <f t="shared" si="125"/>
        <v>171</v>
      </c>
      <c r="U192" s="2">
        <f t="shared" si="125"/>
        <v>175</v>
      </c>
      <c r="V192" s="2">
        <f t="shared" si="125"/>
        <v>174</v>
      </c>
      <c r="W192" s="2">
        <f t="shared" si="125"/>
        <v>173</v>
      </c>
      <c r="X192" s="2">
        <f t="shared" si="125"/>
        <v>172</v>
      </c>
      <c r="Y192" s="2">
        <f t="shared" si="125"/>
        <v>171</v>
      </c>
      <c r="Z192" s="2">
        <f t="shared" si="125"/>
        <v>171</v>
      </c>
      <c r="AA192" s="92">
        <f t="shared" si="111"/>
        <v>172</v>
      </c>
      <c r="AB192" s="92">
        <f t="shared" si="112"/>
        <v>171</v>
      </c>
      <c r="AC192" s="92">
        <f t="shared" si="113"/>
        <v>170</v>
      </c>
      <c r="AD192" s="92">
        <f t="shared" si="114"/>
        <v>169</v>
      </c>
      <c r="AE192" s="92">
        <f t="shared" si="115"/>
        <v>168</v>
      </c>
      <c r="AF192" s="92">
        <f t="shared" si="116"/>
        <v>172</v>
      </c>
      <c r="AG192" s="92">
        <f t="shared" si="117"/>
        <v>171</v>
      </c>
      <c r="AH192" s="92">
        <f t="shared" si="118"/>
        <v>170</v>
      </c>
      <c r="AI192" s="92">
        <f t="shared" si="119"/>
        <v>169</v>
      </c>
      <c r="AJ192" s="92">
        <f t="shared" si="120"/>
        <v>168</v>
      </c>
      <c r="AK192" s="92">
        <f t="shared" si="121"/>
        <v>168</v>
      </c>
      <c r="AL192" s="96">
        <f t="shared" ca="1" si="99"/>
        <v>0</v>
      </c>
      <c r="AM192" s="96">
        <f t="shared" ca="1" si="100"/>
        <v>0</v>
      </c>
      <c r="AN192" s="96">
        <f t="shared" ca="1" si="101"/>
        <v>0</v>
      </c>
      <c r="AO192" s="96">
        <f t="shared" ca="1" si="102"/>
        <v>0</v>
      </c>
      <c r="AP192" s="96">
        <f t="shared" ca="1" si="103"/>
        <v>0</v>
      </c>
      <c r="AQ192" s="96">
        <f t="shared" ca="1" si="104"/>
        <v>0</v>
      </c>
      <c r="AR192" s="96">
        <f t="shared" ca="1" si="105"/>
        <v>0</v>
      </c>
      <c r="AS192" s="96">
        <f t="shared" ca="1" si="106"/>
        <v>0</v>
      </c>
      <c r="AT192" s="96">
        <f t="shared" ca="1" si="107"/>
        <v>0</v>
      </c>
      <c r="AU192" s="96">
        <f t="shared" ca="1" si="108"/>
        <v>0</v>
      </c>
      <c r="AV192" s="96">
        <f t="shared" ca="1" si="109"/>
        <v>0</v>
      </c>
      <c r="AW192" s="13">
        <f t="shared" ca="1" si="122"/>
        <v>6</v>
      </c>
      <c r="AX192" s="2">
        <f t="shared" ca="1" si="123"/>
        <v>17</v>
      </c>
    </row>
    <row r="193" spans="1:50" ht="15" customHeight="1" x14ac:dyDescent="0.25">
      <c r="A193" s="93">
        <f t="shared" si="88"/>
        <v>43073</v>
      </c>
      <c r="B193" s="51">
        <f>bering!K193</f>
        <v>5650.8059999999996</v>
      </c>
      <c r="C193" s="51">
        <f>conus!K193</f>
        <v>5859.7470000000003</v>
      </c>
      <c r="D193" s="55">
        <f t="shared" ca="1" si="94"/>
        <v>5650.8059999999996</v>
      </c>
      <c r="E193" s="61">
        <f t="shared" ca="1" si="124"/>
        <v>17</v>
      </c>
      <c r="F193" s="9">
        <f t="shared" ca="1" si="110"/>
        <v>0</v>
      </c>
      <c r="G193" s="63">
        <f>ROW()</f>
        <v>193</v>
      </c>
      <c r="H193" s="95">
        <f t="shared" si="96"/>
        <v>190</v>
      </c>
      <c r="I193" s="95">
        <f t="shared" ca="1" si="97"/>
        <v>176</v>
      </c>
      <c r="J193" s="95">
        <f t="shared" ca="1" si="98"/>
        <v>173</v>
      </c>
      <c r="K193" s="94">
        <f t="shared" si="89"/>
        <v>0</v>
      </c>
      <c r="L193" s="89">
        <f t="shared" si="91"/>
        <v>0</v>
      </c>
      <c r="M193" s="94">
        <f t="shared" ca="1" si="90"/>
        <v>0</v>
      </c>
      <c r="N193" s="89">
        <f t="shared" ca="1" si="92"/>
        <v>0</v>
      </c>
      <c r="O193" s="89"/>
      <c r="P193" s="2">
        <f t="shared" si="93"/>
        <v>176</v>
      </c>
      <c r="Q193" s="2">
        <f t="shared" si="125"/>
        <v>175</v>
      </c>
      <c r="R193" s="2">
        <f t="shared" si="125"/>
        <v>174</v>
      </c>
      <c r="S193" s="2">
        <f t="shared" si="125"/>
        <v>173</v>
      </c>
      <c r="T193" s="2">
        <f t="shared" si="125"/>
        <v>172</v>
      </c>
      <c r="U193" s="2">
        <f t="shared" si="125"/>
        <v>176</v>
      </c>
      <c r="V193" s="2">
        <f t="shared" si="125"/>
        <v>175</v>
      </c>
      <c r="W193" s="2">
        <f t="shared" si="125"/>
        <v>174</v>
      </c>
      <c r="X193" s="2">
        <f t="shared" si="125"/>
        <v>173</v>
      </c>
      <c r="Y193" s="2">
        <f t="shared" si="125"/>
        <v>172</v>
      </c>
      <c r="Z193" s="2">
        <f t="shared" si="125"/>
        <v>172</v>
      </c>
      <c r="AA193" s="92">
        <f t="shared" si="111"/>
        <v>173</v>
      </c>
      <c r="AB193" s="92">
        <f t="shared" si="112"/>
        <v>172</v>
      </c>
      <c r="AC193" s="92">
        <f t="shared" si="113"/>
        <v>171</v>
      </c>
      <c r="AD193" s="92">
        <f t="shared" si="114"/>
        <v>170</v>
      </c>
      <c r="AE193" s="92">
        <f t="shared" si="115"/>
        <v>169</v>
      </c>
      <c r="AF193" s="92">
        <f t="shared" si="116"/>
        <v>173</v>
      </c>
      <c r="AG193" s="92">
        <f t="shared" si="117"/>
        <v>172</v>
      </c>
      <c r="AH193" s="92">
        <f t="shared" si="118"/>
        <v>171</v>
      </c>
      <c r="AI193" s="92">
        <f t="shared" si="119"/>
        <v>170</v>
      </c>
      <c r="AJ193" s="92">
        <f t="shared" si="120"/>
        <v>169</v>
      </c>
      <c r="AK193" s="92">
        <f t="shared" si="121"/>
        <v>169</v>
      </c>
      <c r="AL193" s="96">
        <f t="shared" ca="1" si="99"/>
        <v>0</v>
      </c>
      <c r="AM193" s="96">
        <f t="shared" ca="1" si="100"/>
        <v>0</v>
      </c>
      <c r="AN193" s="96">
        <f t="shared" ca="1" si="101"/>
        <v>0</v>
      </c>
      <c r="AO193" s="96">
        <f t="shared" ca="1" si="102"/>
        <v>0</v>
      </c>
      <c r="AP193" s="96">
        <f t="shared" ca="1" si="103"/>
        <v>0</v>
      </c>
      <c r="AQ193" s="96">
        <f t="shared" ca="1" si="104"/>
        <v>0</v>
      </c>
      <c r="AR193" s="96">
        <f t="shared" ca="1" si="105"/>
        <v>0</v>
      </c>
      <c r="AS193" s="96">
        <f t="shared" ca="1" si="106"/>
        <v>0</v>
      </c>
      <c r="AT193" s="96">
        <f t="shared" ca="1" si="107"/>
        <v>0</v>
      </c>
      <c r="AU193" s="96">
        <f t="shared" ca="1" si="108"/>
        <v>0</v>
      </c>
      <c r="AV193" s="96">
        <f t="shared" ca="1" si="109"/>
        <v>0</v>
      </c>
      <c r="AW193" s="13">
        <f t="shared" ca="1" si="122"/>
        <v>6</v>
      </c>
      <c r="AX193" s="2">
        <f t="shared" ca="1" si="123"/>
        <v>17</v>
      </c>
    </row>
    <row r="194" spans="1:50" ht="15" customHeight="1" x14ac:dyDescent="0.25">
      <c r="A194" s="93">
        <f t="shared" si="88"/>
        <v>43074</v>
      </c>
      <c r="B194" s="51">
        <f>bering!K194</f>
        <v>5650.8059999999996</v>
      </c>
      <c r="C194" s="51">
        <f>conus!K194</f>
        <v>5859.7470000000003</v>
      </c>
      <c r="D194" s="55">
        <f t="shared" ca="1" si="94"/>
        <v>5650.8059999999996</v>
      </c>
      <c r="E194" s="61">
        <f t="shared" ca="1" si="124"/>
        <v>17</v>
      </c>
      <c r="F194" s="9">
        <f t="shared" ca="1" si="110"/>
        <v>0</v>
      </c>
      <c r="G194" s="63">
        <f>ROW()</f>
        <v>194</v>
      </c>
      <c r="H194" s="95">
        <f t="shared" si="96"/>
        <v>191</v>
      </c>
      <c r="I194" s="95">
        <f t="shared" ca="1" si="97"/>
        <v>177</v>
      </c>
      <c r="J194" s="95">
        <f t="shared" ca="1" si="98"/>
        <v>174</v>
      </c>
      <c r="K194" s="94">
        <f t="shared" si="89"/>
        <v>0</v>
      </c>
      <c r="L194" s="89">
        <f t="shared" si="91"/>
        <v>0</v>
      </c>
      <c r="M194" s="94">
        <f t="shared" ca="1" si="90"/>
        <v>0</v>
      </c>
      <c r="N194" s="89">
        <f t="shared" ca="1" si="92"/>
        <v>0</v>
      </c>
      <c r="O194" s="89"/>
      <c r="P194" s="2">
        <f t="shared" si="93"/>
        <v>177</v>
      </c>
      <c r="Q194" s="2">
        <f t="shared" si="125"/>
        <v>176</v>
      </c>
      <c r="R194" s="2">
        <f t="shared" si="125"/>
        <v>175</v>
      </c>
      <c r="S194" s="2">
        <f t="shared" si="125"/>
        <v>174</v>
      </c>
      <c r="T194" s="2">
        <f t="shared" si="125"/>
        <v>173</v>
      </c>
      <c r="U194" s="2">
        <f t="shared" si="125"/>
        <v>177</v>
      </c>
      <c r="V194" s="2">
        <f t="shared" si="125"/>
        <v>176</v>
      </c>
      <c r="W194" s="2">
        <f t="shared" si="125"/>
        <v>175</v>
      </c>
      <c r="X194" s="2">
        <f t="shared" si="125"/>
        <v>174</v>
      </c>
      <c r="Y194" s="2">
        <f t="shared" si="125"/>
        <v>173</v>
      </c>
      <c r="Z194" s="2">
        <f t="shared" si="125"/>
        <v>173</v>
      </c>
      <c r="AA194" s="92">
        <f t="shared" si="111"/>
        <v>174</v>
      </c>
      <c r="AB194" s="92">
        <f t="shared" si="112"/>
        <v>173</v>
      </c>
      <c r="AC194" s="92">
        <f t="shared" si="113"/>
        <v>172</v>
      </c>
      <c r="AD194" s="92">
        <f t="shared" si="114"/>
        <v>171</v>
      </c>
      <c r="AE194" s="92">
        <f t="shared" si="115"/>
        <v>170</v>
      </c>
      <c r="AF194" s="92">
        <f t="shared" si="116"/>
        <v>174</v>
      </c>
      <c r="AG194" s="92">
        <f t="shared" si="117"/>
        <v>173</v>
      </c>
      <c r="AH194" s="92">
        <f t="shared" si="118"/>
        <v>172</v>
      </c>
      <c r="AI194" s="92">
        <f t="shared" si="119"/>
        <v>171</v>
      </c>
      <c r="AJ194" s="92">
        <f t="shared" si="120"/>
        <v>170</v>
      </c>
      <c r="AK194" s="92">
        <f t="shared" si="121"/>
        <v>170</v>
      </c>
      <c r="AL194" s="96">
        <f t="shared" ca="1" si="99"/>
        <v>0</v>
      </c>
      <c r="AM194" s="96">
        <f t="shared" ca="1" si="100"/>
        <v>0</v>
      </c>
      <c r="AN194" s="96">
        <f t="shared" ca="1" si="101"/>
        <v>0</v>
      </c>
      <c r="AO194" s="96">
        <f t="shared" ca="1" si="102"/>
        <v>0</v>
      </c>
      <c r="AP194" s="96">
        <f t="shared" ca="1" si="103"/>
        <v>0</v>
      </c>
      <c r="AQ194" s="96">
        <f t="shared" ca="1" si="104"/>
        <v>0</v>
      </c>
      <c r="AR194" s="96">
        <f t="shared" ca="1" si="105"/>
        <v>0</v>
      </c>
      <c r="AS194" s="96">
        <f t="shared" ca="1" si="106"/>
        <v>0</v>
      </c>
      <c r="AT194" s="96">
        <f t="shared" ca="1" si="107"/>
        <v>0</v>
      </c>
      <c r="AU194" s="96">
        <f t="shared" ca="1" si="108"/>
        <v>0</v>
      </c>
      <c r="AV194" s="96">
        <f t="shared" ca="1" si="109"/>
        <v>0</v>
      </c>
      <c r="AW194" s="13">
        <f t="shared" ca="1" si="122"/>
        <v>6</v>
      </c>
      <c r="AX194" s="2">
        <f t="shared" ca="1" si="123"/>
        <v>17</v>
      </c>
    </row>
    <row r="195" spans="1:50" ht="15" customHeight="1" x14ac:dyDescent="0.25">
      <c r="A195" s="93">
        <f t="shared" si="88"/>
        <v>43075</v>
      </c>
      <c r="B195" s="51">
        <f>bering!K195</f>
        <v>5650.8059999999996</v>
      </c>
      <c r="C195" s="51">
        <f>conus!K195</f>
        <v>5859.7470000000003</v>
      </c>
      <c r="D195" s="55">
        <f t="shared" ca="1" si="94"/>
        <v>5650.8059999999996</v>
      </c>
      <c r="E195" s="61">
        <f t="shared" ca="1" si="124"/>
        <v>17</v>
      </c>
      <c r="F195" s="9">
        <f t="shared" ca="1" si="110"/>
        <v>0</v>
      </c>
      <c r="G195" s="63">
        <f>ROW()</f>
        <v>195</v>
      </c>
      <c r="H195" s="95">
        <f t="shared" si="96"/>
        <v>192</v>
      </c>
      <c r="I195" s="95">
        <f t="shared" ca="1" si="97"/>
        <v>178</v>
      </c>
      <c r="J195" s="95">
        <f t="shared" ca="1" si="98"/>
        <v>175</v>
      </c>
      <c r="K195" s="94">
        <f t="shared" si="89"/>
        <v>0</v>
      </c>
      <c r="L195" s="89">
        <f t="shared" si="91"/>
        <v>0</v>
      </c>
      <c r="M195" s="94">
        <f t="shared" ca="1" si="90"/>
        <v>0</v>
      </c>
      <c r="N195" s="89">
        <f t="shared" ca="1" si="92"/>
        <v>0</v>
      </c>
      <c r="O195" s="89"/>
      <c r="P195" s="2">
        <f t="shared" si="93"/>
        <v>178</v>
      </c>
      <c r="Q195" s="2">
        <f t="shared" si="125"/>
        <v>177</v>
      </c>
      <c r="R195" s="2">
        <f t="shared" si="125"/>
        <v>176</v>
      </c>
      <c r="S195" s="2">
        <f t="shared" si="125"/>
        <v>175</v>
      </c>
      <c r="T195" s="2">
        <f t="shared" si="125"/>
        <v>174</v>
      </c>
      <c r="U195" s="2">
        <f t="shared" si="125"/>
        <v>178</v>
      </c>
      <c r="V195" s="2">
        <f t="shared" si="125"/>
        <v>177</v>
      </c>
      <c r="W195" s="2">
        <f t="shared" si="125"/>
        <v>176</v>
      </c>
      <c r="X195" s="2">
        <f t="shared" si="125"/>
        <v>175</v>
      </c>
      <c r="Y195" s="2">
        <f t="shared" si="125"/>
        <v>174</v>
      </c>
      <c r="Z195" s="2">
        <f t="shared" si="125"/>
        <v>174</v>
      </c>
      <c r="AA195" s="92">
        <f t="shared" si="111"/>
        <v>175</v>
      </c>
      <c r="AB195" s="92">
        <f t="shared" si="112"/>
        <v>174</v>
      </c>
      <c r="AC195" s="92">
        <f t="shared" si="113"/>
        <v>173</v>
      </c>
      <c r="AD195" s="92">
        <f t="shared" si="114"/>
        <v>172</v>
      </c>
      <c r="AE195" s="92">
        <f t="shared" si="115"/>
        <v>171</v>
      </c>
      <c r="AF195" s="92">
        <f t="shared" si="116"/>
        <v>175</v>
      </c>
      <c r="AG195" s="92">
        <f t="shared" si="117"/>
        <v>174</v>
      </c>
      <c r="AH195" s="92">
        <f t="shared" si="118"/>
        <v>173</v>
      </c>
      <c r="AI195" s="92">
        <f t="shared" si="119"/>
        <v>172</v>
      </c>
      <c r="AJ195" s="92">
        <f t="shared" si="120"/>
        <v>171</v>
      </c>
      <c r="AK195" s="92">
        <f t="shared" si="121"/>
        <v>171</v>
      </c>
      <c r="AL195" s="96">
        <f t="shared" ca="1" si="99"/>
        <v>0</v>
      </c>
      <c r="AM195" s="96">
        <f t="shared" ca="1" si="100"/>
        <v>0</v>
      </c>
      <c r="AN195" s="96">
        <f t="shared" ca="1" si="101"/>
        <v>0</v>
      </c>
      <c r="AO195" s="96">
        <f t="shared" ca="1" si="102"/>
        <v>0</v>
      </c>
      <c r="AP195" s="96">
        <f t="shared" ca="1" si="103"/>
        <v>0</v>
      </c>
      <c r="AQ195" s="96">
        <f t="shared" ca="1" si="104"/>
        <v>0</v>
      </c>
      <c r="AR195" s="96">
        <f t="shared" ca="1" si="105"/>
        <v>0</v>
      </c>
      <c r="AS195" s="96">
        <f t="shared" ca="1" si="106"/>
        <v>0</v>
      </c>
      <c r="AT195" s="96">
        <f t="shared" ca="1" si="107"/>
        <v>0</v>
      </c>
      <c r="AU195" s="96">
        <f t="shared" ca="1" si="108"/>
        <v>0</v>
      </c>
      <c r="AV195" s="96">
        <f t="shared" ca="1" si="109"/>
        <v>0</v>
      </c>
      <c r="AW195" s="13">
        <f t="shared" ca="1" si="122"/>
        <v>6</v>
      </c>
      <c r="AX195" s="2">
        <f t="shared" ca="1" si="123"/>
        <v>17</v>
      </c>
    </row>
    <row r="196" spans="1:50" ht="15" customHeight="1" x14ac:dyDescent="0.25">
      <c r="A196" s="93">
        <f t="shared" si="88"/>
        <v>43076</v>
      </c>
      <c r="B196" s="51">
        <f>bering!K196</f>
        <v>5650.8059999999996</v>
      </c>
      <c r="C196" s="51">
        <f>conus!K196</f>
        <v>5859.7470000000003</v>
      </c>
      <c r="D196" s="55">
        <f t="shared" ca="1" si="94"/>
        <v>5650.8059999999996</v>
      </c>
      <c r="E196" s="61">
        <f t="shared" ca="1" si="124"/>
        <v>17</v>
      </c>
      <c r="F196" s="9">
        <f t="shared" ca="1" si="110"/>
        <v>0</v>
      </c>
      <c r="G196" s="63">
        <f>ROW()</f>
        <v>196</v>
      </c>
      <c r="H196" s="95">
        <f t="shared" si="96"/>
        <v>193</v>
      </c>
      <c r="I196" s="95">
        <f t="shared" ca="1" si="97"/>
        <v>179</v>
      </c>
      <c r="J196" s="95">
        <f t="shared" ca="1" si="98"/>
        <v>176</v>
      </c>
      <c r="K196" s="94">
        <f t="shared" si="89"/>
        <v>0</v>
      </c>
      <c r="L196" s="89">
        <f t="shared" si="91"/>
        <v>0</v>
      </c>
      <c r="M196" s="94">
        <f t="shared" ca="1" si="90"/>
        <v>0</v>
      </c>
      <c r="N196" s="89">
        <f t="shared" ca="1" si="92"/>
        <v>0</v>
      </c>
      <c r="O196" s="89"/>
      <c r="P196" s="2">
        <f t="shared" si="93"/>
        <v>179</v>
      </c>
      <c r="Q196" s="2">
        <f t="shared" si="125"/>
        <v>178</v>
      </c>
      <c r="R196" s="2">
        <f t="shared" si="125"/>
        <v>177</v>
      </c>
      <c r="S196" s="2">
        <f t="shared" si="125"/>
        <v>176</v>
      </c>
      <c r="T196" s="2">
        <f t="shared" si="125"/>
        <v>175</v>
      </c>
      <c r="U196" s="2">
        <f t="shared" si="125"/>
        <v>179</v>
      </c>
      <c r="V196" s="2">
        <f t="shared" si="125"/>
        <v>178</v>
      </c>
      <c r="W196" s="2">
        <f t="shared" si="125"/>
        <v>177</v>
      </c>
      <c r="X196" s="2">
        <f t="shared" si="125"/>
        <v>176</v>
      </c>
      <c r="Y196" s="2">
        <f t="shared" si="125"/>
        <v>175</v>
      </c>
      <c r="Z196" s="2">
        <f t="shared" si="125"/>
        <v>175</v>
      </c>
      <c r="AA196" s="92">
        <f t="shared" si="111"/>
        <v>176</v>
      </c>
      <c r="AB196" s="92">
        <f t="shared" si="112"/>
        <v>175</v>
      </c>
      <c r="AC196" s="92">
        <f t="shared" si="113"/>
        <v>174</v>
      </c>
      <c r="AD196" s="92">
        <f t="shared" si="114"/>
        <v>173</v>
      </c>
      <c r="AE196" s="92">
        <f t="shared" si="115"/>
        <v>172</v>
      </c>
      <c r="AF196" s="92">
        <f t="shared" si="116"/>
        <v>176</v>
      </c>
      <c r="AG196" s="92">
        <f t="shared" si="117"/>
        <v>175</v>
      </c>
      <c r="AH196" s="92">
        <f t="shared" si="118"/>
        <v>174</v>
      </c>
      <c r="AI196" s="92">
        <f t="shared" si="119"/>
        <v>173</v>
      </c>
      <c r="AJ196" s="92">
        <f t="shared" si="120"/>
        <v>172</v>
      </c>
      <c r="AK196" s="92">
        <f t="shared" si="121"/>
        <v>172</v>
      </c>
      <c r="AL196" s="96">
        <f t="shared" ca="1" si="99"/>
        <v>0</v>
      </c>
      <c r="AM196" s="96">
        <f t="shared" ca="1" si="100"/>
        <v>0</v>
      </c>
      <c r="AN196" s="96">
        <f t="shared" ca="1" si="101"/>
        <v>0</v>
      </c>
      <c r="AO196" s="96">
        <f t="shared" ca="1" si="102"/>
        <v>0</v>
      </c>
      <c r="AP196" s="96">
        <f t="shared" ca="1" si="103"/>
        <v>0</v>
      </c>
      <c r="AQ196" s="96">
        <f t="shared" ca="1" si="104"/>
        <v>0</v>
      </c>
      <c r="AR196" s="96">
        <f t="shared" ca="1" si="105"/>
        <v>0</v>
      </c>
      <c r="AS196" s="96">
        <f t="shared" ca="1" si="106"/>
        <v>0</v>
      </c>
      <c r="AT196" s="96">
        <f t="shared" ca="1" si="107"/>
        <v>0</v>
      </c>
      <c r="AU196" s="96">
        <f t="shared" ca="1" si="108"/>
        <v>0</v>
      </c>
      <c r="AV196" s="96">
        <f t="shared" ca="1" si="109"/>
        <v>0</v>
      </c>
      <c r="AW196" s="13">
        <f t="shared" ca="1" si="122"/>
        <v>6</v>
      </c>
      <c r="AX196" s="2">
        <f t="shared" ca="1" si="123"/>
        <v>17</v>
      </c>
    </row>
    <row r="197" spans="1:50" ht="15" customHeight="1" x14ac:dyDescent="0.25">
      <c r="A197" s="93">
        <f t="shared" si="88"/>
        <v>43077</v>
      </c>
      <c r="B197" s="51">
        <f>bering!K197</f>
        <v>5650.8059999999996</v>
      </c>
      <c r="C197" s="51">
        <f>conus!K197</f>
        <v>5859.7470000000003</v>
      </c>
      <c r="D197" s="55">
        <f t="shared" ca="1" si="94"/>
        <v>5650.8059999999996</v>
      </c>
      <c r="E197" s="61">
        <f t="shared" ca="1" si="124"/>
        <v>17</v>
      </c>
      <c r="F197" s="9">
        <f t="shared" ca="1" si="110"/>
        <v>0</v>
      </c>
      <c r="G197" s="63">
        <f>ROW()</f>
        <v>197</v>
      </c>
      <c r="H197" s="95">
        <f t="shared" si="96"/>
        <v>194</v>
      </c>
      <c r="I197" s="95">
        <f t="shared" ca="1" si="97"/>
        <v>180</v>
      </c>
      <c r="J197" s="95">
        <f t="shared" ca="1" si="98"/>
        <v>177</v>
      </c>
      <c r="K197" s="94">
        <f t="shared" si="89"/>
        <v>0</v>
      </c>
      <c r="L197" s="89">
        <f t="shared" si="91"/>
        <v>0</v>
      </c>
      <c r="M197" s="94">
        <f t="shared" ca="1" si="90"/>
        <v>0</v>
      </c>
      <c r="N197" s="89">
        <f t="shared" ca="1" si="92"/>
        <v>0</v>
      </c>
      <c r="O197" s="89"/>
      <c r="P197" s="2">
        <f t="shared" si="93"/>
        <v>180</v>
      </c>
      <c r="Q197" s="2">
        <f t="shared" si="125"/>
        <v>179</v>
      </c>
      <c r="R197" s="2">
        <f t="shared" si="125"/>
        <v>178</v>
      </c>
      <c r="S197" s="2">
        <f t="shared" si="125"/>
        <v>177</v>
      </c>
      <c r="T197" s="2">
        <f t="shared" si="125"/>
        <v>176</v>
      </c>
      <c r="U197" s="2">
        <f t="shared" si="125"/>
        <v>180</v>
      </c>
      <c r="V197" s="2">
        <f t="shared" si="125"/>
        <v>179</v>
      </c>
      <c r="W197" s="2">
        <f t="shared" si="125"/>
        <v>178</v>
      </c>
      <c r="X197" s="2">
        <f t="shared" si="125"/>
        <v>177</v>
      </c>
      <c r="Y197" s="2">
        <f t="shared" si="125"/>
        <v>176</v>
      </c>
      <c r="Z197" s="2">
        <f t="shared" si="125"/>
        <v>176</v>
      </c>
      <c r="AA197" s="92">
        <f t="shared" si="111"/>
        <v>177</v>
      </c>
      <c r="AB197" s="92">
        <f t="shared" si="112"/>
        <v>176</v>
      </c>
      <c r="AC197" s="92">
        <f t="shared" si="113"/>
        <v>175</v>
      </c>
      <c r="AD197" s="92">
        <f t="shared" si="114"/>
        <v>174</v>
      </c>
      <c r="AE197" s="92">
        <f t="shared" si="115"/>
        <v>173</v>
      </c>
      <c r="AF197" s="92">
        <f t="shared" si="116"/>
        <v>177</v>
      </c>
      <c r="AG197" s="92">
        <f t="shared" si="117"/>
        <v>176</v>
      </c>
      <c r="AH197" s="92">
        <f t="shared" si="118"/>
        <v>175</v>
      </c>
      <c r="AI197" s="92">
        <f t="shared" si="119"/>
        <v>174</v>
      </c>
      <c r="AJ197" s="92">
        <f t="shared" si="120"/>
        <v>173</v>
      </c>
      <c r="AK197" s="92">
        <f t="shared" si="121"/>
        <v>173</v>
      </c>
      <c r="AL197" s="96">
        <f t="shared" ca="1" si="99"/>
        <v>0</v>
      </c>
      <c r="AM197" s="96">
        <f t="shared" ca="1" si="100"/>
        <v>0</v>
      </c>
      <c r="AN197" s="96">
        <f t="shared" ca="1" si="101"/>
        <v>0</v>
      </c>
      <c r="AO197" s="96">
        <f t="shared" ca="1" si="102"/>
        <v>0</v>
      </c>
      <c r="AP197" s="96">
        <f t="shared" ca="1" si="103"/>
        <v>0</v>
      </c>
      <c r="AQ197" s="96">
        <f t="shared" ca="1" si="104"/>
        <v>0</v>
      </c>
      <c r="AR197" s="96">
        <f t="shared" ca="1" si="105"/>
        <v>0</v>
      </c>
      <c r="AS197" s="96">
        <f t="shared" ca="1" si="106"/>
        <v>0</v>
      </c>
      <c r="AT197" s="96">
        <f t="shared" ca="1" si="107"/>
        <v>0</v>
      </c>
      <c r="AU197" s="96">
        <f t="shared" ca="1" si="108"/>
        <v>0</v>
      </c>
      <c r="AV197" s="96">
        <f t="shared" ca="1" si="109"/>
        <v>0</v>
      </c>
      <c r="AW197" s="13">
        <f t="shared" ca="1" si="122"/>
        <v>6</v>
      </c>
      <c r="AX197" s="2">
        <f t="shared" ca="1" si="123"/>
        <v>17</v>
      </c>
    </row>
    <row r="198" spans="1:50" ht="15" customHeight="1" x14ac:dyDescent="0.25">
      <c r="A198" s="93">
        <f t="shared" si="88"/>
        <v>43078</v>
      </c>
      <c r="B198" s="51">
        <f>bering!K198</f>
        <v>5650.8059999999996</v>
      </c>
      <c r="C198" s="51">
        <f>conus!K198</f>
        <v>5859.7470000000003</v>
      </c>
      <c r="D198" s="55">
        <f t="shared" ca="1" si="94"/>
        <v>5650.8059999999996</v>
      </c>
      <c r="E198" s="61">
        <f t="shared" ca="1" si="124"/>
        <v>17</v>
      </c>
      <c r="F198" s="9">
        <f t="shared" ca="1" si="110"/>
        <v>0</v>
      </c>
      <c r="G198" s="63">
        <f>ROW()</f>
        <v>198</v>
      </c>
      <c r="H198" s="95">
        <f t="shared" si="96"/>
        <v>195</v>
      </c>
      <c r="I198" s="95">
        <f t="shared" ca="1" si="97"/>
        <v>181</v>
      </c>
      <c r="J198" s="95">
        <f t="shared" ca="1" si="98"/>
        <v>178</v>
      </c>
      <c r="K198" s="94">
        <f t="shared" si="89"/>
        <v>0</v>
      </c>
      <c r="L198" s="89">
        <f t="shared" si="91"/>
        <v>0</v>
      </c>
      <c r="M198" s="94">
        <f t="shared" ca="1" si="90"/>
        <v>0</v>
      </c>
      <c r="N198" s="89">
        <f t="shared" ca="1" si="92"/>
        <v>0</v>
      </c>
      <c r="O198" s="89"/>
      <c r="P198" s="2">
        <f t="shared" si="93"/>
        <v>181</v>
      </c>
      <c r="Q198" s="2">
        <f t="shared" si="125"/>
        <v>180</v>
      </c>
      <c r="R198" s="2">
        <f t="shared" si="125"/>
        <v>179</v>
      </c>
      <c r="S198" s="2">
        <f t="shared" si="125"/>
        <v>178</v>
      </c>
      <c r="T198" s="2">
        <f t="shared" si="125"/>
        <v>177</v>
      </c>
      <c r="U198" s="2">
        <f t="shared" si="125"/>
        <v>181</v>
      </c>
      <c r="V198" s="2">
        <f t="shared" si="125"/>
        <v>180</v>
      </c>
      <c r="W198" s="2">
        <f t="shared" si="125"/>
        <v>179</v>
      </c>
      <c r="X198" s="2">
        <f t="shared" si="125"/>
        <v>178</v>
      </c>
      <c r="Y198" s="2">
        <f t="shared" si="125"/>
        <v>177</v>
      </c>
      <c r="Z198" s="2">
        <f t="shared" si="125"/>
        <v>177</v>
      </c>
      <c r="AA198" s="92">
        <f t="shared" si="111"/>
        <v>178</v>
      </c>
      <c r="AB198" s="92">
        <f t="shared" si="112"/>
        <v>177</v>
      </c>
      <c r="AC198" s="92">
        <f t="shared" si="113"/>
        <v>176</v>
      </c>
      <c r="AD198" s="92">
        <f t="shared" si="114"/>
        <v>175</v>
      </c>
      <c r="AE198" s="92">
        <f t="shared" si="115"/>
        <v>174</v>
      </c>
      <c r="AF198" s="92">
        <f t="shared" si="116"/>
        <v>178</v>
      </c>
      <c r="AG198" s="92">
        <f t="shared" si="117"/>
        <v>177</v>
      </c>
      <c r="AH198" s="92">
        <f t="shared" si="118"/>
        <v>176</v>
      </c>
      <c r="AI198" s="92">
        <f t="shared" si="119"/>
        <v>175</v>
      </c>
      <c r="AJ198" s="92">
        <f t="shared" si="120"/>
        <v>174</v>
      </c>
      <c r="AK198" s="92">
        <f t="shared" si="121"/>
        <v>174</v>
      </c>
      <c r="AL198" s="96">
        <f t="shared" ca="1" si="99"/>
        <v>0</v>
      </c>
      <c r="AM198" s="96">
        <f t="shared" ca="1" si="100"/>
        <v>0</v>
      </c>
      <c r="AN198" s="96">
        <f t="shared" ca="1" si="101"/>
        <v>0</v>
      </c>
      <c r="AO198" s="96">
        <f t="shared" ca="1" si="102"/>
        <v>0</v>
      </c>
      <c r="AP198" s="96">
        <f t="shared" ca="1" si="103"/>
        <v>0</v>
      </c>
      <c r="AQ198" s="96">
        <f t="shared" ca="1" si="104"/>
        <v>0</v>
      </c>
      <c r="AR198" s="96">
        <f t="shared" ca="1" si="105"/>
        <v>0</v>
      </c>
      <c r="AS198" s="96">
        <f t="shared" ca="1" si="106"/>
        <v>0</v>
      </c>
      <c r="AT198" s="96">
        <f t="shared" ca="1" si="107"/>
        <v>0</v>
      </c>
      <c r="AU198" s="96">
        <f t="shared" ca="1" si="108"/>
        <v>0</v>
      </c>
      <c r="AV198" s="96">
        <f t="shared" ca="1" si="109"/>
        <v>0</v>
      </c>
      <c r="AW198" s="13">
        <f t="shared" ca="1" si="122"/>
        <v>6</v>
      </c>
      <c r="AX198" s="2">
        <f t="shared" ca="1" si="123"/>
        <v>17</v>
      </c>
    </row>
    <row r="199" spans="1:50" ht="15" customHeight="1" x14ac:dyDescent="0.25">
      <c r="A199" s="93">
        <f t="shared" si="88"/>
        <v>43079</v>
      </c>
      <c r="B199" s="51">
        <f>bering!K199</f>
        <v>5650.8059999999996</v>
      </c>
      <c r="C199" s="51">
        <f>conus!K199</f>
        <v>5859.7470000000003</v>
      </c>
      <c r="D199" s="55">
        <f t="shared" ca="1" si="94"/>
        <v>5650.8059999999996</v>
      </c>
      <c r="E199" s="61">
        <f t="shared" ca="1" si="124"/>
        <v>17</v>
      </c>
      <c r="F199" s="9">
        <f t="shared" ca="1" si="110"/>
        <v>0</v>
      </c>
      <c r="G199" s="63">
        <f>ROW()</f>
        <v>199</v>
      </c>
      <c r="H199" s="95">
        <f t="shared" si="96"/>
        <v>196</v>
      </c>
      <c r="I199" s="95">
        <f t="shared" ca="1" si="97"/>
        <v>182</v>
      </c>
      <c r="J199" s="95">
        <f t="shared" ca="1" si="98"/>
        <v>179</v>
      </c>
      <c r="K199" s="94">
        <f t="shared" si="89"/>
        <v>0</v>
      </c>
      <c r="L199" s="89">
        <f t="shared" si="91"/>
        <v>0</v>
      </c>
      <c r="M199" s="94">
        <f t="shared" ca="1" si="90"/>
        <v>0</v>
      </c>
      <c r="N199" s="89">
        <f t="shared" ca="1" si="92"/>
        <v>0</v>
      </c>
      <c r="O199" s="89"/>
      <c r="P199" s="2">
        <f t="shared" si="93"/>
        <v>182</v>
      </c>
      <c r="Q199" s="2">
        <f t="shared" si="125"/>
        <v>181</v>
      </c>
      <c r="R199" s="2">
        <f t="shared" si="125"/>
        <v>180</v>
      </c>
      <c r="S199" s="2">
        <f t="shared" si="125"/>
        <v>179</v>
      </c>
      <c r="T199" s="2">
        <f t="shared" si="125"/>
        <v>178</v>
      </c>
      <c r="U199" s="2">
        <f t="shared" si="125"/>
        <v>182</v>
      </c>
      <c r="V199" s="2">
        <f t="shared" si="125"/>
        <v>181</v>
      </c>
      <c r="W199" s="2">
        <f t="shared" si="125"/>
        <v>180</v>
      </c>
      <c r="X199" s="2">
        <f t="shared" si="125"/>
        <v>179</v>
      </c>
      <c r="Y199" s="2">
        <f t="shared" si="125"/>
        <v>178</v>
      </c>
      <c r="Z199" s="2">
        <f t="shared" si="125"/>
        <v>178</v>
      </c>
      <c r="AA199" s="92">
        <f t="shared" si="111"/>
        <v>179</v>
      </c>
      <c r="AB199" s="92">
        <f t="shared" si="112"/>
        <v>178</v>
      </c>
      <c r="AC199" s="92">
        <f t="shared" si="113"/>
        <v>177</v>
      </c>
      <c r="AD199" s="92">
        <f t="shared" si="114"/>
        <v>176</v>
      </c>
      <c r="AE199" s="92">
        <f t="shared" si="115"/>
        <v>175</v>
      </c>
      <c r="AF199" s="92">
        <f t="shared" si="116"/>
        <v>179</v>
      </c>
      <c r="AG199" s="92">
        <f t="shared" si="117"/>
        <v>178</v>
      </c>
      <c r="AH199" s="92">
        <f t="shared" si="118"/>
        <v>177</v>
      </c>
      <c r="AI199" s="92">
        <f t="shared" si="119"/>
        <v>176</v>
      </c>
      <c r="AJ199" s="92">
        <f t="shared" si="120"/>
        <v>175</v>
      </c>
      <c r="AK199" s="92">
        <f t="shared" si="121"/>
        <v>175</v>
      </c>
      <c r="AL199" s="96">
        <f t="shared" ca="1" si="99"/>
        <v>0</v>
      </c>
      <c r="AM199" s="96">
        <f t="shared" ca="1" si="100"/>
        <v>0</v>
      </c>
      <c r="AN199" s="96">
        <f t="shared" ca="1" si="101"/>
        <v>0</v>
      </c>
      <c r="AO199" s="96">
        <f t="shared" ca="1" si="102"/>
        <v>0</v>
      </c>
      <c r="AP199" s="96">
        <f t="shared" ca="1" si="103"/>
        <v>0</v>
      </c>
      <c r="AQ199" s="96">
        <f t="shared" ca="1" si="104"/>
        <v>0</v>
      </c>
      <c r="AR199" s="96">
        <f t="shared" ca="1" si="105"/>
        <v>0</v>
      </c>
      <c r="AS199" s="96">
        <f t="shared" ca="1" si="106"/>
        <v>0</v>
      </c>
      <c r="AT199" s="96">
        <f t="shared" ca="1" si="107"/>
        <v>0</v>
      </c>
      <c r="AU199" s="96">
        <f t="shared" ca="1" si="108"/>
        <v>0</v>
      </c>
      <c r="AV199" s="96">
        <f t="shared" ca="1" si="109"/>
        <v>0</v>
      </c>
      <c r="AW199" s="13">
        <f t="shared" ca="1" si="122"/>
        <v>6</v>
      </c>
      <c r="AX199" s="2">
        <f t="shared" ca="1" si="123"/>
        <v>17</v>
      </c>
    </row>
    <row r="200" spans="1:50" ht="15" customHeight="1" x14ac:dyDescent="0.25">
      <c r="A200" s="93">
        <f t="shared" si="88"/>
        <v>43080</v>
      </c>
      <c r="B200" s="51">
        <f>bering!K200</f>
        <v>5650.8059999999996</v>
      </c>
      <c r="C200" s="51">
        <f>conus!K200</f>
        <v>5859.7470000000003</v>
      </c>
      <c r="D200" s="55">
        <f t="shared" ca="1" si="94"/>
        <v>5650.8059999999996</v>
      </c>
      <c r="E200" s="61">
        <f t="shared" ca="1" si="124"/>
        <v>17</v>
      </c>
      <c r="F200" s="9">
        <f t="shared" ca="1" si="110"/>
        <v>0</v>
      </c>
      <c r="G200" s="63">
        <f>ROW()</f>
        <v>200</v>
      </c>
      <c r="H200" s="95">
        <f t="shared" si="96"/>
        <v>197</v>
      </c>
      <c r="I200" s="95">
        <f t="shared" ca="1" si="97"/>
        <v>183</v>
      </c>
      <c r="J200" s="95">
        <f t="shared" ca="1" si="98"/>
        <v>180</v>
      </c>
      <c r="K200" s="94">
        <f t="shared" si="89"/>
        <v>0</v>
      </c>
      <c r="L200" s="89">
        <f t="shared" si="91"/>
        <v>0</v>
      </c>
      <c r="M200" s="94">
        <f t="shared" ca="1" si="90"/>
        <v>0</v>
      </c>
      <c r="N200" s="89">
        <f t="shared" ca="1" si="92"/>
        <v>0</v>
      </c>
      <c r="O200" s="89"/>
      <c r="P200" s="2">
        <f t="shared" si="93"/>
        <v>183</v>
      </c>
      <c r="Q200" s="2">
        <f t="shared" si="125"/>
        <v>182</v>
      </c>
      <c r="R200" s="2">
        <f t="shared" si="125"/>
        <v>181</v>
      </c>
      <c r="S200" s="2">
        <f t="shared" si="125"/>
        <v>180</v>
      </c>
      <c r="T200" s="2">
        <f t="shared" si="125"/>
        <v>179</v>
      </c>
      <c r="U200" s="2">
        <f t="shared" si="125"/>
        <v>183</v>
      </c>
      <c r="V200" s="2">
        <f t="shared" si="125"/>
        <v>182</v>
      </c>
      <c r="W200" s="2">
        <f t="shared" si="125"/>
        <v>181</v>
      </c>
      <c r="X200" s="2">
        <f t="shared" si="125"/>
        <v>180</v>
      </c>
      <c r="Y200" s="2">
        <f t="shared" si="125"/>
        <v>179</v>
      </c>
      <c r="Z200" s="2">
        <f t="shared" si="125"/>
        <v>179</v>
      </c>
      <c r="AA200" s="92">
        <f t="shared" si="111"/>
        <v>180</v>
      </c>
      <c r="AB200" s="92">
        <f t="shared" si="112"/>
        <v>179</v>
      </c>
      <c r="AC200" s="92">
        <f t="shared" si="113"/>
        <v>178</v>
      </c>
      <c r="AD200" s="92">
        <f t="shared" si="114"/>
        <v>177</v>
      </c>
      <c r="AE200" s="92">
        <f t="shared" si="115"/>
        <v>176</v>
      </c>
      <c r="AF200" s="92">
        <f t="shared" si="116"/>
        <v>180</v>
      </c>
      <c r="AG200" s="92">
        <f t="shared" si="117"/>
        <v>179</v>
      </c>
      <c r="AH200" s="92">
        <f t="shared" si="118"/>
        <v>178</v>
      </c>
      <c r="AI200" s="92">
        <f t="shared" si="119"/>
        <v>177</v>
      </c>
      <c r="AJ200" s="92">
        <f t="shared" si="120"/>
        <v>176</v>
      </c>
      <c r="AK200" s="92">
        <f t="shared" si="121"/>
        <v>176</v>
      </c>
      <c r="AL200" s="96">
        <f t="shared" ca="1" si="99"/>
        <v>0</v>
      </c>
      <c r="AM200" s="96">
        <f t="shared" ca="1" si="100"/>
        <v>0</v>
      </c>
      <c r="AN200" s="96">
        <f t="shared" ca="1" si="101"/>
        <v>0</v>
      </c>
      <c r="AO200" s="96">
        <f t="shared" ca="1" si="102"/>
        <v>0</v>
      </c>
      <c r="AP200" s="96">
        <f t="shared" ca="1" si="103"/>
        <v>0</v>
      </c>
      <c r="AQ200" s="96">
        <f t="shared" ca="1" si="104"/>
        <v>0</v>
      </c>
      <c r="AR200" s="96">
        <f t="shared" ca="1" si="105"/>
        <v>0</v>
      </c>
      <c r="AS200" s="96">
        <f t="shared" ca="1" si="106"/>
        <v>0</v>
      </c>
      <c r="AT200" s="96">
        <f t="shared" ca="1" si="107"/>
        <v>0</v>
      </c>
      <c r="AU200" s="96">
        <f t="shared" ca="1" si="108"/>
        <v>0</v>
      </c>
      <c r="AV200" s="96">
        <f t="shared" ca="1" si="109"/>
        <v>0</v>
      </c>
      <c r="AW200" s="13">
        <f t="shared" ca="1" si="122"/>
        <v>6</v>
      </c>
      <c r="AX200" s="2">
        <f t="shared" ca="1" si="123"/>
        <v>17</v>
      </c>
    </row>
    <row r="201" spans="1:50" ht="15" customHeight="1" x14ac:dyDescent="0.25">
      <c r="A201" s="93">
        <f t="shared" ref="A201:A264" si="126">A200+1</f>
        <v>43081</v>
      </c>
      <c r="B201" s="51">
        <f>bering!K201</f>
        <v>5650.8059999999996</v>
      </c>
      <c r="C201" s="51">
        <f>conus!K201</f>
        <v>5859.7470000000003</v>
      </c>
      <c r="D201" s="55">
        <f t="shared" ca="1" si="94"/>
        <v>5650.8059999999996</v>
      </c>
      <c r="E201" s="61">
        <f t="shared" ca="1" si="124"/>
        <v>17</v>
      </c>
      <c r="F201" s="9">
        <f t="shared" ca="1" si="110"/>
        <v>0</v>
      </c>
      <c r="G201" s="63">
        <f>ROW()</f>
        <v>201</v>
      </c>
      <c r="H201" s="95">
        <f t="shared" si="96"/>
        <v>198</v>
      </c>
      <c r="I201" s="95">
        <f t="shared" ca="1" si="97"/>
        <v>184</v>
      </c>
      <c r="J201" s="95">
        <f t="shared" ca="1" si="98"/>
        <v>181</v>
      </c>
      <c r="K201" s="94">
        <f t="shared" si="89"/>
        <v>0</v>
      </c>
      <c r="L201" s="89">
        <f t="shared" si="91"/>
        <v>0</v>
      </c>
      <c r="M201" s="94">
        <f t="shared" ca="1" si="90"/>
        <v>0</v>
      </c>
      <c r="N201" s="89">
        <f t="shared" ca="1" si="92"/>
        <v>0</v>
      </c>
      <c r="O201" s="89"/>
      <c r="P201" s="2">
        <f t="shared" si="93"/>
        <v>184</v>
      </c>
      <c r="Q201" s="2">
        <f t="shared" si="125"/>
        <v>183</v>
      </c>
      <c r="R201" s="2">
        <f t="shared" si="125"/>
        <v>182</v>
      </c>
      <c r="S201" s="2">
        <f t="shared" si="125"/>
        <v>181</v>
      </c>
      <c r="T201" s="2">
        <f t="shared" si="125"/>
        <v>180</v>
      </c>
      <c r="U201" s="2">
        <f t="shared" si="125"/>
        <v>184</v>
      </c>
      <c r="V201" s="2">
        <f t="shared" si="125"/>
        <v>183</v>
      </c>
      <c r="W201" s="2">
        <f t="shared" si="125"/>
        <v>182</v>
      </c>
      <c r="X201" s="2">
        <f t="shared" si="125"/>
        <v>181</v>
      </c>
      <c r="Y201" s="2">
        <f t="shared" si="125"/>
        <v>180</v>
      </c>
      <c r="Z201" s="2">
        <f t="shared" si="125"/>
        <v>180</v>
      </c>
      <c r="AA201" s="92">
        <f t="shared" si="111"/>
        <v>181</v>
      </c>
      <c r="AB201" s="92">
        <f t="shared" si="112"/>
        <v>180</v>
      </c>
      <c r="AC201" s="92">
        <f t="shared" si="113"/>
        <v>179</v>
      </c>
      <c r="AD201" s="92">
        <f t="shared" si="114"/>
        <v>178</v>
      </c>
      <c r="AE201" s="92">
        <f t="shared" si="115"/>
        <v>177</v>
      </c>
      <c r="AF201" s="92">
        <f t="shared" si="116"/>
        <v>181</v>
      </c>
      <c r="AG201" s="92">
        <f t="shared" si="117"/>
        <v>180</v>
      </c>
      <c r="AH201" s="92">
        <f t="shared" si="118"/>
        <v>179</v>
      </c>
      <c r="AI201" s="92">
        <f t="shared" si="119"/>
        <v>178</v>
      </c>
      <c r="AJ201" s="92">
        <f t="shared" si="120"/>
        <v>177</v>
      </c>
      <c r="AK201" s="92">
        <f t="shared" si="121"/>
        <v>177</v>
      </c>
      <c r="AL201" s="96">
        <f t="shared" ca="1" si="99"/>
        <v>0</v>
      </c>
      <c r="AM201" s="96">
        <f t="shared" ca="1" si="100"/>
        <v>0</v>
      </c>
      <c r="AN201" s="96">
        <f t="shared" ca="1" si="101"/>
        <v>0</v>
      </c>
      <c r="AO201" s="96">
        <f t="shared" ca="1" si="102"/>
        <v>0</v>
      </c>
      <c r="AP201" s="96">
        <f t="shared" ca="1" si="103"/>
        <v>0</v>
      </c>
      <c r="AQ201" s="96">
        <f t="shared" ca="1" si="104"/>
        <v>0</v>
      </c>
      <c r="AR201" s="96">
        <f t="shared" ca="1" si="105"/>
        <v>0</v>
      </c>
      <c r="AS201" s="96">
        <f t="shared" ca="1" si="106"/>
        <v>0</v>
      </c>
      <c r="AT201" s="96">
        <f t="shared" ca="1" si="107"/>
        <v>0</v>
      </c>
      <c r="AU201" s="96">
        <f t="shared" ca="1" si="108"/>
        <v>0</v>
      </c>
      <c r="AV201" s="96">
        <f t="shared" ca="1" si="109"/>
        <v>0</v>
      </c>
      <c r="AW201" s="13">
        <f t="shared" ca="1" si="122"/>
        <v>6</v>
      </c>
      <c r="AX201" s="2">
        <f t="shared" ca="1" si="123"/>
        <v>17</v>
      </c>
    </row>
    <row r="202" spans="1:50" ht="15" customHeight="1" x14ac:dyDescent="0.25">
      <c r="A202" s="93">
        <f t="shared" si="126"/>
        <v>43082</v>
      </c>
      <c r="B202" s="51">
        <f>bering!K202</f>
        <v>5650.8059999999996</v>
      </c>
      <c r="C202" s="51">
        <f>conus!K202</f>
        <v>5859.7470000000003</v>
      </c>
      <c r="D202" s="55">
        <f t="shared" ca="1" si="94"/>
        <v>5650.8059999999996</v>
      </c>
      <c r="E202" s="61">
        <f t="shared" ca="1" si="124"/>
        <v>17</v>
      </c>
      <c r="F202" s="9">
        <f t="shared" ca="1" si="110"/>
        <v>0</v>
      </c>
      <c r="G202" s="63">
        <f>ROW()</f>
        <v>202</v>
      </c>
      <c r="H202" s="95">
        <f t="shared" si="96"/>
        <v>199</v>
      </c>
      <c r="I202" s="95">
        <f t="shared" ca="1" si="97"/>
        <v>185</v>
      </c>
      <c r="J202" s="95">
        <f t="shared" ca="1" si="98"/>
        <v>182</v>
      </c>
      <c r="K202" s="94">
        <f t="shared" si="89"/>
        <v>0</v>
      </c>
      <c r="L202" s="89">
        <f t="shared" si="91"/>
        <v>0</v>
      </c>
      <c r="M202" s="94">
        <f t="shared" ca="1" si="90"/>
        <v>0</v>
      </c>
      <c r="N202" s="89">
        <f t="shared" ca="1" si="92"/>
        <v>0</v>
      </c>
      <c r="O202" s="89"/>
      <c r="P202" s="2">
        <f t="shared" si="93"/>
        <v>185</v>
      </c>
      <c r="Q202" s="2">
        <f t="shared" si="125"/>
        <v>184</v>
      </c>
      <c r="R202" s="2">
        <f t="shared" si="125"/>
        <v>183</v>
      </c>
      <c r="S202" s="2">
        <f t="shared" si="125"/>
        <v>182</v>
      </c>
      <c r="T202" s="2">
        <f t="shared" si="125"/>
        <v>181</v>
      </c>
      <c r="U202" s="2">
        <f t="shared" si="125"/>
        <v>185</v>
      </c>
      <c r="V202" s="2">
        <f t="shared" si="125"/>
        <v>184</v>
      </c>
      <c r="W202" s="2">
        <f t="shared" si="125"/>
        <v>183</v>
      </c>
      <c r="X202" s="2">
        <f t="shared" si="125"/>
        <v>182</v>
      </c>
      <c r="Y202" s="2">
        <f t="shared" si="125"/>
        <v>181</v>
      </c>
      <c r="Z202" s="2">
        <f t="shared" si="125"/>
        <v>181</v>
      </c>
      <c r="AA202" s="92">
        <f t="shared" si="111"/>
        <v>182</v>
      </c>
      <c r="AB202" s="92">
        <f t="shared" si="112"/>
        <v>181</v>
      </c>
      <c r="AC202" s="92">
        <f t="shared" si="113"/>
        <v>180</v>
      </c>
      <c r="AD202" s="92">
        <f t="shared" si="114"/>
        <v>179</v>
      </c>
      <c r="AE202" s="92">
        <f t="shared" si="115"/>
        <v>178</v>
      </c>
      <c r="AF202" s="92">
        <f t="shared" si="116"/>
        <v>182</v>
      </c>
      <c r="AG202" s="92">
        <f t="shared" si="117"/>
        <v>181</v>
      </c>
      <c r="AH202" s="92">
        <f t="shared" si="118"/>
        <v>180</v>
      </c>
      <c r="AI202" s="92">
        <f t="shared" si="119"/>
        <v>179</v>
      </c>
      <c r="AJ202" s="92">
        <f t="shared" si="120"/>
        <v>178</v>
      </c>
      <c r="AK202" s="92">
        <f t="shared" si="121"/>
        <v>178</v>
      </c>
      <c r="AL202" s="96">
        <f t="shared" ca="1" si="99"/>
        <v>0</v>
      </c>
      <c r="AM202" s="96">
        <f t="shared" ca="1" si="100"/>
        <v>0</v>
      </c>
      <c r="AN202" s="96">
        <f t="shared" ca="1" si="101"/>
        <v>0</v>
      </c>
      <c r="AO202" s="96">
        <f t="shared" ca="1" si="102"/>
        <v>0</v>
      </c>
      <c r="AP202" s="96">
        <f t="shared" ca="1" si="103"/>
        <v>0</v>
      </c>
      <c r="AQ202" s="96">
        <f t="shared" ca="1" si="104"/>
        <v>0</v>
      </c>
      <c r="AR202" s="96">
        <f t="shared" ca="1" si="105"/>
        <v>0</v>
      </c>
      <c r="AS202" s="96">
        <f t="shared" ca="1" si="106"/>
        <v>0</v>
      </c>
      <c r="AT202" s="96">
        <f t="shared" ca="1" si="107"/>
        <v>0</v>
      </c>
      <c r="AU202" s="96">
        <f t="shared" ca="1" si="108"/>
        <v>0</v>
      </c>
      <c r="AV202" s="96">
        <f t="shared" ca="1" si="109"/>
        <v>0</v>
      </c>
      <c r="AW202" s="13">
        <f t="shared" ca="1" si="122"/>
        <v>6</v>
      </c>
      <c r="AX202" s="2">
        <f t="shared" ca="1" si="123"/>
        <v>17</v>
      </c>
    </row>
    <row r="203" spans="1:50" ht="15" customHeight="1" x14ac:dyDescent="0.25">
      <c r="A203" s="93">
        <f t="shared" si="126"/>
        <v>43083</v>
      </c>
      <c r="B203" s="51">
        <f>bering!K203</f>
        <v>5650.8059999999996</v>
      </c>
      <c r="C203" s="51">
        <f>conus!K203</f>
        <v>5859.7470000000003</v>
      </c>
      <c r="D203" s="55">
        <f t="shared" ca="1" si="94"/>
        <v>5650.8059999999996</v>
      </c>
      <c r="E203" s="61">
        <f t="shared" ca="1" si="124"/>
        <v>17</v>
      </c>
      <c r="F203" s="9">
        <f t="shared" ca="1" si="110"/>
        <v>0</v>
      </c>
      <c r="G203" s="63">
        <f>ROW()</f>
        <v>203</v>
      </c>
      <c r="H203" s="95">
        <f t="shared" si="96"/>
        <v>200</v>
      </c>
      <c r="I203" s="95">
        <f t="shared" ca="1" si="97"/>
        <v>186</v>
      </c>
      <c r="J203" s="95">
        <f t="shared" ca="1" si="98"/>
        <v>183</v>
      </c>
      <c r="K203" s="94">
        <f t="shared" si="89"/>
        <v>0</v>
      </c>
      <c r="L203" s="89">
        <f t="shared" si="91"/>
        <v>0</v>
      </c>
      <c r="M203" s="94">
        <f t="shared" ca="1" si="90"/>
        <v>0</v>
      </c>
      <c r="N203" s="89">
        <f t="shared" ca="1" si="92"/>
        <v>0</v>
      </c>
      <c r="O203" s="89"/>
      <c r="P203" s="2">
        <f t="shared" si="93"/>
        <v>186</v>
      </c>
      <c r="Q203" s="2">
        <f t="shared" si="125"/>
        <v>185</v>
      </c>
      <c r="R203" s="2">
        <f t="shared" si="125"/>
        <v>184</v>
      </c>
      <c r="S203" s="2">
        <f t="shared" si="125"/>
        <v>183</v>
      </c>
      <c r="T203" s="2">
        <f t="shared" si="125"/>
        <v>182</v>
      </c>
      <c r="U203" s="2">
        <f t="shared" si="125"/>
        <v>186</v>
      </c>
      <c r="V203" s="2">
        <f t="shared" si="125"/>
        <v>185</v>
      </c>
      <c r="W203" s="2">
        <f t="shared" si="125"/>
        <v>184</v>
      </c>
      <c r="X203" s="2">
        <f t="shared" si="125"/>
        <v>183</v>
      </c>
      <c r="Y203" s="2">
        <f t="shared" si="125"/>
        <v>182</v>
      </c>
      <c r="Z203" s="2">
        <f t="shared" si="125"/>
        <v>182</v>
      </c>
      <c r="AA203" s="92">
        <f t="shared" si="111"/>
        <v>183</v>
      </c>
      <c r="AB203" s="92">
        <f t="shared" si="112"/>
        <v>182</v>
      </c>
      <c r="AC203" s="92">
        <f t="shared" si="113"/>
        <v>181</v>
      </c>
      <c r="AD203" s="92">
        <f t="shared" si="114"/>
        <v>180</v>
      </c>
      <c r="AE203" s="92">
        <f t="shared" si="115"/>
        <v>179</v>
      </c>
      <c r="AF203" s="92">
        <f t="shared" si="116"/>
        <v>183</v>
      </c>
      <c r="AG203" s="92">
        <f t="shared" si="117"/>
        <v>182</v>
      </c>
      <c r="AH203" s="92">
        <f t="shared" si="118"/>
        <v>181</v>
      </c>
      <c r="AI203" s="92">
        <f t="shared" si="119"/>
        <v>180</v>
      </c>
      <c r="AJ203" s="92">
        <f t="shared" si="120"/>
        <v>179</v>
      </c>
      <c r="AK203" s="92">
        <f t="shared" si="121"/>
        <v>179</v>
      </c>
      <c r="AL203" s="96">
        <f t="shared" ca="1" si="99"/>
        <v>0</v>
      </c>
      <c r="AM203" s="96">
        <f t="shared" ca="1" si="100"/>
        <v>0</v>
      </c>
      <c r="AN203" s="96">
        <f t="shared" ca="1" si="101"/>
        <v>0</v>
      </c>
      <c r="AO203" s="96">
        <f t="shared" ca="1" si="102"/>
        <v>0</v>
      </c>
      <c r="AP203" s="96">
        <f t="shared" ca="1" si="103"/>
        <v>0</v>
      </c>
      <c r="AQ203" s="96">
        <f t="shared" ca="1" si="104"/>
        <v>0</v>
      </c>
      <c r="AR203" s="96">
        <f t="shared" ca="1" si="105"/>
        <v>0</v>
      </c>
      <c r="AS203" s="96">
        <f t="shared" ca="1" si="106"/>
        <v>0</v>
      </c>
      <c r="AT203" s="96">
        <f t="shared" ca="1" si="107"/>
        <v>0</v>
      </c>
      <c r="AU203" s="96">
        <f t="shared" ca="1" si="108"/>
        <v>0</v>
      </c>
      <c r="AV203" s="96">
        <f t="shared" ca="1" si="109"/>
        <v>0</v>
      </c>
      <c r="AW203" s="13">
        <f t="shared" ca="1" si="122"/>
        <v>6</v>
      </c>
      <c r="AX203" s="2">
        <f t="shared" ca="1" si="123"/>
        <v>17</v>
      </c>
    </row>
    <row r="204" spans="1:50" ht="15" customHeight="1" x14ac:dyDescent="0.25">
      <c r="A204" s="93">
        <f t="shared" si="126"/>
        <v>43084</v>
      </c>
      <c r="B204" s="51">
        <f>bering!K204</f>
        <v>5650.8059999999996</v>
      </c>
      <c r="C204" s="51">
        <f>conus!K204</f>
        <v>5859.7470000000003</v>
      </c>
      <c r="D204" s="55">
        <f t="shared" ca="1" si="94"/>
        <v>5650.8059999999996</v>
      </c>
      <c r="E204" s="61">
        <f t="shared" ca="1" si="124"/>
        <v>17</v>
      </c>
      <c r="F204" s="9">
        <f t="shared" ca="1" si="110"/>
        <v>0</v>
      </c>
      <c r="G204" s="63">
        <f>ROW()</f>
        <v>204</v>
      </c>
      <c r="H204" s="95">
        <f t="shared" si="96"/>
        <v>201</v>
      </c>
      <c r="I204" s="95">
        <f t="shared" ca="1" si="97"/>
        <v>187</v>
      </c>
      <c r="J204" s="95">
        <f t="shared" ca="1" si="98"/>
        <v>184</v>
      </c>
      <c r="K204" s="94">
        <f t="shared" ref="K204:K267" si="127">IF(C204&gt;0,SUM(C202:C204)-SUM(C199:C201),0)</f>
        <v>0</v>
      </c>
      <c r="L204" s="89">
        <f t="shared" si="91"/>
        <v>0</v>
      </c>
      <c r="M204" s="94">
        <f t="shared" ref="M204:M267" ca="1" si="128">IF(D204&gt;0,SUM(D202:D204)-SUM(D199:D201),0)</f>
        <v>0</v>
      </c>
      <c r="N204" s="89">
        <f t="shared" ca="1" si="92"/>
        <v>0</v>
      </c>
      <c r="O204" s="89"/>
      <c r="P204" s="2">
        <f t="shared" si="93"/>
        <v>187</v>
      </c>
      <c r="Q204" s="2">
        <f t="shared" si="125"/>
        <v>186</v>
      </c>
      <c r="R204" s="2">
        <f t="shared" si="125"/>
        <v>185</v>
      </c>
      <c r="S204" s="2">
        <f t="shared" si="125"/>
        <v>184</v>
      </c>
      <c r="T204" s="2">
        <f t="shared" si="125"/>
        <v>183</v>
      </c>
      <c r="U204" s="2">
        <f t="shared" si="125"/>
        <v>187</v>
      </c>
      <c r="V204" s="2">
        <f t="shared" si="125"/>
        <v>186</v>
      </c>
      <c r="W204" s="2">
        <f t="shared" si="125"/>
        <v>185</v>
      </c>
      <c r="X204" s="2">
        <f t="shared" si="125"/>
        <v>184</v>
      </c>
      <c r="Y204" s="2">
        <f t="shared" si="125"/>
        <v>183</v>
      </c>
      <c r="Z204" s="2">
        <f t="shared" si="125"/>
        <v>183</v>
      </c>
      <c r="AA204" s="92">
        <f t="shared" si="111"/>
        <v>184</v>
      </c>
      <c r="AB204" s="92">
        <f t="shared" si="112"/>
        <v>183</v>
      </c>
      <c r="AC204" s="92">
        <f t="shared" si="113"/>
        <v>182</v>
      </c>
      <c r="AD204" s="92">
        <f t="shared" si="114"/>
        <v>181</v>
      </c>
      <c r="AE204" s="92">
        <f t="shared" si="115"/>
        <v>180</v>
      </c>
      <c r="AF204" s="92">
        <f t="shared" si="116"/>
        <v>184</v>
      </c>
      <c r="AG204" s="92">
        <f t="shared" si="117"/>
        <v>183</v>
      </c>
      <c r="AH204" s="92">
        <f t="shared" si="118"/>
        <v>182</v>
      </c>
      <c r="AI204" s="92">
        <f t="shared" si="119"/>
        <v>181</v>
      </c>
      <c r="AJ204" s="92">
        <f t="shared" si="120"/>
        <v>180</v>
      </c>
      <c r="AK204" s="92">
        <f t="shared" si="121"/>
        <v>180</v>
      </c>
      <c r="AL204" s="96">
        <f t="shared" ca="1" si="99"/>
        <v>0</v>
      </c>
      <c r="AM204" s="96">
        <f t="shared" ca="1" si="100"/>
        <v>0</v>
      </c>
      <c r="AN204" s="96">
        <f t="shared" ca="1" si="101"/>
        <v>0</v>
      </c>
      <c r="AO204" s="96">
        <f t="shared" ca="1" si="102"/>
        <v>0</v>
      </c>
      <c r="AP204" s="96">
        <f t="shared" ca="1" si="103"/>
        <v>0</v>
      </c>
      <c r="AQ204" s="96">
        <f t="shared" ca="1" si="104"/>
        <v>0</v>
      </c>
      <c r="AR204" s="96">
        <f t="shared" ca="1" si="105"/>
        <v>0</v>
      </c>
      <c r="AS204" s="96">
        <f t="shared" ca="1" si="106"/>
        <v>0</v>
      </c>
      <c r="AT204" s="96">
        <f t="shared" ca="1" si="107"/>
        <v>0</v>
      </c>
      <c r="AU204" s="96">
        <f t="shared" ca="1" si="108"/>
        <v>0</v>
      </c>
      <c r="AV204" s="96">
        <f t="shared" ca="1" si="109"/>
        <v>0</v>
      </c>
      <c r="AW204" s="13">
        <f t="shared" ca="1" si="122"/>
        <v>6</v>
      </c>
      <c r="AX204" s="2">
        <f t="shared" ca="1" si="123"/>
        <v>17</v>
      </c>
    </row>
    <row r="205" spans="1:50" ht="15" customHeight="1" x14ac:dyDescent="0.25">
      <c r="A205" s="93">
        <f t="shared" si="126"/>
        <v>43085</v>
      </c>
      <c r="B205" s="51">
        <f>bering!K205</f>
        <v>5650.8059999999996</v>
      </c>
      <c r="C205" s="51">
        <f>conus!K205</f>
        <v>5859.7470000000003</v>
      </c>
      <c r="D205" s="55">
        <f t="shared" ca="1" si="94"/>
        <v>5650.8059999999996</v>
      </c>
      <c r="E205" s="61">
        <f t="shared" ca="1" si="124"/>
        <v>17</v>
      </c>
      <c r="F205" s="9">
        <f t="shared" ca="1" si="110"/>
        <v>0</v>
      </c>
      <c r="G205" s="63">
        <f>ROW()</f>
        <v>205</v>
      </c>
      <c r="H205" s="95">
        <f t="shared" si="96"/>
        <v>202</v>
      </c>
      <c r="I205" s="95">
        <f t="shared" ca="1" si="97"/>
        <v>188</v>
      </c>
      <c r="J205" s="95">
        <f t="shared" ca="1" si="98"/>
        <v>185</v>
      </c>
      <c r="K205" s="94">
        <f t="shared" si="127"/>
        <v>0</v>
      </c>
      <c r="L205" s="89">
        <f t="shared" ref="L205:L268" si="129">K205/$B$1</f>
        <v>0</v>
      </c>
      <c r="M205" s="94">
        <f t="shared" ca="1" si="128"/>
        <v>0</v>
      </c>
      <c r="N205" s="89">
        <f t="shared" ref="N205:N268" ca="1" si="130">M205/$B$1</f>
        <v>0</v>
      </c>
      <c r="O205" s="89"/>
      <c r="P205" s="2">
        <f t="shared" si="93"/>
        <v>188</v>
      </c>
      <c r="Q205" s="2">
        <f t="shared" si="125"/>
        <v>187</v>
      </c>
      <c r="R205" s="2">
        <f t="shared" si="125"/>
        <v>186</v>
      </c>
      <c r="S205" s="2">
        <f t="shared" si="125"/>
        <v>185</v>
      </c>
      <c r="T205" s="2">
        <f t="shared" si="125"/>
        <v>184</v>
      </c>
      <c r="U205" s="2">
        <f t="shared" si="125"/>
        <v>188</v>
      </c>
      <c r="V205" s="2">
        <f t="shared" si="125"/>
        <v>187</v>
      </c>
      <c r="W205" s="2">
        <f t="shared" ref="Q205:Z231" si="131">$G205-W$6</f>
        <v>186</v>
      </c>
      <c r="X205" s="2">
        <f t="shared" si="131"/>
        <v>185</v>
      </c>
      <c r="Y205" s="2">
        <f t="shared" si="131"/>
        <v>184</v>
      </c>
      <c r="Z205" s="2">
        <f t="shared" si="131"/>
        <v>184</v>
      </c>
      <c r="AA205" s="92">
        <f t="shared" si="111"/>
        <v>185</v>
      </c>
      <c r="AB205" s="92">
        <f t="shared" si="112"/>
        <v>184</v>
      </c>
      <c r="AC205" s="92">
        <f t="shared" si="113"/>
        <v>183</v>
      </c>
      <c r="AD205" s="92">
        <f t="shared" si="114"/>
        <v>182</v>
      </c>
      <c r="AE205" s="92">
        <f t="shared" si="115"/>
        <v>181</v>
      </c>
      <c r="AF205" s="92">
        <f t="shared" si="116"/>
        <v>185</v>
      </c>
      <c r="AG205" s="92">
        <f t="shared" si="117"/>
        <v>184</v>
      </c>
      <c r="AH205" s="92">
        <f t="shared" si="118"/>
        <v>183</v>
      </c>
      <c r="AI205" s="92">
        <f t="shared" si="119"/>
        <v>182</v>
      </c>
      <c r="AJ205" s="92">
        <f t="shared" si="120"/>
        <v>181</v>
      </c>
      <c r="AK205" s="92">
        <f t="shared" si="121"/>
        <v>181</v>
      </c>
      <c r="AL205" s="96">
        <f t="shared" ca="1" si="99"/>
        <v>0</v>
      </c>
      <c r="AM205" s="96">
        <f t="shared" ca="1" si="100"/>
        <v>0</v>
      </c>
      <c r="AN205" s="96">
        <f t="shared" ca="1" si="101"/>
        <v>0</v>
      </c>
      <c r="AO205" s="96">
        <f t="shared" ca="1" si="102"/>
        <v>0</v>
      </c>
      <c r="AP205" s="96">
        <f t="shared" ca="1" si="103"/>
        <v>0</v>
      </c>
      <c r="AQ205" s="96">
        <f t="shared" ca="1" si="104"/>
        <v>0</v>
      </c>
      <c r="AR205" s="96">
        <f t="shared" ca="1" si="105"/>
        <v>0</v>
      </c>
      <c r="AS205" s="96">
        <f t="shared" ca="1" si="106"/>
        <v>0</v>
      </c>
      <c r="AT205" s="96">
        <f t="shared" ca="1" si="107"/>
        <v>0</v>
      </c>
      <c r="AU205" s="96">
        <f t="shared" ca="1" si="108"/>
        <v>0</v>
      </c>
      <c r="AV205" s="96">
        <f t="shared" ca="1" si="109"/>
        <v>0</v>
      </c>
      <c r="AW205" s="13">
        <f t="shared" ca="1" si="122"/>
        <v>6</v>
      </c>
      <c r="AX205" s="2">
        <f t="shared" ca="1" si="123"/>
        <v>17</v>
      </c>
    </row>
    <row r="206" spans="1:50" ht="15" customHeight="1" x14ac:dyDescent="0.25">
      <c r="A206" s="93">
        <f t="shared" si="126"/>
        <v>43086</v>
      </c>
      <c r="B206" s="51">
        <f>bering!K206</f>
        <v>5650.8059999999996</v>
      </c>
      <c r="C206" s="51">
        <f>conus!K206</f>
        <v>5859.7470000000003</v>
      </c>
      <c r="D206" s="55">
        <f t="shared" ca="1" si="94"/>
        <v>5650.8059999999996</v>
      </c>
      <c r="E206" s="61">
        <f t="shared" ca="1" si="124"/>
        <v>17</v>
      </c>
      <c r="F206" s="9">
        <f t="shared" ca="1" si="110"/>
        <v>0</v>
      </c>
      <c r="G206" s="63">
        <f>ROW()</f>
        <v>206</v>
      </c>
      <c r="H206" s="95">
        <f t="shared" si="96"/>
        <v>203</v>
      </c>
      <c r="I206" s="95">
        <f t="shared" ca="1" si="97"/>
        <v>189</v>
      </c>
      <c r="J206" s="95">
        <f t="shared" ca="1" si="98"/>
        <v>186</v>
      </c>
      <c r="K206" s="94">
        <f t="shared" si="127"/>
        <v>0</v>
      </c>
      <c r="L206" s="89">
        <f t="shared" si="129"/>
        <v>0</v>
      </c>
      <c r="M206" s="94">
        <f t="shared" ca="1" si="128"/>
        <v>0</v>
      </c>
      <c r="N206" s="89">
        <f t="shared" ca="1" si="130"/>
        <v>0</v>
      </c>
      <c r="O206" s="89"/>
      <c r="P206" s="2">
        <f t="shared" si="93"/>
        <v>189</v>
      </c>
      <c r="Q206" s="2">
        <f t="shared" si="131"/>
        <v>188</v>
      </c>
      <c r="R206" s="2">
        <f t="shared" si="131"/>
        <v>187</v>
      </c>
      <c r="S206" s="2">
        <f t="shared" si="131"/>
        <v>186</v>
      </c>
      <c r="T206" s="2">
        <f t="shared" si="131"/>
        <v>185</v>
      </c>
      <c r="U206" s="2">
        <f t="shared" si="131"/>
        <v>189</v>
      </c>
      <c r="V206" s="2">
        <f t="shared" si="131"/>
        <v>188</v>
      </c>
      <c r="W206" s="2">
        <f t="shared" si="131"/>
        <v>187</v>
      </c>
      <c r="X206" s="2">
        <f t="shared" si="131"/>
        <v>186</v>
      </c>
      <c r="Y206" s="2">
        <f t="shared" si="131"/>
        <v>185</v>
      </c>
      <c r="Z206" s="2">
        <f t="shared" si="131"/>
        <v>185</v>
      </c>
      <c r="AA206" s="92">
        <f t="shared" si="111"/>
        <v>186</v>
      </c>
      <c r="AB206" s="92">
        <f t="shared" si="112"/>
        <v>185</v>
      </c>
      <c r="AC206" s="92">
        <f t="shared" si="113"/>
        <v>184</v>
      </c>
      <c r="AD206" s="92">
        <f t="shared" si="114"/>
        <v>183</v>
      </c>
      <c r="AE206" s="92">
        <f t="shared" si="115"/>
        <v>182</v>
      </c>
      <c r="AF206" s="92">
        <f t="shared" si="116"/>
        <v>186</v>
      </c>
      <c r="AG206" s="92">
        <f t="shared" si="117"/>
        <v>185</v>
      </c>
      <c r="AH206" s="92">
        <f t="shared" si="118"/>
        <v>184</v>
      </c>
      <c r="AI206" s="92">
        <f t="shared" si="119"/>
        <v>183</v>
      </c>
      <c r="AJ206" s="92">
        <f t="shared" si="120"/>
        <v>182</v>
      </c>
      <c r="AK206" s="92">
        <f t="shared" si="121"/>
        <v>182</v>
      </c>
      <c r="AL206" s="96">
        <f t="shared" ca="1" si="99"/>
        <v>0</v>
      </c>
      <c r="AM206" s="96">
        <f t="shared" ca="1" si="100"/>
        <v>0</v>
      </c>
      <c r="AN206" s="96">
        <f t="shared" ca="1" si="101"/>
        <v>0</v>
      </c>
      <c r="AO206" s="96">
        <f t="shared" ca="1" si="102"/>
        <v>0</v>
      </c>
      <c r="AP206" s="96">
        <f t="shared" ca="1" si="103"/>
        <v>0</v>
      </c>
      <c r="AQ206" s="96">
        <f t="shared" ca="1" si="104"/>
        <v>0</v>
      </c>
      <c r="AR206" s="96">
        <f t="shared" ca="1" si="105"/>
        <v>0</v>
      </c>
      <c r="AS206" s="96">
        <f t="shared" ca="1" si="106"/>
        <v>0</v>
      </c>
      <c r="AT206" s="96">
        <f t="shared" ca="1" si="107"/>
        <v>0</v>
      </c>
      <c r="AU206" s="96">
        <f t="shared" ca="1" si="108"/>
        <v>0</v>
      </c>
      <c r="AV206" s="96">
        <f t="shared" ca="1" si="109"/>
        <v>0</v>
      </c>
      <c r="AW206" s="13">
        <f t="shared" ca="1" si="122"/>
        <v>6</v>
      </c>
      <c r="AX206" s="2">
        <f t="shared" ca="1" si="123"/>
        <v>17</v>
      </c>
    </row>
    <row r="207" spans="1:50" ht="15" customHeight="1" x14ac:dyDescent="0.25">
      <c r="A207" s="93">
        <f t="shared" si="126"/>
        <v>43087</v>
      </c>
      <c r="B207" s="51">
        <f>bering!K207</f>
        <v>5650.8059999999996</v>
      </c>
      <c r="C207" s="51">
        <f>conus!K207</f>
        <v>5859.7470000000003</v>
      </c>
      <c r="D207" s="55">
        <f t="shared" ca="1" si="94"/>
        <v>5650.8059999999996</v>
      </c>
      <c r="E207" s="61">
        <f t="shared" ca="1" si="124"/>
        <v>17</v>
      </c>
      <c r="F207" s="9">
        <f t="shared" ca="1" si="110"/>
        <v>0</v>
      </c>
      <c r="G207" s="63">
        <f>ROW()</f>
        <v>207</v>
      </c>
      <c r="H207" s="95">
        <f t="shared" si="96"/>
        <v>204</v>
      </c>
      <c r="I207" s="95">
        <f t="shared" ca="1" si="97"/>
        <v>190</v>
      </c>
      <c r="J207" s="95">
        <f t="shared" ca="1" si="98"/>
        <v>187</v>
      </c>
      <c r="K207" s="94">
        <f t="shared" si="127"/>
        <v>0</v>
      </c>
      <c r="L207" s="89">
        <f t="shared" si="129"/>
        <v>0</v>
      </c>
      <c r="M207" s="94">
        <f t="shared" ca="1" si="128"/>
        <v>0</v>
      </c>
      <c r="N207" s="89">
        <f t="shared" ca="1" si="130"/>
        <v>0</v>
      </c>
      <c r="O207" s="89"/>
      <c r="P207" s="2">
        <f t="shared" ref="P207:P270" si="132">$G207-P$6</f>
        <v>190</v>
      </c>
      <c r="Q207" s="2">
        <f t="shared" si="131"/>
        <v>189</v>
      </c>
      <c r="R207" s="2">
        <f t="shared" si="131"/>
        <v>188</v>
      </c>
      <c r="S207" s="2">
        <f t="shared" si="131"/>
        <v>187</v>
      </c>
      <c r="T207" s="2">
        <f t="shared" si="131"/>
        <v>186</v>
      </c>
      <c r="U207" s="2">
        <f t="shared" si="131"/>
        <v>190</v>
      </c>
      <c r="V207" s="2">
        <f t="shared" si="131"/>
        <v>189</v>
      </c>
      <c r="W207" s="2">
        <f t="shared" si="131"/>
        <v>188</v>
      </c>
      <c r="X207" s="2">
        <f t="shared" si="131"/>
        <v>187</v>
      </c>
      <c r="Y207" s="2">
        <f t="shared" si="131"/>
        <v>186</v>
      </c>
      <c r="Z207" s="2">
        <f t="shared" si="131"/>
        <v>186</v>
      </c>
      <c r="AA207" s="92">
        <f t="shared" si="111"/>
        <v>187</v>
      </c>
      <c r="AB207" s="92">
        <f t="shared" si="112"/>
        <v>186</v>
      </c>
      <c r="AC207" s="92">
        <f t="shared" si="113"/>
        <v>185</v>
      </c>
      <c r="AD207" s="92">
        <f t="shared" si="114"/>
        <v>184</v>
      </c>
      <c r="AE207" s="92">
        <f t="shared" si="115"/>
        <v>183</v>
      </c>
      <c r="AF207" s="92">
        <f t="shared" si="116"/>
        <v>187</v>
      </c>
      <c r="AG207" s="92">
        <f t="shared" si="117"/>
        <v>186</v>
      </c>
      <c r="AH207" s="92">
        <f t="shared" si="118"/>
        <v>185</v>
      </c>
      <c r="AI207" s="92">
        <f t="shared" si="119"/>
        <v>184</v>
      </c>
      <c r="AJ207" s="92">
        <f t="shared" si="120"/>
        <v>183</v>
      </c>
      <c r="AK207" s="92">
        <f t="shared" si="121"/>
        <v>183</v>
      </c>
      <c r="AL207" s="96">
        <f t="shared" ca="1" si="99"/>
        <v>0</v>
      </c>
      <c r="AM207" s="96">
        <f t="shared" ca="1" si="100"/>
        <v>0</v>
      </c>
      <c r="AN207" s="96">
        <f t="shared" ca="1" si="101"/>
        <v>0</v>
      </c>
      <c r="AO207" s="96">
        <f t="shared" ca="1" si="102"/>
        <v>0</v>
      </c>
      <c r="AP207" s="96">
        <f t="shared" ca="1" si="103"/>
        <v>0</v>
      </c>
      <c r="AQ207" s="96">
        <f t="shared" ca="1" si="104"/>
        <v>0</v>
      </c>
      <c r="AR207" s="96">
        <f t="shared" ca="1" si="105"/>
        <v>0</v>
      </c>
      <c r="AS207" s="96">
        <f t="shared" ca="1" si="106"/>
        <v>0</v>
      </c>
      <c r="AT207" s="96">
        <f t="shared" ca="1" si="107"/>
        <v>0</v>
      </c>
      <c r="AU207" s="96">
        <f t="shared" ca="1" si="108"/>
        <v>0</v>
      </c>
      <c r="AV207" s="96">
        <f t="shared" ca="1" si="109"/>
        <v>0</v>
      </c>
      <c r="AW207" s="13">
        <f t="shared" ca="1" si="122"/>
        <v>6</v>
      </c>
      <c r="AX207" s="2">
        <f t="shared" ca="1" si="123"/>
        <v>17</v>
      </c>
    </row>
    <row r="208" spans="1:50" ht="15" customHeight="1" x14ac:dyDescent="0.25">
      <c r="A208" s="93">
        <f t="shared" si="126"/>
        <v>43088</v>
      </c>
      <c r="B208" s="51">
        <f>bering!K208</f>
        <v>5650.8059999999996</v>
      </c>
      <c r="C208" s="51">
        <f>conus!K208</f>
        <v>5859.7470000000003</v>
      </c>
      <c r="D208" s="55">
        <f t="shared" ca="1" si="94"/>
        <v>5650.8059999999996</v>
      </c>
      <c r="E208" s="61">
        <f t="shared" ca="1" si="124"/>
        <v>17</v>
      </c>
      <c r="F208" s="9">
        <f t="shared" ca="1" si="110"/>
        <v>0</v>
      </c>
      <c r="G208" s="63">
        <f>ROW()</f>
        <v>208</v>
      </c>
      <c r="H208" s="95">
        <f t="shared" si="96"/>
        <v>205</v>
      </c>
      <c r="I208" s="95">
        <f t="shared" ca="1" si="97"/>
        <v>191</v>
      </c>
      <c r="J208" s="95">
        <f t="shared" ca="1" si="98"/>
        <v>188</v>
      </c>
      <c r="K208" s="94">
        <f t="shared" si="127"/>
        <v>0</v>
      </c>
      <c r="L208" s="89">
        <f t="shared" si="129"/>
        <v>0</v>
      </c>
      <c r="M208" s="94">
        <f t="shared" ca="1" si="128"/>
        <v>0</v>
      </c>
      <c r="N208" s="89">
        <f t="shared" ca="1" si="130"/>
        <v>0</v>
      </c>
      <c r="O208" s="89"/>
      <c r="P208" s="2">
        <f t="shared" si="132"/>
        <v>191</v>
      </c>
      <c r="Q208" s="2">
        <f t="shared" si="131"/>
        <v>190</v>
      </c>
      <c r="R208" s="2">
        <f t="shared" si="131"/>
        <v>189</v>
      </c>
      <c r="S208" s="2">
        <f t="shared" si="131"/>
        <v>188</v>
      </c>
      <c r="T208" s="2">
        <f t="shared" si="131"/>
        <v>187</v>
      </c>
      <c r="U208" s="2">
        <f t="shared" si="131"/>
        <v>191</v>
      </c>
      <c r="V208" s="2">
        <f t="shared" si="131"/>
        <v>190</v>
      </c>
      <c r="W208" s="2">
        <f t="shared" si="131"/>
        <v>189</v>
      </c>
      <c r="X208" s="2">
        <f t="shared" si="131"/>
        <v>188</v>
      </c>
      <c r="Y208" s="2">
        <f t="shared" si="131"/>
        <v>187</v>
      </c>
      <c r="Z208" s="2">
        <f t="shared" si="131"/>
        <v>187</v>
      </c>
      <c r="AA208" s="92">
        <f t="shared" si="111"/>
        <v>188</v>
      </c>
      <c r="AB208" s="92">
        <f t="shared" si="112"/>
        <v>187</v>
      </c>
      <c r="AC208" s="92">
        <f t="shared" si="113"/>
        <v>186</v>
      </c>
      <c r="AD208" s="92">
        <f t="shared" si="114"/>
        <v>185</v>
      </c>
      <c r="AE208" s="92">
        <f t="shared" si="115"/>
        <v>184</v>
      </c>
      <c r="AF208" s="92">
        <f t="shared" si="116"/>
        <v>188</v>
      </c>
      <c r="AG208" s="92">
        <f t="shared" si="117"/>
        <v>187</v>
      </c>
      <c r="AH208" s="92">
        <f t="shared" si="118"/>
        <v>186</v>
      </c>
      <c r="AI208" s="92">
        <f t="shared" si="119"/>
        <v>185</v>
      </c>
      <c r="AJ208" s="92">
        <f t="shared" si="120"/>
        <v>184</v>
      </c>
      <c r="AK208" s="92">
        <f t="shared" si="121"/>
        <v>184</v>
      </c>
      <c r="AL208" s="96">
        <f t="shared" ca="1" si="99"/>
        <v>0</v>
      </c>
      <c r="AM208" s="96">
        <f t="shared" ca="1" si="100"/>
        <v>0</v>
      </c>
      <c r="AN208" s="96">
        <f t="shared" ca="1" si="101"/>
        <v>0</v>
      </c>
      <c r="AO208" s="96">
        <f t="shared" ca="1" si="102"/>
        <v>0</v>
      </c>
      <c r="AP208" s="96">
        <f t="shared" ca="1" si="103"/>
        <v>0</v>
      </c>
      <c r="AQ208" s="96">
        <f t="shared" ca="1" si="104"/>
        <v>0</v>
      </c>
      <c r="AR208" s="96">
        <f t="shared" ca="1" si="105"/>
        <v>0</v>
      </c>
      <c r="AS208" s="96">
        <f t="shared" ca="1" si="106"/>
        <v>0</v>
      </c>
      <c r="AT208" s="96">
        <f t="shared" ca="1" si="107"/>
        <v>0</v>
      </c>
      <c r="AU208" s="96">
        <f t="shared" ca="1" si="108"/>
        <v>0</v>
      </c>
      <c r="AV208" s="96">
        <f t="shared" ca="1" si="109"/>
        <v>0</v>
      </c>
      <c r="AW208" s="13">
        <f t="shared" ca="1" si="122"/>
        <v>6</v>
      </c>
      <c r="AX208" s="2">
        <f t="shared" ca="1" si="123"/>
        <v>17</v>
      </c>
    </row>
    <row r="209" spans="1:50" ht="15" customHeight="1" x14ac:dyDescent="0.25">
      <c r="A209" s="93">
        <f t="shared" si="126"/>
        <v>43089</v>
      </c>
      <c r="B209" s="51">
        <f>bering!K209</f>
        <v>5650.8059999999996</v>
      </c>
      <c r="C209" s="51">
        <f>conus!K209</f>
        <v>5859.7470000000003</v>
      </c>
      <c r="D209" s="55">
        <f t="shared" ca="1" si="94"/>
        <v>5650.8059999999996</v>
      </c>
      <c r="E209" s="61">
        <f t="shared" ca="1" si="124"/>
        <v>17</v>
      </c>
      <c r="F209" s="9">
        <f t="shared" ca="1" si="110"/>
        <v>0</v>
      </c>
      <c r="G209" s="63">
        <f>ROW()</f>
        <v>209</v>
      </c>
      <c r="H209" s="95">
        <f t="shared" si="96"/>
        <v>206</v>
      </c>
      <c r="I209" s="95">
        <f t="shared" ca="1" si="97"/>
        <v>192</v>
      </c>
      <c r="J209" s="95">
        <f t="shared" ca="1" si="98"/>
        <v>189</v>
      </c>
      <c r="K209" s="94">
        <f t="shared" si="127"/>
        <v>0</v>
      </c>
      <c r="L209" s="89">
        <f t="shared" si="129"/>
        <v>0</v>
      </c>
      <c r="M209" s="94">
        <f t="shared" ca="1" si="128"/>
        <v>0</v>
      </c>
      <c r="N209" s="89">
        <f t="shared" ca="1" si="130"/>
        <v>0</v>
      </c>
      <c r="O209" s="89"/>
      <c r="P209" s="2">
        <f t="shared" si="132"/>
        <v>192</v>
      </c>
      <c r="Q209" s="2">
        <f t="shared" si="131"/>
        <v>191</v>
      </c>
      <c r="R209" s="2">
        <f t="shared" si="131"/>
        <v>190</v>
      </c>
      <c r="S209" s="2">
        <f t="shared" si="131"/>
        <v>189</v>
      </c>
      <c r="T209" s="2">
        <f t="shared" si="131"/>
        <v>188</v>
      </c>
      <c r="U209" s="2">
        <f t="shared" si="131"/>
        <v>192</v>
      </c>
      <c r="V209" s="2">
        <f t="shared" si="131"/>
        <v>191</v>
      </c>
      <c r="W209" s="2">
        <f t="shared" si="131"/>
        <v>190</v>
      </c>
      <c r="X209" s="2">
        <f t="shared" si="131"/>
        <v>189</v>
      </c>
      <c r="Y209" s="2">
        <f t="shared" si="131"/>
        <v>188</v>
      </c>
      <c r="Z209" s="2">
        <f t="shared" si="131"/>
        <v>188</v>
      </c>
      <c r="AA209" s="92">
        <f t="shared" si="111"/>
        <v>189</v>
      </c>
      <c r="AB209" s="92">
        <f t="shared" si="112"/>
        <v>188</v>
      </c>
      <c r="AC209" s="92">
        <f t="shared" si="113"/>
        <v>187</v>
      </c>
      <c r="AD209" s="92">
        <f t="shared" si="114"/>
        <v>186</v>
      </c>
      <c r="AE209" s="92">
        <f t="shared" si="115"/>
        <v>185</v>
      </c>
      <c r="AF209" s="92">
        <f t="shared" si="116"/>
        <v>189</v>
      </c>
      <c r="AG209" s="92">
        <f t="shared" si="117"/>
        <v>188</v>
      </c>
      <c r="AH209" s="92">
        <f t="shared" si="118"/>
        <v>187</v>
      </c>
      <c r="AI209" s="92">
        <f t="shared" si="119"/>
        <v>186</v>
      </c>
      <c r="AJ209" s="92">
        <f t="shared" si="120"/>
        <v>185</v>
      </c>
      <c r="AK209" s="92">
        <f t="shared" si="121"/>
        <v>185</v>
      </c>
      <c r="AL209" s="96">
        <f t="shared" ca="1" si="99"/>
        <v>0</v>
      </c>
      <c r="AM209" s="96">
        <f t="shared" ca="1" si="100"/>
        <v>0</v>
      </c>
      <c r="AN209" s="96">
        <f t="shared" ca="1" si="101"/>
        <v>0</v>
      </c>
      <c r="AO209" s="96">
        <f t="shared" ca="1" si="102"/>
        <v>0</v>
      </c>
      <c r="AP209" s="96">
        <f t="shared" ca="1" si="103"/>
        <v>0</v>
      </c>
      <c r="AQ209" s="96">
        <f t="shared" ca="1" si="104"/>
        <v>0</v>
      </c>
      <c r="AR209" s="96">
        <f t="shared" ca="1" si="105"/>
        <v>0</v>
      </c>
      <c r="AS209" s="96">
        <f t="shared" ca="1" si="106"/>
        <v>0</v>
      </c>
      <c r="AT209" s="96">
        <f t="shared" ca="1" si="107"/>
        <v>0</v>
      </c>
      <c r="AU209" s="96">
        <f t="shared" ca="1" si="108"/>
        <v>0</v>
      </c>
      <c r="AV209" s="96">
        <f t="shared" ca="1" si="109"/>
        <v>0</v>
      </c>
      <c r="AW209" s="13">
        <f t="shared" ca="1" si="122"/>
        <v>6</v>
      </c>
      <c r="AX209" s="2">
        <f t="shared" ca="1" si="123"/>
        <v>17</v>
      </c>
    </row>
    <row r="210" spans="1:50" ht="15" customHeight="1" x14ac:dyDescent="0.25">
      <c r="A210" s="93">
        <f t="shared" si="126"/>
        <v>43090</v>
      </c>
      <c r="B210" s="51">
        <f>bering!K210</f>
        <v>5650.8059999999996</v>
      </c>
      <c r="C210" s="51">
        <f>conus!K210</f>
        <v>5859.7470000000003</v>
      </c>
      <c r="D210" s="55">
        <f t="shared" ca="1" si="94"/>
        <v>5650.8059999999996</v>
      </c>
      <c r="E210" s="61">
        <f t="shared" ca="1" si="124"/>
        <v>17</v>
      </c>
      <c r="F210" s="9">
        <f t="shared" ca="1" si="110"/>
        <v>0</v>
      </c>
      <c r="G210" s="63">
        <f>ROW()</f>
        <v>210</v>
      </c>
      <c r="H210" s="95">
        <f t="shared" si="96"/>
        <v>207</v>
      </c>
      <c r="I210" s="95">
        <f t="shared" ca="1" si="97"/>
        <v>193</v>
      </c>
      <c r="J210" s="95">
        <f t="shared" ca="1" si="98"/>
        <v>190</v>
      </c>
      <c r="K210" s="94">
        <f t="shared" si="127"/>
        <v>0</v>
      </c>
      <c r="L210" s="89">
        <f t="shared" si="129"/>
        <v>0</v>
      </c>
      <c r="M210" s="94">
        <f t="shared" ca="1" si="128"/>
        <v>0</v>
      </c>
      <c r="N210" s="89">
        <f t="shared" ca="1" si="130"/>
        <v>0</v>
      </c>
      <c r="O210" s="89"/>
      <c r="P210" s="2">
        <f t="shared" si="132"/>
        <v>193</v>
      </c>
      <c r="Q210" s="2">
        <f t="shared" si="131"/>
        <v>192</v>
      </c>
      <c r="R210" s="2">
        <f t="shared" si="131"/>
        <v>191</v>
      </c>
      <c r="S210" s="2">
        <f t="shared" si="131"/>
        <v>190</v>
      </c>
      <c r="T210" s="2">
        <f t="shared" si="131"/>
        <v>189</v>
      </c>
      <c r="U210" s="2">
        <f t="shared" si="131"/>
        <v>193</v>
      </c>
      <c r="V210" s="2">
        <f t="shared" si="131"/>
        <v>192</v>
      </c>
      <c r="W210" s="2">
        <f t="shared" si="131"/>
        <v>191</v>
      </c>
      <c r="X210" s="2">
        <f t="shared" si="131"/>
        <v>190</v>
      </c>
      <c r="Y210" s="2">
        <f t="shared" si="131"/>
        <v>189</v>
      </c>
      <c r="Z210" s="2">
        <f t="shared" si="131"/>
        <v>189</v>
      </c>
      <c r="AA210" s="92">
        <f t="shared" si="111"/>
        <v>190</v>
      </c>
      <c r="AB210" s="92">
        <f t="shared" si="112"/>
        <v>189</v>
      </c>
      <c r="AC210" s="92">
        <f t="shared" si="113"/>
        <v>188</v>
      </c>
      <c r="AD210" s="92">
        <f t="shared" si="114"/>
        <v>187</v>
      </c>
      <c r="AE210" s="92">
        <f t="shared" si="115"/>
        <v>186</v>
      </c>
      <c r="AF210" s="92">
        <f t="shared" si="116"/>
        <v>190</v>
      </c>
      <c r="AG210" s="92">
        <f t="shared" si="117"/>
        <v>189</v>
      </c>
      <c r="AH210" s="92">
        <f t="shared" si="118"/>
        <v>188</v>
      </c>
      <c r="AI210" s="92">
        <f t="shared" si="119"/>
        <v>187</v>
      </c>
      <c r="AJ210" s="92">
        <f t="shared" si="120"/>
        <v>186</v>
      </c>
      <c r="AK210" s="92">
        <f t="shared" si="121"/>
        <v>186</v>
      </c>
      <c r="AL210" s="96">
        <f t="shared" ca="1" si="99"/>
        <v>0</v>
      </c>
      <c r="AM210" s="96">
        <f t="shared" ca="1" si="100"/>
        <v>0</v>
      </c>
      <c r="AN210" s="96">
        <f t="shared" ca="1" si="101"/>
        <v>0</v>
      </c>
      <c r="AO210" s="96">
        <f t="shared" ca="1" si="102"/>
        <v>0</v>
      </c>
      <c r="AP210" s="96">
        <f t="shared" ca="1" si="103"/>
        <v>0</v>
      </c>
      <c r="AQ210" s="96">
        <f t="shared" ca="1" si="104"/>
        <v>0</v>
      </c>
      <c r="AR210" s="96">
        <f t="shared" ca="1" si="105"/>
        <v>0</v>
      </c>
      <c r="AS210" s="96">
        <f t="shared" ca="1" si="106"/>
        <v>0</v>
      </c>
      <c r="AT210" s="96">
        <f t="shared" ca="1" si="107"/>
        <v>0</v>
      </c>
      <c r="AU210" s="96">
        <f t="shared" ca="1" si="108"/>
        <v>0</v>
      </c>
      <c r="AV210" s="96">
        <f t="shared" ca="1" si="109"/>
        <v>0</v>
      </c>
      <c r="AW210" s="13">
        <f t="shared" ca="1" si="122"/>
        <v>6</v>
      </c>
      <c r="AX210" s="2">
        <f t="shared" ca="1" si="123"/>
        <v>17</v>
      </c>
    </row>
    <row r="211" spans="1:50" ht="15" customHeight="1" x14ac:dyDescent="0.25">
      <c r="A211" s="93">
        <f t="shared" si="126"/>
        <v>43091</v>
      </c>
      <c r="B211" s="51">
        <f>bering!K211</f>
        <v>5650.8059999999996</v>
      </c>
      <c r="C211" s="51">
        <f>conus!K211</f>
        <v>5859.7470000000003</v>
      </c>
      <c r="D211" s="55">
        <f t="shared" ca="1" si="94"/>
        <v>5650.8059999999996</v>
      </c>
      <c r="E211" s="61">
        <f t="shared" ca="1" si="124"/>
        <v>17</v>
      </c>
      <c r="F211" s="9">
        <f t="shared" ca="1" si="110"/>
        <v>0</v>
      </c>
      <c r="G211" s="63">
        <f>ROW()</f>
        <v>211</v>
      </c>
      <c r="H211" s="95">
        <f t="shared" si="96"/>
        <v>208</v>
      </c>
      <c r="I211" s="95">
        <f t="shared" ca="1" si="97"/>
        <v>194</v>
      </c>
      <c r="J211" s="95">
        <f t="shared" ca="1" si="98"/>
        <v>191</v>
      </c>
      <c r="K211" s="94">
        <f t="shared" si="127"/>
        <v>0</v>
      </c>
      <c r="L211" s="89">
        <f t="shared" si="129"/>
        <v>0</v>
      </c>
      <c r="M211" s="94">
        <f t="shared" ca="1" si="128"/>
        <v>0</v>
      </c>
      <c r="N211" s="89">
        <f t="shared" ca="1" si="130"/>
        <v>0</v>
      </c>
      <c r="O211" s="89"/>
      <c r="P211" s="2">
        <f t="shared" si="132"/>
        <v>194</v>
      </c>
      <c r="Q211" s="2">
        <f t="shared" si="131"/>
        <v>193</v>
      </c>
      <c r="R211" s="2">
        <f t="shared" si="131"/>
        <v>192</v>
      </c>
      <c r="S211" s="2">
        <f t="shared" si="131"/>
        <v>191</v>
      </c>
      <c r="T211" s="2">
        <f t="shared" si="131"/>
        <v>190</v>
      </c>
      <c r="U211" s="2">
        <f t="shared" si="131"/>
        <v>194</v>
      </c>
      <c r="V211" s="2">
        <f t="shared" si="131"/>
        <v>193</v>
      </c>
      <c r="W211" s="2">
        <f t="shared" si="131"/>
        <v>192</v>
      </c>
      <c r="X211" s="2">
        <f t="shared" si="131"/>
        <v>191</v>
      </c>
      <c r="Y211" s="2">
        <f t="shared" si="131"/>
        <v>190</v>
      </c>
      <c r="Z211" s="2">
        <f t="shared" si="131"/>
        <v>190</v>
      </c>
      <c r="AA211" s="92">
        <f t="shared" si="111"/>
        <v>191</v>
      </c>
      <c r="AB211" s="92">
        <f t="shared" si="112"/>
        <v>190</v>
      </c>
      <c r="AC211" s="92">
        <f t="shared" si="113"/>
        <v>189</v>
      </c>
      <c r="AD211" s="92">
        <f t="shared" si="114"/>
        <v>188</v>
      </c>
      <c r="AE211" s="92">
        <f t="shared" si="115"/>
        <v>187</v>
      </c>
      <c r="AF211" s="92">
        <f t="shared" si="116"/>
        <v>191</v>
      </c>
      <c r="AG211" s="92">
        <f t="shared" si="117"/>
        <v>190</v>
      </c>
      <c r="AH211" s="92">
        <f t="shared" si="118"/>
        <v>189</v>
      </c>
      <c r="AI211" s="92">
        <f t="shared" si="119"/>
        <v>188</v>
      </c>
      <c r="AJ211" s="92">
        <f t="shared" si="120"/>
        <v>187</v>
      </c>
      <c r="AK211" s="92">
        <f t="shared" si="121"/>
        <v>187</v>
      </c>
      <c r="AL211" s="96">
        <f t="shared" ca="1" si="99"/>
        <v>0</v>
      </c>
      <c r="AM211" s="96">
        <f t="shared" ca="1" si="100"/>
        <v>0</v>
      </c>
      <c r="AN211" s="96">
        <f t="shared" ca="1" si="101"/>
        <v>0</v>
      </c>
      <c r="AO211" s="96">
        <f t="shared" ca="1" si="102"/>
        <v>0</v>
      </c>
      <c r="AP211" s="96">
        <f t="shared" ca="1" si="103"/>
        <v>0</v>
      </c>
      <c r="AQ211" s="96">
        <f t="shared" ca="1" si="104"/>
        <v>0</v>
      </c>
      <c r="AR211" s="96">
        <f t="shared" ca="1" si="105"/>
        <v>0</v>
      </c>
      <c r="AS211" s="96">
        <f t="shared" ca="1" si="106"/>
        <v>0</v>
      </c>
      <c r="AT211" s="96">
        <f t="shared" ca="1" si="107"/>
        <v>0</v>
      </c>
      <c r="AU211" s="96">
        <f t="shared" ca="1" si="108"/>
        <v>0</v>
      </c>
      <c r="AV211" s="96">
        <f t="shared" ca="1" si="109"/>
        <v>0</v>
      </c>
      <c r="AW211" s="13">
        <f t="shared" ca="1" si="122"/>
        <v>6</v>
      </c>
      <c r="AX211" s="2">
        <f t="shared" ca="1" si="123"/>
        <v>17</v>
      </c>
    </row>
    <row r="212" spans="1:50" ht="15" customHeight="1" x14ac:dyDescent="0.25">
      <c r="A212" s="93">
        <f t="shared" si="126"/>
        <v>43092</v>
      </c>
      <c r="B212" s="51">
        <f>bering!K212</f>
        <v>5650.8059999999996</v>
      </c>
      <c r="C212" s="51">
        <f>conus!K212</f>
        <v>5859.7470000000003</v>
      </c>
      <c r="D212" s="55">
        <f t="shared" ca="1" si="94"/>
        <v>5650.8059999999996</v>
      </c>
      <c r="E212" s="61">
        <f t="shared" ca="1" si="124"/>
        <v>17</v>
      </c>
      <c r="F212" s="9">
        <f t="shared" ca="1" si="110"/>
        <v>0</v>
      </c>
      <c r="G212" s="63">
        <f>ROW()</f>
        <v>212</v>
      </c>
      <c r="H212" s="95">
        <f t="shared" si="96"/>
        <v>209</v>
      </c>
      <c r="I212" s="95">
        <f t="shared" ca="1" si="97"/>
        <v>195</v>
      </c>
      <c r="J212" s="95">
        <f t="shared" ca="1" si="98"/>
        <v>192</v>
      </c>
      <c r="K212" s="94">
        <f t="shared" si="127"/>
        <v>0</v>
      </c>
      <c r="L212" s="89">
        <f t="shared" si="129"/>
        <v>0</v>
      </c>
      <c r="M212" s="94">
        <f t="shared" ca="1" si="128"/>
        <v>0</v>
      </c>
      <c r="N212" s="89">
        <f t="shared" ca="1" si="130"/>
        <v>0</v>
      </c>
      <c r="O212" s="89"/>
      <c r="P212" s="2">
        <f t="shared" si="132"/>
        <v>195</v>
      </c>
      <c r="Q212" s="2">
        <f t="shared" si="131"/>
        <v>194</v>
      </c>
      <c r="R212" s="2">
        <f t="shared" si="131"/>
        <v>193</v>
      </c>
      <c r="S212" s="2">
        <f t="shared" si="131"/>
        <v>192</v>
      </c>
      <c r="T212" s="2">
        <f t="shared" si="131"/>
        <v>191</v>
      </c>
      <c r="U212" s="2">
        <f t="shared" si="131"/>
        <v>195</v>
      </c>
      <c r="V212" s="2">
        <f t="shared" si="131"/>
        <v>194</v>
      </c>
      <c r="W212" s="2">
        <f t="shared" si="131"/>
        <v>193</v>
      </c>
      <c r="X212" s="2">
        <f t="shared" si="131"/>
        <v>192</v>
      </c>
      <c r="Y212" s="2">
        <f t="shared" si="131"/>
        <v>191</v>
      </c>
      <c r="Z212" s="2">
        <f t="shared" si="131"/>
        <v>191</v>
      </c>
      <c r="AA212" s="92">
        <f t="shared" si="111"/>
        <v>192</v>
      </c>
      <c r="AB212" s="92">
        <f t="shared" si="112"/>
        <v>191</v>
      </c>
      <c r="AC212" s="92">
        <f t="shared" si="113"/>
        <v>190</v>
      </c>
      <c r="AD212" s="92">
        <f t="shared" si="114"/>
        <v>189</v>
      </c>
      <c r="AE212" s="92">
        <f t="shared" si="115"/>
        <v>188</v>
      </c>
      <c r="AF212" s="92">
        <f t="shared" si="116"/>
        <v>192</v>
      </c>
      <c r="AG212" s="92">
        <f t="shared" si="117"/>
        <v>191</v>
      </c>
      <c r="AH212" s="92">
        <f t="shared" si="118"/>
        <v>190</v>
      </c>
      <c r="AI212" s="92">
        <f t="shared" si="119"/>
        <v>189</v>
      </c>
      <c r="AJ212" s="92">
        <f t="shared" si="120"/>
        <v>188</v>
      </c>
      <c r="AK212" s="92">
        <f t="shared" si="121"/>
        <v>188</v>
      </c>
      <c r="AL212" s="96">
        <f t="shared" ca="1" si="99"/>
        <v>0</v>
      </c>
      <c r="AM212" s="96">
        <f t="shared" ca="1" si="100"/>
        <v>0</v>
      </c>
      <c r="AN212" s="96">
        <f t="shared" ca="1" si="101"/>
        <v>0</v>
      </c>
      <c r="AO212" s="96">
        <f t="shared" ca="1" si="102"/>
        <v>0</v>
      </c>
      <c r="AP212" s="96">
        <f t="shared" ca="1" si="103"/>
        <v>0</v>
      </c>
      <c r="AQ212" s="96">
        <f t="shared" ca="1" si="104"/>
        <v>0</v>
      </c>
      <c r="AR212" s="96">
        <f t="shared" ca="1" si="105"/>
        <v>0</v>
      </c>
      <c r="AS212" s="96">
        <f t="shared" ca="1" si="106"/>
        <v>0</v>
      </c>
      <c r="AT212" s="96">
        <f t="shared" ca="1" si="107"/>
        <v>0</v>
      </c>
      <c r="AU212" s="96">
        <f t="shared" ca="1" si="108"/>
        <v>0</v>
      </c>
      <c r="AV212" s="96">
        <f t="shared" ca="1" si="109"/>
        <v>0</v>
      </c>
      <c r="AW212" s="13">
        <f t="shared" ca="1" si="122"/>
        <v>6</v>
      </c>
      <c r="AX212" s="2">
        <f t="shared" ca="1" si="123"/>
        <v>17</v>
      </c>
    </row>
    <row r="213" spans="1:50" ht="15" customHeight="1" x14ac:dyDescent="0.25">
      <c r="A213" s="93">
        <f t="shared" si="126"/>
        <v>43093</v>
      </c>
      <c r="B213" s="51">
        <f>bering!K213</f>
        <v>5650.8059999999996</v>
      </c>
      <c r="C213" s="51">
        <f>conus!K213</f>
        <v>5859.7470000000003</v>
      </c>
      <c r="D213" s="55">
        <f t="shared" ca="1" si="94"/>
        <v>5650.8059999999996</v>
      </c>
      <c r="E213" s="61">
        <f t="shared" ca="1" si="124"/>
        <v>17</v>
      </c>
      <c r="F213" s="9">
        <f t="shared" ca="1" si="110"/>
        <v>0</v>
      </c>
      <c r="G213" s="63">
        <f>ROW()</f>
        <v>213</v>
      </c>
      <c r="H213" s="95">
        <f t="shared" si="96"/>
        <v>210</v>
      </c>
      <c r="I213" s="95">
        <f t="shared" ca="1" si="97"/>
        <v>196</v>
      </c>
      <c r="J213" s="95">
        <f t="shared" ca="1" si="98"/>
        <v>193</v>
      </c>
      <c r="K213" s="94">
        <f t="shared" si="127"/>
        <v>0</v>
      </c>
      <c r="L213" s="89">
        <f t="shared" si="129"/>
        <v>0</v>
      </c>
      <c r="M213" s="94">
        <f t="shared" ca="1" si="128"/>
        <v>0</v>
      </c>
      <c r="N213" s="89">
        <f t="shared" ca="1" si="130"/>
        <v>0</v>
      </c>
      <c r="O213" s="89"/>
      <c r="P213" s="2">
        <f t="shared" si="132"/>
        <v>196</v>
      </c>
      <c r="Q213" s="2">
        <f t="shared" si="131"/>
        <v>195</v>
      </c>
      <c r="R213" s="2">
        <f t="shared" si="131"/>
        <v>194</v>
      </c>
      <c r="S213" s="2">
        <f t="shared" si="131"/>
        <v>193</v>
      </c>
      <c r="T213" s="2">
        <f t="shared" si="131"/>
        <v>192</v>
      </c>
      <c r="U213" s="2">
        <f t="shared" si="131"/>
        <v>196</v>
      </c>
      <c r="V213" s="2">
        <f t="shared" si="131"/>
        <v>195</v>
      </c>
      <c r="W213" s="2">
        <f t="shared" si="131"/>
        <v>194</v>
      </c>
      <c r="X213" s="2">
        <f t="shared" si="131"/>
        <v>193</v>
      </c>
      <c r="Y213" s="2">
        <f t="shared" si="131"/>
        <v>192</v>
      </c>
      <c r="Z213" s="2">
        <f t="shared" si="131"/>
        <v>192</v>
      </c>
      <c r="AA213" s="92">
        <f t="shared" si="111"/>
        <v>193</v>
      </c>
      <c r="AB213" s="92">
        <f t="shared" si="112"/>
        <v>192</v>
      </c>
      <c r="AC213" s="92">
        <f t="shared" si="113"/>
        <v>191</v>
      </c>
      <c r="AD213" s="92">
        <f t="shared" si="114"/>
        <v>190</v>
      </c>
      <c r="AE213" s="92">
        <f t="shared" si="115"/>
        <v>189</v>
      </c>
      <c r="AF213" s="92">
        <f t="shared" si="116"/>
        <v>193</v>
      </c>
      <c r="AG213" s="92">
        <f t="shared" si="117"/>
        <v>192</v>
      </c>
      <c r="AH213" s="92">
        <f t="shared" si="118"/>
        <v>191</v>
      </c>
      <c r="AI213" s="92">
        <f t="shared" si="119"/>
        <v>190</v>
      </c>
      <c r="AJ213" s="92">
        <f t="shared" si="120"/>
        <v>189</v>
      </c>
      <c r="AK213" s="92">
        <f t="shared" si="121"/>
        <v>189</v>
      </c>
      <c r="AL213" s="96">
        <f t="shared" ca="1" si="99"/>
        <v>0</v>
      </c>
      <c r="AM213" s="96">
        <f t="shared" ca="1" si="100"/>
        <v>0</v>
      </c>
      <c r="AN213" s="96">
        <f t="shared" ca="1" si="101"/>
        <v>0</v>
      </c>
      <c r="AO213" s="96">
        <f t="shared" ca="1" si="102"/>
        <v>0</v>
      </c>
      <c r="AP213" s="96">
        <f t="shared" ca="1" si="103"/>
        <v>0</v>
      </c>
      <c r="AQ213" s="96">
        <f t="shared" ca="1" si="104"/>
        <v>0</v>
      </c>
      <c r="AR213" s="96">
        <f t="shared" ca="1" si="105"/>
        <v>0</v>
      </c>
      <c r="AS213" s="96">
        <f t="shared" ca="1" si="106"/>
        <v>0</v>
      </c>
      <c r="AT213" s="96">
        <f t="shared" ca="1" si="107"/>
        <v>0</v>
      </c>
      <c r="AU213" s="96">
        <f t="shared" ca="1" si="108"/>
        <v>0</v>
      </c>
      <c r="AV213" s="96">
        <f t="shared" ca="1" si="109"/>
        <v>0</v>
      </c>
      <c r="AW213" s="13">
        <f t="shared" ca="1" si="122"/>
        <v>6</v>
      </c>
      <c r="AX213" s="2">
        <f t="shared" ca="1" si="123"/>
        <v>17</v>
      </c>
    </row>
    <row r="214" spans="1:50" ht="15" customHeight="1" x14ac:dyDescent="0.25">
      <c r="A214" s="93">
        <f t="shared" si="126"/>
        <v>43094</v>
      </c>
      <c r="B214" s="51">
        <f>bering!K214</f>
        <v>5650.8059999999996</v>
      </c>
      <c r="C214" s="51">
        <f>conus!K214</f>
        <v>5859.7470000000003</v>
      </c>
      <c r="D214" s="55">
        <f t="shared" ca="1" si="94"/>
        <v>5650.8059999999996</v>
      </c>
      <c r="E214" s="61">
        <f t="shared" ca="1" si="124"/>
        <v>17</v>
      </c>
      <c r="F214" s="9">
        <f t="shared" ca="1" si="110"/>
        <v>0</v>
      </c>
      <c r="G214" s="63">
        <f>ROW()</f>
        <v>214</v>
      </c>
      <c r="H214" s="95">
        <f t="shared" si="96"/>
        <v>211</v>
      </c>
      <c r="I214" s="95">
        <f t="shared" ca="1" si="97"/>
        <v>197</v>
      </c>
      <c r="J214" s="95">
        <f t="shared" ca="1" si="98"/>
        <v>194</v>
      </c>
      <c r="K214" s="94">
        <f t="shared" si="127"/>
        <v>0</v>
      </c>
      <c r="L214" s="89">
        <f t="shared" si="129"/>
        <v>0</v>
      </c>
      <c r="M214" s="94">
        <f t="shared" ca="1" si="128"/>
        <v>0</v>
      </c>
      <c r="N214" s="89">
        <f t="shared" ca="1" si="130"/>
        <v>0</v>
      </c>
      <c r="O214" s="89"/>
      <c r="P214" s="2">
        <f t="shared" si="132"/>
        <v>197</v>
      </c>
      <c r="Q214" s="2">
        <f t="shared" si="131"/>
        <v>196</v>
      </c>
      <c r="R214" s="2">
        <f t="shared" si="131"/>
        <v>195</v>
      </c>
      <c r="S214" s="2">
        <f t="shared" si="131"/>
        <v>194</v>
      </c>
      <c r="T214" s="2">
        <f t="shared" si="131"/>
        <v>193</v>
      </c>
      <c r="U214" s="2">
        <f t="shared" si="131"/>
        <v>197</v>
      </c>
      <c r="V214" s="2">
        <f t="shared" si="131"/>
        <v>196</v>
      </c>
      <c r="W214" s="2">
        <f t="shared" si="131"/>
        <v>195</v>
      </c>
      <c r="X214" s="2">
        <f t="shared" si="131"/>
        <v>194</v>
      </c>
      <c r="Y214" s="2">
        <f t="shared" si="131"/>
        <v>193</v>
      </c>
      <c r="Z214" s="2">
        <f t="shared" si="131"/>
        <v>193</v>
      </c>
      <c r="AA214" s="92">
        <f t="shared" si="111"/>
        <v>194</v>
      </c>
      <c r="AB214" s="92">
        <f t="shared" si="112"/>
        <v>193</v>
      </c>
      <c r="AC214" s="92">
        <f t="shared" si="113"/>
        <v>192</v>
      </c>
      <c r="AD214" s="92">
        <f t="shared" si="114"/>
        <v>191</v>
      </c>
      <c r="AE214" s="92">
        <f t="shared" si="115"/>
        <v>190</v>
      </c>
      <c r="AF214" s="92">
        <f t="shared" si="116"/>
        <v>194</v>
      </c>
      <c r="AG214" s="92">
        <f t="shared" si="117"/>
        <v>193</v>
      </c>
      <c r="AH214" s="92">
        <f t="shared" si="118"/>
        <v>192</v>
      </c>
      <c r="AI214" s="92">
        <f t="shared" si="119"/>
        <v>191</v>
      </c>
      <c r="AJ214" s="92">
        <f t="shared" si="120"/>
        <v>190</v>
      </c>
      <c r="AK214" s="92">
        <f t="shared" si="121"/>
        <v>190</v>
      </c>
      <c r="AL214" s="96">
        <f t="shared" ca="1" si="99"/>
        <v>0</v>
      </c>
      <c r="AM214" s="96">
        <f t="shared" ca="1" si="100"/>
        <v>0</v>
      </c>
      <c r="AN214" s="96">
        <f t="shared" ca="1" si="101"/>
        <v>0</v>
      </c>
      <c r="AO214" s="96">
        <f t="shared" ca="1" si="102"/>
        <v>0</v>
      </c>
      <c r="AP214" s="96">
        <f t="shared" ca="1" si="103"/>
        <v>0</v>
      </c>
      <c r="AQ214" s="96">
        <f t="shared" ca="1" si="104"/>
        <v>0</v>
      </c>
      <c r="AR214" s="96">
        <f t="shared" ca="1" si="105"/>
        <v>0</v>
      </c>
      <c r="AS214" s="96">
        <f t="shared" ca="1" si="106"/>
        <v>0</v>
      </c>
      <c r="AT214" s="96">
        <f t="shared" ca="1" si="107"/>
        <v>0</v>
      </c>
      <c r="AU214" s="96">
        <f t="shared" ca="1" si="108"/>
        <v>0</v>
      </c>
      <c r="AV214" s="96">
        <f t="shared" ca="1" si="109"/>
        <v>0</v>
      </c>
      <c r="AW214" s="13">
        <f t="shared" ca="1" si="122"/>
        <v>6</v>
      </c>
      <c r="AX214" s="2">
        <f t="shared" ca="1" si="123"/>
        <v>17</v>
      </c>
    </row>
    <row r="215" spans="1:50" ht="15" customHeight="1" x14ac:dyDescent="0.25">
      <c r="A215" s="93">
        <f t="shared" si="126"/>
        <v>43095</v>
      </c>
      <c r="B215" s="51">
        <f>bering!K215</f>
        <v>5650.8059999999996</v>
      </c>
      <c r="C215" s="51">
        <f>conus!K215</f>
        <v>5859.7470000000003</v>
      </c>
      <c r="D215" s="55">
        <f t="shared" ca="1" si="94"/>
        <v>5650.8059999999996</v>
      </c>
      <c r="E215" s="61">
        <f t="shared" ca="1" si="124"/>
        <v>17</v>
      </c>
      <c r="F215" s="9">
        <f t="shared" ca="1" si="110"/>
        <v>0</v>
      </c>
      <c r="G215" s="63">
        <f>ROW()</f>
        <v>215</v>
      </c>
      <c r="H215" s="95">
        <f t="shared" si="96"/>
        <v>212</v>
      </c>
      <c r="I215" s="95">
        <f t="shared" ca="1" si="97"/>
        <v>198</v>
      </c>
      <c r="J215" s="95">
        <f t="shared" ca="1" si="98"/>
        <v>195</v>
      </c>
      <c r="K215" s="94">
        <f t="shared" si="127"/>
        <v>0</v>
      </c>
      <c r="L215" s="89">
        <f t="shared" si="129"/>
        <v>0</v>
      </c>
      <c r="M215" s="94">
        <f t="shared" ca="1" si="128"/>
        <v>0</v>
      </c>
      <c r="N215" s="89">
        <f t="shared" ca="1" si="130"/>
        <v>0</v>
      </c>
      <c r="O215" s="89"/>
      <c r="P215" s="2">
        <f t="shared" si="132"/>
        <v>198</v>
      </c>
      <c r="Q215" s="2">
        <f t="shared" si="131"/>
        <v>197</v>
      </c>
      <c r="R215" s="2">
        <f t="shared" si="131"/>
        <v>196</v>
      </c>
      <c r="S215" s="2">
        <f t="shared" si="131"/>
        <v>195</v>
      </c>
      <c r="T215" s="2">
        <f t="shared" si="131"/>
        <v>194</v>
      </c>
      <c r="U215" s="2">
        <f t="shared" si="131"/>
        <v>198</v>
      </c>
      <c r="V215" s="2">
        <f t="shared" si="131"/>
        <v>197</v>
      </c>
      <c r="W215" s="2">
        <f t="shared" si="131"/>
        <v>196</v>
      </c>
      <c r="X215" s="2">
        <f t="shared" si="131"/>
        <v>195</v>
      </c>
      <c r="Y215" s="2">
        <f t="shared" si="131"/>
        <v>194</v>
      </c>
      <c r="Z215" s="2">
        <f t="shared" si="131"/>
        <v>194</v>
      </c>
      <c r="AA215" s="92">
        <f t="shared" si="111"/>
        <v>195</v>
      </c>
      <c r="AB215" s="92">
        <f t="shared" si="112"/>
        <v>194</v>
      </c>
      <c r="AC215" s="92">
        <f t="shared" si="113"/>
        <v>193</v>
      </c>
      <c r="AD215" s="92">
        <f t="shared" si="114"/>
        <v>192</v>
      </c>
      <c r="AE215" s="92">
        <f t="shared" si="115"/>
        <v>191</v>
      </c>
      <c r="AF215" s="92">
        <f t="shared" si="116"/>
        <v>195</v>
      </c>
      <c r="AG215" s="92">
        <f t="shared" si="117"/>
        <v>194</v>
      </c>
      <c r="AH215" s="92">
        <f t="shared" si="118"/>
        <v>193</v>
      </c>
      <c r="AI215" s="92">
        <f t="shared" si="119"/>
        <v>192</v>
      </c>
      <c r="AJ215" s="92">
        <f t="shared" si="120"/>
        <v>191</v>
      </c>
      <c r="AK215" s="92">
        <f t="shared" si="121"/>
        <v>191</v>
      </c>
      <c r="AL215" s="96">
        <f t="shared" ca="1" si="99"/>
        <v>0</v>
      </c>
      <c r="AM215" s="96">
        <f t="shared" ca="1" si="100"/>
        <v>0</v>
      </c>
      <c r="AN215" s="96">
        <f t="shared" ca="1" si="101"/>
        <v>0</v>
      </c>
      <c r="AO215" s="96">
        <f t="shared" ca="1" si="102"/>
        <v>0</v>
      </c>
      <c r="AP215" s="96">
        <f t="shared" ca="1" si="103"/>
        <v>0</v>
      </c>
      <c r="AQ215" s="96">
        <f t="shared" ca="1" si="104"/>
        <v>0</v>
      </c>
      <c r="AR215" s="96">
        <f t="shared" ca="1" si="105"/>
        <v>0</v>
      </c>
      <c r="AS215" s="96">
        <f t="shared" ca="1" si="106"/>
        <v>0</v>
      </c>
      <c r="AT215" s="96">
        <f t="shared" ca="1" si="107"/>
        <v>0</v>
      </c>
      <c r="AU215" s="96">
        <f t="shared" ca="1" si="108"/>
        <v>0</v>
      </c>
      <c r="AV215" s="96">
        <f t="shared" ca="1" si="109"/>
        <v>0</v>
      </c>
      <c r="AW215" s="13">
        <f t="shared" ca="1" si="122"/>
        <v>6</v>
      </c>
      <c r="AX215" s="2">
        <f t="shared" ca="1" si="123"/>
        <v>17</v>
      </c>
    </row>
    <row r="216" spans="1:50" ht="15" customHeight="1" x14ac:dyDescent="0.25">
      <c r="A216" s="93">
        <f t="shared" si="126"/>
        <v>43096</v>
      </c>
      <c r="B216" s="51">
        <f>bering!K216</f>
        <v>5650.8059999999996</v>
      </c>
      <c r="C216" s="51">
        <f>conus!K216</f>
        <v>5859.7470000000003</v>
      </c>
      <c r="D216" s="55">
        <f t="shared" ca="1" si="94"/>
        <v>5650.8059999999996</v>
      </c>
      <c r="E216" s="61">
        <f t="shared" ca="1" si="124"/>
        <v>17</v>
      </c>
      <c r="F216" s="9">
        <f t="shared" ca="1" si="110"/>
        <v>0</v>
      </c>
      <c r="G216" s="63">
        <f>ROW()</f>
        <v>216</v>
      </c>
      <c r="H216" s="95">
        <f t="shared" si="96"/>
        <v>213</v>
      </c>
      <c r="I216" s="95">
        <f t="shared" ca="1" si="97"/>
        <v>199</v>
      </c>
      <c r="J216" s="95">
        <f t="shared" ca="1" si="98"/>
        <v>196</v>
      </c>
      <c r="K216" s="94">
        <f t="shared" si="127"/>
        <v>0</v>
      </c>
      <c r="L216" s="89">
        <f t="shared" si="129"/>
        <v>0</v>
      </c>
      <c r="M216" s="94">
        <f t="shared" ca="1" si="128"/>
        <v>0</v>
      </c>
      <c r="N216" s="89">
        <f t="shared" ca="1" si="130"/>
        <v>0</v>
      </c>
      <c r="O216" s="89"/>
      <c r="P216" s="2">
        <f t="shared" si="132"/>
        <v>199</v>
      </c>
      <c r="Q216" s="2">
        <f t="shared" si="131"/>
        <v>198</v>
      </c>
      <c r="R216" s="2">
        <f t="shared" si="131"/>
        <v>197</v>
      </c>
      <c r="S216" s="2">
        <f t="shared" si="131"/>
        <v>196</v>
      </c>
      <c r="T216" s="2">
        <f t="shared" si="131"/>
        <v>195</v>
      </c>
      <c r="U216" s="2">
        <f t="shared" si="131"/>
        <v>199</v>
      </c>
      <c r="V216" s="2">
        <f t="shared" si="131"/>
        <v>198</v>
      </c>
      <c r="W216" s="2">
        <f t="shared" si="131"/>
        <v>197</v>
      </c>
      <c r="X216" s="2">
        <f t="shared" si="131"/>
        <v>196</v>
      </c>
      <c r="Y216" s="2">
        <f t="shared" si="131"/>
        <v>195</v>
      </c>
      <c r="Z216" s="2">
        <f t="shared" si="131"/>
        <v>195</v>
      </c>
      <c r="AA216" s="92">
        <f t="shared" si="111"/>
        <v>196</v>
      </c>
      <c r="AB216" s="92">
        <f t="shared" si="112"/>
        <v>195</v>
      </c>
      <c r="AC216" s="92">
        <f t="shared" si="113"/>
        <v>194</v>
      </c>
      <c r="AD216" s="92">
        <f t="shared" si="114"/>
        <v>193</v>
      </c>
      <c r="AE216" s="92">
        <f t="shared" si="115"/>
        <v>192</v>
      </c>
      <c r="AF216" s="92">
        <f t="shared" si="116"/>
        <v>196</v>
      </c>
      <c r="AG216" s="92">
        <f t="shared" si="117"/>
        <v>195</v>
      </c>
      <c r="AH216" s="92">
        <f t="shared" si="118"/>
        <v>194</v>
      </c>
      <c r="AI216" s="92">
        <f t="shared" si="119"/>
        <v>193</v>
      </c>
      <c r="AJ216" s="92">
        <f t="shared" si="120"/>
        <v>192</v>
      </c>
      <c r="AK216" s="92">
        <f t="shared" si="121"/>
        <v>192</v>
      </c>
      <c r="AL216" s="96">
        <f t="shared" ca="1" si="99"/>
        <v>0</v>
      </c>
      <c r="AM216" s="96">
        <f t="shared" ca="1" si="100"/>
        <v>0</v>
      </c>
      <c r="AN216" s="96">
        <f t="shared" ca="1" si="101"/>
        <v>0</v>
      </c>
      <c r="AO216" s="96">
        <f t="shared" ca="1" si="102"/>
        <v>0</v>
      </c>
      <c r="AP216" s="96">
        <f t="shared" ca="1" si="103"/>
        <v>0</v>
      </c>
      <c r="AQ216" s="96">
        <f t="shared" ca="1" si="104"/>
        <v>0</v>
      </c>
      <c r="AR216" s="96">
        <f t="shared" ca="1" si="105"/>
        <v>0</v>
      </c>
      <c r="AS216" s="96">
        <f t="shared" ca="1" si="106"/>
        <v>0</v>
      </c>
      <c r="AT216" s="96">
        <f t="shared" ca="1" si="107"/>
        <v>0</v>
      </c>
      <c r="AU216" s="96">
        <f t="shared" ca="1" si="108"/>
        <v>0</v>
      </c>
      <c r="AV216" s="96">
        <f t="shared" ca="1" si="109"/>
        <v>0</v>
      </c>
      <c r="AW216" s="13">
        <f t="shared" ca="1" si="122"/>
        <v>6</v>
      </c>
      <c r="AX216" s="2">
        <f t="shared" ca="1" si="123"/>
        <v>17</v>
      </c>
    </row>
    <row r="217" spans="1:50" ht="15" customHeight="1" x14ac:dyDescent="0.25">
      <c r="A217" s="93">
        <f t="shared" si="126"/>
        <v>43097</v>
      </c>
      <c r="B217" s="51">
        <f>bering!K217</f>
        <v>5650.8059999999996</v>
      </c>
      <c r="C217" s="51">
        <f>conus!K217</f>
        <v>5859.7470000000003</v>
      </c>
      <c r="D217" s="55">
        <f t="shared" ca="1" si="94"/>
        <v>5650.8059999999996</v>
      </c>
      <c r="E217" s="61">
        <f t="shared" ca="1" si="124"/>
        <v>17</v>
      </c>
      <c r="F217" s="9">
        <f t="shared" ca="1" si="110"/>
        <v>0</v>
      </c>
      <c r="G217" s="63">
        <f>ROW()</f>
        <v>217</v>
      </c>
      <c r="H217" s="95">
        <f t="shared" si="96"/>
        <v>214</v>
      </c>
      <c r="I217" s="95">
        <f t="shared" ca="1" si="97"/>
        <v>200</v>
      </c>
      <c r="J217" s="95">
        <f t="shared" ca="1" si="98"/>
        <v>197</v>
      </c>
      <c r="K217" s="94">
        <f t="shared" si="127"/>
        <v>0</v>
      </c>
      <c r="L217" s="89">
        <f t="shared" si="129"/>
        <v>0</v>
      </c>
      <c r="M217" s="94">
        <f t="shared" ca="1" si="128"/>
        <v>0</v>
      </c>
      <c r="N217" s="89">
        <f t="shared" ca="1" si="130"/>
        <v>0</v>
      </c>
      <c r="O217" s="89"/>
      <c r="P217" s="2">
        <f t="shared" si="132"/>
        <v>200</v>
      </c>
      <c r="Q217" s="2">
        <f t="shared" si="131"/>
        <v>199</v>
      </c>
      <c r="R217" s="2">
        <f t="shared" si="131"/>
        <v>198</v>
      </c>
      <c r="S217" s="2">
        <f t="shared" si="131"/>
        <v>197</v>
      </c>
      <c r="T217" s="2">
        <f t="shared" si="131"/>
        <v>196</v>
      </c>
      <c r="U217" s="2">
        <f t="shared" si="131"/>
        <v>200</v>
      </c>
      <c r="V217" s="2">
        <f t="shared" si="131"/>
        <v>199</v>
      </c>
      <c r="W217" s="2">
        <f t="shared" si="131"/>
        <v>198</v>
      </c>
      <c r="X217" s="2">
        <f t="shared" si="131"/>
        <v>197</v>
      </c>
      <c r="Y217" s="2">
        <f t="shared" si="131"/>
        <v>196</v>
      </c>
      <c r="Z217" s="2">
        <f t="shared" si="131"/>
        <v>196</v>
      </c>
      <c r="AA217" s="92">
        <f t="shared" si="111"/>
        <v>197</v>
      </c>
      <c r="AB217" s="92">
        <f t="shared" si="112"/>
        <v>196</v>
      </c>
      <c r="AC217" s="92">
        <f t="shared" si="113"/>
        <v>195</v>
      </c>
      <c r="AD217" s="92">
        <f t="shared" si="114"/>
        <v>194</v>
      </c>
      <c r="AE217" s="92">
        <f t="shared" si="115"/>
        <v>193</v>
      </c>
      <c r="AF217" s="92">
        <f t="shared" si="116"/>
        <v>197</v>
      </c>
      <c r="AG217" s="92">
        <f t="shared" si="117"/>
        <v>196</v>
      </c>
      <c r="AH217" s="92">
        <f t="shared" si="118"/>
        <v>195</v>
      </c>
      <c r="AI217" s="92">
        <f t="shared" si="119"/>
        <v>194</v>
      </c>
      <c r="AJ217" s="92">
        <f t="shared" si="120"/>
        <v>193</v>
      </c>
      <c r="AK217" s="92">
        <f t="shared" si="121"/>
        <v>193</v>
      </c>
      <c r="AL217" s="96">
        <f t="shared" ca="1" si="99"/>
        <v>0</v>
      </c>
      <c r="AM217" s="96">
        <f t="shared" ca="1" si="100"/>
        <v>0</v>
      </c>
      <c r="AN217" s="96">
        <f t="shared" ca="1" si="101"/>
        <v>0</v>
      </c>
      <c r="AO217" s="96">
        <f t="shared" ca="1" si="102"/>
        <v>0</v>
      </c>
      <c r="AP217" s="96">
        <f t="shared" ca="1" si="103"/>
        <v>0</v>
      </c>
      <c r="AQ217" s="96">
        <f t="shared" ca="1" si="104"/>
        <v>0</v>
      </c>
      <c r="AR217" s="96">
        <f t="shared" ca="1" si="105"/>
        <v>0</v>
      </c>
      <c r="AS217" s="96">
        <f t="shared" ca="1" si="106"/>
        <v>0</v>
      </c>
      <c r="AT217" s="96">
        <f t="shared" ca="1" si="107"/>
        <v>0</v>
      </c>
      <c r="AU217" s="96">
        <f t="shared" ca="1" si="108"/>
        <v>0</v>
      </c>
      <c r="AV217" s="96">
        <f t="shared" ca="1" si="109"/>
        <v>0</v>
      </c>
      <c r="AW217" s="13">
        <f t="shared" ca="1" si="122"/>
        <v>6</v>
      </c>
      <c r="AX217" s="2">
        <f t="shared" ca="1" si="123"/>
        <v>17</v>
      </c>
    </row>
    <row r="218" spans="1:50" ht="15" customHeight="1" x14ac:dyDescent="0.25">
      <c r="A218" s="93">
        <f t="shared" si="126"/>
        <v>43098</v>
      </c>
      <c r="B218" s="51">
        <f>bering!K218</f>
        <v>5650.8059999999996</v>
      </c>
      <c r="C218" s="51">
        <f>conus!K218</f>
        <v>5859.7470000000003</v>
      </c>
      <c r="D218" s="55">
        <f t="shared" ref="D218:D281" ca="1" si="133">OFFSET(B218,-E218,0)</f>
        <v>5650.8059999999996</v>
      </c>
      <c r="E218" s="61">
        <f t="shared" ca="1" si="124"/>
        <v>17</v>
      </c>
      <c r="F218" s="9">
        <f t="shared" ca="1" si="110"/>
        <v>0</v>
      </c>
      <c r="G218" s="63">
        <f>ROW()</f>
        <v>218</v>
      </c>
      <c r="H218" s="95">
        <f t="shared" si="96"/>
        <v>215</v>
      </c>
      <c r="I218" s="95">
        <f t="shared" ca="1" si="97"/>
        <v>201</v>
      </c>
      <c r="J218" s="95">
        <f t="shared" ca="1" si="98"/>
        <v>198</v>
      </c>
      <c r="K218" s="94">
        <f t="shared" si="127"/>
        <v>0</v>
      </c>
      <c r="L218" s="89">
        <f t="shared" si="129"/>
        <v>0</v>
      </c>
      <c r="M218" s="94">
        <f t="shared" ca="1" si="128"/>
        <v>0</v>
      </c>
      <c r="N218" s="89">
        <f t="shared" ca="1" si="130"/>
        <v>0</v>
      </c>
      <c r="O218" s="89"/>
      <c r="P218" s="2">
        <f t="shared" si="132"/>
        <v>201</v>
      </c>
      <c r="Q218" s="2">
        <f t="shared" si="131"/>
        <v>200</v>
      </c>
      <c r="R218" s="2">
        <f t="shared" si="131"/>
        <v>199</v>
      </c>
      <c r="S218" s="2">
        <f t="shared" si="131"/>
        <v>198</v>
      </c>
      <c r="T218" s="2">
        <f t="shared" si="131"/>
        <v>197</v>
      </c>
      <c r="U218" s="2">
        <f t="shared" si="131"/>
        <v>201</v>
      </c>
      <c r="V218" s="2">
        <f t="shared" si="131"/>
        <v>200</v>
      </c>
      <c r="W218" s="2">
        <f t="shared" si="131"/>
        <v>199</v>
      </c>
      <c r="X218" s="2">
        <f t="shared" si="131"/>
        <v>198</v>
      </c>
      <c r="Y218" s="2">
        <f t="shared" si="131"/>
        <v>197</v>
      </c>
      <c r="Z218" s="2">
        <f t="shared" si="131"/>
        <v>197</v>
      </c>
      <c r="AA218" s="92">
        <f t="shared" si="111"/>
        <v>198</v>
      </c>
      <c r="AB218" s="92">
        <f t="shared" si="112"/>
        <v>197</v>
      </c>
      <c r="AC218" s="92">
        <f t="shared" si="113"/>
        <v>196</v>
      </c>
      <c r="AD218" s="92">
        <f t="shared" si="114"/>
        <v>195</v>
      </c>
      <c r="AE218" s="92">
        <f t="shared" si="115"/>
        <v>194</v>
      </c>
      <c r="AF218" s="92">
        <f t="shared" si="116"/>
        <v>198</v>
      </c>
      <c r="AG218" s="92">
        <f t="shared" si="117"/>
        <v>197</v>
      </c>
      <c r="AH218" s="92">
        <f t="shared" si="118"/>
        <v>196</v>
      </c>
      <c r="AI218" s="92">
        <f t="shared" si="119"/>
        <v>195</v>
      </c>
      <c r="AJ218" s="92">
        <f t="shared" si="120"/>
        <v>194</v>
      </c>
      <c r="AK218" s="92">
        <f t="shared" si="121"/>
        <v>194</v>
      </c>
      <c r="AL218" s="96">
        <f t="shared" ca="1" si="99"/>
        <v>0</v>
      </c>
      <c r="AM218" s="96">
        <f t="shared" ca="1" si="100"/>
        <v>0</v>
      </c>
      <c r="AN218" s="96">
        <f t="shared" ca="1" si="101"/>
        <v>0</v>
      </c>
      <c r="AO218" s="96">
        <f t="shared" ca="1" si="102"/>
        <v>0</v>
      </c>
      <c r="AP218" s="96">
        <f t="shared" ca="1" si="103"/>
        <v>0</v>
      </c>
      <c r="AQ218" s="96">
        <f t="shared" ca="1" si="104"/>
        <v>0</v>
      </c>
      <c r="AR218" s="96">
        <f t="shared" ca="1" si="105"/>
        <v>0</v>
      </c>
      <c r="AS218" s="96">
        <f t="shared" ca="1" si="106"/>
        <v>0</v>
      </c>
      <c r="AT218" s="96">
        <f t="shared" ca="1" si="107"/>
        <v>0</v>
      </c>
      <c r="AU218" s="96">
        <f t="shared" ca="1" si="108"/>
        <v>0</v>
      </c>
      <c r="AV218" s="96">
        <f t="shared" ca="1" si="109"/>
        <v>0</v>
      </c>
      <c r="AW218" s="13">
        <f t="shared" ca="1" si="122"/>
        <v>6</v>
      </c>
      <c r="AX218" s="2">
        <f t="shared" ca="1" si="123"/>
        <v>17</v>
      </c>
    </row>
    <row r="219" spans="1:50" ht="15" customHeight="1" x14ac:dyDescent="0.25">
      <c r="A219" s="93">
        <f t="shared" si="126"/>
        <v>43099</v>
      </c>
      <c r="B219" s="51">
        <f>bering!K219</f>
        <v>5650.8059999999996</v>
      </c>
      <c r="C219" s="51">
        <f>conus!K219</f>
        <v>5859.7470000000003</v>
      </c>
      <c r="D219" s="55">
        <f t="shared" ca="1" si="133"/>
        <v>5650.8059999999996</v>
      </c>
      <c r="E219" s="61">
        <f t="shared" ca="1" si="124"/>
        <v>17</v>
      </c>
      <c r="F219" s="9">
        <f t="shared" ca="1" si="110"/>
        <v>0</v>
      </c>
      <c r="G219" s="63">
        <f>ROW()</f>
        <v>219</v>
      </c>
      <c r="H219" s="95">
        <f t="shared" si="96"/>
        <v>216</v>
      </c>
      <c r="I219" s="95">
        <f t="shared" ca="1" si="97"/>
        <v>202</v>
      </c>
      <c r="J219" s="95">
        <f t="shared" ca="1" si="98"/>
        <v>199</v>
      </c>
      <c r="K219" s="94">
        <f t="shared" si="127"/>
        <v>0</v>
      </c>
      <c r="L219" s="89">
        <f t="shared" si="129"/>
        <v>0</v>
      </c>
      <c r="M219" s="94">
        <f t="shared" ca="1" si="128"/>
        <v>0</v>
      </c>
      <c r="N219" s="89">
        <f t="shared" ca="1" si="130"/>
        <v>0</v>
      </c>
      <c r="O219" s="89"/>
      <c r="P219" s="2">
        <f t="shared" si="132"/>
        <v>202</v>
      </c>
      <c r="Q219" s="2">
        <f t="shared" si="131"/>
        <v>201</v>
      </c>
      <c r="R219" s="2">
        <f t="shared" si="131"/>
        <v>200</v>
      </c>
      <c r="S219" s="2">
        <f t="shared" si="131"/>
        <v>199</v>
      </c>
      <c r="T219" s="2">
        <f t="shared" si="131"/>
        <v>198</v>
      </c>
      <c r="U219" s="2">
        <f t="shared" si="131"/>
        <v>202</v>
      </c>
      <c r="V219" s="2">
        <f t="shared" si="131"/>
        <v>201</v>
      </c>
      <c r="W219" s="2">
        <f t="shared" si="131"/>
        <v>200</v>
      </c>
      <c r="X219" s="2">
        <f t="shared" si="131"/>
        <v>199</v>
      </c>
      <c r="Y219" s="2">
        <f t="shared" si="131"/>
        <v>198</v>
      </c>
      <c r="Z219" s="2">
        <f t="shared" si="131"/>
        <v>198</v>
      </c>
      <c r="AA219" s="92">
        <f t="shared" si="111"/>
        <v>199</v>
      </c>
      <c r="AB219" s="92">
        <f t="shared" si="112"/>
        <v>198</v>
      </c>
      <c r="AC219" s="92">
        <f t="shared" si="113"/>
        <v>197</v>
      </c>
      <c r="AD219" s="92">
        <f t="shared" si="114"/>
        <v>196</v>
      </c>
      <c r="AE219" s="92">
        <f t="shared" si="115"/>
        <v>195</v>
      </c>
      <c r="AF219" s="92">
        <f t="shared" si="116"/>
        <v>199</v>
      </c>
      <c r="AG219" s="92">
        <f t="shared" si="117"/>
        <v>198</v>
      </c>
      <c r="AH219" s="92">
        <f t="shared" si="118"/>
        <v>197</v>
      </c>
      <c r="AI219" s="92">
        <f t="shared" si="119"/>
        <v>196</v>
      </c>
      <c r="AJ219" s="92">
        <f t="shared" si="120"/>
        <v>195</v>
      </c>
      <c r="AK219" s="92">
        <f t="shared" si="121"/>
        <v>195</v>
      </c>
      <c r="AL219" s="96">
        <f t="shared" ca="1" si="99"/>
        <v>0</v>
      </c>
      <c r="AM219" s="96">
        <f t="shared" ca="1" si="100"/>
        <v>0</v>
      </c>
      <c r="AN219" s="96">
        <f t="shared" ca="1" si="101"/>
        <v>0</v>
      </c>
      <c r="AO219" s="96">
        <f t="shared" ca="1" si="102"/>
        <v>0</v>
      </c>
      <c r="AP219" s="96">
        <f t="shared" ca="1" si="103"/>
        <v>0</v>
      </c>
      <c r="AQ219" s="96">
        <f t="shared" ca="1" si="104"/>
        <v>0</v>
      </c>
      <c r="AR219" s="96">
        <f t="shared" ca="1" si="105"/>
        <v>0</v>
      </c>
      <c r="AS219" s="96">
        <f t="shared" ca="1" si="106"/>
        <v>0</v>
      </c>
      <c r="AT219" s="96">
        <f t="shared" ca="1" si="107"/>
        <v>0</v>
      </c>
      <c r="AU219" s="96">
        <f t="shared" ca="1" si="108"/>
        <v>0</v>
      </c>
      <c r="AV219" s="96">
        <f t="shared" ca="1" si="109"/>
        <v>0</v>
      </c>
      <c r="AW219" s="13">
        <f t="shared" ca="1" si="122"/>
        <v>6</v>
      </c>
      <c r="AX219" s="2">
        <f t="shared" ca="1" si="123"/>
        <v>17</v>
      </c>
    </row>
    <row r="220" spans="1:50" ht="15" customHeight="1" x14ac:dyDescent="0.25">
      <c r="A220" s="93">
        <f t="shared" si="126"/>
        <v>43100</v>
      </c>
      <c r="B220" s="51">
        <f>bering!K220</f>
        <v>5650.8059999999996</v>
      </c>
      <c r="C220" s="51">
        <f>conus!K220</f>
        <v>5859.7470000000003</v>
      </c>
      <c r="D220" s="55">
        <f t="shared" ca="1" si="133"/>
        <v>5650.8059999999996</v>
      </c>
      <c r="E220" s="61">
        <f t="shared" ca="1" si="124"/>
        <v>17</v>
      </c>
      <c r="F220" s="9">
        <f t="shared" ca="1" si="110"/>
        <v>0</v>
      </c>
      <c r="G220" s="63">
        <f>ROW()</f>
        <v>220</v>
      </c>
      <c r="H220" s="95">
        <f t="shared" si="96"/>
        <v>217</v>
      </c>
      <c r="I220" s="95">
        <f t="shared" ca="1" si="97"/>
        <v>203</v>
      </c>
      <c r="J220" s="95">
        <f t="shared" ca="1" si="98"/>
        <v>200</v>
      </c>
      <c r="K220" s="94">
        <f t="shared" si="127"/>
        <v>0</v>
      </c>
      <c r="L220" s="89">
        <f t="shared" si="129"/>
        <v>0</v>
      </c>
      <c r="M220" s="94">
        <f t="shared" ca="1" si="128"/>
        <v>0</v>
      </c>
      <c r="N220" s="89">
        <f t="shared" ca="1" si="130"/>
        <v>0</v>
      </c>
      <c r="O220" s="89"/>
      <c r="P220" s="2">
        <f t="shared" si="132"/>
        <v>203</v>
      </c>
      <c r="Q220" s="2">
        <f t="shared" si="131"/>
        <v>202</v>
      </c>
      <c r="R220" s="2">
        <f t="shared" si="131"/>
        <v>201</v>
      </c>
      <c r="S220" s="2">
        <f t="shared" si="131"/>
        <v>200</v>
      </c>
      <c r="T220" s="2">
        <f t="shared" si="131"/>
        <v>199</v>
      </c>
      <c r="U220" s="2">
        <f t="shared" si="131"/>
        <v>203</v>
      </c>
      <c r="V220" s="2">
        <f t="shared" si="131"/>
        <v>202</v>
      </c>
      <c r="W220" s="2">
        <f t="shared" si="131"/>
        <v>201</v>
      </c>
      <c r="X220" s="2">
        <f t="shared" si="131"/>
        <v>200</v>
      </c>
      <c r="Y220" s="2">
        <f t="shared" si="131"/>
        <v>199</v>
      </c>
      <c r="Z220" s="2">
        <f t="shared" si="131"/>
        <v>199</v>
      </c>
      <c r="AA220" s="92">
        <f t="shared" si="111"/>
        <v>200</v>
      </c>
      <c r="AB220" s="92">
        <f t="shared" si="112"/>
        <v>199</v>
      </c>
      <c r="AC220" s="92">
        <f t="shared" si="113"/>
        <v>198</v>
      </c>
      <c r="AD220" s="92">
        <f t="shared" si="114"/>
        <v>197</v>
      </c>
      <c r="AE220" s="92">
        <f t="shared" si="115"/>
        <v>196</v>
      </c>
      <c r="AF220" s="92">
        <f t="shared" si="116"/>
        <v>200</v>
      </c>
      <c r="AG220" s="92">
        <f t="shared" si="117"/>
        <v>199</v>
      </c>
      <c r="AH220" s="92">
        <f t="shared" si="118"/>
        <v>198</v>
      </c>
      <c r="AI220" s="92">
        <f t="shared" si="119"/>
        <v>197</v>
      </c>
      <c r="AJ220" s="92">
        <f t="shared" si="120"/>
        <v>196</v>
      </c>
      <c r="AK220" s="92">
        <f t="shared" si="121"/>
        <v>196</v>
      </c>
      <c r="AL220" s="96">
        <f t="shared" ca="1" si="99"/>
        <v>0</v>
      </c>
      <c r="AM220" s="96">
        <f t="shared" ca="1" si="100"/>
        <v>0</v>
      </c>
      <c r="AN220" s="96">
        <f t="shared" ca="1" si="101"/>
        <v>0</v>
      </c>
      <c r="AO220" s="96">
        <f t="shared" ca="1" si="102"/>
        <v>0</v>
      </c>
      <c r="AP220" s="96">
        <f t="shared" ca="1" si="103"/>
        <v>0</v>
      </c>
      <c r="AQ220" s="96">
        <f t="shared" ca="1" si="104"/>
        <v>0</v>
      </c>
      <c r="AR220" s="96">
        <f t="shared" ca="1" si="105"/>
        <v>0</v>
      </c>
      <c r="AS220" s="96">
        <f t="shared" ca="1" si="106"/>
        <v>0</v>
      </c>
      <c r="AT220" s="96">
        <f t="shared" ca="1" si="107"/>
        <v>0</v>
      </c>
      <c r="AU220" s="96">
        <f t="shared" ca="1" si="108"/>
        <v>0</v>
      </c>
      <c r="AV220" s="96">
        <f t="shared" ca="1" si="109"/>
        <v>0</v>
      </c>
      <c r="AW220" s="13">
        <f t="shared" ca="1" si="122"/>
        <v>6</v>
      </c>
      <c r="AX220" s="2">
        <f t="shared" ca="1" si="123"/>
        <v>17</v>
      </c>
    </row>
    <row r="221" spans="1:50" ht="15" customHeight="1" x14ac:dyDescent="0.25">
      <c r="A221" s="93">
        <f t="shared" si="126"/>
        <v>43101</v>
      </c>
      <c r="B221" s="51">
        <f>bering!K221</f>
        <v>5650.8059999999996</v>
      </c>
      <c r="C221" s="51">
        <f>conus!K221</f>
        <v>5859.7470000000003</v>
      </c>
      <c r="D221" s="55">
        <f t="shared" ca="1" si="133"/>
        <v>5650.8059999999996</v>
      </c>
      <c r="E221" s="61">
        <f t="shared" ca="1" si="124"/>
        <v>17</v>
      </c>
      <c r="F221" s="9">
        <f t="shared" ca="1" si="110"/>
        <v>0</v>
      </c>
      <c r="G221" s="63">
        <f>ROW()</f>
        <v>221</v>
      </c>
      <c r="H221" s="95">
        <f t="shared" si="96"/>
        <v>218</v>
      </c>
      <c r="I221" s="95">
        <f t="shared" ca="1" si="97"/>
        <v>204</v>
      </c>
      <c r="J221" s="95">
        <f t="shared" ca="1" si="98"/>
        <v>201</v>
      </c>
      <c r="K221" s="94">
        <f t="shared" si="127"/>
        <v>0</v>
      </c>
      <c r="L221" s="89">
        <f t="shared" si="129"/>
        <v>0</v>
      </c>
      <c r="M221" s="94">
        <f t="shared" ca="1" si="128"/>
        <v>0</v>
      </c>
      <c r="N221" s="89">
        <f t="shared" ca="1" si="130"/>
        <v>0</v>
      </c>
      <c r="O221" s="89"/>
      <c r="P221" s="2">
        <f t="shared" si="132"/>
        <v>204</v>
      </c>
      <c r="Q221" s="2">
        <f t="shared" si="131"/>
        <v>203</v>
      </c>
      <c r="R221" s="2">
        <f t="shared" si="131"/>
        <v>202</v>
      </c>
      <c r="S221" s="2">
        <f t="shared" si="131"/>
        <v>201</v>
      </c>
      <c r="T221" s="2">
        <f t="shared" si="131"/>
        <v>200</v>
      </c>
      <c r="U221" s="2">
        <f t="shared" si="131"/>
        <v>204</v>
      </c>
      <c r="V221" s="2">
        <f t="shared" si="131"/>
        <v>203</v>
      </c>
      <c r="W221" s="2">
        <f t="shared" si="131"/>
        <v>202</v>
      </c>
      <c r="X221" s="2">
        <f t="shared" si="131"/>
        <v>201</v>
      </c>
      <c r="Y221" s="2">
        <f t="shared" si="131"/>
        <v>200</v>
      </c>
      <c r="Z221" s="2">
        <f t="shared" si="131"/>
        <v>200</v>
      </c>
      <c r="AA221" s="92">
        <f t="shared" si="111"/>
        <v>201</v>
      </c>
      <c r="AB221" s="92">
        <f t="shared" si="112"/>
        <v>200</v>
      </c>
      <c r="AC221" s="92">
        <f t="shared" si="113"/>
        <v>199</v>
      </c>
      <c r="AD221" s="92">
        <f t="shared" si="114"/>
        <v>198</v>
      </c>
      <c r="AE221" s="92">
        <f t="shared" si="115"/>
        <v>197</v>
      </c>
      <c r="AF221" s="92">
        <f t="shared" si="116"/>
        <v>201</v>
      </c>
      <c r="AG221" s="92">
        <f t="shared" si="117"/>
        <v>200</v>
      </c>
      <c r="AH221" s="92">
        <f t="shared" si="118"/>
        <v>199</v>
      </c>
      <c r="AI221" s="92">
        <f t="shared" si="119"/>
        <v>198</v>
      </c>
      <c r="AJ221" s="92">
        <f t="shared" si="120"/>
        <v>197</v>
      </c>
      <c r="AK221" s="92">
        <f t="shared" si="121"/>
        <v>197</v>
      </c>
      <c r="AL221" s="96">
        <f t="shared" ca="1" si="99"/>
        <v>0</v>
      </c>
      <c r="AM221" s="96">
        <f t="shared" ca="1" si="100"/>
        <v>0</v>
      </c>
      <c r="AN221" s="96">
        <f t="shared" ca="1" si="101"/>
        <v>0</v>
      </c>
      <c r="AO221" s="96">
        <f t="shared" ca="1" si="102"/>
        <v>0</v>
      </c>
      <c r="AP221" s="96">
        <f t="shared" ca="1" si="103"/>
        <v>0</v>
      </c>
      <c r="AQ221" s="96">
        <f t="shared" ca="1" si="104"/>
        <v>0</v>
      </c>
      <c r="AR221" s="96">
        <f t="shared" ca="1" si="105"/>
        <v>0</v>
      </c>
      <c r="AS221" s="96">
        <f t="shared" ca="1" si="106"/>
        <v>0</v>
      </c>
      <c r="AT221" s="96">
        <f t="shared" ca="1" si="107"/>
        <v>0</v>
      </c>
      <c r="AU221" s="96">
        <f t="shared" ca="1" si="108"/>
        <v>0</v>
      </c>
      <c r="AV221" s="96">
        <f t="shared" ca="1" si="109"/>
        <v>0</v>
      </c>
      <c r="AW221" s="13">
        <f t="shared" ca="1" si="122"/>
        <v>6</v>
      </c>
      <c r="AX221" s="2">
        <f t="shared" ca="1" si="123"/>
        <v>17</v>
      </c>
    </row>
    <row r="222" spans="1:50" ht="15" customHeight="1" x14ac:dyDescent="0.25">
      <c r="A222" s="93">
        <f t="shared" si="126"/>
        <v>43102</v>
      </c>
      <c r="B222" s="51">
        <f>bering!K222</f>
        <v>5650.8059999999996</v>
      </c>
      <c r="C222" s="51">
        <f>conus!K222</f>
        <v>5859.7470000000003</v>
      </c>
      <c r="D222" s="55">
        <f t="shared" ca="1" si="133"/>
        <v>5650.8059999999996</v>
      </c>
      <c r="E222" s="61">
        <f t="shared" ca="1" si="124"/>
        <v>17</v>
      </c>
      <c r="F222" s="9">
        <f t="shared" ca="1" si="110"/>
        <v>0</v>
      </c>
      <c r="G222" s="63">
        <f>ROW()</f>
        <v>222</v>
      </c>
      <c r="H222" s="95">
        <f t="shared" si="96"/>
        <v>219</v>
      </c>
      <c r="I222" s="95">
        <f t="shared" ca="1" si="97"/>
        <v>205</v>
      </c>
      <c r="J222" s="95">
        <f t="shared" ca="1" si="98"/>
        <v>202</v>
      </c>
      <c r="K222" s="94">
        <f t="shared" si="127"/>
        <v>0</v>
      </c>
      <c r="L222" s="89">
        <f t="shared" si="129"/>
        <v>0</v>
      </c>
      <c r="M222" s="94">
        <f t="shared" ca="1" si="128"/>
        <v>0</v>
      </c>
      <c r="N222" s="89">
        <f t="shared" ca="1" si="130"/>
        <v>0</v>
      </c>
      <c r="O222" s="89"/>
      <c r="P222" s="2">
        <f t="shared" si="132"/>
        <v>205</v>
      </c>
      <c r="Q222" s="2">
        <f t="shared" si="131"/>
        <v>204</v>
      </c>
      <c r="R222" s="2">
        <f t="shared" si="131"/>
        <v>203</v>
      </c>
      <c r="S222" s="2">
        <f t="shared" si="131"/>
        <v>202</v>
      </c>
      <c r="T222" s="2">
        <f t="shared" si="131"/>
        <v>201</v>
      </c>
      <c r="U222" s="2">
        <f t="shared" si="131"/>
        <v>205</v>
      </c>
      <c r="V222" s="2">
        <f t="shared" si="131"/>
        <v>204</v>
      </c>
      <c r="W222" s="2">
        <f t="shared" si="131"/>
        <v>203</v>
      </c>
      <c r="X222" s="2">
        <f t="shared" si="131"/>
        <v>202</v>
      </c>
      <c r="Y222" s="2">
        <f t="shared" si="131"/>
        <v>201</v>
      </c>
      <c r="Z222" s="2">
        <f t="shared" si="131"/>
        <v>201</v>
      </c>
      <c r="AA222" s="92">
        <f t="shared" si="111"/>
        <v>202</v>
      </c>
      <c r="AB222" s="92">
        <f t="shared" si="112"/>
        <v>201</v>
      </c>
      <c r="AC222" s="92">
        <f t="shared" si="113"/>
        <v>200</v>
      </c>
      <c r="AD222" s="92">
        <f t="shared" si="114"/>
        <v>199</v>
      </c>
      <c r="AE222" s="92">
        <f t="shared" si="115"/>
        <v>198</v>
      </c>
      <c r="AF222" s="92">
        <f t="shared" si="116"/>
        <v>202</v>
      </c>
      <c r="AG222" s="92">
        <f t="shared" si="117"/>
        <v>201</v>
      </c>
      <c r="AH222" s="92">
        <f t="shared" si="118"/>
        <v>200</v>
      </c>
      <c r="AI222" s="92">
        <f t="shared" si="119"/>
        <v>199</v>
      </c>
      <c r="AJ222" s="92">
        <f t="shared" si="120"/>
        <v>198</v>
      </c>
      <c r="AK222" s="92">
        <f t="shared" si="121"/>
        <v>198</v>
      </c>
      <c r="AL222" s="96">
        <f t="shared" ca="1" si="99"/>
        <v>0</v>
      </c>
      <c r="AM222" s="96">
        <f t="shared" ca="1" si="100"/>
        <v>0</v>
      </c>
      <c r="AN222" s="96">
        <f t="shared" ca="1" si="101"/>
        <v>0</v>
      </c>
      <c r="AO222" s="96">
        <f t="shared" ca="1" si="102"/>
        <v>0</v>
      </c>
      <c r="AP222" s="96">
        <f t="shared" ca="1" si="103"/>
        <v>0</v>
      </c>
      <c r="AQ222" s="96">
        <f t="shared" ca="1" si="104"/>
        <v>0</v>
      </c>
      <c r="AR222" s="96">
        <f t="shared" ca="1" si="105"/>
        <v>0</v>
      </c>
      <c r="AS222" s="96">
        <f t="shared" ca="1" si="106"/>
        <v>0</v>
      </c>
      <c r="AT222" s="96">
        <f t="shared" ca="1" si="107"/>
        <v>0</v>
      </c>
      <c r="AU222" s="96">
        <f t="shared" ca="1" si="108"/>
        <v>0</v>
      </c>
      <c r="AV222" s="96">
        <f t="shared" ca="1" si="109"/>
        <v>0</v>
      </c>
      <c r="AW222" s="13">
        <f t="shared" ca="1" si="122"/>
        <v>6</v>
      </c>
      <c r="AX222" s="2">
        <f t="shared" ca="1" si="123"/>
        <v>17</v>
      </c>
    </row>
    <row r="223" spans="1:50" ht="15" customHeight="1" x14ac:dyDescent="0.25">
      <c r="A223" s="93">
        <f t="shared" si="126"/>
        <v>43103</v>
      </c>
      <c r="B223" s="51">
        <f>bering!K223</f>
        <v>5650.8059999999996</v>
      </c>
      <c r="C223" s="51">
        <f>conus!K223</f>
        <v>5859.7470000000003</v>
      </c>
      <c r="D223" s="55">
        <f t="shared" ca="1" si="133"/>
        <v>5650.8059999999996</v>
      </c>
      <c r="E223" s="61">
        <f t="shared" ca="1" si="124"/>
        <v>17</v>
      </c>
      <c r="F223" s="9">
        <f t="shared" ca="1" si="110"/>
        <v>0</v>
      </c>
      <c r="G223" s="63">
        <f>ROW()</f>
        <v>223</v>
      </c>
      <c r="H223" s="95">
        <f t="shared" si="96"/>
        <v>220</v>
      </c>
      <c r="I223" s="95">
        <f t="shared" ca="1" si="97"/>
        <v>206</v>
      </c>
      <c r="J223" s="95">
        <f t="shared" ca="1" si="98"/>
        <v>203</v>
      </c>
      <c r="K223" s="94">
        <f t="shared" si="127"/>
        <v>0</v>
      </c>
      <c r="L223" s="89">
        <f t="shared" si="129"/>
        <v>0</v>
      </c>
      <c r="M223" s="94">
        <f t="shared" ca="1" si="128"/>
        <v>0</v>
      </c>
      <c r="N223" s="89">
        <f t="shared" ca="1" si="130"/>
        <v>0</v>
      </c>
      <c r="O223" s="89"/>
      <c r="P223" s="2">
        <f t="shared" si="132"/>
        <v>206</v>
      </c>
      <c r="Q223" s="2">
        <f t="shared" si="131"/>
        <v>205</v>
      </c>
      <c r="R223" s="2">
        <f t="shared" si="131"/>
        <v>204</v>
      </c>
      <c r="S223" s="2">
        <f t="shared" si="131"/>
        <v>203</v>
      </c>
      <c r="T223" s="2">
        <f t="shared" si="131"/>
        <v>202</v>
      </c>
      <c r="U223" s="2">
        <f t="shared" si="131"/>
        <v>206</v>
      </c>
      <c r="V223" s="2">
        <f t="shared" si="131"/>
        <v>205</v>
      </c>
      <c r="W223" s="2">
        <f t="shared" si="131"/>
        <v>204</v>
      </c>
      <c r="X223" s="2">
        <f t="shared" si="131"/>
        <v>203</v>
      </c>
      <c r="Y223" s="2">
        <f t="shared" si="131"/>
        <v>202</v>
      </c>
      <c r="Z223" s="2">
        <f t="shared" si="131"/>
        <v>202</v>
      </c>
      <c r="AA223" s="92">
        <f t="shared" si="111"/>
        <v>203</v>
      </c>
      <c r="AB223" s="92">
        <f t="shared" si="112"/>
        <v>202</v>
      </c>
      <c r="AC223" s="92">
        <f t="shared" si="113"/>
        <v>201</v>
      </c>
      <c r="AD223" s="92">
        <f t="shared" si="114"/>
        <v>200</v>
      </c>
      <c r="AE223" s="92">
        <f t="shared" si="115"/>
        <v>199</v>
      </c>
      <c r="AF223" s="92">
        <f t="shared" si="116"/>
        <v>203</v>
      </c>
      <c r="AG223" s="92">
        <f t="shared" si="117"/>
        <v>202</v>
      </c>
      <c r="AH223" s="92">
        <f t="shared" si="118"/>
        <v>201</v>
      </c>
      <c r="AI223" s="92">
        <f t="shared" si="119"/>
        <v>200</v>
      </c>
      <c r="AJ223" s="92">
        <f t="shared" si="120"/>
        <v>199</v>
      </c>
      <c r="AK223" s="92">
        <f t="shared" si="121"/>
        <v>199</v>
      </c>
      <c r="AL223" s="96">
        <f t="shared" ca="1" si="99"/>
        <v>0</v>
      </c>
      <c r="AM223" s="96">
        <f t="shared" ca="1" si="100"/>
        <v>0</v>
      </c>
      <c r="AN223" s="96">
        <f t="shared" ca="1" si="101"/>
        <v>0</v>
      </c>
      <c r="AO223" s="96">
        <f t="shared" ca="1" si="102"/>
        <v>0</v>
      </c>
      <c r="AP223" s="96">
        <f t="shared" ca="1" si="103"/>
        <v>0</v>
      </c>
      <c r="AQ223" s="96">
        <f t="shared" ca="1" si="104"/>
        <v>0</v>
      </c>
      <c r="AR223" s="96">
        <f t="shared" ca="1" si="105"/>
        <v>0</v>
      </c>
      <c r="AS223" s="96">
        <f t="shared" ca="1" si="106"/>
        <v>0</v>
      </c>
      <c r="AT223" s="96">
        <f t="shared" ca="1" si="107"/>
        <v>0</v>
      </c>
      <c r="AU223" s="96">
        <f t="shared" ca="1" si="108"/>
        <v>0</v>
      </c>
      <c r="AV223" s="96">
        <f t="shared" ca="1" si="109"/>
        <v>0</v>
      </c>
      <c r="AW223" s="13">
        <f t="shared" ca="1" si="122"/>
        <v>6</v>
      </c>
      <c r="AX223" s="2">
        <f t="shared" ca="1" si="123"/>
        <v>17</v>
      </c>
    </row>
    <row r="224" spans="1:50" ht="15" customHeight="1" x14ac:dyDescent="0.25">
      <c r="A224" s="93">
        <f t="shared" si="126"/>
        <v>43104</v>
      </c>
      <c r="B224" s="51">
        <f>bering!K224</f>
        <v>5650.8059999999996</v>
      </c>
      <c r="C224" s="51">
        <f>conus!K224</f>
        <v>5859.7470000000003</v>
      </c>
      <c r="D224" s="55">
        <f t="shared" ca="1" si="133"/>
        <v>5650.8059999999996</v>
      </c>
      <c r="E224" s="61">
        <f t="shared" ca="1" si="124"/>
        <v>17</v>
      </c>
      <c r="F224" s="9">
        <f t="shared" ca="1" si="110"/>
        <v>0</v>
      </c>
      <c r="G224" s="63">
        <f>ROW()</f>
        <v>224</v>
      </c>
      <c r="H224" s="95">
        <f t="shared" si="96"/>
        <v>221</v>
      </c>
      <c r="I224" s="95">
        <f t="shared" ca="1" si="97"/>
        <v>207</v>
      </c>
      <c r="J224" s="95">
        <f t="shared" ca="1" si="98"/>
        <v>204</v>
      </c>
      <c r="K224" s="94">
        <f t="shared" si="127"/>
        <v>0</v>
      </c>
      <c r="L224" s="89">
        <f t="shared" si="129"/>
        <v>0</v>
      </c>
      <c r="M224" s="94">
        <f t="shared" ca="1" si="128"/>
        <v>0</v>
      </c>
      <c r="N224" s="89">
        <f t="shared" ca="1" si="130"/>
        <v>0</v>
      </c>
      <c r="O224" s="89"/>
      <c r="P224" s="2">
        <f t="shared" si="132"/>
        <v>207</v>
      </c>
      <c r="Q224" s="2">
        <f t="shared" si="131"/>
        <v>206</v>
      </c>
      <c r="R224" s="2">
        <f t="shared" si="131"/>
        <v>205</v>
      </c>
      <c r="S224" s="2">
        <f t="shared" si="131"/>
        <v>204</v>
      </c>
      <c r="T224" s="2">
        <f t="shared" si="131"/>
        <v>203</v>
      </c>
      <c r="U224" s="2">
        <f t="shared" si="131"/>
        <v>207</v>
      </c>
      <c r="V224" s="2">
        <f t="shared" si="131"/>
        <v>206</v>
      </c>
      <c r="W224" s="2">
        <f t="shared" si="131"/>
        <v>205</v>
      </c>
      <c r="X224" s="2">
        <f t="shared" si="131"/>
        <v>204</v>
      </c>
      <c r="Y224" s="2">
        <f t="shared" si="131"/>
        <v>203</v>
      </c>
      <c r="Z224" s="2">
        <f t="shared" si="131"/>
        <v>203</v>
      </c>
      <c r="AA224" s="92">
        <f t="shared" si="111"/>
        <v>204</v>
      </c>
      <c r="AB224" s="92">
        <f t="shared" si="112"/>
        <v>203</v>
      </c>
      <c r="AC224" s="92">
        <f t="shared" si="113"/>
        <v>202</v>
      </c>
      <c r="AD224" s="92">
        <f t="shared" si="114"/>
        <v>201</v>
      </c>
      <c r="AE224" s="92">
        <f t="shared" si="115"/>
        <v>200</v>
      </c>
      <c r="AF224" s="92">
        <f t="shared" si="116"/>
        <v>204</v>
      </c>
      <c r="AG224" s="92">
        <f t="shared" si="117"/>
        <v>203</v>
      </c>
      <c r="AH224" s="92">
        <f t="shared" si="118"/>
        <v>202</v>
      </c>
      <c r="AI224" s="92">
        <f t="shared" si="119"/>
        <v>201</v>
      </c>
      <c r="AJ224" s="92">
        <f t="shared" si="120"/>
        <v>200</v>
      </c>
      <c r="AK224" s="92">
        <f t="shared" si="121"/>
        <v>200</v>
      </c>
      <c r="AL224" s="96">
        <f t="shared" ca="1" si="99"/>
        <v>0</v>
      </c>
      <c r="AM224" s="96">
        <f t="shared" ca="1" si="100"/>
        <v>0</v>
      </c>
      <c r="AN224" s="96">
        <f t="shared" ca="1" si="101"/>
        <v>0</v>
      </c>
      <c r="AO224" s="96">
        <f t="shared" ca="1" si="102"/>
        <v>0</v>
      </c>
      <c r="AP224" s="96">
        <f t="shared" ca="1" si="103"/>
        <v>0</v>
      </c>
      <c r="AQ224" s="96">
        <f t="shared" ca="1" si="104"/>
        <v>0</v>
      </c>
      <c r="AR224" s="96">
        <f t="shared" ca="1" si="105"/>
        <v>0</v>
      </c>
      <c r="AS224" s="96">
        <f t="shared" ca="1" si="106"/>
        <v>0</v>
      </c>
      <c r="AT224" s="96">
        <f t="shared" ca="1" si="107"/>
        <v>0</v>
      </c>
      <c r="AU224" s="96">
        <f t="shared" ca="1" si="108"/>
        <v>0</v>
      </c>
      <c r="AV224" s="96">
        <f t="shared" ca="1" si="109"/>
        <v>0</v>
      </c>
      <c r="AW224" s="13">
        <f t="shared" ca="1" si="122"/>
        <v>6</v>
      </c>
      <c r="AX224" s="2">
        <f t="shared" ca="1" si="123"/>
        <v>17</v>
      </c>
    </row>
    <row r="225" spans="1:50" ht="15" customHeight="1" x14ac:dyDescent="0.25">
      <c r="A225" s="93">
        <f t="shared" si="126"/>
        <v>43105</v>
      </c>
      <c r="B225" s="51">
        <f>bering!K225</f>
        <v>5650.8059999999996</v>
      </c>
      <c r="C225" s="51">
        <f>conus!K225</f>
        <v>5859.7470000000003</v>
      </c>
      <c r="D225" s="55">
        <f t="shared" ca="1" si="133"/>
        <v>5650.8059999999996</v>
      </c>
      <c r="E225" s="61">
        <f t="shared" ca="1" si="124"/>
        <v>17</v>
      </c>
      <c r="F225" s="9">
        <f t="shared" ca="1" si="110"/>
        <v>0</v>
      </c>
      <c r="G225" s="63">
        <f>ROW()</f>
        <v>225</v>
      </c>
      <c r="H225" s="95">
        <f t="shared" si="96"/>
        <v>222</v>
      </c>
      <c r="I225" s="95">
        <f t="shared" ca="1" si="97"/>
        <v>208</v>
      </c>
      <c r="J225" s="95">
        <f t="shared" ca="1" si="98"/>
        <v>205</v>
      </c>
      <c r="K225" s="94">
        <f t="shared" si="127"/>
        <v>0</v>
      </c>
      <c r="L225" s="89">
        <f t="shared" si="129"/>
        <v>0</v>
      </c>
      <c r="M225" s="94">
        <f t="shared" ca="1" si="128"/>
        <v>0</v>
      </c>
      <c r="N225" s="89">
        <f t="shared" ca="1" si="130"/>
        <v>0</v>
      </c>
      <c r="O225" s="89"/>
      <c r="P225" s="2">
        <f t="shared" si="132"/>
        <v>208</v>
      </c>
      <c r="Q225" s="2">
        <f t="shared" si="131"/>
        <v>207</v>
      </c>
      <c r="R225" s="2">
        <f t="shared" si="131"/>
        <v>206</v>
      </c>
      <c r="S225" s="2">
        <f t="shared" si="131"/>
        <v>205</v>
      </c>
      <c r="T225" s="2">
        <f t="shared" si="131"/>
        <v>204</v>
      </c>
      <c r="U225" s="2">
        <f t="shared" si="131"/>
        <v>208</v>
      </c>
      <c r="V225" s="2">
        <f t="shared" si="131"/>
        <v>207</v>
      </c>
      <c r="W225" s="2">
        <f t="shared" si="131"/>
        <v>206</v>
      </c>
      <c r="X225" s="2">
        <f t="shared" si="131"/>
        <v>205</v>
      </c>
      <c r="Y225" s="2">
        <f t="shared" si="131"/>
        <v>204</v>
      </c>
      <c r="Z225" s="2">
        <f t="shared" si="131"/>
        <v>204</v>
      </c>
      <c r="AA225" s="92">
        <f t="shared" si="111"/>
        <v>205</v>
      </c>
      <c r="AB225" s="92">
        <f t="shared" si="112"/>
        <v>204</v>
      </c>
      <c r="AC225" s="92">
        <f t="shared" si="113"/>
        <v>203</v>
      </c>
      <c r="AD225" s="92">
        <f t="shared" si="114"/>
        <v>202</v>
      </c>
      <c r="AE225" s="92">
        <f t="shared" si="115"/>
        <v>201</v>
      </c>
      <c r="AF225" s="92">
        <f t="shared" si="116"/>
        <v>205</v>
      </c>
      <c r="AG225" s="92">
        <f t="shared" si="117"/>
        <v>204</v>
      </c>
      <c r="AH225" s="92">
        <f t="shared" si="118"/>
        <v>203</v>
      </c>
      <c r="AI225" s="92">
        <f t="shared" si="119"/>
        <v>202</v>
      </c>
      <c r="AJ225" s="92">
        <f t="shared" si="120"/>
        <v>201</v>
      </c>
      <c r="AK225" s="92">
        <f t="shared" si="121"/>
        <v>201</v>
      </c>
      <c r="AL225" s="96">
        <f t="shared" ca="1" si="99"/>
        <v>0</v>
      </c>
      <c r="AM225" s="96">
        <f t="shared" ca="1" si="100"/>
        <v>0</v>
      </c>
      <c r="AN225" s="96">
        <f t="shared" ca="1" si="101"/>
        <v>0</v>
      </c>
      <c r="AO225" s="96">
        <f t="shared" ca="1" si="102"/>
        <v>0</v>
      </c>
      <c r="AP225" s="96">
        <f t="shared" ca="1" si="103"/>
        <v>0</v>
      </c>
      <c r="AQ225" s="96">
        <f t="shared" ca="1" si="104"/>
        <v>0</v>
      </c>
      <c r="AR225" s="96">
        <f t="shared" ca="1" si="105"/>
        <v>0</v>
      </c>
      <c r="AS225" s="96">
        <f t="shared" ca="1" si="106"/>
        <v>0</v>
      </c>
      <c r="AT225" s="96">
        <f t="shared" ca="1" si="107"/>
        <v>0</v>
      </c>
      <c r="AU225" s="96">
        <f t="shared" ca="1" si="108"/>
        <v>0</v>
      </c>
      <c r="AV225" s="96">
        <f t="shared" ca="1" si="109"/>
        <v>0</v>
      </c>
      <c r="AW225" s="13">
        <f t="shared" ca="1" si="122"/>
        <v>6</v>
      </c>
      <c r="AX225" s="2">
        <f t="shared" ca="1" si="123"/>
        <v>17</v>
      </c>
    </row>
    <row r="226" spans="1:50" ht="15" customHeight="1" x14ac:dyDescent="0.25">
      <c r="A226" s="93">
        <f t="shared" si="126"/>
        <v>43106</v>
      </c>
      <c r="B226" s="51">
        <f>bering!K226</f>
        <v>5650.8059999999996</v>
      </c>
      <c r="C226" s="51">
        <f>conus!K226</f>
        <v>5859.7470000000003</v>
      </c>
      <c r="D226" s="55">
        <f t="shared" ca="1" si="133"/>
        <v>5650.8059999999996</v>
      </c>
      <c r="E226" s="61">
        <f t="shared" ca="1" si="124"/>
        <v>17</v>
      </c>
      <c r="F226" s="9">
        <f t="shared" ca="1" si="110"/>
        <v>0</v>
      </c>
      <c r="G226" s="63">
        <f>ROW()</f>
        <v>226</v>
      </c>
      <c r="H226" s="95">
        <f t="shared" si="96"/>
        <v>223</v>
      </c>
      <c r="I226" s="95">
        <f t="shared" ca="1" si="97"/>
        <v>209</v>
      </c>
      <c r="J226" s="95">
        <f t="shared" ca="1" si="98"/>
        <v>206</v>
      </c>
      <c r="K226" s="94">
        <f t="shared" si="127"/>
        <v>0</v>
      </c>
      <c r="L226" s="89">
        <f t="shared" si="129"/>
        <v>0</v>
      </c>
      <c r="M226" s="94">
        <f t="shared" ca="1" si="128"/>
        <v>0</v>
      </c>
      <c r="N226" s="89">
        <f t="shared" ca="1" si="130"/>
        <v>0</v>
      </c>
      <c r="O226" s="89"/>
      <c r="P226" s="2">
        <f t="shared" si="132"/>
        <v>209</v>
      </c>
      <c r="Q226" s="2">
        <f t="shared" si="131"/>
        <v>208</v>
      </c>
      <c r="R226" s="2">
        <f t="shared" si="131"/>
        <v>207</v>
      </c>
      <c r="S226" s="2">
        <f t="shared" si="131"/>
        <v>206</v>
      </c>
      <c r="T226" s="2">
        <f t="shared" si="131"/>
        <v>205</v>
      </c>
      <c r="U226" s="2">
        <f t="shared" si="131"/>
        <v>209</v>
      </c>
      <c r="V226" s="2">
        <f t="shared" si="131"/>
        <v>208</v>
      </c>
      <c r="W226" s="2">
        <f t="shared" si="131"/>
        <v>207</v>
      </c>
      <c r="X226" s="2">
        <f t="shared" si="131"/>
        <v>206</v>
      </c>
      <c r="Y226" s="2">
        <f t="shared" si="131"/>
        <v>205</v>
      </c>
      <c r="Z226" s="2">
        <f t="shared" si="131"/>
        <v>205</v>
      </c>
      <c r="AA226" s="92">
        <f t="shared" si="111"/>
        <v>206</v>
      </c>
      <c r="AB226" s="92">
        <f t="shared" si="112"/>
        <v>205</v>
      </c>
      <c r="AC226" s="92">
        <f t="shared" si="113"/>
        <v>204</v>
      </c>
      <c r="AD226" s="92">
        <f t="shared" si="114"/>
        <v>203</v>
      </c>
      <c r="AE226" s="92">
        <f t="shared" si="115"/>
        <v>202</v>
      </c>
      <c r="AF226" s="92">
        <f t="shared" si="116"/>
        <v>206</v>
      </c>
      <c r="AG226" s="92">
        <f t="shared" si="117"/>
        <v>205</v>
      </c>
      <c r="AH226" s="92">
        <f t="shared" si="118"/>
        <v>204</v>
      </c>
      <c r="AI226" s="92">
        <f t="shared" si="119"/>
        <v>203</v>
      </c>
      <c r="AJ226" s="92">
        <f t="shared" si="120"/>
        <v>202</v>
      </c>
      <c r="AK226" s="92">
        <f t="shared" si="121"/>
        <v>202</v>
      </c>
      <c r="AL226" s="96">
        <f t="shared" ca="1" si="99"/>
        <v>0</v>
      </c>
      <c r="AM226" s="96">
        <f t="shared" ca="1" si="100"/>
        <v>0</v>
      </c>
      <c r="AN226" s="96">
        <f t="shared" ca="1" si="101"/>
        <v>0</v>
      </c>
      <c r="AO226" s="96">
        <f t="shared" ca="1" si="102"/>
        <v>0</v>
      </c>
      <c r="AP226" s="96">
        <f t="shared" ca="1" si="103"/>
        <v>0</v>
      </c>
      <c r="AQ226" s="96">
        <f t="shared" ca="1" si="104"/>
        <v>0</v>
      </c>
      <c r="AR226" s="96">
        <f t="shared" ca="1" si="105"/>
        <v>0</v>
      </c>
      <c r="AS226" s="96">
        <f t="shared" ca="1" si="106"/>
        <v>0</v>
      </c>
      <c r="AT226" s="96">
        <f t="shared" ca="1" si="107"/>
        <v>0</v>
      </c>
      <c r="AU226" s="96">
        <f t="shared" ca="1" si="108"/>
        <v>0</v>
      </c>
      <c r="AV226" s="96">
        <f t="shared" ca="1" si="109"/>
        <v>0</v>
      </c>
      <c r="AW226" s="13">
        <f t="shared" ca="1" si="122"/>
        <v>6</v>
      </c>
      <c r="AX226" s="2">
        <f t="shared" ca="1" si="123"/>
        <v>17</v>
      </c>
    </row>
    <row r="227" spans="1:50" ht="15" customHeight="1" x14ac:dyDescent="0.25">
      <c r="A227" s="93">
        <f t="shared" si="126"/>
        <v>43107</v>
      </c>
      <c r="B227" s="51">
        <f>bering!K227</f>
        <v>5650.8059999999996</v>
      </c>
      <c r="C227" s="51">
        <f>conus!K227</f>
        <v>5859.7470000000003</v>
      </c>
      <c r="D227" s="55">
        <f t="shared" ca="1" si="133"/>
        <v>5650.8059999999996</v>
      </c>
      <c r="E227" s="61">
        <f t="shared" ca="1" si="124"/>
        <v>17</v>
      </c>
      <c r="F227" s="9">
        <f t="shared" ca="1" si="110"/>
        <v>0</v>
      </c>
      <c r="G227" s="63">
        <f>ROW()</f>
        <v>227</v>
      </c>
      <c r="H227" s="95">
        <f t="shared" si="96"/>
        <v>224</v>
      </c>
      <c r="I227" s="95">
        <f t="shared" ca="1" si="97"/>
        <v>210</v>
      </c>
      <c r="J227" s="95">
        <f t="shared" ca="1" si="98"/>
        <v>207</v>
      </c>
      <c r="K227" s="94">
        <f t="shared" si="127"/>
        <v>0</v>
      </c>
      <c r="L227" s="89">
        <f t="shared" si="129"/>
        <v>0</v>
      </c>
      <c r="M227" s="94">
        <f t="shared" ca="1" si="128"/>
        <v>0</v>
      </c>
      <c r="N227" s="89">
        <f t="shared" ca="1" si="130"/>
        <v>0</v>
      </c>
      <c r="O227" s="89"/>
      <c r="P227" s="2">
        <f t="shared" si="132"/>
        <v>210</v>
      </c>
      <c r="Q227" s="2">
        <f t="shared" si="131"/>
        <v>209</v>
      </c>
      <c r="R227" s="2">
        <f t="shared" si="131"/>
        <v>208</v>
      </c>
      <c r="S227" s="2">
        <f t="shared" si="131"/>
        <v>207</v>
      </c>
      <c r="T227" s="2">
        <f t="shared" si="131"/>
        <v>206</v>
      </c>
      <c r="U227" s="2">
        <f t="shared" si="131"/>
        <v>210</v>
      </c>
      <c r="V227" s="2">
        <f t="shared" si="131"/>
        <v>209</v>
      </c>
      <c r="W227" s="2">
        <f t="shared" si="131"/>
        <v>208</v>
      </c>
      <c r="X227" s="2">
        <f t="shared" si="131"/>
        <v>207</v>
      </c>
      <c r="Y227" s="2">
        <f t="shared" si="131"/>
        <v>206</v>
      </c>
      <c r="Z227" s="2">
        <f t="shared" si="131"/>
        <v>206</v>
      </c>
      <c r="AA227" s="92">
        <f t="shared" si="111"/>
        <v>207</v>
      </c>
      <c r="AB227" s="92">
        <f t="shared" si="112"/>
        <v>206</v>
      </c>
      <c r="AC227" s="92">
        <f t="shared" si="113"/>
        <v>205</v>
      </c>
      <c r="AD227" s="92">
        <f t="shared" si="114"/>
        <v>204</v>
      </c>
      <c r="AE227" s="92">
        <f t="shared" si="115"/>
        <v>203</v>
      </c>
      <c r="AF227" s="92">
        <f t="shared" si="116"/>
        <v>207</v>
      </c>
      <c r="AG227" s="92">
        <f t="shared" si="117"/>
        <v>206</v>
      </c>
      <c r="AH227" s="92">
        <f t="shared" si="118"/>
        <v>205</v>
      </c>
      <c r="AI227" s="92">
        <f t="shared" si="119"/>
        <v>204</v>
      </c>
      <c r="AJ227" s="92">
        <f t="shared" si="120"/>
        <v>203</v>
      </c>
      <c r="AK227" s="92">
        <f t="shared" si="121"/>
        <v>203</v>
      </c>
      <c r="AL227" s="96">
        <f t="shared" ca="1" si="99"/>
        <v>0</v>
      </c>
      <c r="AM227" s="96">
        <f t="shared" ca="1" si="100"/>
        <v>0</v>
      </c>
      <c r="AN227" s="96">
        <f t="shared" ca="1" si="101"/>
        <v>0</v>
      </c>
      <c r="AO227" s="96">
        <f t="shared" ca="1" si="102"/>
        <v>0</v>
      </c>
      <c r="AP227" s="96">
        <f t="shared" ca="1" si="103"/>
        <v>0</v>
      </c>
      <c r="AQ227" s="96">
        <f t="shared" ca="1" si="104"/>
        <v>0</v>
      </c>
      <c r="AR227" s="96">
        <f t="shared" ca="1" si="105"/>
        <v>0</v>
      </c>
      <c r="AS227" s="96">
        <f t="shared" ca="1" si="106"/>
        <v>0</v>
      </c>
      <c r="AT227" s="96">
        <f t="shared" ca="1" si="107"/>
        <v>0</v>
      </c>
      <c r="AU227" s="96">
        <f t="shared" ca="1" si="108"/>
        <v>0</v>
      </c>
      <c r="AV227" s="96">
        <f t="shared" ca="1" si="109"/>
        <v>0</v>
      </c>
      <c r="AW227" s="13">
        <f t="shared" ca="1" si="122"/>
        <v>6</v>
      </c>
      <c r="AX227" s="2">
        <f t="shared" ca="1" si="123"/>
        <v>17</v>
      </c>
    </row>
    <row r="228" spans="1:50" ht="15" customHeight="1" x14ac:dyDescent="0.25">
      <c r="A228" s="93">
        <f t="shared" si="126"/>
        <v>43108</v>
      </c>
      <c r="B228" s="51">
        <f>bering!K228</f>
        <v>5650.8059999999996</v>
      </c>
      <c r="C228" s="51">
        <f>conus!K228</f>
        <v>5859.7470000000003</v>
      </c>
      <c r="D228" s="55">
        <f t="shared" ca="1" si="133"/>
        <v>5650.8059999999996</v>
      </c>
      <c r="E228" s="61">
        <f t="shared" ca="1" si="124"/>
        <v>17</v>
      </c>
      <c r="F228" s="9">
        <f t="shared" ca="1" si="110"/>
        <v>0</v>
      </c>
      <c r="G228" s="63">
        <f>ROW()</f>
        <v>228</v>
      </c>
      <c r="H228" s="95">
        <f t="shared" si="96"/>
        <v>225</v>
      </c>
      <c r="I228" s="95">
        <f t="shared" ca="1" si="97"/>
        <v>211</v>
      </c>
      <c r="J228" s="95">
        <f t="shared" ca="1" si="98"/>
        <v>208</v>
      </c>
      <c r="K228" s="94">
        <f t="shared" si="127"/>
        <v>0</v>
      </c>
      <c r="L228" s="89">
        <f t="shared" si="129"/>
        <v>0</v>
      </c>
      <c r="M228" s="94">
        <f t="shared" ca="1" si="128"/>
        <v>0</v>
      </c>
      <c r="N228" s="89">
        <f t="shared" ca="1" si="130"/>
        <v>0</v>
      </c>
      <c r="O228" s="89"/>
      <c r="P228" s="2">
        <f t="shared" si="132"/>
        <v>211</v>
      </c>
      <c r="Q228" s="2">
        <f t="shared" si="131"/>
        <v>210</v>
      </c>
      <c r="R228" s="2">
        <f t="shared" si="131"/>
        <v>209</v>
      </c>
      <c r="S228" s="2">
        <f t="shared" si="131"/>
        <v>208</v>
      </c>
      <c r="T228" s="2">
        <f t="shared" si="131"/>
        <v>207</v>
      </c>
      <c r="U228" s="2">
        <f t="shared" si="131"/>
        <v>211</v>
      </c>
      <c r="V228" s="2">
        <f t="shared" si="131"/>
        <v>210</v>
      </c>
      <c r="W228" s="2">
        <f t="shared" si="131"/>
        <v>209</v>
      </c>
      <c r="X228" s="2">
        <f t="shared" si="131"/>
        <v>208</v>
      </c>
      <c r="Y228" s="2">
        <f t="shared" si="131"/>
        <v>207</v>
      </c>
      <c r="Z228" s="2">
        <f t="shared" si="131"/>
        <v>207</v>
      </c>
      <c r="AA228" s="92">
        <f t="shared" si="111"/>
        <v>208</v>
      </c>
      <c r="AB228" s="92">
        <f t="shared" si="112"/>
        <v>207</v>
      </c>
      <c r="AC228" s="92">
        <f t="shared" si="113"/>
        <v>206</v>
      </c>
      <c r="AD228" s="92">
        <f t="shared" si="114"/>
        <v>205</v>
      </c>
      <c r="AE228" s="92">
        <f t="shared" si="115"/>
        <v>204</v>
      </c>
      <c r="AF228" s="92">
        <f t="shared" si="116"/>
        <v>208</v>
      </c>
      <c r="AG228" s="92">
        <f t="shared" si="117"/>
        <v>207</v>
      </c>
      <c r="AH228" s="92">
        <f t="shared" si="118"/>
        <v>206</v>
      </c>
      <c r="AI228" s="92">
        <f t="shared" si="119"/>
        <v>205</v>
      </c>
      <c r="AJ228" s="92">
        <f t="shared" si="120"/>
        <v>204</v>
      </c>
      <c r="AK228" s="92">
        <f t="shared" si="121"/>
        <v>204</v>
      </c>
      <c r="AL228" s="96">
        <f t="shared" ca="1" si="99"/>
        <v>0</v>
      </c>
      <c r="AM228" s="96">
        <f t="shared" ca="1" si="100"/>
        <v>0</v>
      </c>
      <c r="AN228" s="96">
        <f t="shared" ca="1" si="101"/>
        <v>0</v>
      </c>
      <c r="AO228" s="96">
        <f t="shared" ca="1" si="102"/>
        <v>0</v>
      </c>
      <c r="AP228" s="96">
        <f t="shared" ca="1" si="103"/>
        <v>0</v>
      </c>
      <c r="AQ228" s="96">
        <f t="shared" ca="1" si="104"/>
        <v>0</v>
      </c>
      <c r="AR228" s="96">
        <f t="shared" ca="1" si="105"/>
        <v>0</v>
      </c>
      <c r="AS228" s="96">
        <f t="shared" ca="1" si="106"/>
        <v>0</v>
      </c>
      <c r="AT228" s="96">
        <f t="shared" ca="1" si="107"/>
        <v>0</v>
      </c>
      <c r="AU228" s="96">
        <f t="shared" ca="1" si="108"/>
        <v>0</v>
      </c>
      <c r="AV228" s="96">
        <f t="shared" ca="1" si="109"/>
        <v>0</v>
      </c>
      <c r="AW228" s="13">
        <f t="shared" ca="1" si="122"/>
        <v>6</v>
      </c>
      <c r="AX228" s="2">
        <f t="shared" ca="1" si="123"/>
        <v>17</v>
      </c>
    </row>
    <row r="229" spans="1:50" ht="15" customHeight="1" x14ac:dyDescent="0.25">
      <c r="A229" s="93">
        <f t="shared" si="126"/>
        <v>43109</v>
      </c>
      <c r="B229" s="51">
        <f>bering!K229</f>
        <v>5650.8059999999996</v>
      </c>
      <c r="C229" s="51">
        <f>conus!K229</f>
        <v>5859.7470000000003</v>
      </c>
      <c r="D229" s="55">
        <f t="shared" ca="1" si="133"/>
        <v>5650.8059999999996</v>
      </c>
      <c r="E229" s="61">
        <f t="shared" ca="1" si="124"/>
        <v>17</v>
      </c>
      <c r="F229" s="9">
        <f t="shared" ca="1" si="110"/>
        <v>0</v>
      </c>
      <c r="G229" s="63">
        <f>ROW()</f>
        <v>229</v>
      </c>
      <c r="H229" s="95">
        <f t="shared" si="96"/>
        <v>226</v>
      </c>
      <c r="I229" s="95">
        <f t="shared" ca="1" si="97"/>
        <v>212</v>
      </c>
      <c r="J229" s="95">
        <f t="shared" ca="1" si="98"/>
        <v>209</v>
      </c>
      <c r="K229" s="94">
        <f t="shared" si="127"/>
        <v>0</v>
      </c>
      <c r="L229" s="89">
        <f t="shared" si="129"/>
        <v>0</v>
      </c>
      <c r="M229" s="94">
        <f t="shared" ca="1" si="128"/>
        <v>0</v>
      </c>
      <c r="N229" s="89">
        <f t="shared" ca="1" si="130"/>
        <v>0</v>
      </c>
      <c r="O229" s="89"/>
      <c r="P229" s="2">
        <f t="shared" si="132"/>
        <v>212</v>
      </c>
      <c r="Q229" s="2">
        <f t="shared" si="131"/>
        <v>211</v>
      </c>
      <c r="R229" s="2">
        <f t="shared" si="131"/>
        <v>210</v>
      </c>
      <c r="S229" s="2">
        <f t="shared" si="131"/>
        <v>209</v>
      </c>
      <c r="T229" s="2">
        <f t="shared" si="131"/>
        <v>208</v>
      </c>
      <c r="U229" s="2">
        <f t="shared" si="131"/>
        <v>212</v>
      </c>
      <c r="V229" s="2">
        <f t="shared" si="131"/>
        <v>211</v>
      </c>
      <c r="W229" s="2">
        <f t="shared" si="131"/>
        <v>210</v>
      </c>
      <c r="X229" s="2">
        <f t="shared" si="131"/>
        <v>209</v>
      </c>
      <c r="Y229" s="2">
        <f t="shared" si="131"/>
        <v>208</v>
      </c>
      <c r="Z229" s="2">
        <f t="shared" si="131"/>
        <v>208</v>
      </c>
      <c r="AA229" s="92">
        <f t="shared" si="111"/>
        <v>209</v>
      </c>
      <c r="AB229" s="92">
        <f t="shared" si="112"/>
        <v>208</v>
      </c>
      <c r="AC229" s="92">
        <f t="shared" si="113"/>
        <v>207</v>
      </c>
      <c r="AD229" s="92">
        <f t="shared" si="114"/>
        <v>206</v>
      </c>
      <c r="AE229" s="92">
        <f t="shared" si="115"/>
        <v>205</v>
      </c>
      <c r="AF229" s="92">
        <f t="shared" si="116"/>
        <v>209</v>
      </c>
      <c r="AG229" s="92">
        <f t="shared" si="117"/>
        <v>208</v>
      </c>
      <c r="AH229" s="92">
        <f t="shared" si="118"/>
        <v>207</v>
      </c>
      <c r="AI229" s="92">
        <f t="shared" si="119"/>
        <v>206</v>
      </c>
      <c r="AJ229" s="92">
        <f t="shared" si="120"/>
        <v>205</v>
      </c>
      <c r="AK229" s="92">
        <f t="shared" si="121"/>
        <v>205</v>
      </c>
      <c r="AL229" s="96">
        <f t="shared" ca="1" si="99"/>
        <v>0</v>
      </c>
      <c r="AM229" s="96">
        <f t="shared" ca="1" si="100"/>
        <v>0</v>
      </c>
      <c r="AN229" s="96">
        <f t="shared" ca="1" si="101"/>
        <v>0</v>
      </c>
      <c r="AO229" s="96">
        <f t="shared" ca="1" si="102"/>
        <v>0</v>
      </c>
      <c r="AP229" s="96">
        <f t="shared" ca="1" si="103"/>
        <v>0</v>
      </c>
      <c r="AQ229" s="96">
        <f t="shared" ca="1" si="104"/>
        <v>0</v>
      </c>
      <c r="AR229" s="96">
        <f t="shared" ca="1" si="105"/>
        <v>0</v>
      </c>
      <c r="AS229" s="96">
        <f t="shared" ca="1" si="106"/>
        <v>0</v>
      </c>
      <c r="AT229" s="96">
        <f t="shared" ca="1" si="107"/>
        <v>0</v>
      </c>
      <c r="AU229" s="96">
        <f t="shared" ca="1" si="108"/>
        <v>0</v>
      </c>
      <c r="AV229" s="96">
        <f t="shared" ca="1" si="109"/>
        <v>0</v>
      </c>
      <c r="AW229" s="13">
        <f t="shared" ca="1" si="122"/>
        <v>6</v>
      </c>
      <c r="AX229" s="2">
        <f t="shared" ca="1" si="123"/>
        <v>17</v>
      </c>
    </row>
    <row r="230" spans="1:50" ht="15" customHeight="1" x14ac:dyDescent="0.25">
      <c r="A230" s="93">
        <f t="shared" si="126"/>
        <v>43110</v>
      </c>
      <c r="B230" s="51">
        <f>bering!K230</f>
        <v>5650.8059999999996</v>
      </c>
      <c r="C230" s="51">
        <f>conus!K230</f>
        <v>5859.7470000000003</v>
      </c>
      <c r="D230" s="55">
        <f t="shared" ca="1" si="133"/>
        <v>5650.8059999999996</v>
      </c>
      <c r="E230" s="61">
        <f t="shared" ca="1" si="124"/>
        <v>17</v>
      </c>
      <c r="F230" s="9">
        <f t="shared" ca="1" si="110"/>
        <v>0</v>
      </c>
      <c r="G230" s="63">
        <f>ROW()</f>
        <v>230</v>
      </c>
      <c r="H230" s="95">
        <f t="shared" ref="H230:H293" si="134">G230-B$1</f>
        <v>227</v>
      </c>
      <c r="I230" s="95">
        <f t="shared" ref="I230:I293" ca="1" si="135">G230-E230</f>
        <v>213</v>
      </c>
      <c r="J230" s="95">
        <f t="shared" ref="J230:J293" ca="1" si="136">I230-B$1</f>
        <v>210</v>
      </c>
      <c r="K230" s="94">
        <f t="shared" si="127"/>
        <v>0</v>
      </c>
      <c r="L230" s="89">
        <f t="shared" si="129"/>
        <v>0</v>
      </c>
      <c r="M230" s="94">
        <f t="shared" ca="1" si="128"/>
        <v>0</v>
      </c>
      <c r="N230" s="89">
        <f t="shared" ca="1" si="130"/>
        <v>0</v>
      </c>
      <c r="O230" s="89"/>
      <c r="P230" s="2">
        <f t="shared" si="132"/>
        <v>213</v>
      </c>
      <c r="Q230" s="2">
        <f t="shared" si="131"/>
        <v>212</v>
      </c>
      <c r="R230" s="2">
        <f t="shared" si="131"/>
        <v>211</v>
      </c>
      <c r="S230" s="2">
        <f t="shared" si="131"/>
        <v>210</v>
      </c>
      <c r="T230" s="2">
        <f t="shared" si="131"/>
        <v>209</v>
      </c>
      <c r="U230" s="2">
        <f t="shared" si="131"/>
        <v>213</v>
      </c>
      <c r="V230" s="2">
        <f t="shared" si="131"/>
        <v>212</v>
      </c>
      <c r="W230" s="2">
        <f t="shared" si="131"/>
        <v>211</v>
      </c>
      <c r="X230" s="2">
        <f t="shared" si="131"/>
        <v>210</v>
      </c>
      <c r="Y230" s="2">
        <f t="shared" si="131"/>
        <v>209</v>
      </c>
      <c r="Z230" s="2">
        <f t="shared" si="131"/>
        <v>209</v>
      </c>
      <c r="AA230" s="92">
        <f t="shared" si="111"/>
        <v>210</v>
      </c>
      <c r="AB230" s="92">
        <f t="shared" si="112"/>
        <v>209</v>
      </c>
      <c r="AC230" s="92">
        <f t="shared" si="113"/>
        <v>208</v>
      </c>
      <c r="AD230" s="92">
        <f t="shared" si="114"/>
        <v>207</v>
      </c>
      <c r="AE230" s="92">
        <f t="shared" si="115"/>
        <v>206</v>
      </c>
      <c r="AF230" s="92">
        <f t="shared" si="116"/>
        <v>210</v>
      </c>
      <c r="AG230" s="92">
        <f t="shared" si="117"/>
        <v>209</v>
      </c>
      <c r="AH230" s="92">
        <f t="shared" si="118"/>
        <v>208</v>
      </c>
      <c r="AI230" s="92">
        <f t="shared" si="119"/>
        <v>207</v>
      </c>
      <c r="AJ230" s="92">
        <f t="shared" si="120"/>
        <v>206</v>
      </c>
      <c r="AK230" s="92">
        <f t="shared" si="121"/>
        <v>206</v>
      </c>
      <c r="AL230" s="96">
        <f t="shared" ref="AL230:AL293" ca="1" si="137">IF(ISERROR(CORREL(INDIRECT("c" &amp; $G230 &amp; ":c" &amp; $H230), INDIRECT("b" &amp; P230 &amp; ":b" &amp; AA230))),0,CORREL(INDIRECT("c" &amp; $G230 &amp; ":c" &amp; $H230), INDIRECT("b" &amp; P230 &amp; ":b" &amp; AA230)))</f>
        <v>0</v>
      </c>
      <c r="AM230" s="96">
        <f t="shared" ref="AM230:AM293" ca="1" si="138">IF(ISERROR(CORREL(INDIRECT("c" &amp; $G230 &amp; ":c" &amp; $H230), INDIRECT("b" &amp; Q230 &amp; ":b" &amp; AB230))),0,CORREL(INDIRECT("c" &amp; $G230 &amp; ":c" &amp; $H230), INDIRECT("b" &amp; Q230 &amp; ":b" &amp; AB230)))</f>
        <v>0</v>
      </c>
      <c r="AN230" s="96">
        <f t="shared" ref="AN230:AN293" ca="1" si="139">IF(ISERROR(CORREL(INDIRECT("c" &amp; $G230 &amp; ":c" &amp; $H230), INDIRECT("b" &amp; R230 &amp; ":b" &amp; AC230))),0,CORREL(INDIRECT("c" &amp; $G230 &amp; ":c" &amp; $H230), INDIRECT("b" &amp; R230 &amp; ":b" &amp; AC230)))</f>
        <v>0</v>
      </c>
      <c r="AO230" s="96">
        <f t="shared" ref="AO230:AO293" ca="1" si="140">IF(ISERROR(CORREL(INDIRECT("c" &amp; $G230 &amp; ":c" &amp; $H230), INDIRECT("b" &amp; S230 &amp; ":b" &amp; AD230))),0,CORREL(INDIRECT("c" &amp; $G230 &amp; ":c" &amp; $H230), INDIRECT("b" &amp; S230 &amp; ":b" &amp; AD230)))</f>
        <v>0</v>
      </c>
      <c r="AP230" s="96">
        <f t="shared" ref="AP230:AP293" ca="1" si="141">IF(ISERROR(CORREL(INDIRECT("c" &amp; $G230 &amp; ":c" &amp; $H230), INDIRECT("b" &amp; T230 &amp; ":b" &amp; AE230))),0,CORREL(INDIRECT("c" &amp; $G230 &amp; ":c" &amp; $H230), INDIRECT("b" &amp; T230 &amp; ":b" &amp; AE230)))</f>
        <v>0</v>
      </c>
      <c r="AQ230" s="96">
        <f t="shared" ref="AQ230:AQ293" ca="1" si="142">IF(ISERROR(CORREL(INDIRECT("c" &amp; $G230 &amp; ":c" &amp; $H230), INDIRECT("b" &amp; U230 &amp; ":b" &amp; AF230))),0,CORREL(INDIRECT("c" &amp; $G230 &amp; ":c" &amp; $H230), INDIRECT("b" &amp; U230 &amp; ":b" &amp; AF230)))</f>
        <v>0</v>
      </c>
      <c r="AR230" s="96">
        <f t="shared" ref="AR230:AR293" ca="1" si="143">IF(ISERROR(CORREL(INDIRECT("c" &amp; $G230 &amp; ":c" &amp; $H230), INDIRECT("b" &amp; V230 &amp; ":b" &amp; AG230))),0,CORREL(INDIRECT("c" &amp; $G230 &amp; ":c" &amp; $H230), INDIRECT("b" &amp; V230 &amp; ":b" &amp; AG230)))</f>
        <v>0</v>
      </c>
      <c r="AS230" s="96">
        <f t="shared" ref="AS230:AS293" ca="1" si="144">IF(ISERROR(CORREL(INDIRECT("c" &amp; $G230 &amp; ":c" &amp; $H230), INDIRECT("b" &amp; W230 &amp; ":b" &amp; AH230))),0,CORREL(INDIRECT("c" &amp; $G230 &amp; ":c" &amp; $H230), INDIRECT("b" &amp; W230 &amp; ":b" &amp; AH230)))</f>
        <v>0</v>
      </c>
      <c r="AT230" s="96">
        <f t="shared" ref="AT230:AT293" ca="1" si="145">IF(ISERROR(CORREL(INDIRECT("c" &amp; $G230 &amp; ":c" &amp; $H230), INDIRECT("b" &amp; X230 &amp; ":b" &amp; AI230))),0,CORREL(INDIRECT("c" &amp; $G230 &amp; ":c" &amp; $H230), INDIRECT("b" &amp; X230 &amp; ":b" &amp; AI230)))</f>
        <v>0</v>
      </c>
      <c r="AU230" s="96">
        <f t="shared" ref="AU230:AU293" ca="1" si="146">IF(ISERROR(CORREL(INDIRECT("c" &amp; $G230 &amp; ":c" &amp; $H230), INDIRECT("b" &amp; Y230 &amp; ":b" &amp; AJ230))),0,CORREL(INDIRECT("c" &amp; $G230 &amp; ":c" &amp; $H230), INDIRECT("b" &amp; Y230 &amp; ":b" &amp; AJ230)))</f>
        <v>0</v>
      </c>
      <c r="AV230" s="96">
        <f t="shared" ref="AV230:AV293" ca="1" si="147">IF(ISERROR(CORREL(INDIRECT("c" &amp; $G230 &amp; ":c" &amp; $H230), INDIRECT("b" &amp; Z230 &amp; ":b" &amp; AK230))),0,CORREL(INDIRECT("c" &amp; $G230 &amp; ":c" &amp; $H230), INDIRECT("b" &amp; Z230 &amp; ":b" &amp; AK230)))</f>
        <v>0</v>
      </c>
      <c r="AW230" s="13">
        <f t="shared" ca="1" si="122"/>
        <v>6</v>
      </c>
      <c r="AX230" s="2">
        <f t="shared" ca="1" si="123"/>
        <v>17</v>
      </c>
    </row>
    <row r="231" spans="1:50" ht="15" customHeight="1" x14ac:dyDescent="0.25">
      <c r="A231" s="93">
        <f t="shared" si="126"/>
        <v>43111</v>
      </c>
      <c r="B231" s="51">
        <f>bering!K231</f>
        <v>5650.8059999999996</v>
      </c>
      <c r="C231" s="51">
        <f>conus!K231</f>
        <v>5859.7470000000003</v>
      </c>
      <c r="D231" s="55">
        <f t="shared" ca="1" si="133"/>
        <v>5650.8059999999996</v>
      </c>
      <c r="E231" s="61">
        <f t="shared" ca="1" si="124"/>
        <v>17</v>
      </c>
      <c r="F231" s="9">
        <f t="shared" ref="F231:F294" ca="1" si="148">MAX(AL231:AV231)</f>
        <v>0</v>
      </c>
      <c r="G231" s="63">
        <f>ROW()</f>
        <v>231</v>
      </c>
      <c r="H231" s="95">
        <f t="shared" si="134"/>
        <v>228</v>
      </c>
      <c r="I231" s="95">
        <f t="shared" ca="1" si="135"/>
        <v>214</v>
      </c>
      <c r="J231" s="95">
        <f t="shared" ca="1" si="136"/>
        <v>211</v>
      </c>
      <c r="K231" s="94">
        <f t="shared" si="127"/>
        <v>0</v>
      </c>
      <c r="L231" s="89">
        <f t="shared" si="129"/>
        <v>0</v>
      </c>
      <c r="M231" s="94">
        <f t="shared" ca="1" si="128"/>
        <v>0</v>
      </c>
      <c r="N231" s="89">
        <f t="shared" ca="1" si="130"/>
        <v>0</v>
      </c>
      <c r="O231" s="89"/>
      <c r="P231" s="2">
        <f t="shared" si="132"/>
        <v>214</v>
      </c>
      <c r="Q231" s="2">
        <f t="shared" si="131"/>
        <v>213</v>
      </c>
      <c r="R231" s="2">
        <f t="shared" ref="Q231:Z256" si="149">$G231-R$6</f>
        <v>212</v>
      </c>
      <c r="S231" s="2">
        <f t="shared" si="149"/>
        <v>211</v>
      </c>
      <c r="T231" s="2">
        <f t="shared" si="149"/>
        <v>210</v>
      </c>
      <c r="U231" s="2">
        <f t="shared" si="149"/>
        <v>214</v>
      </c>
      <c r="V231" s="2">
        <f t="shared" si="149"/>
        <v>213</v>
      </c>
      <c r="W231" s="2">
        <f t="shared" si="149"/>
        <v>212</v>
      </c>
      <c r="X231" s="2">
        <f t="shared" si="149"/>
        <v>211</v>
      </c>
      <c r="Y231" s="2">
        <f t="shared" si="149"/>
        <v>210</v>
      </c>
      <c r="Z231" s="2">
        <f t="shared" si="149"/>
        <v>210</v>
      </c>
      <c r="AA231" s="92">
        <f t="shared" ref="AA231:AA294" si="150">P231-$B$1</f>
        <v>211</v>
      </c>
      <c r="AB231" s="92">
        <f t="shared" ref="AB231:AB294" si="151">Q231-$B$1</f>
        <v>210</v>
      </c>
      <c r="AC231" s="92">
        <f t="shared" ref="AC231:AC294" si="152">R231-$B$1</f>
        <v>209</v>
      </c>
      <c r="AD231" s="92">
        <f t="shared" ref="AD231:AD294" si="153">S231-$B$1</f>
        <v>208</v>
      </c>
      <c r="AE231" s="92">
        <f t="shared" ref="AE231:AE294" si="154">T231-$B$1</f>
        <v>207</v>
      </c>
      <c r="AF231" s="92">
        <f t="shared" ref="AF231:AF294" si="155">U231-$B$1</f>
        <v>211</v>
      </c>
      <c r="AG231" s="92">
        <f t="shared" ref="AG231:AG294" si="156">V231-$B$1</f>
        <v>210</v>
      </c>
      <c r="AH231" s="92">
        <f t="shared" ref="AH231:AH294" si="157">W231-$B$1</f>
        <v>209</v>
      </c>
      <c r="AI231" s="92">
        <f t="shared" ref="AI231:AI294" si="158">X231-$B$1</f>
        <v>208</v>
      </c>
      <c r="AJ231" s="92">
        <f t="shared" ref="AJ231:AJ294" si="159">Y231-$B$1</f>
        <v>207</v>
      </c>
      <c r="AK231" s="92">
        <f t="shared" ref="AK231:AK294" si="160">Z231-$B$1</f>
        <v>207</v>
      </c>
      <c r="AL231" s="96">
        <f t="shared" ca="1" si="137"/>
        <v>0</v>
      </c>
      <c r="AM231" s="96">
        <f t="shared" ca="1" si="138"/>
        <v>0</v>
      </c>
      <c r="AN231" s="96">
        <f t="shared" ca="1" si="139"/>
        <v>0</v>
      </c>
      <c r="AO231" s="96">
        <f t="shared" ca="1" si="140"/>
        <v>0</v>
      </c>
      <c r="AP231" s="96">
        <f t="shared" ca="1" si="141"/>
        <v>0</v>
      </c>
      <c r="AQ231" s="96">
        <f t="shared" ca="1" si="142"/>
        <v>0</v>
      </c>
      <c r="AR231" s="96">
        <f t="shared" ca="1" si="143"/>
        <v>0</v>
      </c>
      <c r="AS231" s="96">
        <f t="shared" ca="1" si="144"/>
        <v>0</v>
      </c>
      <c r="AT231" s="96">
        <f t="shared" ca="1" si="145"/>
        <v>0</v>
      </c>
      <c r="AU231" s="96">
        <f t="shared" ca="1" si="146"/>
        <v>0</v>
      </c>
      <c r="AV231" s="96">
        <f t="shared" ca="1" si="147"/>
        <v>0</v>
      </c>
      <c r="AW231" s="13">
        <f t="shared" ref="AW231:AW294" ca="1" si="161">IF(COUNTIF(AL231:AV231,"=0")=11,6,MATCH(MAX(AL231:AV231),AL231:AV231,0))</f>
        <v>6</v>
      </c>
      <c r="AX231" s="2">
        <f t="shared" ref="AX231:AX294" ca="1" si="162">INDEX(AL$6:AV$6,,AW231)</f>
        <v>17</v>
      </c>
    </row>
    <row r="232" spans="1:50" ht="15" customHeight="1" x14ac:dyDescent="0.25">
      <c r="A232" s="93">
        <f t="shared" si="126"/>
        <v>43112</v>
      </c>
      <c r="B232" s="51">
        <f>bering!K232</f>
        <v>5650.8059999999996</v>
      </c>
      <c r="C232" s="51">
        <f>conus!K232</f>
        <v>5859.7470000000003</v>
      </c>
      <c r="D232" s="55">
        <f t="shared" ca="1" si="133"/>
        <v>5650.8059999999996</v>
      </c>
      <c r="E232" s="61">
        <f t="shared" ref="E232:E295" ca="1" si="163">INDEX($AL$6:$AV$6,,AW232)</f>
        <v>17</v>
      </c>
      <c r="F232" s="9">
        <f t="shared" ca="1" si="148"/>
        <v>0</v>
      </c>
      <c r="G232" s="63">
        <f>ROW()</f>
        <v>232</v>
      </c>
      <c r="H232" s="95">
        <f t="shared" si="134"/>
        <v>229</v>
      </c>
      <c r="I232" s="95">
        <f t="shared" ca="1" si="135"/>
        <v>215</v>
      </c>
      <c r="J232" s="95">
        <f t="shared" ca="1" si="136"/>
        <v>212</v>
      </c>
      <c r="K232" s="94">
        <f t="shared" si="127"/>
        <v>0</v>
      </c>
      <c r="L232" s="89">
        <f t="shared" si="129"/>
        <v>0</v>
      </c>
      <c r="M232" s="94">
        <f t="shared" ca="1" si="128"/>
        <v>0</v>
      </c>
      <c r="N232" s="89">
        <f t="shared" ca="1" si="130"/>
        <v>0</v>
      </c>
      <c r="O232" s="89"/>
      <c r="P232" s="2">
        <f t="shared" si="132"/>
        <v>215</v>
      </c>
      <c r="Q232" s="2">
        <f t="shared" si="149"/>
        <v>214</v>
      </c>
      <c r="R232" s="2">
        <f t="shared" si="149"/>
        <v>213</v>
      </c>
      <c r="S232" s="2">
        <f t="shared" si="149"/>
        <v>212</v>
      </c>
      <c r="T232" s="2">
        <f t="shared" si="149"/>
        <v>211</v>
      </c>
      <c r="U232" s="2">
        <f t="shared" si="149"/>
        <v>215</v>
      </c>
      <c r="V232" s="2">
        <f t="shared" si="149"/>
        <v>214</v>
      </c>
      <c r="W232" s="2">
        <f t="shared" si="149"/>
        <v>213</v>
      </c>
      <c r="X232" s="2">
        <f t="shared" si="149"/>
        <v>212</v>
      </c>
      <c r="Y232" s="2">
        <f t="shared" si="149"/>
        <v>211</v>
      </c>
      <c r="Z232" s="2">
        <f t="shared" si="149"/>
        <v>211</v>
      </c>
      <c r="AA232" s="92">
        <f t="shared" si="150"/>
        <v>212</v>
      </c>
      <c r="AB232" s="92">
        <f t="shared" si="151"/>
        <v>211</v>
      </c>
      <c r="AC232" s="92">
        <f t="shared" si="152"/>
        <v>210</v>
      </c>
      <c r="AD232" s="92">
        <f t="shared" si="153"/>
        <v>209</v>
      </c>
      <c r="AE232" s="92">
        <f t="shared" si="154"/>
        <v>208</v>
      </c>
      <c r="AF232" s="92">
        <f t="shared" si="155"/>
        <v>212</v>
      </c>
      <c r="AG232" s="92">
        <f t="shared" si="156"/>
        <v>211</v>
      </c>
      <c r="AH232" s="92">
        <f t="shared" si="157"/>
        <v>210</v>
      </c>
      <c r="AI232" s="92">
        <f t="shared" si="158"/>
        <v>209</v>
      </c>
      <c r="AJ232" s="92">
        <f t="shared" si="159"/>
        <v>208</v>
      </c>
      <c r="AK232" s="92">
        <f t="shared" si="160"/>
        <v>208</v>
      </c>
      <c r="AL232" s="96">
        <f t="shared" ca="1" si="137"/>
        <v>0</v>
      </c>
      <c r="AM232" s="96">
        <f t="shared" ca="1" si="138"/>
        <v>0</v>
      </c>
      <c r="AN232" s="96">
        <f t="shared" ca="1" si="139"/>
        <v>0</v>
      </c>
      <c r="AO232" s="96">
        <f t="shared" ca="1" si="140"/>
        <v>0</v>
      </c>
      <c r="AP232" s="96">
        <f t="shared" ca="1" si="141"/>
        <v>0</v>
      </c>
      <c r="AQ232" s="96">
        <f t="shared" ca="1" si="142"/>
        <v>0</v>
      </c>
      <c r="AR232" s="96">
        <f t="shared" ca="1" si="143"/>
        <v>0</v>
      </c>
      <c r="AS232" s="96">
        <f t="shared" ca="1" si="144"/>
        <v>0</v>
      </c>
      <c r="AT232" s="96">
        <f t="shared" ca="1" si="145"/>
        <v>0</v>
      </c>
      <c r="AU232" s="96">
        <f t="shared" ca="1" si="146"/>
        <v>0</v>
      </c>
      <c r="AV232" s="96">
        <f t="shared" ca="1" si="147"/>
        <v>0</v>
      </c>
      <c r="AW232" s="13">
        <f t="shared" ca="1" si="161"/>
        <v>6</v>
      </c>
      <c r="AX232" s="2">
        <f t="shared" ca="1" si="162"/>
        <v>17</v>
      </c>
    </row>
    <row r="233" spans="1:50" ht="15" customHeight="1" x14ac:dyDescent="0.25">
      <c r="A233" s="93">
        <f t="shared" si="126"/>
        <v>43113</v>
      </c>
      <c r="B233" s="51">
        <f>bering!K233</f>
        <v>5650.8059999999996</v>
      </c>
      <c r="C233" s="51">
        <f>conus!K233</f>
        <v>5859.7470000000003</v>
      </c>
      <c r="D233" s="55">
        <f t="shared" ca="1" si="133"/>
        <v>5650.8059999999996</v>
      </c>
      <c r="E233" s="61">
        <f t="shared" ca="1" si="163"/>
        <v>17</v>
      </c>
      <c r="F233" s="9">
        <f t="shared" ca="1" si="148"/>
        <v>0</v>
      </c>
      <c r="G233" s="63">
        <f>ROW()</f>
        <v>233</v>
      </c>
      <c r="H233" s="95">
        <f t="shared" si="134"/>
        <v>230</v>
      </c>
      <c r="I233" s="95">
        <f t="shared" ca="1" si="135"/>
        <v>216</v>
      </c>
      <c r="J233" s="95">
        <f t="shared" ca="1" si="136"/>
        <v>213</v>
      </c>
      <c r="K233" s="94">
        <f t="shared" si="127"/>
        <v>0</v>
      </c>
      <c r="L233" s="89">
        <f t="shared" si="129"/>
        <v>0</v>
      </c>
      <c r="M233" s="94">
        <f t="shared" ca="1" si="128"/>
        <v>0</v>
      </c>
      <c r="N233" s="89">
        <f t="shared" ca="1" si="130"/>
        <v>0</v>
      </c>
      <c r="O233" s="89"/>
      <c r="P233" s="2">
        <f t="shared" si="132"/>
        <v>216</v>
      </c>
      <c r="Q233" s="2">
        <f t="shared" si="149"/>
        <v>215</v>
      </c>
      <c r="R233" s="2">
        <f t="shared" si="149"/>
        <v>214</v>
      </c>
      <c r="S233" s="2">
        <f t="shared" si="149"/>
        <v>213</v>
      </c>
      <c r="T233" s="2">
        <f t="shared" si="149"/>
        <v>212</v>
      </c>
      <c r="U233" s="2">
        <f t="shared" si="149"/>
        <v>216</v>
      </c>
      <c r="V233" s="2">
        <f t="shared" si="149"/>
        <v>215</v>
      </c>
      <c r="W233" s="2">
        <f t="shared" si="149"/>
        <v>214</v>
      </c>
      <c r="X233" s="2">
        <f t="shared" si="149"/>
        <v>213</v>
      </c>
      <c r="Y233" s="2">
        <f t="shared" si="149"/>
        <v>212</v>
      </c>
      <c r="Z233" s="2">
        <f t="shared" si="149"/>
        <v>212</v>
      </c>
      <c r="AA233" s="92">
        <f t="shared" si="150"/>
        <v>213</v>
      </c>
      <c r="AB233" s="92">
        <f t="shared" si="151"/>
        <v>212</v>
      </c>
      <c r="AC233" s="92">
        <f t="shared" si="152"/>
        <v>211</v>
      </c>
      <c r="AD233" s="92">
        <f t="shared" si="153"/>
        <v>210</v>
      </c>
      <c r="AE233" s="92">
        <f t="shared" si="154"/>
        <v>209</v>
      </c>
      <c r="AF233" s="92">
        <f t="shared" si="155"/>
        <v>213</v>
      </c>
      <c r="AG233" s="92">
        <f t="shared" si="156"/>
        <v>212</v>
      </c>
      <c r="AH233" s="92">
        <f t="shared" si="157"/>
        <v>211</v>
      </c>
      <c r="AI233" s="92">
        <f t="shared" si="158"/>
        <v>210</v>
      </c>
      <c r="AJ233" s="92">
        <f t="shared" si="159"/>
        <v>209</v>
      </c>
      <c r="AK233" s="92">
        <f t="shared" si="160"/>
        <v>209</v>
      </c>
      <c r="AL233" s="96">
        <f t="shared" ca="1" si="137"/>
        <v>0</v>
      </c>
      <c r="AM233" s="96">
        <f t="shared" ca="1" si="138"/>
        <v>0</v>
      </c>
      <c r="AN233" s="96">
        <f t="shared" ca="1" si="139"/>
        <v>0</v>
      </c>
      <c r="AO233" s="96">
        <f t="shared" ca="1" si="140"/>
        <v>0</v>
      </c>
      <c r="AP233" s="96">
        <f t="shared" ca="1" si="141"/>
        <v>0</v>
      </c>
      <c r="AQ233" s="96">
        <f t="shared" ca="1" si="142"/>
        <v>0</v>
      </c>
      <c r="AR233" s="96">
        <f t="shared" ca="1" si="143"/>
        <v>0</v>
      </c>
      <c r="AS233" s="96">
        <f t="shared" ca="1" si="144"/>
        <v>0</v>
      </c>
      <c r="AT233" s="96">
        <f t="shared" ca="1" si="145"/>
        <v>0</v>
      </c>
      <c r="AU233" s="96">
        <f t="shared" ca="1" si="146"/>
        <v>0</v>
      </c>
      <c r="AV233" s="96">
        <f t="shared" ca="1" si="147"/>
        <v>0</v>
      </c>
      <c r="AW233" s="13">
        <f t="shared" ca="1" si="161"/>
        <v>6</v>
      </c>
      <c r="AX233" s="2">
        <f t="shared" ca="1" si="162"/>
        <v>17</v>
      </c>
    </row>
    <row r="234" spans="1:50" ht="15" customHeight="1" x14ac:dyDescent="0.25">
      <c r="A234" s="93">
        <f t="shared" si="126"/>
        <v>43114</v>
      </c>
      <c r="B234" s="51">
        <f>bering!K234</f>
        <v>5650.8059999999996</v>
      </c>
      <c r="C234" s="51">
        <f>conus!K234</f>
        <v>5859.7470000000003</v>
      </c>
      <c r="D234" s="55">
        <f t="shared" ca="1" si="133"/>
        <v>5650.8059999999996</v>
      </c>
      <c r="E234" s="61">
        <f t="shared" ca="1" si="163"/>
        <v>17</v>
      </c>
      <c r="F234" s="9">
        <f t="shared" ca="1" si="148"/>
        <v>0</v>
      </c>
      <c r="G234" s="63">
        <f>ROW()</f>
        <v>234</v>
      </c>
      <c r="H234" s="95">
        <f t="shared" si="134"/>
        <v>231</v>
      </c>
      <c r="I234" s="95">
        <f t="shared" ca="1" si="135"/>
        <v>217</v>
      </c>
      <c r="J234" s="95">
        <f t="shared" ca="1" si="136"/>
        <v>214</v>
      </c>
      <c r="K234" s="94">
        <f t="shared" si="127"/>
        <v>0</v>
      </c>
      <c r="L234" s="89">
        <f t="shared" si="129"/>
        <v>0</v>
      </c>
      <c r="M234" s="94">
        <f t="shared" ca="1" si="128"/>
        <v>0</v>
      </c>
      <c r="N234" s="89">
        <f t="shared" ca="1" si="130"/>
        <v>0</v>
      </c>
      <c r="O234" s="89"/>
      <c r="P234" s="2">
        <f t="shared" si="132"/>
        <v>217</v>
      </c>
      <c r="Q234" s="2">
        <f t="shared" si="149"/>
        <v>216</v>
      </c>
      <c r="R234" s="2">
        <f t="shared" si="149"/>
        <v>215</v>
      </c>
      <c r="S234" s="2">
        <f t="shared" si="149"/>
        <v>214</v>
      </c>
      <c r="T234" s="2">
        <f t="shared" si="149"/>
        <v>213</v>
      </c>
      <c r="U234" s="2">
        <f t="shared" si="149"/>
        <v>217</v>
      </c>
      <c r="V234" s="2">
        <f t="shared" si="149"/>
        <v>216</v>
      </c>
      <c r="W234" s="2">
        <f t="shared" si="149"/>
        <v>215</v>
      </c>
      <c r="X234" s="2">
        <f t="shared" si="149"/>
        <v>214</v>
      </c>
      <c r="Y234" s="2">
        <f t="shared" si="149"/>
        <v>213</v>
      </c>
      <c r="Z234" s="2">
        <f t="shared" si="149"/>
        <v>213</v>
      </c>
      <c r="AA234" s="92">
        <f t="shared" si="150"/>
        <v>214</v>
      </c>
      <c r="AB234" s="92">
        <f t="shared" si="151"/>
        <v>213</v>
      </c>
      <c r="AC234" s="92">
        <f t="shared" si="152"/>
        <v>212</v>
      </c>
      <c r="AD234" s="92">
        <f t="shared" si="153"/>
        <v>211</v>
      </c>
      <c r="AE234" s="92">
        <f t="shared" si="154"/>
        <v>210</v>
      </c>
      <c r="AF234" s="92">
        <f t="shared" si="155"/>
        <v>214</v>
      </c>
      <c r="AG234" s="92">
        <f t="shared" si="156"/>
        <v>213</v>
      </c>
      <c r="AH234" s="92">
        <f t="shared" si="157"/>
        <v>212</v>
      </c>
      <c r="AI234" s="92">
        <f t="shared" si="158"/>
        <v>211</v>
      </c>
      <c r="AJ234" s="92">
        <f t="shared" si="159"/>
        <v>210</v>
      </c>
      <c r="AK234" s="92">
        <f t="shared" si="160"/>
        <v>210</v>
      </c>
      <c r="AL234" s="96">
        <f t="shared" ca="1" si="137"/>
        <v>0</v>
      </c>
      <c r="AM234" s="96">
        <f t="shared" ca="1" si="138"/>
        <v>0</v>
      </c>
      <c r="AN234" s="96">
        <f t="shared" ca="1" si="139"/>
        <v>0</v>
      </c>
      <c r="AO234" s="96">
        <f t="shared" ca="1" si="140"/>
        <v>0</v>
      </c>
      <c r="AP234" s="96">
        <f t="shared" ca="1" si="141"/>
        <v>0</v>
      </c>
      <c r="AQ234" s="96">
        <f t="shared" ca="1" si="142"/>
        <v>0</v>
      </c>
      <c r="AR234" s="96">
        <f t="shared" ca="1" si="143"/>
        <v>0</v>
      </c>
      <c r="AS234" s="96">
        <f t="shared" ca="1" si="144"/>
        <v>0</v>
      </c>
      <c r="AT234" s="96">
        <f t="shared" ca="1" si="145"/>
        <v>0</v>
      </c>
      <c r="AU234" s="96">
        <f t="shared" ca="1" si="146"/>
        <v>0</v>
      </c>
      <c r="AV234" s="96">
        <f t="shared" ca="1" si="147"/>
        <v>0</v>
      </c>
      <c r="AW234" s="13">
        <f t="shared" ca="1" si="161"/>
        <v>6</v>
      </c>
      <c r="AX234" s="2">
        <f t="shared" ca="1" si="162"/>
        <v>17</v>
      </c>
    </row>
    <row r="235" spans="1:50" ht="15" customHeight="1" x14ac:dyDescent="0.25">
      <c r="A235" s="93">
        <f t="shared" si="126"/>
        <v>43115</v>
      </c>
      <c r="B235" s="51">
        <f>bering!K235</f>
        <v>5650.8059999999996</v>
      </c>
      <c r="C235" s="51">
        <f>conus!K235</f>
        <v>5859.7470000000003</v>
      </c>
      <c r="D235" s="55">
        <f t="shared" ca="1" si="133"/>
        <v>5650.8059999999996</v>
      </c>
      <c r="E235" s="61">
        <f t="shared" ca="1" si="163"/>
        <v>17</v>
      </c>
      <c r="F235" s="9">
        <f t="shared" ca="1" si="148"/>
        <v>0</v>
      </c>
      <c r="G235" s="63">
        <f>ROW()</f>
        <v>235</v>
      </c>
      <c r="H235" s="95">
        <f t="shared" si="134"/>
        <v>232</v>
      </c>
      <c r="I235" s="95">
        <f t="shared" ca="1" si="135"/>
        <v>218</v>
      </c>
      <c r="J235" s="95">
        <f t="shared" ca="1" si="136"/>
        <v>215</v>
      </c>
      <c r="K235" s="94">
        <f t="shared" si="127"/>
        <v>0</v>
      </c>
      <c r="L235" s="89">
        <f t="shared" si="129"/>
        <v>0</v>
      </c>
      <c r="M235" s="94">
        <f t="shared" ca="1" si="128"/>
        <v>0</v>
      </c>
      <c r="N235" s="89">
        <f t="shared" ca="1" si="130"/>
        <v>0</v>
      </c>
      <c r="O235" s="89"/>
      <c r="P235" s="2">
        <f t="shared" si="132"/>
        <v>218</v>
      </c>
      <c r="Q235" s="2">
        <f t="shared" si="149"/>
        <v>217</v>
      </c>
      <c r="R235" s="2">
        <f t="shared" si="149"/>
        <v>216</v>
      </c>
      <c r="S235" s="2">
        <f t="shared" si="149"/>
        <v>215</v>
      </c>
      <c r="T235" s="2">
        <f t="shared" si="149"/>
        <v>214</v>
      </c>
      <c r="U235" s="2">
        <f t="shared" si="149"/>
        <v>218</v>
      </c>
      <c r="V235" s="2">
        <f t="shared" si="149"/>
        <v>217</v>
      </c>
      <c r="W235" s="2">
        <f t="shared" si="149"/>
        <v>216</v>
      </c>
      <c r="X235" s="2">
        <f t="shared" si="149"/>
        <v>215</v>
      </c>
      <c r="Y235" s="2">
        <f t="shared" si="149"/>
        <v>214</v>
      </c>
      <c r="Z235" s="2">
        <f t="shared" si="149"/>
        <v>214</v>
      </c>
      <c r="AA235" s="92">
        <f t="shared" si="150"/>
        <v>215</v>
      </c>
      <c r="AB235" s="92">
        <f t="shared" si="151"/>
        <v>214</v>
      </c>
      <c r="AC235" s="92">
        <f t="shared" si="152"/>
        <v>213</v>
      </c>
      <c r="AD235" s="92">
        <f t="shared" si="153"/>
        <v>212</v>
      </c>
      <c r="AE235" s="92">
        <f t="shared" si="154"/>
        <v>211</v>
      </c>
      <c r="AF235" s="92">
        <f t="shared" si="155"/>
        <v>215</v>
      </c>
      <c r="AG235" s="92">
        <f t="shared" si="156"/>
        <v>214</v>
      </c>
      <c r="AH235" s="92">
        <f t="shared" si="157"/>
        <v>213</v>
      </c>
      <c r="AI235" s="92">
        <f t="shared" si="158"/>
        <v>212</v>
      </c>
      <c r="AJ235" s="92">
        <f t="shared" si="159"/>
        <v>211</v>
      </c>
      <c r="AK235" s="92">
        <f t="shared" si="160"/>
        <v>211</v>
      </c>
      <c r="AL235" s="96">
        <f t="shared" ca="1" si="137"/>
        <v>0</v>
      </c>
      <c r="AM235" s="96">
        <f t="shared" ca="1" si="138"/>
        <v>0</v>
      </c>
      <c r="AN235" s="96">
        <f t="shared" ca="1" si="139"/>
        <v>0</v>
      </c>
      <c r="AO235" s="96">
        <f t="shared" ca="1" si="140"/>
        <v>0</v>
      </c>
      <c r="AP235" s="96">
        <f t="shared" ca="1" si="141"/>
        <v>0</v>
      </c>
      <c r="AQ235" s="96">
        <f t="shared" ca="1" si="142"/>
        <v>0</v>
      </c>
      <c r="AR235" s="96">
        <f t="shared" ca="1" si="143"/>
        <v>0</v>
      </c>
      <c r="AS235" s="96">
        <f t="shared" ca="1" si="144"/>
        <v>0</v>
      </c>
      <c r="AT235" s="96">
        <f t="shared" ca="1" si="145"/>
        <v>0</v>
      </c>
      <c r="AU235" s="96">
        <f t="shared" ca="1" si="146"/>
        <v>0</v>
      </c>
      <c r="AV235" s="96">
        <f t="shared" ca="1" si="147"/>
        <v>0</v>
      </c>
      <c r="AW235" s="13">
        <f t="shared" ca="1" si="161"/>
        <v>6</v>
      </c>
      <c r="AX235" s="2">
        <f t="shared" ca="1" si="162"/>
        <v>17</v>
      </c>
    </row>
    <row r="236" spans="1:50" ht="15" customHeight="1" x14ac:dyDescent="0.25">
      <c r="A236" s="93">
        <f t="shared" si="126"/>
        <v>43116</v>
      </c>
      <c r="B236" s="51">
        <f>bering!K236</f>
        <v>5650.8059999999996</v>
      </c>
      <c r="C236" s="51">
        <f>conus!K236</f>
        <v>5859.7470000000003</v>
      </c>
      <c r="D236" s="55">
        <f t="shared" ca="1" si="133"/>
        <v>5650.8059999999996</v>
      </c>
      <c r="E236" s="61">
        <f t="shared" ca="1" si="163"/>
        <v>17</v>
      </c>
      <c r="F236" s="9">
        <f t="shared" ca="1" si="148"/>
        <v>0</v>
      </c>
      <c r="G236" s="63">
        <f>ROW()</f>
        <v>236</v>
      </c>
      <c r="H236" s="95">
        <f t="shared" si="134"/>
        <v>233</v>
      </c>
      <c r="I236" s="95">
        <f t="shared" ca="1" si="135"/>
        <v>219</v>
      </c>
      <c r="J236" s="95">
        <f t="shared" ca="1" si="136"/>
        <v>216</v>
      </c>
      <c r="K236" s="94">
        <f t="shared" si="127"/>
        <v>0</v>
      </c>
      <c r="L236" s="89">
        <f t="shared" si="129"/>
        <v>0</v>
      </c>
      <c r="M236" s="94">
        <f t="shared" ca="1" si="128"/>
        <v>0</v>
      </c>
      <c r="N236" s="89">
        <f t="shared" ca="1" si="130"/>
        <v>0</v>
      </c>
      <c r="O236" s="89"/>
      <c r="P236" s="2">
        <f t="shared" si="132"/>
        <v>219</v>
      </c>
      <c r="Q236" s="2">
        <f t="shared" si="149"/>
        <v>218</v>
      </c>
      <c r="R236" s="2">
        <f t="shared" si="149"/>
        <v>217</v>
      </c>
      <c r="S236" s="2">
        <f t="shared" si="149"/>
        <v>216</v>
      </c>
      <c r="T236" s="2">
        <f t="shared" si="149"/>
        <v>215</v>
      </c>
      <c r="U236" s="2">
        <f t="shared" si="149"/>
        <v>219</v>
      </c>
      <c r="V236" s="2">
        <f t="shared" si="149"/>
        <v>218</v>
      </c>
      <c r="W236" s="2">
        <f t="shared" si="149"/>
        <v>217</v>
      </c>
      <c r="X236" s="2">
        <f t="shared" si="149"/>
        <v>216</v>
      </c>
      <c r="Y236" s="2">
        <f t="shared" si="149"/>
        <v>215</v>
      </c>
      <c r="Z236" s="2">
        <f t="shared" si="149"/>
        <v>215</v>
      </c>
      <c r="AA236" s="92">
        <f t="shared" si="150"/>
        <v>216</v>
      </c>
      <c r="AB236" s="92">
        <f t="shared" si="151"/>
        <v>215</v>
      </c>
      <c r="AC236" s="92">
        <f t="shared" si="152"/>
        <v>214</v>
      </c>
      <c r="AD236" s="92">
        <f t="shared" si="153"/>
        <v>213</v>
      </c>
      <c r="AE236" s="92">
        <f t="shared" si="154"/>
        <v>212</v>
      </c>
      <c r="AF236" s="92">
        <f t="shared" si="155"/>
        <v>216</v>
      </c>
      <c r="AG236" s="92">
        <f t="shared" si="156"/>
        <v>215</v>
      </c>
      <c r="AH236" s="92">
        <f t="shared" si="157"/>
        <v>214</v>
      </c>
      <c r="AI236" s="92">
        <f t="shared" si="158"/>
        <v>213</v>
      </c>
      <c r="AJ236" s="92">
        <f t="shared" si="159"/>
        <v>212</v>
      </c>
      <c r="AK236" s="92">
        <f t="shared" si="160"/>
        <v>212</v>
      </c>
      <c r="AL236" s="96">
        <f t="shared" ca="1" si="137"/>
        <v>0</v>
      </c>
      <c r="AM236" s="96">
        <f t="shared" ca="1" si="138"/>
        <v>0</v>
      </c>
      <c r="AN236" s="96">
        <f t="shared" ca="1" si="139"/>
        <v>0</v>
      </c>
      <c r="AO236" s="96">
        <f t="shared" ca="1" si="140"/>
        <v>0</v>
      </c>
      <c r="AP236" s="96">
        <f t="shared" ca="1" si="141"/>
        <v>0</v>
      </c>
      <c r="AQ236" s="96">
        <f t="shared" ca="1" si="142"/>
        <v>0</v>
      </c>
      <c r="AR236" s="96">
        <f t="shared" ca="1" si="143"/>
        <v>0</v>
      </c>
      <c r="AS236" s="96">
        <f t="shared" ca="1" si="144"/>
        <v>0</v>
      </c>
      <c r="AT236" s="96">
        <f t="shared" ca="1" si="145"/>
        <v>0</v>
      </c>
      <c r="AU236" s="96">
        <f t="shared" ca="1" si="146"/>
        <v>0</v>
      </c>
      <c r="AV236" s="96">
        <f t="shared" ca="1" si="147"/>
        <v>0</v>
      </c>
      <c r="AW236" s="13">
        <f t="shared" ca="1" si="161"/>
        <v>6</v>
      </c>
      <c r="AX236" s="2">
        <f t="shared" ca="1" si="162"/>
        <v>17</v>
      </c>
    </row>
    <row r="237" spans="1:50" ht="15" customHeight="1" x14ac:dyDescent="0.25">
      <c r="A237" s="93">
        <f t="shared" si="126"/>
        <v>43117</v>
      </c>
      <c r="B237" s="51">
        <f>bering!K237</f>
        <v>5650.8059999999996</v>
      </c>
      <c r="C237" s="51">
        <f>conus!K237</f>
        <v>5859.7470000000003</v>
      </c>
      <c r="D237" s="55">
        <f t="shared" ca="1" si="133"/>
        <v>5650.8059999999996</v>
      </c>
      <c r="E237" s="61">
        <f t="shared" ca="1" si="163"/>
        <v>17</v>
      </c>
      <c r="F237" s="9">
        <f t="shared" ca="1" si="148"/>
        <v>0</v>
      </c>
      <c r="G237" s="63">
        <f>ROW()</f>
        <v>237</v>
      </c>
      <c r="H237" s="95">
        <f t="shared" si="134"/>
        <v>234</v>
      </c>
      <c r="I237" s="95">
        <f t="shared" ca="1" si="135"/>
        <v>220</v>
      </c>
      <c r="J237" s="95">
        <f t="shared" ca="1" si="136"/>
        <v>217</v>
      </c>
      <c r="K237" s="94">
        <f t="shared" si="127"/>
        <v>0</v>
      </c>
      <c r="L237" s="89">
        <f t="shared" si="129"/>
        <v>0</v>
      </c>
      <c r="M237" s="94">
        <f t="shared" ca="1" si="128"/>
        <v>0</v>
      </c>
      <c r="N237" s="89">
        <f t="shared" ca="1" si="130"/>
        <v>0</v>
      </c>
      <c r="O237" s="89"/>
      <c r="P237" s="2">
        <f t="shared" si="132"/>
        <v>220</v>
      </c>
      <c r="Q237" s="2">
        <f t="shared" si="149"/>
        <v>219</v>
      </c>
      <c r="R237" s="2">
        <f t="shared" si="149"/>
        <v>218</v>
      </c>
      <c r="S237" s="2">
        <f t="shared" si="149"/>
        <v>217</v>
      </c>
      <c r="T237" s="2">
        <f t="shared" si="149"/>
        <v>216</v>
      </c>
      <c r="U237" s="2">
        <f t="shared" si="149"/>
        <v>220</v>
      </c>
      <c r="V237" s="2">
        <f t="shared" si="149"/>
        <v>219</v>
      </c>
      <c r="W237" s="2">
        <f t="shared" si="149"/>
        <v>218</v>
      </c>
      <c r="X237" s="2">
        <f t="shared" si="149"/>
        <v>217</v>
      </c>
      <c r="Y237" s="2">
        <f t="shared" si="149"/>
        <v>216</v>
      </c>
      <c r="Z237" s="2">
        <f t="shared" si="149"/>
        <v>216</v>
      </c>
      <c r="AA237" s="92">
        <f t="shared" si="150"/>
        <v>217</v>
      </c>
      <c r="AB237" s="92">
        <f t="shared" si="151"/>
        <v>216</v>
      </c>
      <c r="AC237" s="92">
        <f t="shared" si="152"/>
        <v>215</v>
      </c>
      <c r="AD237" s="92">
        <f t="shared" si="153"/>
        <v>214</v>
      </c>
      <c r="AE237" s="92">
        <f t="shared" si="154"/>
        <v>213</v>
      </c>
      <c r="AF237" s="92">
        <f t="shared" si="155"/>
        <v>217</v>
      </c>
      <c r="AG237" s="92">
        <f t="shared" si="156"/>
        <v>216</v>
      </c>
      <c r="AH237" s="92">
        <f t="shared" si="157"/>
        <v>215</v>
      </c>
      <c r="AI237" s="92">
        <f t="shared" si="158"/>
        <v>214</v>
      </c>
      <c r="AJ237" s="92">
        <f t="shared" si="159"/>
        <v>213</v>
      </c>
      <c r="AK237" s="92">
        <f t="shared" si="160"/>
        <v>213</v>
      </c>
      <c r="AL237" s="96">
        <f t="shared" ca="1" si="137"/>
        <v>0</v>
      </c>
      <c r="AM237" s="96">
        <f t="shared" ca="1" si="138"/>
        <v>0</v>
      </c>
      <c r="AN237" s="96">
        <f t="shared" ca="1" si="139"/>
        <v>0</v>
      </c>
      <c r="AO237" s="96">
        <f t="shared" ca="1" si="140"/>
        <v>0</v>
      </c>
      <c r="AP237" s="96">
        <f t="shared" ca="1" si="141"/>
        <v>0</v>
      </c>
      <c r="AQ237" s="96">
        <f t="shared" ca="1" si="142"/>
        <v>0</v>
      </c>
      <c r="AR237" s="96">
        <f t="shared" ca="1" si="143"/>
        <v>0</v>
      </c>
      <c r="AS237" s="96">
        <f t="shared" ca="1" si="144"/>
        <v>0</v>
      </c>
      <c r="AT237" s="96">
        <f t="shared" ca="1" si="145"/>
        <v>0</v>
      </c>
      <c r="AU237" s="96">
        <f t="shared" ca="1" si="146"/>
        <v>0</v>
      </c>
      <c r="AV237" s="96">
        <f t="shared" ca="1" si="147"/>
        <v>0</v>
      </c>
      <c r="AW237" s="13">
        <f t="shared" ca="1" si="161"/>
        <v>6</v>
      </c>
      <c r="AX237" s="2">
        <f t="shared" ca="1" si="162"/>
        <v>17</v>
      </c>
    </row>
    <row r="238" spans="1:50" ht="15" customHeight="1" x14ac:dyDescent="0.25">
      <c r="A238" s="93">
        <f t="shared" si="126"/>
        <v>43118</v>
      </c>
      <c r="B238" s="51">
        <f>bering!K238</f>
        <v>5650.8059999999996</v>
      </c>
      <c r="C238" s="51">
        <f>conus!K238</f>
        <v>5859.7470000000003</v>
      </c>
      <c r="D238" s="55">
        <f t="shared" ca="1" si="133"/>
        <v>5650.8059999999996</v>
      </c>
      <c r="E238" s="61">
        <f t="shared" ca="1" si="163"/>
        <v>17</v>
      </c>
      <c r="F238" s="9">
        <f t="shared" ca="1" si="148"/>
        <v>0</v>
      </c>
      <c r="G238" s="63">
        <f>ROW()</f>
        <v>238</v>
      </c>
      <c r="H238" s="95">
        <f t="shared" si="134"/>
        <v>235</v>
      </c>
      <c r="I238" s="95">
        <f t="shared" ca="1" si="135"/>
        <v>221</v>
      </c>
      <c r="J238" s="95">
        <f t="shared" ca="1" si="136"/>
        <v>218</v>
      </c>
      <c r="K238" s="94">
        <f t="shared" si="127"/>
        <v>0</v>
      </c>
      <c r="L238" s="89">
        <f t="shared" si="129"/>
        <v>0</v>
      </c>
      <c r="M238" s="94">
        <f t="shared" ca="1" si="128"/>
        <v>0</v>
      </c>
      <c r="N238" s="89">
        <f t="shared" ca="1" si="130"/>
        <v>0</v>
      </c>
      <c r="O238" s="89"/>
      <c r="P238" s="2">
        <f t="shared" si="132"/>
        <v>221</v>
      </c>
      <c r="Q238" s="2">
        <f t="shared" si="149"/>
        <v>220</v>
      </c>
      <c r="R238" s="2">
        <f t="shared" si="149"/>
        <v>219</v>
      </c>
      <c r="S238" s="2">
        <f t="shared" si="149"/>
        <v>218</v>
      </c>
      <c r="T238" s="2">
        <f t="shared" si="149"/>
        <v>217</v>
      </c>
      <c r="U238" s="2">
        <f t="shared" si="149"/>
        <v>221</v>
      </c>
      <c r="V238" s="2">
        <f t="shared" si="149"/>
        <v>220</v>
      </c>
      <c r="W238" s="2">
        <f t="shared" si="149"/>
        <v>219</v>
      </c>
      <c r="X238" s="2">
        <f t="shared" si="149"/>
        <v>218</v>
      </c>
      <c r="Y238" s="2">
        <f t="shared" si="149"/>
        <v>217</v>
      </c>
      <c r="Z238" s="2">
        <f t="shared" si="149"/>
        <v>217</v>
      </c>
      <c r="AA238" s="92">
        <f t="shared" si="150"/>
        <v>218</v>
      </c>
      <c r="AB238" s="92">
        <f t="shared" si="151"/>
        <v>217</v>
      </c>
      <c r="AC238" s="92">
        <f t="shared" si="152"/>
        <v>216</v>
      </c>
      <c r="AD238" s="92">
        <f t="shared" si="153"/>
        <v>215</v>
      </c>
      <c r="AE238" s="92">
        <f t="shared" si="154"/>
        <v>214</v>
      </c>
      <c r="AF238" s="92">
        <f t="shared" si="155"/>
        <v>218</v>
      </c>
      <c r="AG238" s="92">
        <f t="shared" si="156"/>
        <v>217</v>
      </c>
      <c r="AH238" s="92">
        <f t="shared" si="157"/>
        <v>216</v>
      </c>
      <c r="AI238" s="92">
        <f t="shared" si="158"/>
        <v>215</v>
      </c>
      <c r="AJ238" s="92">
        <f t="shared" si="159"/>
        <v>214</v>
      </c>
      <c r="AK238" s="92">
        <f t="shared" si="160"/>
        <v>214</v>
      </c>
      <c r="AL238" s="96">
        <f t="shared" ca="1" si="137"/>
        <v>0</v>
      </c>
      <c r="AM238" s="96">
        <f t="shared" ca="1" si="138"/>
        <v>0</v>
      </c>
      <c r="AN238" s="96">
        <f t="shared" ca="1" si="139"/>
        <v>0</v>
      </c>
      <c r="AO238" s="96">
        <f t="shared" ca="1" si="140"/>
        <v>0</v>
      </c>
      <c r="AP238" s="96">
        <f t="shared" ca="1" si="141"/>
        <v>0</v>
      </c>
      <c r="AQ238" s="96">
        <f t="shared" ca="1" si="142"/>
        <v>0</v>
      </c>
      <c r="AR238" s="96">
        <f t="shared" ca="1" si="143"/>
        <v>0</v>
      </c>
      <c r="AS238" s="96">
        <f t="shared" ca="1" si="144"/>
        <v>0</v>
      </c>
      <c r="AT238" s="96">
        <f t="shared" ca="1" si="145"/>
        <v>0</v>
      </c>
      <c r="AU238" s="96">
        <f t="shared" ca="1" si="146"/>
        <v>0</v>
      </c>
      <c r="AV238" s="96">
        <f t="shared" ca="1" si="147"/>
        <v>0</v>
      </c>
      <c r="AW238" s="13">
        <f t="shared" ca="1" si="161"/>
        <v>6</v>
      </c>
      <c r="AX238" s="2">
        <f t="shared" ca="1" si="162"/>
        <v>17</v>
      </c>
    </row>
    <row r="239" spans="1:50" ht="15" customHeight="1" x14ac:dyDescent="0.25">
      <c r="A239" s="93">
        <f t="shared" si="126"/>
        <v>43119</v>
      </c>
      <c r="B239" s="51">
        <f>bering!K239</f>
        <v>5650.8059999999996</v>
      </c>
      <c r="C239" s="51">
        <f>conus!K239</f>
        <v>5859.7470000000003</v>
      </c>
      <c r="D239" s="55">
        <f t="shared" ca="1" si="133"/>
        <v>5650.8059999999996</v>
      </c>
      <c r="E239" s="61">
        <f t="shared" ca="1" si="163"/>
        <v>17</v>
      </c>
      <c r="F239" s="9">
        <f t="shared" ca="1" si="148"/>
        <v>0</v>
      </c>
      <c r="G239" s="63">
        <f>ROW()</f>
        <v>239</v>
      </c>
      <c r="H239" s="95">
        <f t="shared" si="134"/>
        <v>236</v>
      </c>
      <c r="I239" s="95">
        <f t="shared" ca="1" si="135"/>
        <v>222</v>
      </c>
      <c r="J239" s="95">
        <f t="shared" ca="1" si="136"/>
        <v>219</v>
      </c>
      <c r="K239" s="94">
        <f t="shared" si="127"/>
        <v>0</v>
      </c>
      <c r="L239" s="89">
        <f t="shared" si="129"/>
        <v>0</v>
      </c>
      <c r="M239" s="94">
        <f t="shared" ca="1" si="128"/>
        <v>0</v>
      </c>
      <c r="N239" s="89">
        <f t="shared" ca="1" si="130"/>
        <v>0</v>
      </c>
      <c r="O239" s="89"/>
      <c r="P239" s="2">
        <f t="shared" si="132"/>
        <v>222</v>
      </c>
      <c r="Q239" s="2">
        <f t="shared" si="149"/>
        <v>221</v>
      </c>
      <c r="R239" s="2">
        <f t="shared" si="149"/>
        <v>220</v>
      </c>
      <c r="S239" s="2">
        <f t="shared" si="149"/>
        <v>219</v>
      </c>
      <c r="T239" s="2">
        <f t="shared" si="149"/>
        <v>218</v>
      </c>
      <c r="U239" s="2">
        <f t="shared" si="149"/>
        <v>222</v>
      </c>
      <c r="V239" s="2">
        <f t="shared" si="149"/>
        <v>221</v>
      </c>
      <c r="W239" s="2">
        <f t="shared" si="149"/>
        <v>220</v>
      </c>
      <c r="X239" s="2">
        <f t="shared" si="149"/>
        <v>219</v>
      </c>
      <c r="Y239" s="2">
        <f t="shared" si="149"/>
        <v>218</v>
      </c>
      <c r="Z239" s="2">
        <f t="shared" si="149"/>
        <v>218</v>
      </c>
      <c r="AA239" s="92">
        <f t="shared" si="150"/>
        <v>219</v>
      </c>
      <c r="AB239" s="92">
        <f t="shared" si="151"/>
        <v>218</v>
      </c>
      <c r="AC239" s="92">
        <f t="shared" si="152"/>
        <v>217</v>
      </c>
      <c r="AD239" s="92">
        <f t="shared" si="153"/>
        <v>216</v>
      </c>
      <c r="AE239" s="92">
        <f t="shared" si="154"/>
        <v>215</v>
      </c>
      <c r="AF239" s="92">
        <f t="shared" si="155"/>
        <v>219</v>
      </c>
      <c r="AG239" s="92">
        <f t="shared" si="156"/>
        <v>218</v>
      </c>
      <c r="AH239" s="92">
        <f t="shared" si="157"/>
        <v>217</v>
      </c>
      <c r="AI239" s="92">
        <f t="shared" si="158"/>
        <v>216</v>
      </c>
      <c r="AJ239" s="92">
        <f t="shared" si="159"/>
        <v>215</v>
      </c>
      <c r="AK239" s="92">
        <f t="shared" si="160"/>
        <v>215</v>
      </c>
      <c r="AL239" s="96">
        <f t="shared" ca="1" si="137"/>
        <v>0</v>
      </c>
      <c r="AM239" s="96">
        <f t="shared" ca="1" si="138"/>
        <v>0</v>
      </c>
      <c r="AN239" s="96">
        <f t="shared" ca="1" si="139"/>
        <v>0</v>
      </c>
      <c r="AO239" s="96">
        <f t="shared" ca="1" si="140"/>
        <v>0</v>
      </c>
      <c r="AP239" s="96">
        <f t="shared" ca="1" si="141"/>
        <v>0</v>
      </c>
      <c r="AQ239" s="96">
        <f t="shared" ca="1" si="142"/>
        <v>0</v>
      </c>
      <c r="AR239" s="96">
        <f t="shared" ca="1" si="143"/>
        <v>0</v>
      </c>
      <c r="AS239" s="96">
        <f t="shared" ca="1" si="144"/>
        <v>0</v>
      </c>
      <c r="AT239" s="96">
        <f t="shared" ca="1" si="145"/>
        <v>0</v>
      </c>
      <c r="AU239" s="96">
        <f t="shared" ca="1" si="146"/>
        <v>0</v>
      </c>
      <c r="AV239" s="96">
        <f t="shared" ca="1" si="147"/>
        <v>0</v>
      </c>
      <c r="AW239" s="13">
        <f t="shared" ca="1" si="161"/>
        <v>6</v>
      </c>
      <c r="AX239" s="2">
        <f t="shared" ca="1" si="162"/>
        <v>17</v>
      </c>
    </row>
    <row r="240" spans="1:50" ht="15" customHeight="1" x14ac:dyDescent="0.25">
      <c r="A240" s="93">
        <f t="shared" si="126"/>
        <v>43120</v>
      </c>
      <c r="B240" s="51">
        <f>bering!K240</f>
        <v>5650.8059999999996</v>
      </c>
      <c r="C240" s="51">
        <f>conus!K240</f>
        <v>5859.7470000000003</v>
      </c>
      <c r="D240" s="55">
        <f t="shared" ca="1" si="133"/>
        <v>5650.8059999999996</v>
      </c>
      <c r="E240" s="61">
        <f t="shared" ca="1" si="163"/>
        <v>17</v>
      </c>
      <c r="F240" s="9">
        <f t="shared" ca="1" si="148"/>
        <v>0</v>
      </c>
      <c r="G240" s="63">
        <f>ROW()</f>
        <v>240</v>
      </c>
      <c r="H240" s="95">
        <f t="shared" si="134"/>
        <v>237</v>
      </c>
      <c r="I240" s="95">
        <f t="shared" ca="1" si="135"/>
        <v>223</v>
      </c>
      <c r="J240" s="95">
        <f t="shared" ca="1" si="136"/>
        <v>220</v>
      </c>
      <c r="K240" s="94">
        <f t="shared" si="127"/>
        <v>0</v>
      </c>
      <c r="L240" s="89">
        <f t="shared" si="129"/>
        <v>0</v>
      </c>
      <c r="M240" s="94">
        <f t="shared" ca="1" si="128"/>
        <v>0</v>
      </c>
      <c r="N240" s="89">
        <f t="shared" ca="1" si="130"/>
        <v>0</v>
      </c>
      <c r="O240" s="89"/>
      <c r="P240" s="2">
        <f t="shared" si="132"/>
        <v>223</v>
      </c>
      <c r="Q240" s="2">
        <f t="shared" si="149"/>
        <v>222</v>
      </c>
      <c r="R240" s="2">
        <f t="shared" si="149"/>
        <v>221</v>
      </c>
      <c r="S240" s="2">
        <f t="shared" si="149"/>
        <v>220</v>
      </c>
      <c r="T240" s="2">
        <f t="shared" si="149"/>
        <v>219</v>
      </c>
      <c r="U240" s="2">
        <f t="shared" si="149"/>
        <v>223</v>
      </c>
      <c r="V240" s="2">
        <f t="shared" si="149"/>
        <v>222</v>
      </c>
      <c r="W240" s="2">
        <f t="shared" si="149"/>
        <v>221</v>
      </c>
      <c r="X240" s="2">
        <f t="shared" si="149"/>
        <v>220</v>
      </c>
      <c r="Y240" s="2">
        <f t="shared" si="149"/>
        <v>219</v>
      </c>
      <c r="Z240" s="2">
        <f t="shared" si="149"/>
        <v>219</v>
      </c>
      <c r="AA240" s="92">
        <f t="shared" si="150"/>
        <v>220</v>
      </c>
      <c r="AB240" s="92">
        <f t="shared" si="151"/>
        <v>219</v>
      </c>
      <c r="AC240" s="92">
        <f t="shared" si="152"/>
        <v>218</v>
      </c>
      <c r="AD240" s="92">
        <f t="shared" si="153"/>
        <v>217</v>
      </c>
      <c r="AE240" s="92">
        <f t="shared" si="154"/>
        <v>216</v>
      </c>
      <c r="AF240" s="92">
        <f t="shared" si="155"/>
        <v>220</v>
      </c>
      <c r="AG240" s="92">
        <f t="shared" si="156"/>
        <v>219</v>
      </c>
      <c r="AH240" s="92">
        <f t="shared" si="157"/>
        <v>218</v>
      </c>
      <c r="AI240" s="92">
        <f t="shared" si="158"/>
        <v>217</v>
      </c>
      <c r="AJ240" s="92">
        <f t="shared" si="159"/>
        <v>216</v>
      </c>
      <c r="AK240" s="92">
        <f t="shared" si="160"/>
        <v>216</v>
      </c>
      <c r="AL240" s="96">
        <f t="shared" ca="1" si="137"/>
        <v>0</v>
      </c>
      <c r="AM240" s="96">
        <f t="shared" ca="1" si="138"/>
        <v>0</v>
      </c>
      <c r="AN240" s="96">
        <f t="shared" ca="1" si="139"/>
        <v>0</v>
      </c>
      <c r="AO240" s="96">
        <f t="shared" ca="1" si="140"/>
        <v>0</v>
      </c>
      <c r="AP240" s="96">
        <f t="shared" ca="1" si="141"/>
        <v>0</v>
      </c>
      <c r="AQ240" s="96">
        <f t="shared" ca="1" si="142"/>
        <v>0</v>
      </c>
      <c r="AR240" s="96">
        <f t="shared" ca="1" si="143"/>
        <v>0</v>
      </c>
      <c r="AS240" s="96">
        <f t="shared" ca="1" si="144"/>
        <v>0</v>
      </c>
      <c r="AT240" s="96">
        <f t="shared" ca="1" si="145"/>
        <v>0</v>
      </c>
      <c r="AU240" s="96">
        <f t="shared" ca="1" si="146"/>
        <v>0</v>
      </c>
      <c r="AV240" s="96">
        <f t="shared" ca="1" si="147"/>
        <v>0</v>
      </c>
      <c r="AW240" s="13">
        <f t="shared" ca="1" si="161"/>
        <v>6</v>
      </c>
      <c r="AX240" s="2">
        <f t="shared" ca="1" si="162"/>
        <v>17</v>
      </c>
    </row>
    <row r="241" spans="1:50" ht="15" customHeight="1" x14ac:dyDescent="0.25">
      <c r="A241" s="93">
        <f t="shared" si="126"/>
        <v>43121</v>
      </c>
      <c r="B241" s="51">
        <f>bering!K241</f>
        <v>5650.8059999999996</v>
      </c>
      <c r="C241" s="51">
        <f>conus!K241</f>
        <v>5859.7470000000003</v>
      </c>
      <c r="D241" s="55">
        <f t="shared" ca="1" si="133"/>
        <v>5650.8059999999996</v>
      </c>
      <c r="E241" s="61">
        <f t="shared" ca="1" si="163"/>
        <v>17</v>
      </c>
      <c r="F241" s="9">
        <f t="shared" ca="1" si="148"/>
        <v>0</v>
      </c>
      <c r="G241" s="63">
        <f>ROW()</f>
        <v>241</v>
      </c>
      <c r="H241" s="95">
        <f t="shared" si="134"/>
        <v>238</v>
      </c>
      <c r="I241" s="95">
        <f t="shared" ca="1" si="135"/>
        <v>224</v>
      </c>
      <c r="J241" s="95">
        <f t="shared" ca="1" si="136"/>
        <v>221</v>
      </c>
      <c r="K241" s="94">
        <f t="shared" si="127"/>
        <v>0</v>
      </c>
      <c r="L241" s="89">
        <f t="shared" si="129"/>
        <v>0</v>
      </c>
      <c r="M241" s="94">
        <f t="shared" ca="1" si="128"/>
        <v>0</v>
      </c>
      <c r="N241" s="89">
        <f t="shared" ca="1" si="130"/>
        <v>0</v>
      </c>
      <c r="O241" s="89"/>
      <c r="P241" s="2">
        <f t="shared" si="132"/>
        <v>224</v>
      </c>
      <c r="Q241" s="2">
        <f t="shared" si="149"/>
        <v>223</v>
      </c>
      <c r="R241" s="2">
        <f t="shared" si="149"/>
        <v>222</v>
      </c>
      <c r="S241" s="2">
        <f t="shared" si="149"/>
        <v>221</v>
      </c>
      <c r="T241" s="2">
        <f t="shared" si="149"/>
        <v>220</v>
      </c>
      <c r="U241" s="2">
        <f t="shared" si="149"/>
        <v>224</v>
      </c>
      <c r="V241" s="2">
        <f t="shared" si="149"/>
        <v>223</v>
      </c>
      <c r="W241" s="2">
        <f t="shared" si="149"/>
        <v>222</v>
      </c>
      <c r="X241" s="2">
        <f t="shared" si="149"/>
        <v>221</v>
      </c>
      <c r="Y241" s="2">
        <f t="shared" si="149"/>
        <v>220</v>
      </c>
      <c r="Z241" s="2">
        <f t="shared" si="149"/>
        <v>220</v>
      </c>
      <c r="AA241" s="92">
        <f t="shared" si="150"/>
        <v>221</v>
      </c>
      <c r="AB241" s="92">
        <f t="shared" si="151"/>
        <v>220</v>
      </c>
      <c r="AC241" s="92">
        <f t="shared" si="152"/>
        <v>219</v>
      </c>
      <c r="AD241" s="92">
        <f t="shared" si="153"/>
        <v>218</v>
      </c>
      <c r="AE241" s="92">
        <f t="shared" si="154"/>
        <v>217</v>
      </c>
      <c r="AF241" s="92">
        <f t="shared" si="155"/>
        <v>221</v>
      </c>
      <c r="AG241" s="92">
        <f t="shared" si="156"/>
        <v>220</v>
      </c>
      <c r="AH241" s="92">
        <f t="shared" si="157"/>
        <v>219</v>
      </c>
      <c r="AI241" s="92">
        <f t="shared" si="158"/>
        <v>218</v>
      </c>
      <c r="AJ241" s="92">
        <f t="shared" si="159"/>
        <v>217</v>
      </c>
      <c r="AK241" s="92">
        <f t="shared" si="160"/>
        <v>217</v>
      </c>
      <c r="AL241" s="96">
        <f t="shared" ca="1" si="137"/>
        <v>0</v>
      </c>
      <c r="AM241" s="96">
        <f t="shared" ca="1" si="138"/>
        <v>0</v>
      </c>
      <c r="AN241" s="96">
        <f t="shared" ca="1" si="139"/>
        <v>0</v>
      </c>
      <c r="AO241" s="96">
        <f t="shared" ca="1" si="140"/>
        <v>0</v>
      </c>
      <c r="AP241" s="96">
        <f t="shared" ca="1" si="141"/>
        <v>0</v>
      </c>
      <c r="AQ241" s="96">
        <f t="shared" ca="1" si="142"/>
        <v>0</v>
      </c>
      <c r="AR241" s="96">
        <f t="shared" ca="1" si="143"/>
        <v>0</v>
      </c>
      <c r="AS241" s="96">
        <f t="shared" ca="1" si="144"/>
        <v>0</v>
      </c>
      <c r="AT241" s="96">
        <f t="shared" ca="1" si="145"/>
        <v>0</v>
      </c>
      <c r="AU241" s="96">
        <f t="shared" ca="1" si="146"/>
        <v>0</v>
      </c>
      <c r="AV241" s="96">
        <f t="shared" ca="1" si="147"/>
        <v>0</v>
      </c>
      <c r="AW241" s="13">
        <f t="shared" ca="1" si="161"/>
        <v>6</v>
      </c>
      <c r="AX241" s="2">
        <f t="shared" ca="1" si="162"/>
        <v>17</v>
      </c>
    </row>
    <row r="242" spans="1:50" ht="15" customHeight="1" x14ac:dyDescent="0.25">
      <c r="A242" s="93">
        <f t="shared" si="126"/>
        <v>43122</v>
      </c>
      <c r="B242" s="51">
        <f>bering!K242</f>
        <v>5650.8059999999996</v>
      </c>
      <c r="C242" s="51">
        <f>conus!K242</f>
        <v>5859.7470000000003</v>
      </c>
      <c r="D242" s="55">
        <f t="shared" ca="1" si="133"/>
        <v>5650.8059999999996</v>
      </c>
      <c r="E242" s="61">
        <f t="shared" ca="1" si="163"/>
        <v>17</v>
      </c>
      <c r="F242" s="9">
        <f t="shared" ca="1" si="148"/>
        <v>0</v>
      </c>
      <c r="G242" s="63">
        <f>ROW()</f>
        <v>242</v>
      </c>
      <c r="H242" s="95">
        <f t="shared" si="134"/>
        <v>239</v>
      </c>
      <c r="I242" s="95">
        <f t="shared" ca="1" si="135"/>
        <v>225</v>
      </c>
      <c r="J242" s="95">
        <f t="shared" ca="1" si="136"/>
        <v>222</v>
      </c>
      <c r="K242" s="94">
        <f t="shared" si="127"/>
        <v>0</v>
      </c>
      <c r="L242" s="89">
        <f t="shared" si="129"/>
        <v>0</v>
      </c>
      <c r="M242" s="94">
        <f t="shared" ca="1" si="128"/>
        <v>0</v>
      </c>
      <c r="N242" s="89">
        <f t="shared" ca="1" si="130"/>
        <v>0</v>
      </c>
      <c r="O242" s="89"/>
      <c r="P242" s="2">
        <f t="shared" si="132"/>
        <v>225</v>
      </c>
      <c r="Q242" s="2">
        <f t="shared" si="149"/>
        <v>224</v>
      </c>
      <c r="R242" s="2">
        <f t="shared" si="149"/>
        <v>223</v>
      </c>
      <c r="S242" s="2">
        <f t="shared" si="149"/>
        <v>222</v>
      </c>
      <c r="T242" s="2">
        <f t="shared" si="149"/>
        <v>221</v>
      </c>
      <c r="U242" s="2">
        <f t="shared" si="149"/>
        <v>225</v>
      </c>
      <c r="V242" s="2">
        <f t="shared" si="149"/>
        <v>224</v>
      </c>
      <c r="W242" s="2">
        <f t="shared" si="149"/>
        <v>223</v>
      </c>
      <c r="X242" s="2">
        <f t="shared" si="149"/>
        <v>222</v>
      </c>
      <c r="Y242" s="2">
        <f t="shared" si="149"/>
        <v>221</v>
      </c>
      <c r="Z242" s="2">
        <f t="shared" si="149"/>
        <v>221</v>
      </c>
      <c r="AA242" s="92">
        <f t="shared" si="150"/>
        <v>222</v>
      </c>
      <c r="AB242" s="92">
        <f t="shared" si="151"/>
        <v>221</v>
      </c>
      <c r="AC242" s="92">
        <f t="shared" si="152"/>
        <v>220</v>
      </c>
      <c r="AD242" s="92">
        <f t="shared" si="153"/>
        <v>219</v>
      </c>
      <c r="AE242" s="92">
        <f t="shared" si="154"/>
        <v>218</v>
      </c>
      <c r="AF242" s="92">
        <f t="shared" si="155"/>
        <v>222</v>
      </c>
      <c r="AG242" s="92">
        <f t="shared" si="156"/>
        <v>221</v>
      </c>
      <c r="AH242" s="92">
        <f t="shared" si="157"/>
        <v>220</v>
      </c>
      <c r="AI242" s="92">
        <f t="shared" si="158"/>
        <v>219</v>
      </c>
      <c r="AJ242" s="92">
        <f t="shared" si="159"/>
        <v>218</v>
      </c>
      <c r="AK242" s="92">
        <f t="shared" si="160"/>
        <v>218</v>
      </c>
      <c r="AL242" s="96">
        <f t="shared" ca="1" si="137"/>
        <v>0</v>
      </c>
      <c r="AM242" s="96">
        <f t="shared" ca="1" si="138"/>
        <v>0</v>
      </c>
      <c r="AN242" s="96">
        <f t="shared" ca="1" si="139"/>
        <v>0</v>
      </c>
      <c r="AO242" s="96">
        <f t="shared" ca="1" si="140"/>
        <v>0</v>
      </c>
      <c r="AP242" s="96">
        <f t="shared" ca="1" si="141"/>
        <v>0</v>
      </c>
      <c r="AQ242" s="96">
        <f t="shared" ca="1" si="142"/>
        <v>0</v>
      </c>
      <c r="AR242" s="96">
        <f t="shared" ca="1" si="143"/>
        <v>0</v>
      </c>
      <c r="AS242" s="96">
        <f t="shared" ca="1" si="144"/>
        <v>0</v>
      </c>
      <c r="AT242" s="96">
        <f t="shared" ca="1" si="145"/>
        <v>0</v>
      </c>
      <c r="AU242" s="96">
        <f t="shared" ca="1" si="146"/>
        <v>0</v>
      </c>
      <c r="AV242" s="96">
        <f t="shared" ca="1" si="147"/>
        <v>0</v>
      </c>
      <c r="AW242" s="13">
        <f t="shared" ca="1" si="161"/>
        <v>6</v>
      </c>
      <c r="AX242" s="2">
        <f t="shared" ca="1" si="162"/>
        <v>17</v>
      </c>
    </row>
    <row r="243" spans="1:50" ht="15" customHeight="1" x14ac:dyDescent="0.25">
      <c r="A243" s="93">
        <f t="shared" si="126"/>
        <v>43123</v>
      </c>
      <c r="B243" s="51">
        <f>bering!K243</f>
        <v>5650.8059999999996</v>
      </c>
      <c r="C243" s="51">
        <f>conus!K243</f>
        <v>5859.7470000000003</v>
      </c>
      <c r="D243" s="55">
        <f t="shared" ca="1" si="133"/>
        <v>5650.8059999999996</v>
      </c>
      <c r="E243" s="61">
        <f t="shared" ca="1" si="163"/>
        <v>17</v>
      </c>
      <c r="F243" s="9">
        <f t="shared" ca="1" si="148"/>
        <v>0</v>
      </c>
      <c r="G243" s="63">
        <f>ROW()</f>
        <v>243</v>
      </c>
      <c r="H243" s="95">
        <f t="shared" si="134"/>
        <v>240</v>
      </c>
      <c r="I243" s="95">
        <f t="shared" ca="1" si="135"/>
        <v>226</v>
      </c>
      <c r="J243" s="95">
        <f t="shared" ca="1" si="136"/>
        <v>223</v>
      </c>
      <c r="K243" s="94">
        <f t="shared" si="127"/>
        <v>0</v>
      </c>
      <c r="L243" s="89">
        <f t="shared" si="129"/>
        <v>0</v>
      </c>
      <c r="M243" s="94">
        <f t="shared" ca="1" si="128"/>
        <v>0</v>
      </c>
      <c r="N243" s="89">
        <f t="shared" ca="1" si="130"/>
        <v>0</v>
      </c>
      <c r="O243" s="89"/>
      <c r="P243" s="2">
        <f t="shared" si="132"/>
        <v>226</v>
      </c>
      <c r="Q243" s="2">
        <f t="shared" si="149"/>
        <v>225</v>
      </c>
      <c r="R243" s="2">
        <f t="shared" si="149"/>
        <v>224</v>
      </c>
      <c r="S243" s="2">
        <f t="shared" si="149"/>
        <v>223</v>
      </c>
      <c r="T243" s="2">
        <f t="shared" si="149"/>
        <v>222</v>
      </c>
      <c r="U243" s="2">
        <f t="shared" si="149"/>
        <v>226</v>
      </c>
      <c r="V243" s="2">
        <f t="shared" si="149"/>
        <v>225</v>
      </c>
      <c r="W243" s="2">
        <f t="shared" si="149"/>
        <v>224</v>
      </c>
      <c r="X243" s="2">
        <f t="shared" si="149"/>
        <v>223</v>
      </c>
      <c r="Y243" s="2">
        <f t="shared" si="149"/>
        <v>222</v>
      </c>
      <c r="Z243" s="2">
        <f t="shared" si="149"/>
        <v>222</v>
      </c>
      <c r="AA243" s="92">
        <f t="shared" si="150"/>
        <v>223</v>
      </c>
      <c r="AB243" s="92">
        <f t="shared" si="151"/>
        <v>222</v>
      </c>
      <c r="AC243" s="92">
        <f t="shared" si="152"/>
        <v>221</v>
      </c>
      <c r="AD243" s="92">
        <f t="shared" si="153"/>
        <v>220</v>
      </c>
      <c r="AE243" s="92">
        <f t="shared" si="154"/>
        <v>219</v>
      </c>
      <c r="AF243" s="92">
        <f t="shared" si="155"/>
        <v>223</v>
      </c>
      <c r="AG243" s="92">
        <f t="shared" si="156"/>
        <v>222</v>
      </c>
      <c r="AH243" s="92">
        <f t="shared" si="157"/>
        <v>221</v>
      </c>
      <c r="AI243" s="92">
        <f t="shared" si="158"/>
        <v>220</v>
      </c>
      <c r="AJ243" s="92">
        <f t="shared" si="159"/>
        <v>219</v>
      </c>
      <c r="AK243" s="92">
        <f t="shared" si="160"/>
        <v>219</v>
      </c>
      <c r="AL243" s="96">
        <f t="shared" ca="1" si="137"/>
        <v>0</v>
      </c>
      <c r="AM243" s="96">
        <f t="shared" ca="1" si="138"/>
        <v>0</v>
      </c>
      <c r="AN243" s="96">
        <f t="shared" ca="1" si="139"/>
        <v>0</v>
      </c>
      <c r="AO243" s="96">
        <f t="shared" ca="1" si="140"/>
        <v>0</v>
      </c>
      <c r="AP243" s="96">
        <f t="shared" ca="1" si="141"/>
        <v>0</v>
      </c>
      <c r="AQ243" s="96">
        <f t="shared" ca="1" si="142"/>
        <v>0</v>
      </c>
      <c r="AR243" s="96">
        <f t="shared" ca="1" si="143"/>
        <v>0</v>
      </c>
      <c r="AS243" s="96">
        <f t="shared" ca="1" si="144"/>
        <v>0</v>
      </c>
      <c r="AT243" s="96">
        <f t="shared" ca="1" si="145"/>
        <v>0</v>
      </c>
      <c r="AU243" s="96">
        <f t="shared" ca="1" si="146"/>
        <v>0</v>
      </c>
      <c r="AV243" s="96">
        <f t="shared" ca="1" si="147"/>
        <v>0</v>
      </c>
      <c r="AW243" s="13">
        <f t="shared" ca="1" si="161"/>
        <v>6</v>
      </c>
      <c r="AX243" s="2">
        <f t="shared" ca="1" si="162"/>
        <v>17</v>
      </c>
    </row>
    <row r="244" spans="1:50" ht="15" customHeight="1" x14ac:dyDescent="0.25">
      <c r="A244" s="93">
        <f t="shared" si="126"/>
        <v>43124</v>
      </c>
      <c r="B244" s="51">
        <f>bering!K244</f>
        <v>5650.8059999999996</v>
      </c>
      <c r="C244" s="51">
        <f>conus!K244</f>
        <v>5859.7470000000003</v>
      </c>
      <c r="D244" s="55">
        <f t="shared" ca="1" si="133"/>
        <v>5650.8059999999996</v>
      </c>
      <c r="E244" s="61">
        <f t="shared" ca="1" si="163"/>
        <v>17</v>
      </c>
      <c r="F244" s="9">
        <f t="shared" ca="1" si="148"/>
        <v>0</v>
      </c>
      <c r="G244" s="63">
        <f>ROW()</f>
        <v>244</v>
      </c>
      <c r="H244" s="95">
        <f t="shared" si="134"/>
        <v>241</v>
      </c>
      <c r="I244" s="95">
        <f t="shared" ca="1" si="135"/>
        <v>227</v>
      </c>
      <c r="J244" s="95">
        <f t="shared" ca="1" si="136"/>
        <v>224</v>
      </c>
      <c r="K244" s="94">
        <f t="shared" si="127"/>
        <v>0</v>
      </c>
      <c r="L244" s="89">
        <f t="shared" si="129"/>
        <v>0</v>
      </c>
      <c r="M244" s="94">
        <f t="shared" ca="1" si="128"/>
        <v>0</v>
      </c>
      <c r="N244" s="89">
        <f t="shared" ca="1" si="130"/>
        <v>0</v>
      </c>
      <c r="O244" s="89"/>
      <c r="P244" s="2">
        <f t="shared" si="132"/>
        <v>227</v>
      </c>
      <c r="Q244" s="2">
        <f t="shared" si="149"/>
        <v>226</v>
      </c>
      <c r="R244" s="2">
        <f t="shared" si="149"/>
        <v>225</v>
      </c>
      <c r="S244" s="2">
        <f t="shared" si="149"/>
        <v>224</v>
      </c>
      <c r="T244" s="2">
        <f t="shared" si="149"/>
        <v>223</v>
      </c>
      <c r="U244" s="2">
        <f t="shared" si="149"/>
        <v>227</v>
      </c>
      <c r="V244" s="2">
        <f t="shared" si="149"/>
        <v>226</v>
      </c>
      <c r="W244" s="2">
        <f t="shared" si="149"/>
        <v>225</v>
      </c>
      <c r="X244" s="2">
        <f t="shared" si="149"/>
        <v>224</v>
      </c>
      <c r="Y244" s="2">
        <f t="shared" si="149"/>
        <v>223</v>
      </c>
      <c r="Z244" s="2">
        <f t="shared" si="149"/>
        <v>223</v>
      </c>
      <c r="AA244" s="92">
        <f t="shared" si="150"/>
        <v>224</v>
      </c>
      <c r="AB244" s="92">
        <f t="shared" si="151"/>
        <v>223</v>
      </c>
      <c r="AC244" s="92">
        <f t="shared" si="152"/>
        <v>222</v>
      </c>
      <c r="AD244" s="92">
        <f t="shared" si="153"/>
        <v>221</v>
      </c>
      <c r="AE244" s="92">
        <f t="shared" si="154"/>
        <v>220</v>
      </c>
      <c r="AF244" s="92">
        <f t="shared" si="155"/>
        <v>224</v>
      </c>
      <c r="AG244" s="92">
        <f t="shared" si="156"/>
        <v>223</v>
      </c>
      <c r="AH244" s="92">
        <f t="shared" si="157"/>
        <v>222</v>
      </c>
      <c r="AI244" s="92">
        <f t="shared" si="158"/>
        <v>221</v>
      </c>
      <c r="AJ244" s="92">
        <f t="shared" si="159"/>
        <v>220</v>
      </c>
      <c r="AK244" s="92">
        <f t="shared" si="160"/>
        <v>220</v>
      </c>
      <c r="AL244" s="96">
        <f t="shared" ca="1" si="137"/>
        <v>0</v>
      </c>
      <c r="AM244" s="96">
        <f t="shared" ca="1" si="138"/>
        <v>0</v>
      </c>
      <c r="AN244" s="96">
        <f t="shared" ca="1" si="139"/>
        <v>0</v>
      </c>
      <c r="AO244" s="96">
        <f t="shared" ca="1" si="140"/>
        <v>0</v>
      </c>
      <c r="AP244" s="96">
        <f t="shared" ca="1" si="141"/>
        <v>0</v>
      </c>
      <c r="AQ244" s="96">
        <f t="shared" ca="1" si="142"/>
        <v>0</v>
      </c>
      <c r="AR244" s="96">
        <f t="shared" ca="1" si="143"/>
        <v>0</v>
      </c>
      <c r="AS244" s="96">
        <f t="shared" ca="1" si="144"/>
        <v>0</v>
      </c>
      <c r="AT244" s="96">
        <f t="shared" ca="1" si="145"/>
        <v>0</v>
      </c>
      <c r="AU244" s="96">
        <f t="shared" ca="1" si="146"/>
        <v>0</v>
      </c>
      <c r="AV244" s="96">
        <f t="shared" ca="1" si="147"/>
        <v>0</v>
      </c>
      <c r="AW244" s="13">
        <f t="shared" ca="1" si="161"/>
        <v>6</v>
      </c>
      <c r="AX244" s="2">
        <f t="shared" ca="1" si="162"/>
        <v>17</v>
      </c>
    </row>
    <row r="245" spans="1:50" ht="15" customHeight="1" x14ac:dyDescent="0.25">
      <c r="A245" s="93">
        <f t="shared" si="126"/>
        <v>43125</v>
      </c>
      <c r="B245" s="51">
        <f>bering!K245</f>
        <v>5650.8059999999996</v>
      </c>
      <c r="C245" s="51">
        <f>conus!K245</f>
        <v>5859.7470000000003</v>
      </c>
      <c r="D245" s="55">
        <f t="shared" ca="1" si="133"/>
        <v>5650.8059999999996</v>
      </c>
      <c r="E245" s="61">
        <f t="shared" ca="1" si="163"/>
        <v>17</v>
      </c>
      <c r="F245" s="9">
        <f t="shared" ca="1" si="148"/>
        <v>0</v>
      </c>
      <c r="G245" s="63">
        <f>ROW()</f>
        <v>245</v>
      </c>
      <c r="H245" s="95">
        <f t="shared" si="134"/>
        <v>242</v>
      </c>
      <c r="I245" s="95">
        <f t="shared" ca="1" si="135"/>
        <v>228</v>
      </c>
      <c r="J245" s="95">
        <f t="shared" ca="1" si="136"/>
        <v>225</v>
      </c>
      <c r="K245" s="94">
        <f t="shared" si="127"/>
        <v>0</v>
      </c>
      <c r="L245" s="89">
        <f t="shared" si="129"/>
        <v>0</v>
      </c>
      <c r="M245" s="94">
        <f t="shared" ca="1" si="128"/>
        <v>0</v>
      </c>
      <c r="N245" s="89">
        <f t="shared" ca="1" si="130"/>
        <v>0</v>
      </c>
      <c r="O245" s="89"/>
      <c r="P245" s="2">
        <f t="shared" si="132"/>
        <v>228</v>
      </c>
      <c r="Q245" s="2">
        <f t="shared" si="149"/>
        <v>227</v>
      </c>
      <c r="R245" s="2">
        <f t="shared" si="149"/>
        <v>226</v>
      </c>
      <c r="S245" s="2">
        <f t="shared" si="149"/>
        <v>225</v>
      </c>
      <c r="T245" s="2">
        <f t="shared" si="149"/>
        <v>224</v>
      </c>
      <c r="U245" s="2">
        <f t="shared" si="149"/>
        <v>228</v>
      </c>
      <c r="V245" s="2">
        <f t="shared" si="149"/>
        <v>227</v>
      </c>
      <c r="W245" s="2">
        <f t="shared" si="149"/>
        <v>226</v>
      </c>
      <c r="X245" s="2">
        <f t="shared" si="149"/>
        <v>225</v>
      </c>
      <c r="Y245" s="2">
        <f t="shared" si="149"/>
        <v>224</v>
      </c>
      <c r="Z245" s="2">
        <f t="shared" si="149"/>
        <v>224</v>
      </c>
      <c r="AA245" s="92">
        <f t="shared" si="150"/>
        <v>225</v>
      </c>
      <c r="AB245" s="92">
        <f t="shared" si="151"/>
        <v>224</v>
      </c>
      <c r="AC245" s="92">
        <f t="shared" si="152"/>
        <v>223</v>
      </c>
      <c r="AD245" s="92">
        <f t="shared" si="153"/>
        <v>222</v>
      </c>
      <c r="AE245" s="92">
        <f t="shared" si="154"/>
        <v>221</v>
      </c>
      <c r="AF245" s="92">
        <f t="shared" si="155"/>
        <v>225</v>
      </c>
      <c r="AG245" s="92">
        <f t="shared" si="156"/>
        <v>224</v>
      </c>
      <c r="AH245" s="92">
        <f t="shared" si="157"/>
        <v>223</v>
      </c>
      <c r="AI245" s="92">
        <f t="shared" si="158"/>
        <v>222</v>
      </c>
      <c r="AJ245" s="92">
        <f t="shared" si="159"/>
        <v>221</v>
      </c>
      <c r="AK245" s="92">
        <f t="shared" si="160"/>
        <v>221</v>
      </c>
      <c r="AL245" s="96">
        <f t="shared" ca="1" si="137"/>
        <v>0</v>
      </c>
      <c r="AM245" s="96">
        <f t="shared" ca="1" si="138"/>
        <v>0</v>
      </c>
      <c r="AN245" s="96">
        <f t="shared" ca="1" si="139"/>
        <v>0</v>
      </c>
      <c r="AO245" s="96">
        <f t="shared" ca="1" si="140"/>
        <v>0</v>
      </c>
      <c r="AP245" s="96">
        <f t="shared" ca="1" si="141"/>
        <v>0</v>
      </c>
      <c r="AQ245" s="96">
        <f t="shared" ca="1" si="142"/>
        <v>0</v>
      </c>
      <c r="AR245" s="96">
        <f t="shared" ca="1" si="143"/>
        <v>0</v>
      </c>
      <c r="AS245" s="96">
        <f t="shared" ca="1" si="144"/>
        <v>0</v>
      </c>
      <c r="AT245" s="96">
        <f t="shared" ca="1" si="145"/>
        <v>0</v>
      </c>
      <c r="AU245" s="96">
        <f t="shared" ca="1" si="146"/>
        <v>0</v>
      </c>
      <c r="AV245" s="96">
        <f t="shared" ca="1" si="147"/>
        <v>0</v>
      </c>
      <c r="AW245" s="13">
        <f t="shared" ca="1" si="161"/>
        <v>6</v>
      </c>
      <c r="AX245" s="2">
        <f t="shared" ca="1" si="162"/>
        <v>17</v>
      </c>
    </row>
    <row r="246" spans="1:50" ht="15" customHeight="1" x14ac:dyDescent="0.25">
      <c r="A246" s="93">
        <f t="shared" si="126"/>
        <v>43126</v>
      </c>
      <c r="B246" s="51">
        <f>bering!K246</f>
        <v>5650.8059999999996</v>
      </c>
      <c r="C246" s="51">
        <f>conus!K246</f>
        <v>5859.7470000000003</v>
      </c>
      <c r="D246" s="55">
        <f t="shared" ca="1" si="133"/>
        <v>5650.8059999999996</v>
      </c>
      <c r="E246" s="61">
        <f t="shared" ca="1" si="163"/>
        <v>17</v>
      </c>
      <c r="F246" s="9">
        <f t="shared" ca="1" si="148"/>
        <v>0</v>
      </c>
      <c r="G246" s="63">
        <f>ROW()</f>
        <v>246</v>
      </c>
      <c r="H246" s="95">
        <f t="shared" si="134"/>
        <v>243</v>
      </c>
      <c r="I246" s="95">
        <f t="shared" ca="1" si="135"/>
        <v>229</v>
      </c>
      <c r="J246" s="95">
        <f t="shared" ca="1" si="136"/>
        <v>226</v>
      </c>
      <c r="K246" s="94">
        <f t="shared" si="127"/>
        <v>0</v>
      </c>
      <c r="L246" s="89">
        <f t="shared" si="129"/>
        <v>0</v>
      </c>
      <c r="M246" s="94">
        <f t="shared" ca="1" si="128"/>
        <v>0</v>
      </c>
      <c r="N246" s="89">
        <f t="shared" ca="1" si="130"/>
        <v>0</v>
      </c>
      <c r="O246" s="89"/>
      <c r="P246" s="2">
        <f t="shared" si="132"/>
        <v>229</v>
      </c>
      <c r="Q246" s="2">
        <f t="shared" si="149"/>
        <v>228</v>
      </c>
      <c r="R246" s="2">
        <f t="shared" si="149"/>
        <v>227</v>
      </c>
      <c r="S246" s="2">
        <f t="shared" si="149"/>
        <v>226</v>
      </c>
      <c r="T246" s="2">
        <f t="shared" si="149"/>
        <v>225</v>
      </c>
      <c r="U246" s="2">
        <f t="shared" si="149"/>
        <v>229</v>
      </c>
      <c r="V246" s="2">
        <f t="shared" si="149"/>
        <v>228</v>
      </c>
      <c r="W246" s="2">
        <f t="shared" si="149"/>
        <v>227</v>
      </c>
      <c r="X246" s="2">
        <f t="shared" si="149"/>
        <v>226</v>
      </c>
      <c r="Y246" s="2">
        <f t="shared" si="149"/>
        <v>225</v>
      </c>
      <c r="Z246" s="2">
        <f t="shared" si="149"/>
        <v>225</v>
      </c>
      <c r="AA246" s="92">
        <f t="shared" si="150"/>
        <v>226</v>
      </c>
      <c r="AB246" s="92">
        <f t="shared" si="151"/>
        <v>225</v>
      </c>
      <c r="AC246" s="92">
        <f t="shared" si="152"/>
        <v>224</v>
      </c>
      <c r="AD246" s="92">
        <f t="shared" si="153"/>
        <v>223</v>
      </c>
      <c r="AE246" s="92">
        <f t="shared" si="154"/>
        <v>222</v>
      </c>
      <c r="AF246" s="92">
        <f t="shared" si="155"/>
        <v>226</v>
      </c>
      <c r="AG246" s="92">
        <f t="shared" si="156"/>
        <v>225</v>
      </c>
      <c r="AH246" s="92">
        <f t="shared" si="157"/>
        <v>224</v>
      </c>
      <c r="AI246" s="92">
        <f t="shared" si="158"/>
        <v>223</v>
      </c>
      <c r="AJ246" s="92">
        <f t="shared" si="159"/>
        <v>222</v>
      </c>
      <c r="AK246" s="92">
        <f t="shared" si="160"/>
        <v>222</v>
      </c>
      <c r="AL246" s="96">
        <f t="shared" ca="1" si="137"/>
        <v>0</v>
      </c>
      <c r="AM246" s="96">
        <f t="shared" ca="1" si="138"/>
        <v>0</v>
      </c>
      <c r="AN246" s="96">
        <f t="shared" ca="1" si="139"/>
        <v>0</v>
      </c>
      <c r="AO246" s="96">
        <f t="shared" ca="1" si="140"/>
        <v>0</v>
      </c>
      <c r="AP246" s="96">
        <f t="shared" ca="1" si="141"/>
        <v>0</v>
      </c>
      <c r="AQ246" s="96">
        <f t="shared" ca="1" si="142"/>
        <v>0</v>
      </c>
      <c r="AR246" s="96">
        <f t="shared" ca="1" si="143"/>
        <v>0</v>
      </c>
      <c r="AS246" s="96">
        <f t="shared" ca="1" si="144"/>
        <v>0</v>
      </c>
      <c r="AT246" s="96">
        <f t="shared" ca="1" si="145"/>
        <v>0</v>
      </c>
      <c r="AU246" s="96">
        <f t="shared" ca="1" si="146"/>
        <v>0</v>
      </c>
      <c r="AV246" s="96">
        <f t="shared" ca="1" si="147"/>
        <v>0</v>
      </c>
      <c r="AW246" s="13">
        <f t="shared" ca="1" si="161"/>
        <v>6</v>
      </c>
      <c r="AX246" s="2">
        <f t="shared" ca="1" si="162"/>
        <v>17</v>
      </c>
    </row>
    <row r="247" spans="1:50" ht="15" customHeight="1" x14ac:dyDescent="0.25">
      <c r="A247" s="93">
        <f t="shared" si="126"/>
        <v>43127</v>
      </c>
      <c r="B247" s="51">
        <f>bering!K247</f>
        <v>5650.8059999999996</v>
      </c>
      <c r="C247" s="51">
        <f>conus!K247</f>
        <v>5859.7470000000003</v>
      </c>
      <c r="D247" s="55">
        <f t="shared" ca="1" si="133"/>
        <v>5650.8059999999996</v>
      </c>
      <c r="E247" s="61">
        <f t="shared" ca="1" si="163"/>
        <v>17</v>
      </c>
      <c r="F247" s="9">
        <f t="shared" ca="1" si="148"/>
        <v>0</v>
      </c>
      <c r="G247" s="63">
        <f>ROW()</f>
        <v>247</v>
      </c>
      <c r="H247" s="95">
        <f t="shared" si="134"/>
        <v>244</v>
      </c>
      <c r="I247" s="95">
        <f t="shared" ca="1" si="135"/>
        <v>230</v>
      </c>
      <c r="J247" s="95">
        <f t="shared" ca="1" si="136"/>
        <v>227</v>
      </c>
      <c r="K247" s="94">
        <f t="shared" si="127"/>
        <v>0</v>
      </c>
      <c r="L247" s="89">
        <f t="shared" si="129"/>
        <v>0</v>
      </c>
      <c r="M247" s="94">
        <f t="shared" ca="1" si="128"/>
        <v>0</v>
      </c>
      <c r="N247" s="89">
        <f t="shared" ca="1" si="130"/>
        <v>0</v>
      </c>
      <c r="O247" s="89"/>
      <c r="P247" s="2">
        <f t="shared" si="132"/>
        <v>230</v>
      </c>
      <c r="Q247" s="2">
        <f t="shared" si="149"/>
        <v>229</v>
      </c>
      <c r="R247" s="2">
        <f t="shared" si="149"/>
        <v>228</v>
      </c>
      <c r="S247" s="2">
        <f t="shared" si="149"/>
        <v>227</v>
      </c>
      <c r="T247" s="2">
        <f t="shared" si="149"/>
        <v>226</v>
      </c>
      <c r="U247" s="2">
        <f t="shared" si="149"/>
        <v>230</v>
      </c>
      <c r="V247" s="2">
        <f t="shared" si="149"/>
        <v>229</v>
      </c>
      <c r="W247" s="2">
        <f t="shared" si="149"/>
        <v>228</v>
      </c>
      <c r="X247" s="2">
        <f t="shared" si="149"/>
        <v>227</v>
      </c>
      <c r="Y247" s="2">
        <f t="shared" si="149"/>
        <v>226</v>
      </c>
      <c r="Z247" s="2">
        <f t="shared" si="149"/>
        <v>226</v>
      </c>
      <c r="AA247" s="92">
        <f t="shared" si="150"/>
        <v>227</v>
      </c>
      <c r="AB247" s="92">
        <f t="shared" si="151"/>
        <v>226</v>
      </c>
      <c r="AC247" s="92">
        <f t="shared" si="152"/>
        <v>225</v>
      </c>
      <c r="AD247" s="92">
        <f t="shared" si="153"/>
        <v>224</v>
      </c>
      <c r="AE247" s="92">
        <f t="shared" si="154"/>
        <v>223</v>
      </c>
      <c r="AF247" s="92">
        <f t="shared" si="155"/>
        <v>227</v>
      </c>
      <c r="AG247" s="92">
        <f t="shared" si="156"/>
        <v>226</v>
      </c>
      <c r="AH247" s="92">
        <f t="shared" si="157"/>
        <v>225</v>
      </c>
      <c r="AI247" s="92">
        <f t="shared" si="158"/>
        <v>224</v>
      </c>
      <c r="AJ247" s="92">
        <f t="shared" si="159"/>
        <v>223</v>
      </c>
      <c r="AK247" s="92">
        <f t="shared" si="160"/>
        <v>223</v>
      </c>
      <c r="AL247" s="96">
        <f t="shared" ca="1" si="137"/>
        <v>0</v>
      </c>
      <c r="AM247" s="96">
        <f t="shared" ca="1" si="138"/>
        <v>0</v>
      </c>
      <c r="AN247" s="96">
        <f t="shared" ca="1" si="139"/>
        <v>0</v>
      </c>
      <c r="AO247" s="96">
        <f t="shared" ca="1" si="140"/>
        <v>0</v>
      </c>
      <c r="AP247" s="96">
        <f t="shared" ca="1" si="141"/>
        <v>0</v>
      </c>
      <c r="AQ247" s="96">
        <f t="shared" ca="1" si="142"/>
        <v>0</v>
      </c>
      <c r="AR247" s="96">
        <f t="shared" ca="1" si="143"/>
        <v>0</v>
      </c>
      <c r="AS247" s="96">
        <f t="shared" ca="1" si="144"/>
        <v>0</v>
      </c>
      <c r="AT247" s="96">
        <f t="shared" ca="1" si="145"/>
        <v>0</v>
      </c>
      <c r="AU247" s="96">
        <f t="shared" ca="1" si="146"/>
        <v>0</v>
      </c>
      <c r="AV247" s="96">
        <f t="shared" ca="1" si="147"/>
        <v>0</v>
      </c>
      <c r="AW247" s="13">
        <f t="shared" ca="1" si="161"/>
        <v>6</v>
      </c>
      <c r="AX247" s="2">
        <f t="shared" ca="1" si="162"/>
        <v>17</v>
      </c>
    </row>
    <row r="248" spans="1:50" ht="15" customHeight="1" x14ac:dyDescent="0.25">
      <c r="A248" s="93">
        <f t="shared" si="126"/>
        <v>43128</v>
      </c>
      <c r="B248" s="51">
        <f>bering!K248</f>
        <v>5650.8059999999996</v>
      </c>
      <c r="C248" s="51">
        <f>conus!K248</f>
        <v>5859.7470000000003</v>
      </c>
      <c r="D248" s="55">
        <f t="shared" ca="1" si="133"/>
        <v>5650.8059999999996</v>
      </c>
      <c r="E248" s="61">
        <f t="shared" ca="1" si="163"/>
        <v>17</v>
      </c>
      <c r="F248" s="9">
        <f t="shared" ca="1" si="148"/>
        <v>0</v>
      </c>
      <c r="G248" s="63">
        <f>ROW()</f>
        <v>248</v>
      </c>
      <c r="H248" s="95">
        <f t="shared" si="134"/>
        <v>245</v>
      </c>
      <c r="I248" s="95">
        <f t="shared" ca="1" si="135"/>
        <v>231</v>
      </c>
      <c r="J248" s="95">
        <f t="shared" ca="1" si="136"/>
        <v>228</v>
      </c>
      <c r="K248" s="94">
        <f t="shared" si="127"/>
        <v>0</v>
      </c>
      <c r="L248" s="89">
        <f t="shared" si="129"/>
        <v>0</v>
      </c>
      <c r="M248" s="94">
        <f t="shared" ca="1" si="128"/>
        <v>0</v>
      </c>
      <c r="N248" s="89">
        <f t="shared" ca="1" si="130"/>
        <v>0</v>
      </c>
      <c r="O248" s="89"/>
      <c r="P248" s="2">
        <f t="shared" si="132"/>
        <v>231</v>
      </c>
      <c r="Q248" s="2">
        <f t="shared" si="149"/>
        <v>230</v>
      </c>
      <c r="R248" s="2">
        <f t="shared" si="149"/>
        <v>229</v>
      </c>
      <c r="S248" s="2">
        <f t="shared" si="149"/>
        <v>228</v>
      </c>
      <c r="T248" s="2">
        <f t="shared" si="149"/>
        <v>227</v>
      </c>
      <c r="U248" s="2">
        <f t="shared" si="149"/>
        <v>231</v>
      </c>
      <c r="V248" s="2">
        <f t="shared" si="149"/>
        <v>230</v>
      </c>
      <c r="W248" s="2">
        <f t="shared" si="149"/>
        <v>229</v>
      </c>
      <c r="X248" s="2">
        <f t="shared" si="149"/>
        <v>228</v>
      </c>
      <c r="Y248" s="2">
        <f t="shared" si="149"/>
        <v>227</v>
      </c>
      <c r="Z248" s="2">
        <f t="shared" si="149"/>
        <v>227</v>
      </c>
      <c r="AA248" s="92">
        <f t="shared" si="150"/>
        <v>228</v>
      </c>
      <c r="AB248" s="92">
        <f t="shared" si="151"/>
        <v>227</v>
      </c>
      <c r="AC248" s="92">
        <f t="shared" si="152"/>
        <v>226</v>
      </c>
      <c r="AD248" s="92">
        <f t="shared" si="153"/>
        <v>225</v>
      </c>
      <c r="AE248" s="92">
        <f t="shared" si="154"/>
        <v>224</v>
      </c>
      <c r="AF248" s="92">
        <f t="shared" si="155"/>
        <v>228</v>
      </c>
      <c r="AG248" s="92">
        <f t="shared" si="156"/>
        <v>227</v>
      </c>
      <c r="AH248" s="92">
        <f t="shared" si="157"/>
        <v>226</v>
      </c>
      <c r="AI248" s="92">
        <f t="shared" si="158"/>
        <v>225</v>
      </c>
      <c r="AJ248" s="92">
        <f t="shared" si="159"/>
        <v>224</v>
      </c>
      <c r="AK248" s="92">
        <f t="shared" si="160"/>
        <v>224</v>
      </c>
      <c r="AL248" s="96">
        <f t="shared" ca="1" si="137"/>
        <v>0</v>
      </c>
      <c r="AM248" s="96">
        <f t="shared" ca="1" si="138"/>
        <v>0</v>
      </c>
      <c r="AN248" s="96">
        <f t="shared" ca="1" si="139"/>
        <v>0</v>
      </c>
      <c r="AO248" s="96">
        <f t="shared" ca="1" si="140"/>
        <v>0</v>
      </c>
      <c r="AP248" s="96">
        <f t="shared" ca="1" si="141"/>
        <v>0</v>
      </c>
      <c r="AQ248" s="96">
        <f t="shared" ca="1" si="142"/>
        <v>0</v>
      </c>
      <c r="AR248" s="96">
        <f t="shared" ca="1" si="143"/>
        <v>0</v>
      </c>
      <c r="AS248" s="96">
        <f t="shared" ca="1" si="144"/>
        <v>0</v>
      </c>
      <c r="AT248" s="96">
        <f t="shared" ca="1" si="145"/>
        <v>0</v>
      </c>
      <c r="AU248" s="96">
        <f t="shared" ca="1" si="146"/>
        <v>0</v>
      </c>
      <c r="AV248" s="96">
        <f t="shared" ca="1" si="147"/>
        <v>0</v>
      </c>
      <c r="AW248" s="13">
        <f t="shared" ca="1" si="161"/>
        <v>6</v>
      </c>
      <c r="AX248" s="2">
        <f t="shared" ca="1" si="162"/>
        <v>17</v>
      </c>
    </row>
    <row r="249" spans="1:50" ht="15" customHeight="1" x14ac:dyDescent="0.25">
      <c r="A249" s="93">
        <f t="shared" si="126"/>
        <v>43129</v>
      </c>
      <c r="B249" s="51">
        <f>bering!K249</f>
        <v>5650.8059999999996</v>
      </c>
      <c r="C249" s="51">
        <f>conus!K249</f>
        <v>5859.7470000000003</v>
      </c>
      <c r="D249" s="55">
        <f t="shared" ca="1" si="133"/>
        <v>5650.8059999999996</v>
      </c>
      <c r="E249" s="61">
        <f t="shared" ca="1" si="163"/>
        <v>17</v>
      </c>
      <c r="F249" s="9">
        <f t="shared" ca="1" si="148"/>
        <v>0</v>
      </c>
      <c r="G249" s="63">
        <f>ROW()</f>
        <v>249</v>
      </c>
      <c r="H249" s="95">
        <f t="shared" si="134"/>
        <v>246</v>
      </c>
      <c r="I249" s="95">
        <f t="shared" ca="1" si="135"/>
        <v>232</v>
      </c>
      <c r="J249" s="95">
        <f t="shared" ca="1" si="136"/>
        <v>229</v>
      </c>
      <c r="K249" s="94">
        <f t="shared" si="127"/>
        <v>0</v>
      </c>
      <c r="L249" s="89">
        <f t="shared" si="129"/>
        <v>0</v>
      </c>
      <c r="M249" s="94">
        <f t="shared" ca="1" si="128"/>
        <v>0</v>
      </c>
      <c r="N249" s="89">
        <f t="shared" ca="1" si="130"/>
        <v>0</v>
      </c>
      <c r="O249" s="89"/>
      <c r="P249" s="2">
        <f t="shared" si="132"/>
        <v>232</v>
      </c>
      <c r="Q249" s="2">
        <f t="shared" si="149"/>
        <v>231</v>
      </c>
      <c r="R249" s="2">
        <f t="shared" si="149"/>
        <v>230</v>
      </c>
      <c r="S249" s="2">
        <f t="shared" si="149"/>
        <v>229</v>
      </c>
      <c r="T249" s="2">
        <f t="shared" si="149"/>
        <v>228</v>
      </c>
      <c r="U249" s="2">
        <f t="shared" si="149"/>
        <v>232</v>
      </c>
      <c r="V249" s="2">
        <f t="shared" si="149"/>
        <v>231</v>
      </c>
      <c r="W249" s="2">
        <f t="shared" si="149"/>
        <v>230</v>
      </c>
      <c r="X249" s="2">
        <f t="shared" si="149"/>
        <v>229</v>
      </c>
      <c r="Y249" s="2">
        <f t="shared" si="149"/>
        <v>228</v>
      </c>
      <c r="Z249" s="2">
        <f t="shared" si="149"/>
        <v>228</v>
      </c>
      <c r="AA249" s="92">
        <f t="shared" si="150"/>
        <v>229</v>
      </c>
      <c r="AB249" s="92">
        <f t="shared" si="151"/>
        <v>228</v>
      </c>
      <c r="AC249" s="92">
        <f t="shared" si="152"/>
        <v>227</v>
      </c>
      <c r="AD249" s="92">
        <f t="shared" si="153"/>
        <v>226</v>
      </c>
      <c r="AE249" s="92">
        <f t="shared" si="154"/>
        <v>225</v>
      </c>
      <c r="AF249" s="92">
        <f t="shared" si="155"/>
        <v>229</v>
      </c>
      <c r="AG249" s="92">
        <f t="shared" si="156"/>
        <v>228</v>
      </c>
      <c r="AH249" s="92">
        <f t="shared" si="157"/>
        <v>227</v>
      </c>
      <c r="AI249" s="92">
        <f t="shared" si="158"/>
        <v>226</v>
      </c>
      <c r="AJ249" s="92">
        <f t="shared" si="159"/>
        <v>225</v>
      </c>
      <c r="AK249" s="92">
        <f t="shared" si="160"/>
        <v>225</v>
      </c>
      <c r="AL249" s="96">
        <f t="shared" ca="1" si="137"/>
        <v>0</v>
      </c>
      <c r="AM249" s="96">
        <f t="shared" ca="1" si="138"/>
        <v>0</v>
      </c>
      <c r="AN249" s="96">
        <f t="shared" ca="1" si="139"/>
        <v>0</v>
      </c>
      <c r="AO249" s="96">
        <f t="shared" ca="1" si="140"/>
        <v>0</v>
      </c>
      <c r="AP249" s="96">
        <f t="shared" ca="1" si="141"/>
        <v>0</v>
      </c>
      <c r="AQ249" s="96">
        <f t="shared" ca="1" si="142"/>
        <v>0</v>
      </c>
      <c r="AR249" s="96">
        <f t="shared" ca="1" si="143"/>
        <v>0</v>
      </c>
      <c r="AS249" s="96">
        <f t="shared" ca="1" si="144"/>
        <v>0</v>
      </c>
      <c r="AT249" s="96">
        <f t="shared" ca="1" si="145"/>
        <v>0</v>
      </c>
      <c r="AU249" s="96">
        <f t="shared" ca="1" si="146"/>
        <v>0</v>
      </c>
      <c r="AV249" s="96">
        <f t="shared" ca="1" si="147"/>
        <v>0</v>
      </c>
      <c r="AW249" s="13">
        <f t="shared" ca="1" si="161"/>
        <v>6</v>
      </c>
      <c r="AX249" s="2">
        <f t="shared" ca="1" si="162"/>
        <v>17</v>
      </c>
    </row>
    <row r="250" spans="1:50" ht="15" customHeight="1" x14ac:dyDescent="0.25">
      <c r="A250" s="93">
        <f t="shared" si="126"/>
        <v>43130</v>
      </c>
      <c r="B250" s="51">
        <f>bering!K250</f>
        <v>5650.8059999999996</v>
      </c>
      <c r="C250" s="51">
        <f>conus!K250</f>
        <v>5859.7470000000003</v>
      </c>
      <c r="D250" s="55">
        <f t="shared" ca="1" si="133"/>
        <v>5650.8059999999996</v>
      </c>
      <c r="E250" s="61">
        <f t="shared" ca="1" si="163"/>
        <v>17</v>
      </c>
      <c r="F250" s="9">
        <f t="shared" ca="1" si="148"/>
        <v>0</v>
      </c>
      <c r="G250" s="63">
        <f>ROW()</f>
        <v>250</v>
      </c>
      <c r="H250" s="95">
        <f t="shared" si="134"/>
        <v>247</v>
      </c>
      <c r="I250" s="95">
        <f t="shared" ca="1" si="135"/>
        <v>233</v>
      </c>
      <c r="J250" s="95">
        <f t="shared" ca="1" si="136"/>
        <v>230</v>
      </c>
      <c r="K250" s="94">
        <f t="shared" si="127"/>
        <v>0</v>
      </c>
      <c r="L250" s="89">
        <f t="shared" si="129"/>
        <v>0</v>
      </c>
      <c r="M250" s="94">
        <f t="shared" ca="1" si="128"/>
        <v>0</v>
      </c>
      <c r="N250" s="89">
        <f t="shared" ca="1" si="130"/>
        <v>0</v>
      </c>
      <c r="O250" s="89"/>
      <c r="P250" s="2">
        <f t="shared" si="132"/>
        <v>233</v>
      </c>
      <c r="Q250" s="2">
        <f t="shared" si="149"/>
        <v>232</v>
      </c>
      <c r="R250" s="2">
        <f t="shared" si="149"/>
        <v>231</v>
      </c>
      <c r="S250" s="2">
        <f t="shared" si="149"/>
        <v>230</v>
      </c>
      <c r="T250" s="2">
        <f t="shared" si="149"/>
        <v>229</v>
      </c>
      <c r="U250" s="2">
        <f t="shared" si="149"/>
        <v>233</v>
      </c>
      <c r="V250" s="2">
        <f t="shared" si="149"/>
        <v>232</v>
      </c>
      <c r="W250" s="2">
        <f t="shared" si="149"/>
        <v>231</v>
      </c>
      <c r="X250" s="2">
        <f t="shared" si="149"/>
        <v>230</v>
      </c>
      <c r="Y250" s="2">
        <f t="shared" si="149"/>
        <v>229</v>
      </c>
      <c r="Z250" s="2">
        <f t="shared" si="149"/>
        <v>229</v>
      </c>
      <c r="AA250" s="92">
        <f t="shared" si="150"/>
        <v>230</v>
      </c>
      <c r="AB250" s="92">
        <f t="shared" si="151"/>
        <v>229</v>
      </c>
      <c r="AC250" s="92">
        <f t="shared" si="152"/>
        <v>228</v>
      </c>
      <c r="AD250" s="92">
        <f t="shared" si="153"/>
        <v>227</v>
      </c>
      <c r="AE250" s="92">
        <f t="shared" si="154"/>
        <v>226</v>
      </c>
      <c r="AF250" s="92">
        <f t="shared" si="155"/>
        <v>230</v>
      </c>
      <c r="AG250" s="92">
        <f t="shared" si="156"/>
        <v>229</v>
      </c>
      <c r="AH250" s="92">
        <f t="shared" si="157"/>
        <v>228</v>
      </c>
      <c r="AI250" s="92">
        <f t="shared" si="158"/>
        <v>227</v>
      </c>
      <c r="AJ250" s="92">
        <f t="shared" si="159"/>
        <v>226</v>
      </c>
      <c r="AK250" s="92">
        <f t="shared" si="160"/>
        <v>226</v>
      </c>
      <c r="AL250" s="96">
        <f t="shared" ca="1" si="137"/>
        <v>0</v>
      </c>
      <c r="AM250" s="96">
        <f t="shared" ca="1" si="138"/>
        <v>0</v>
      </c>
      <c r="AN250" s="96">
        <f t="shared" ca="1" si="139"/>
        <v>0</v>
      </c>
      <c r="AO250" s="96">
        <f t="shared" ca="1" si="140"/>
        <v>0</v>
      </c>
      <c r="AP250" s="96">
        <f t="shared" ca="1" si="141"/>
        <v>0</v>
      </c>
      <c r="AQ250" s="96">
        <f t="shared" ca="1" si="142"/>
        <v>0</v>
      </c>
      <c r="AR250" s="96">
        <f t="shared" ca="1" si="143"/>
        <v>0</v>
      </c>
      <c r="AS250" s="96">
        <f t="shared" ca="1" si="144"/>
        <v>0</v>
      </c>
      <c r="AT250" s="96">
        <f t="shared" ca="1" si="145"/>
        <v>0</v>
      </c>
      <c r="AU250" s="96">
        <f t="shared" ca="1" si="146"/>
        <v>0</v>
      </c>
      <c r="AV250" s="96">
        <f t="shared" ca="1" si="147"/>
        <v>0</v>
      </c>
      <c r="AW250" s="13">
        <f t="shared" ca="1" si="161"/>
        <v>6</v>
      </c>
      <c r="AX250" s="2">
        <f t="shared" ca="1" si="162"/>
        <v>17</v>
      </c>
    </row>
    <row r="251" spans="1:50" ht="15" customHeight="1" x14ac:dyDescent="0.25">
      <c r="A251" s="93">
        <f t="shared" si="126"/>
        <v>43131</v>
      </c>
      <c r="B251" s="51">
        <f>bering!K251</f>
        <v>5650.8059999999996</v>
      </c>
      <c r="C251" s="51">
        <f>conus!K251</f>
        <v>5859.7470000000003</v>
      </c>
      <c r="D251" s="55">
        <f t="shared" ca="1" si="133"/>
        <v>5650.8059999999996</v>
      </c>
      <c r="E251" s="61">
        <f t="shared" ca="1" si="163"/>
        <v>17</v>
      </c>
      <c r="F251" s="9">
        <f t="shared" ca="1" si="148"/>
        <v>0</v>
      </c>
      <c r="G251" s="63">
        <f>ROW()</f>
        <v>251</v>
      </c>
      <c r="H251" s="95">
        <f t="shared" si="134"/>
        <v>248</v>
      </c>
      <c r="I251" s="95">
        <f t="shared" ca="1" si="135"/>
        <v>234</v>
      </c>
      <c r="J251" s="95">
        <f t="shared" ca="1" si="136"/>
        <v>231</v>
      </c>
      <c r="K251" s="94">
        <f t="shared" si="127"/>
        <v>0</v>
      </c>
      <c r="L251" s="89">
        <f t="shared" si="129"/>
        <v>0</v>
      </c>
      <c r="M251" s="94">
        <f t="shared" ca="1" si="128"/>
        <v>0</v>
      </c>
      <c r="N251" s="89">
        <f t="shared" ca="1" si="130"/>
        <v>0</v>
      </c>
      <c r="O251" s="89"/>
      <c r="P251" s="2">
        <f t="shared" si="132"/>
        <v>234</v>
      </c>
      <c r="Q251" s="2">
        <f t="shared" si="149"/>
        <v>233</v>
      </c>
      <c r="R251" s="2">
        <f t="shared" si="149"/>
        <v>232</v>
      </c>
      <c r="S251" s="2">
        <f t="shared" si="149"/>
        <v>231</v>
      </c>
      <c r="T251" s="2">
        <f t="shared" si="149"/>
        <v>230</v>
      </c>
      <c r="U251" s="2">
        <f t="shared" si="149"/>
        <v>234</v>
      </c>
      <c r="V251" s="2">
        <f t="shared" si="149"/>
        <v>233</v>
      </c>
      <c r="W251" s="2">
        <f t="shared" si="149"/>
        <v>232</v>
      </c>
      <c r="X251" s="2">
        <f t="shared" si="149"/>
        <v>231</v>
      </c>
      <c r="Y251" s="2">
        <f t="shared" si="149"/>
        <v>230</v>
      </c>
      <c r="Z251" s="2">
        <f t="shared" si="149"/>
        <v>230</v>
      </c>
      <c r="AA251" s="92">
        <f t="shared" si="150"/>
        <v>231</v>
      </c>
      <c r="AB251" s="92">
        <f t="shared" si="151"/>
        <v>230</v>
      </c>
      <c r="AC251" s="92">
        <f t="shared" si="152"/>
        <v>229</v>
      </c>
      <c r="AD251" s="92">
        <f t="shared" si="153"/>
        <v>228</v>
      </c>
      <c r="AE251" s="92">
        <f t="shared" si="154"/>
        <v>227</v>
      </c>
      <c r="AF251" s="92">
        <f t="shared" si="155"/>
        <v>231</v>
      </c>
      <c r="AG251" s="92">
        <f t="shared" si="156"/>
        <v>230</v>
      </c>
      <c r="AH251" s="92">
        <f t="shared" si="157"/>
        <v>229</v>
      </c>
      <c r="AI251" s="92">
        <f t="shared" si="158"/>
        <v>228</v>
      </c>
      <c r="AJ251" s="92">
        <f t="shared" si="159"/>
        <v>227</v>
      </c>
      <c r="AK251" s="92">
        <f t="shared" si="160"/>
        <v>227</v>
      </c>
      <c r="AL251" s="96">
        <f t="shared" ca="1" si="137"/>
        <v>0</v>
      </c>
      <c r="AM251" s="96">
        <f t="shared" ca="1" si="138"/>
        <v>0</v>
      </c>
      <c r="AN251" s="96">
        <f t="shared" ca="1" si="139"/>
        <v>0</v>
      </c>
      <c r="AO251" s="96">
        <f t="shared" ca="1" si="140"/>
        <v>0</v>
      </c>
      <c r="AP251" s="96">
        <f t="shared" ca="1" si="141"/>
        <v>0</v>
      </c>
      <c r="AQ251" s="96">
        <f t="shared" ca="1" si="142"/>
        <v>0</v>
      </c>
      <c r="AR251" s="96">
        <f t="shared" ca="1" si="143"/>
        <v>0</v>
      </c>
      <c r="AS251" s="96">
        <f t="shared" ca="1" si="144"/>
        <v>0</v>
      </c>
      <c r="AT251" s="96">
        <f t="shared" ca="1" si="145"/>
        <v>0</v>
      </c>
      <c r="AU251" s="96">
        <f t="shared" ca="1" si="146"/>
        <v>0</v>
      </c>
      <c r="AV251" s="96">
        <f t="shared" ca="1" si="147"/>
        <v>0</v>
      </c>
      <c r="AW251" s="13">
        <f t="shared" ca="1" si="161"/>
        <v>6</v>
      </c>
      <c r="AX251" s="2">
        <f t="shared" ca="1" si="162"/>
        <v>17</v>
      </c>
    </row>
    <row r="252" spans="1:50" ht="15" customHeight="1" x14ac:dyDescent="0.25">
      <c r="A252" s="93">
        <f t="shared" si="126"/>
        <v>43132</v>
      </c>
      <c r="B252" s="51">
        <f>bering!K252</f>
        <v>5650.8059999999996</v>
      </c>
      <c r="C252" s="51">
        <f>conus!K252</f>
        <v>5859.7470000000003</v>
      </c>
      <c r="D252" s="55">
        <f t="shared" ca="1" si="133"/>
        <v>5650.8059999999996</v>
      </c>
      <c r="E252" s="61">
        <f t="shared" ca="1" si="163"/>
        <v>17</v>
      </c>
      <c r="F252" s="9">
        <f t="shared" ca="1" si="148"/>
        <v>0</v>
      </c>
      <c r="G252" s="63">
        <f>ROW()</f>
        <v>252</v>
      </c>
      <c r="H252" s="95">
        <f t="shared" si="134"/>
        <v>249</v>
      </c>
      <c r="I252" s="95">
        <f t="shared" ca="1" si="135"/>
        <v>235</v>
      </c>
      <c r="J252" s="95">
        <f t="shared" ca="1" si="136"/>
        <v>232</v>
      </c>
      <c r="K252" s="94">
        <f t="shared" si="127"/>
        <v>0</v>
      </c>
      <c r="L252" s="89">
        <f t="shared" si="129"/>
        <v>0</v>
      </c>
      <c r="M252" s="94">
        <f t="shared" ca="1" si="128"/>
        <v>0</v>
      </c>
      <c r="N252" s="89">
        <f t="shared" ca="1" si="130"/>
        <v>0</v>
      </c>
      <c r="O252" s="89"/>
      <c r="P252" s="2">
        <f t="shared" si="132"/>
        <v>235</v>
      </c>
      <c r="Q252" s="2">
        <f t="shared" si="149"/>
        <v>234</v>
      </c>
      <c r="R252" s="2">
        <f t="shared" si="149"/>
        <v>233</v>
      </c>
      <c r="S252" s="2">
        <f t="shared" si="149"/>
        <v>232</v>
      </c>
      <c r="T252" s="2">
        <f t="shared" si="149"/>
        <v>231</v>
      </c>
      <c r="U252" s="2">
        <f t="shared" si="149"/>
        <v>235</v>
      </c>
      <c r="V252" s="2">
        <f t="shared" si="149"/>
        <v>234</v>
      </c>
      <c r="W252" s="2">
        <f t="shared" si="149"/>
        <v>233</v>
      </c>
      <c r="X252" s="2">
        <f t="shared" si="149"/>
        <v>232</v>
      </c>
      <c r="Y252" s="2">
        <f t="shared" si="149"/>
        <v>231</v>
      </c>
      <c r="Z252" s="2">
        <f t="shared" si="149"/>
        <v>231</v>
      </c>
      <c r="AA252" s="92">
        <f t="shared" si="150"/>
        <v>232</v>
      </c>
      <c r="AB252" s="92">
        <f t="shared" si="151"/>
        <v>231</v>
      </c>
      <c r="AC252" s="92">
        <f t="shared" si="152"/>
        <v>230</v>
      </c>
      <c r="AD252" s="92">
        <f t="shared" si="153"/>
        <v>229</v>
      </c>
      <c r="AE252" s="92">
        <f t="shared" si="154"/>
        <v>228</v>
      </c>
      <c r="AF252" s="92">
        <f t="shared" si="155"/>
        <v>232</v>
      </c>
      <c r="AG252" s="92">
        <f t="shared" si="156"/>
        <v>231</v>
      </c>
      <c r="AH252" s="92">
        <f t="shared" si="157"/>
        <v>230</v>
      </c>
      <c r="AI252" s="92">
        <f t="shared" si="158"/>
        <v>229</v>
      </c>
      <c r="AJ252" s="92">
        <f t="shared" si="159"/>
        <v>228</v>
      </c>
      <c r="AK252" s="92">
        <f t="shared" si="160"/>
        <v>228</v>
      </c>
      <c r="AL252" s="96">
        <f t="shared" ca="1" si="137"/>
        <v>0</v>
      </c>
      <c r="AM252" s="96">
        <f t="shared" ca="1" si="138"/>
        <v>0</v>
      </c>
      <c r="AN252" s="96">
        <f t="shared" ca="1" si="139"/>
        <v>0</v>
      </c>
      <c r="AO252" s="96">
        <f t="shared" ca="1" si="140"/>
        <v>0</v>
      </c>
      <c r="AP252" s="96">
        <f t="shared" ca="1" si="141"/>
        <v>0</v>
      </c>
      <c r="AQ252" s="96">
        <f t="shared" ca="1" si="142"/>
        <v>0</v>
      </c>
      <c r="AR252" s="96">
        <f t="shared" ca="1" si="143"/>
        <v>0</v>
      </c>
      <c r="AS252" s="96">
        <f t="shared" ca="1" si="144"/>
        <v>0</v>
      </c>
      <c r="AT252" s="96">
        <f t="shared" ca="1" si="145"/>
        <v>0</v>
      </c>
      <c r="AU252" s="96">
        <f t="shared" ca="1" si="146"/>
        <v>0</v>
      </c>
      <c r="AV252" s="96">
        <f t="shared" ca="1" si="147"/>
        <v>0</v>
      </c>
      <c r="AW252" s="13">
        <f t="shared" ca="1" si="161"/>
        <v>6</v>
      </c>
      <c r="AX252" s="2">
        <f t="shared" ca="1" si="162"/>
        <v>17</v>
      </c>
    </row>
    <row r="253" spans="1:50" ht="15" customHeight="1" x14ac:dyDescent="0.25">
      <c r="A253" s="93">
        <f t="shared" si="126"/>
        <v>43133</v>
      </c>
      <c r="B253" s="51">
        <f>bering!K253</f>
        <v>5650.8059999999996</v>
      </c>
      <c r="C253" s="51">
        <f>conus!K253</f>
        <v>5859.7470000000003</v>
      </c>
      <c r="D253" s="55">
        <f t="shared" ca="1" si="133"/>
        <v>5650.8059999999996</v>
      </c>
      <c r="E253" s="61">
        <f t="shared" ca="1" si="163"/>
        <v>17</v>
      </c>
      <c r="F253" s="9">
        <f t="shared" ca="1" si="148"/>
        <v>0</v>
      </c>
      <c r="G253" s="63">
        <f>ROW()</f>
        <v>253</v>
      </c>
      <c r="H253" s="95">
        <f t="shared" si="134"/>
        <v>250</v>
      </c>
      <c r="I253" s="95">
        <f t="shared" ca="1" si="135"/>
        <v>236</v>
      </c>
      <c r="J253" s="95">
        <f t="shared" ca="1" si="136"/>
        <v>233</v>
      </c>
      <c r="K253" s="94">
        <f t="shared" si="127"/>
        <v>0</v>
      </c>
      <c r="L253" s="89">
        <f t="shared" si="129"/>
        <v>0</v>
      </c>
      <c r="M253" s="94">
        <f t="shared" ca="1" si="128"/>
        <v>0</v>
      </c>
      <c r="N253" s="89">
        <f t="shared" ca="1" si="130"/>
        <v>0</v>
      </c>
      <c r="O253" s="89"/>
      <c r="P253" s="2">
        <f t="shared" si="132"/>
        <v>236</v>
      </c>
      <c r="Q253" s="2">
        <f t="shared" si="149"/>
        <v>235</v>
      </c>
      <c r="R253" s="2">
        <f t="shared" si="149"/>
        <v>234</v>
      </c>
      <c r="S253" s="2">
        <f t="shared" si="149"/>
        <v>233</v>
      </c>
      <c r="T253" s="2">
        <f t="shared" si="149"/>
        <v>232</v>
      </c>
      <c r="U253" s="2">
        <f t="shared" si="149"/>
        <v>236</v>
      </c>
      <c r="V253" s="2">
        <f t="shared" si="149"/>
        <v>235</v>
      </c>
      <c r="W253" s="2">
        <f t="shared" si="149"/>
        <v>234</v>
      </c>
      <c r="X253" s="2">
        <f t="shared" si="149"/>
        <v>233</v>
      </c>
      <c r="Y253" s="2">
        <f t="shared" si="149"/>
        <v>232</v>
      </c>
      <c r="Z253" s="2">
        <f t="shared" si="149"/>
        <v>232</v>
      </c>
      <c r="AA253" s="92">
        <f t="shared" si="150"/>
        <v>233</v>
      </c>
      <c r="AB253" s="92">
        <f t="shared" si="151"/>
        <v>232</v>
      </c>
      <c r="AC253" s="92">
        <f t="shared" si="152"/>
        <v>231</v>
      </c>
      <c r="AD253" s="92">
        <f t="shared" si="153"/>
        <v>230</v>
      </c>
      <c r="AE253" s="92">
        <f t="shared" si="154"/>
        <v>229</v>
      </c>
      <c r="AF253" s="92">
        <f t="shared" si="155"/>
        <v>233</v>
      </c>
      <c r="AG253" s="92">
        <f t="shared" si="156"/>
        <v>232</v>
      </c>
      <c r="AH253" s="92">
        <f t="shared" si="157"/>
        <v>231</v>
      </c>
      <c r="AI253" s="92">
        <f t="shared" si="158"/>
        <v>230</v>
      </c>
      <c r="AJ253" s="92">
        <f t="shared" si="159"/>
        <v>229</v>
      </c>
      <c r="AK253" s="92">
        <f t="shared" si="160"/>
        <v>229</v>
      </c>
      <c r="AL253" s="96">
        <f t="shared" ca="1" si="137"/>
        <v>0</v>
      </c>
      <c r="AM253" s="96">
        <f t="shared" ca="1" si="138"/>
        <v>0</v>
      </c>
      <c r="AN253" s="96">
        <f t="shared" ca="1" si="139"/>
        <v>0</v>
      </c>
      <c r="AO253" s="96">
        <f t="shared" ca="1" si="140"/>
        <v>0</v>
      </c>
      <c r="AP253" s="96">
        <f t="shared" ca="1" si="141"/>
        <v>0</v>
      </c>
      <c r="AQ253" s="96">
        <f t="shared" ca="1" si="142"/>
        <v>0</v>
      </c>
      <c r="AR253" s="96">
        <f t="shared" ca="1" si="143"/>
        <v>0</v>
      </c>
      <c r="AS253" s="96">
        <f t="shared" ca="1" si="144"/>
        <v>0</v>
      </c>
      <c r="AT253" s="96">
        <f t="shared" ca="1" si="145"/>
        <v>0</v>
      </c>
      <c r="AU253" s="96">
        <f t="shared" ca="1" si="146"/>
        <v>0</v>
      </c>
      <c r="AV253" s="96">
        <f t="shared" ca="1" si="147"/>
        <v>0</v>
      </c>
      <c r="AW253" s="13">
        <f t="shared" ca="1" si="161"/>
        <v>6</v>
      </c>
      <c r="AX253" s="2">
        <f t="shared" ca="1" si="162"/>
        <v>17</v>
      </c>
    </row>
    <row r="254" spans="1:50" ht="15" customHeight="1" x14ac:dyDescent="0.25">
      <c r="A254" s="93">
        <f t="shared" si="126"/>
        <v>43134</v>
      </c>
      <c r="B254" s="51">
        <f>bering!K254</f>
        <v>5650.8059999999996</v>
      </c>
      <c r="C254" s="51">
        <f>conus!K254</f>
        <v>5859.7470000000003</v>
      </c>
      <c r="D254" s="55">
        <f t="shared" ca="1" si="133"/>
        <v>5650.8059999999996</v>
      </c>
      <c r="E254" s="61">
        <f t="shared" ca="1" si="163"/>
        <v>17</v>
      </c>
      <c r="F254" s="9">
        <f t="shared" ca="1" si="148"/>
        <v>0</v>
      </c>
      <c r="G254" s="63">
        <f>ROW()</f>
        <v>254</v>
      </c>
      <c r="H254" s="95">
        <f t="shared" si="134"/>
        <v>251</v>
      </c>
      <c r="I254" s="95">
        <f t="shared" ca="1" si="135"/>
        <v>237</v>
      </c>
      <c r="J254" s="95">
        <f t="shared" ca="1" si="136"/>
        <v>234</v>
      </c>
      <c r="K254" s="94">
        <f t="shared" si="127"/>
        <v>0</v>
      </c>
      <c r="L254" s="89">
        <f t="shared" si="129"/>
        <v>0</v>
      </c>
      <c r="M254" s="94">
        <f t="shared" ca="1" si="128"/>
        <v>0</v>
      </c>
      <c r="N254" s="89">
        <f t="shared" ca="1" si="130"/>
        <v>0</v>
      </c>
      <c r="O254" s="89"/>
      <c r="P254" s="2">
        <f t="shared" si="132"/>
        <v>237</v>
      </c>
      <c r="Q254" s="2">
        <f t="shared" si="149"/>
        <v>236</v>
      </c>
      <c r="R254" s="2">
        <f t="shared" si="149"/>
        <v>235</v>
      </c>
      <c r="S254" s="2">
        <f t="shared" si="149"/>
        <v>234</v>
      </c>
      <c r="T254" s="2">
        <f t="shared" si="149"/>
        <v>233</v>
      </c>
      <c r="U254" s="2">
        <f t="shared" si="149"/>
        <v>237</v>
      </c>
      <c r="V254" s="2">
        <f t="shared" si="149"/>
        <v>236</v>
      </c>
      <c r="W254" s="2">
        <f t="shared" si="149"/>
        <v>235</v>
      </c>
      <c r="X254" s="2">
        <f t="shared" si="149"/>
        <v>234</v>
      </c>
      <c r="Y254" s="2">
        <f t="shared" si="149"/>
        <v>233</v>
      </c>
      <c r="Z254" s="2">
        <f t="shared" si="149"/>
        <v>233</v>
      </c>
      <c r="AA254" s="92">
        <f t="shared" si="150"/>
        <v>234</v>
      </c>
      <c r="AB254" s="92">
        <f t="shared" si="151"/>
        <v>233</v>
      </c>
      <c r="AC254" s="92">
        <f t="shared" si="152"/>
        <v>232</v>
      </c>
      <c r="AD254" s="92">
        <f t="shared" si="153"/>
        <v>231</v>
      </c>
      <c r="AE254" s="92">
        <f t="shared" si="154"/>
        <v>230</v>
      </c>
      <c r="AF254" s="92">
        <f t="shared" si="155"/>
        <v>234</v>
      </c>
      <c r="AG254" s="92">
        <f t="shared" si="156"/>
        <v>233</v>
      </c>
      <c r="AH254" s="92">
        <f t="shared" si="157"/>
        <v>232</v>
      </c>
      <c r="AI254" s="92">
        <f t="shared" si="158"/>
        <v>231</v>
      </c>
      <c r="AJ254" s="92">
        <f t="shared" si="159"/>
        <v>230</v>
      </c>
      <c r="AK254" s="92">
        <f t="shared" si="160"/>
        <v>230</v>
      </c>
      <c r="AL254" s="96">
        <f t="shared" ca="1" si="137"/>
        <v>0</v>
      </c>
      <c r="AM254" s="96">
        <f t="shared" ca="1" si="138"/>
        <v>0</v>
      </c>
      <c r="AN254" s="96">
        <f t="shared" ca="1" si="139"/>
        <v>0</v>
      </c>
      <c r="AO254" s="96">
        <f t="shared" ca="1" si="140"/>
        <v>0</v>
      </c>
      <c r="AP254" s="96">
        <f t="shared" ca="1" si="141"/>
        <v>0</v>
      </c>
      <c r="AQ254" s="96">
        <f t="shared" ca="1" si="142"/>
        <v>0</v>
      </c>
      <c r="AR254" s="96">
        <f t="shared" ca="1" si="143"/>
        <v>0</v>
      </c>
      <c r="AS254" s="96">
        <f t="shared" ca="1" si="144"/>
        <v>0</v>
      </c>
      <c r="AT254" s="96">
        <f t="shared" ca="1" si="145"/>
        <v>0</v>
      </c>
      <c r="AU254" s="96">
        <f t="shared" ca="1" si="146"/>
        <v>0</v>
      </c>
      <c r="AV254" s="96">
        <f t="shared" ca="1" si="147"/>
        <v>0</v>
      </c>
      <c r="AW254" s="13">
        <f t="shared" ca="1" si="161"/>
        <v>6</v>
      </c>
      <c r="AX254" s="2">
        <f t="shared" ca="1" si="162"/>
        <v>17</v>
      </c>
    </row>
    <row r="255" spans="1:50" ht="15" customHeight="1" x14ac:dyDescent="0.25">
      <c r="A255" s="93">
        <f t="shared" si="126"/>
        <v>43135</v>
      </c>
      <c r="B255" s="51">
        <f>bering!K255</f>
        <v>5650.8059999999996</v>
      </c>
      <c r="C255" s="51">
        <f>conus!K255</f>
        <v>5859.7470000000003</v>
      </c>
      <c r="D255" s="55">
        <f t="shared" ca="1" si="133"/>
        <v>5650.8059999999996</v>
      </c>
      <c r="E255" s="61">
        <f t="shared" ca="1" si="163"/>
        <v>17</v>
      </c>
      <c r="F255" s="9">
        <f t="shared" ca="1" si="148"/>
        <v>0</v>
      </c>
      <c r="G255" s="63">
        <f>ROW()</f>
        <v>255</v>
      </c>
      <c r="H255" s="95">
        <f t="shared" si="134"/>
        <v>252</v>
      </c>
      <c r="I255" s="95">
        <f t="shared" ca="1" si="135"/>
        <v>238</v>
      </c>
      <c r="J255" s="95">
        <f t="shared" ca="1" si="136"/>
        <v>235</v>
      </c>
      <c r="K255" s="94">
        <f t="shared" si="127"/>
        <v>0</v>
      </c>
      <c r="L255" s="89">
        <f t="shared" si="129"/>
        <v>0</v>
      </c>
      <c r="M255" s="94">
        <f t="shared" ca="1" si="128"/>
        <v>0</v>
      </c>
      <c r="N255" s="89">
        <f t="shared" ca="1" si="130"/>
        <v>0</v>
      </c>
      <c r="O255" s="89"/>
      <c r="P255" s="2">
        <f t="shared" si="132"/>
        <v>238</v>
      </c>
      <c r="Q255" s="2">
        <f t="shared" si="149"/>
        <v>237</v>
      </c>
      <c r="R255" s="2">
        <f t="shared" si="149"/>
        <v>236</v>
      </c>
      <c r="S255" s="2">
        <f t="shared" si="149"/>
        <v>235</v>
      </c>
      <c r="T255" s="2">
        <f t="shared" si="149"/>
        <v>234</v>
      </c>
      <c r="U255" s="2">
        <f t="shared" si="149"/>
        <v>238</v>
      </c>
      <c r="V255" s="2">
        <f t="shared" si="149"/>
        <v>237</v>
      </c>
      <c r="W255" s="2">
        <f t="shared" si="149"/>
        <v>236</v>
      </c>
      <c r="X255" s="2">
        <f t="shared" si="149"/>
        <v>235</v>
      </c>
      <c r="Y255" s="2">
        <f t="shared" si="149"/>
        <v>234</v>
      </c>
      <c r="Z255" s="2">
        <f t="shared" si="149"/>
        <v>234</v>
      </c>
      <c r="AA255" s="92">
        <f t="shared" si="150"/>
        <v>235</v>
      </c>
      <c r="AB255" s="92">
        <f t="shared" si="151"/>
        <v>234</v>
      </c>
      <c r="AC255" s="92">
        <f t="shared" si="152"/>
        <v>233</v>
      </c>
      <c r="AD255" s="92">
        <f t="shared" si="153"/>
        <v>232</v>
      </c>
      <c r="AE255" s="92">
        <f t="shared" si="154"/>
        <v>231</v>
      </c>
      <c r="AF255" s="92">
        <f t="shared" si="155"/>
        <v>235</v>
      </c>
      <c r="AG255" s="92">
        <f t="shared" si="156"/>
        <v>234</v>
      </c>
      <c r="AH255" s="92">
        <f t="shared" si="157"/>
        <v>233</v>
      </c>
      <c r="AI255" s="92">
        <f t="shared" si="158"/>
        <v>232</v>
      </c>
      <c r="AJ255" s="92">
        <f t="shared" si="159"/>
        <v>231</v>
      </c>
      <c r="AK255" s="92">
        <f t="shared" si="160"/>
        <v>231</v>
      </c>
      <c r="AL255" s="96">
        <f t="shared" ca="1" si="137"/>
        <v>0</v>
      </c>
      <c r="AM255" s="96">
        <f t="shared" ca="1" si="138"/>
        <v>0</v>
      </c>
      <c r="AN255" s="96">
        <f t="shared" ca="1" si="139"/>
        <v>0</v>
      </c>
      <c r="AO255" s="96">
        <f t="shared" ca="1" si="140"/>
        <v>0</v>
      </c>
      <c r="AP255" s="96">
        <f t="shared" ca="1" si="141"/>
        <v>0</v>
      </c>
      <c r="AQ255" s="96">
        <f t="shared" ca="1" si="142"/>
        <v>0</v>
      </c>
      <c r="AR255" s="96">
        <f t="shared" ca="1" si="143"/>
        <v>0</v>
      </c>
      <c r="AS255" s="96">
        <f t="shared" ca="1" si="144"/>
        <v>0</v>
      </c>
      <c r="AT255" s="96">
        <f t="shared" ca="1" si="145"/>
        <v>0</v>
      </c>
      <c r="AU255" s="96">
        <f t="shared" ca="1" si="146"/>
        <v>0</v>
      </c>
      <c r="AV255" s="96">
        <f t="shared" ca="1" si="147"/>
        <v>0</v>
      </c>
      <c r="AW255" s="13">
        <f t="shared" ca="1" si="161"/>
        <v>6</v>
      </c>
      <c r="AX255" s="2">
        <f t="shared" ca="1" si="162"/>
        <v>17</v>
      </c>
    </row>
    <row r="256" spans="1:50" ht="15" customHeight="1" x14ac:dyDescent="0.25">
      <c r="A256" s="93">
        <f t="shared" si="126"/>
        <v>43136</v>
      </c>
      <c r="B256" s="51">
        <f>bering!K256</f>
        <v>5650.8059999999996</v>
      </c>
      <c r="C256" s="51">
        <f>conus!K256</f>
        <v>5859.7470000000003</v>
      </c>
      <c r="D256" s="55">
        <f t="shared" ca="1" si="133"/>
        <v>5650.8059999999996</v>
      </c>
      <c r="E256" s="61">
        <f t="shared" ca="1" si="163"/>
        <v>17</v>
      </c>
      <c r="F256" s="9">
        <f t="shared" ca="1" si="148"/>
        <v>0</v>
      </c>
      <c r="G256" s="63">
        <f>ROW()</f>
        <v>256</v>
      </c>
      <c r="H256" s="95">
        <f t="shared" si="134"/>
        <v>253</v>
      </c>
      <c r="I256" s="95">
        <f t="shared" ca="1" si="135"/>
        <v>239</v>
      </c>
      <c r="J256" s="95">
        <f t="shared" ca="1" si="136"/>
        <v>236</v>
      </c>
      <c r="K256" s="94">
        <f t="shared" si="127"/>
        <v>0</v>
      </c>
      <c r="L256" s="89">
        <f t="shared" si="129"/>
        <v>0</v>
      </c>
      <c r="M256" s="94">
        <f t="shared" ca="1" si="128"/>
        <v>0</v>
      </c>
      <c r="N256" s="89">
        <f t="shared" ca="1" si="130"/>
        <v>0</v>
      </c>
      <c r="O256" s="89"/>
      <c r="P256" s="2">
        <f t="shared" si="132"/>
        <v>239</v>
      </c>
      <c r="Q256" s="2">
        <f t="shared" si="149"/>
        <v>238</v>
      </c>
      <c r="R256" s="2">
        <f t="shared" si="149"/>
        <v>237</v>
      </c>
      <c r="S256" s="2">
        <f t="shared" si="149"/>
        <v>236</v>
      </c>
      <c r="T256" s="2">
        <f t="shared" si="149"/>
        <v>235</v>
      </c>
      <c r="U256" s="2">
        <f t="shared" si="149"/>
        <v>239</v>
      </c>
      <c r="V256" s="2">
        <f t="shared" si="149"/>
        <v>238</v>
      </c>
      <c r="W256" s="2">
        <f t="shared" ref="Q256:Z282" si="164">$G256-W$6</f>
        <v>237</v>
      </c>
      <c r="X256" s="2">
        <f t="shared" si="164"/>
        <v>236</v>
      </c>
      <c r="Y256" s="2">
        <f t="shared" si="164"/>
        <v>235</v>
      </c>
      <c r="Z256" s="2">
        <f t="shared" si="164"/>
        <v>235</v>
      </c>
      <c r="AA256" s="92">
        <f t="shared" si="150"/>
        <v>236</v>
      </c>
      <c r="AB256" s="92">
        <f t="shared" si="151"/>
        <v>235</v>
      </c>
      <c r="AC256" s="92">
        <f t="shared" si="152"/>
        <v>234</v>
      </c>
      <c r="AD256" s="92">
        <f t="shared" si="153"/>
        <v>233</v>
      </c>
      <c r="AE256" s="92">
        <f t="shared" si="154"/>
        <v>232</v>
      </c>
      <c r="AF256" s="92">
        <f t="shared" si="155"/>
        <v>236</v>
      </c>
      <c r="AG256" s="92">
        <f t="shared" si="156"/>
        <v>235</v>
      </c>
      <c r="AH256" s="92">
        <f t="shared" si="157"/>
        <v>234</v>
      </c>
      <c r="AI256" s="92">
        <f t="shared" si="158"/>
        <v>233</v>
      </c>
      <c r="AJ256" s="92">
        <f t="shared" si="159"/>
        <v>232</v>
      </c>
      <c r="AK256" s="92">
        <f t="shared" si="160"/>
        <v>232</v>
      </c>
      <c r="AL256" s="96">
        <f t="shared" ca="1" si="137"/>
        <v>0</v>
      </c>
      <c r="AM256" s="96">
        <f t="shared" ca="1" si="138"/>
        <v>0</v>
      </c>
      <c r="AN256" s="96">
        <f t="shared" ca="1" si="139"/>
        <v>0</v>
      </c>
      <c r="AO256" s="96">
        <f t="shared" ca="1" si="140"/>
        <v>0</v>
      </c>
      <c r="AP256" s="96">
        <f t="shared" ca="1" si="141"/>
        <v>0</v>
      </c>
      <c r="AQ256" s="96">
        <f t="shared" ca="1" si="142"/>
        <v>0</v>
      </c>
      <c r="AR256" s="96">
        <f t="shared" ca="1" si="143"/>
        <v>0</v>
      </c>
      <c r="AS256" s="96">
        <f t="shared" ca="1" si="144"/>
        <v>0</v>
      </c>
      <c r="AT256" s="96">
        <f t="shared" ca="1" si="145"/>
        <v>0</v>
      </c>
      <c r="AU256" s="96">
        <f t="shared" ca="1" si="146"/>
        <v>0</v>
      </c>
      <c r="AV256" s="96">
        <f t="shared" ca="1" si="147"/>
        <v>0</v>
      </c>
      <c r="AW256" s="13">
        <f t="shared" ca="1" si="161"/>
        <v>6</v>
      </c>
      <c r="AX256" s="2">
        <f t="shared" ca="1" si="162"/>
        <v>17</v>
      </c>
    </row>
    <row r="257" spans="1:50" ht="15" customHeight="1" x14ac:dyDescent="0.25">
      <c r="A257" s="93">
        <f t="shared" si="126"/>
        <v>43137</v>
      </c>
      <c r="B257" s="51">
        <f>bering!K257</f>
        <v>5650.8059999999996</v>
      </c>
      <c r="C257" s="51">
        <f>conus!K257</f>
        <v>5859.7470000000003</v>
      </c>
      <c r="D257" s="55">
        <f t="shared" ca="1" si="133"/>
        <v>5650.8059999999996</v>
      </c>
      <c r="E257" s="61">
        <f t="shared" ca="1" si="163"/>
        <v>17</v>
      </c>
      <c r="F257" s="9">
        <f t="shared" ca="1" si="148"/>
        <v>0</v>
      </c>
      <c r="G257" s="63">
        <f>ROW()</f>
        <v>257</v>
      </c>
      <c r="H257" s="95">
        <f t="shared" si="134"/>
        <v>254</v>
      </c>
      <c r="I257" s="95">
        <f t="shared" ca="1" si="135"/>
        <v>240</v>
      </c>
      <c r="J257" s="95">
        <f t="shared" ca="1" si="136"/>
        <v>237</v>
      </c>
      <c r="K257" s="94">
        <f t="shared" si="127"/>
        <v>0</v>
      </c>
      <c r="L257" s="89">
        <f t="shared" si="129"/>
        <v>0</v>
      </c>
      <c r="M257" s="94">
        <f t="shared" ca="1" si="128"/>
        <v>0</v>
      </c>
      <c r="N257" s="89">
        <f t="shared" ca="1" si="130"/>
        <v>0</v>
      </c>
      <c r="O257" s="89"/>
      <c r="P257" s="2">
        <f t="shared" si="132"/>
        <v>240</v>
      </c>
      <c r="Q257" s="2">
        <f t="shared" si="164"/>
        <v>239</v>
      </c>
      <c r="R257" s="2">
        <f t="shared" si="164"/>
        <v>238</v>
      </c>
      <c r="S257" s="2">
        <f t="shared" si="164"/>
        <v>237</v>
      </c>
      <c r="T257" s="2">
        <f t="shared" si="164"/>
        <v>236</v>
      </c>
      <c r="U257" s="2">
        <f t="shared" si="164"/>
        <v>240</v>
      </c>
      <c r="V257" s="2">
        <f t="shared" si="164"/>
        <v>239</v>
      </c>
      <c r="W257" s="2">
        <f t="shared" si="164"/>
        <v>238</v>
      </c>
      <c r="X257" s="2">
        <f t="shared" si="164"/>
        <v>237</v>
      </c>
      <c r="Y257" s="2">
        <f t="shared" si="164"/>
        <v>236</v>
      </c>
      <c r="Z257" s="2">
        <f t="shared" si="164"/>
        <v>236</v>
      </c>
      <c r="AA257" s="92">
        <f t="shared" si="150"/>
        <v>237</v>
      </c>
      <c r="AB257" s="92">
        <f t="shared" si="151"/>
        <v>236</v>
      </c>
      <c r="AC257" s="92">
        <f t="shared" si="152"/>
        <v>235</v>
      </c>
      <c r="AD257" s="92">
        <f t="shared" si="153"/>
        <v>234</v>
      </c>
      <c r="AE257" s="92">
        <f t="shared" si="154"/>
        <v>233</v>
      </c>
      <c r="AF257" s="92">
        <f t="shared" si="155"/>
        <v>237</v>
      </c>
      <c r="AG257" s="92">
        <f t="shared" si="156"/>
        <v>236</v>
      </c>
      <c r="AH257" s="92">
        <f t="shared" si="157"/>
        <v>235</v>
      </c>
      <c r="AI257" s="92">
        <f t="shared" si="158"/>
        <v>234</v>
      </c>
      <c r="AJ257" s="92">
        <f t="shared" si="159"/>
        <v>233</v>
      </c>
      <c r="AK257" s="92">
        <f t="shared" si="160"/>
        <v>233</v>
      </c>
      <c r="AL257" s="96">
        <f t="shared" ca="1" si="137"/>
        <v>0</v>
      </c>
      <c r="AM257" s="96">
        <f t="shared" ca="1" si="138"/>
        <v>0</v>
      </c>
      <c r="AN257" s="96">
        <f t="shared" ca="1" si="139"/>
        <v>0</v>
      </c>
      <c r="AO257" s="96">
        <f t="shared" ca="1" si="140"/>
        <v>0</v>
      </c>
      <c r="AP257" s="96">
        <f t="shared" ca="1" si="141"/>
        <v>0</v>
      </c>
      <c r="AQ257" s="96">
        <f t="shared" ca="1" si="142"/>
        <v>0</v>
      </c>
      <c r="AR257" s="96">
        <f t="shared" ca="1" si="143"/>
        <v>0</v>
      </c>
      <c r="AS257" s="96">
        <f t="shared" ca="1" si="144"/>
        <v>0</v>
      </c>
      <c r="AT257" s="96">
        <f t="shared" ca="1" si="145"/>
        <v>0</v>
      </c>
      <c r="AU257" s="96">
        <f t="shared" ca="1" si="146"/>
        <v>0</v>
      </c>
      <c r="AV257" s="96">
        <f t="shared" ca="1" si="147"/>
        <v>0</v>
      </c>
      <c r="AW257" s="13">
        <f t="shared" ca="1" si="161"/>
        <v>6</v>
      </c>
      <c r="AX257" s="2">
        <f t="shared" ca="1" si="162"/>
        <v>17</v>
      </c>
    </row>
    <row r="258" spans="1:50" ht="15" customHeight="1" x14ac:dyDescent="0.25">
      <c r="A258" s="93">
        <f t="shared" si="126"/>
        <v>43138</v>
      </c>
      <c r="B258" s="51">
        <f>bering!K258</f>
        <v>5650.8059999999996</v>
      </c>
      <c r="C258" s="51">
        <f>conus!K258</f>
        <v>5859.7470000000003</v>
      </c>
      <c r="D258" s="55">
        <f t="shared" ca="1" si="133"/>
        <v>5650.8059999999996</v>
      </c>
      <c r="E258" s="61">
        <f t="shared" ca="1" si="163"/>
        <v>17</v>
      </c>
      <c r="F258" s="9">
        <f t="shared" ca="1" si="148"/>
        <v>0</v>
      </c>
      <c r="G258" s="63">
        <f>ROW()</f>
        <v>258</v>
      </c>
      <c r="H258" s="95">
        <f t="shared" si="134"/>
        <v>255</v>
      </c>
      <c r="I258" s="95">
        <f t="shared" ca="1" si="135"/>
        <v>241</v>
      </c>
      <c r="J258" s="95">
        <f t="shared" ca="1" si="136"/>
        <v>238</v>
      </c>
      <c r="K258" s="94">
        <f t="shared" si="127"/>
        <v>0</v>
      </c>
      <c r="L258" s="89">
        <f t="shared" si="129"/>
        <v>0</v>
      </c>
      <c r="M258" s="94">
        <f t="shared" ca="1" si="128"/>
        <v>0</v>
      </c>
      <c r="N258" s="89">
        <f t="shared" ca="1" si="130"/>
        <v>0</v>
      </c>
      <c r="O258" s="89"/>
      <c r="P258" s="2">
        <f t="shared" si="132"/>
        <v>241</v>
      </c>
      <c r="Q258" s="2">
        <f t="shared" si="164"/>
        <v>240</v>
      </c>
      <c r="R258" s="2">
        <f t="shared" si="164"/>
        <v>239</v>
      </c>
      <c r="S258" s="2">
        <f t="shared" si="164"/>
        <v>238</v>
      </c>
      <c r="T258" s="2">
        <f t="shared" si="164"/>
        <v>237</v>
      </c>
      <c r="U258" s="2">
        <f t="shared" si="164"/>
        <v>241</v>
      </c>
      <c r="V258" s="2">
        <f t="shared" si="164"/>
        <v>240</v>
      </c>
      <c r="W258" s="2">
        <f t="shared" si="164"/>
        <v>239</v>
      </c>
      <c r="X258" s="2">
        <f t="shared" si="164"/>
        <v>238</v>
      </c>
      <c r="Y258" s="2">
        <f t="shared" si="164"/>
        <v>237</v>
      </c>
      <c r="Z258" s="2">
        <f t="shared" si="164"/>
        <v>237</v>
      </c>
      <c r="AA258" s="92">
        <f t="shared" si="150"/>
        <v>238</v>
      </c>
      <c r="AB258" s="92">
        <f t="shared" si="151"/>
        <v>237</v>
      </c>
      <c r="AC258" s="92">
        <f t="shared" si="152"/>
        <v>236</v>
      </c>
      <c r="AD258" s="92">
        <f t="shared" si="153"/>
        <v>235</v>
      </c>
      <c r="AE258" s="92">
        <f t="shared" si="154"/>
        <v>234</v>
      </c>
      <c r="AF258" s="92">
        <f t="shared" si="155"/>
        <v>238</v>
      </c>
      <c r="AG258" s="92">
        <f t="shared" si="156"/>
        <v>237</v>
      </c>
      <c r="AH258" s="92">
        <f t="shared" si="157"/>
        <v>236</v>
      </c>
      <c r="AI258" s="92">
        <f t="shared" si="158"/>
        <v>235</v>
      </c>
      <c r="AJ258" s="92">
        <f t="shared" si="159"/>
        <v>234</v>
      </c>
      <c r="AK258" s="92">
        <f t="shared" si="160"/>
        <v>234</v>
      </c>
      <c r="AL258" s="96">
        <f t="shared" ca="1" si="137"/>
        <v>0</v>
      </c>
      <c r="AM258" s="96">
        <f t="shared" ca="1" si="138"/>
        <v>0</v>
      </c>
      <c r="AN258" s="96">
        <f t="shared" ca="1" si="139"/>
        <v>0</v>
      </c>
      <c r="AO258" s="96">
        <f t="shared" ca="1" si="140"/>
        <v>0</v>
      </c>
      <c r="AP258" s="96">
        <f t="shared" ca="1" si="141"/>
        <v>0</v>
      </c>
      <c r="AQ258" s="96">
        <f t="shared" ca="1" si="142"/>
        <v>0</v>
      </c>
      <c r="AR258" s="96">
        <f t="shared" ca="1" si="143"/>
        <v>0</v>
      </c>
      <c r="AS258" s="96">
        <f t="shared" ca="1" si="144"/>
        <v>0</v>
      </c>
      <c r="AT258" s="96">
        <f t="shared" ca="1" si="145"/>
        <v>0</v>
      </c>
      <c r="AU258" s="96">
        <f t="shared" ca="1" si="146"/>
        <v>0</v>
      </c>
      <c r="AV258" s="96">
        <f t="shared" ca="1" si="147"/>
        <v>0</v>
      </c>
      <c r="AW258" s="13">
        <f t="shared" ca="1" si="161"/>
        <v>6</v>
      </c>
      <c r="AX258" s="2">
        <f t="shared" ca="1" si="162"/>
        <v>17</v>
      </c>
    </row>
    <row r="259" spans="1:50" ht="15" customHeight="1" x14ac:dyDescent="0.25">
      <c r="A259" s="93">
        <f t="shared" si="126"/>
        <v>43139</v>
      </c>
      <c r="B259" s="51">
        <f>bering!K259</f>
        <v>5650.8059999999996</v>
      </c>
      <c r="C259" s="51">
        <f>conus!K259</f>
        <v>5859.7470000000003</v>
      </c>
      <c r="D259" s="55">
        <f t="shared" ca="1" si="133"/>
        <v>5650.8059999999996</v>
      </c>
      <c r="E259" s="61">
        <f t="shared" ca="1" si="163"/>
        <v>17</v>
      </c>
      <c r="F259" s="9">
        <f t="shared" ca="1" si="148"/>
        <v>0</v>
      </c>
      <c r="G259" s="63">
        <f>ROW()</f>
        <v>259</v>
      </c>
      <c r="H259" s="95">
        <f t="shared" si="134"/>
        <v>256</v>
      </c>
      <c r="I259" s="95">
        <f t="shared" ca="1" si="135"/>
        <v>242</v>
      </c>
      <c r="J259" s="95">
        <f t="shared" ca="1" si="136"/>
        <v>239</v>
      </c>
      <c r="K259" s="94">
        <f t="shared" si="127"/>
        <v>0</v>
      </c>
      <c r="L259" s="89">
        <f t="shared" si="129"/>
        <v>0</v>
      </c>
      <c r="M259" s="94">
        <f t="shared" ca="1" si="128"/>
        <v>0</v>
      </c>
      <c r="N259" s="89">
        <f t="shared" ca="1" si="130"/>
        <v>0</v>
      </c>
      <c r="O259" s="89"/>
      <c r="P259" s="2">
        <f t="shared" si="132"/>
        <v>242</v>
      </c>
      <c r="Q259" s="2">
        <f t="shared" si="164"/>
        <v>241</v>
      </c>
      <c r="R259" s="2">
        <f t="shared" si="164"/>
        <v>240</v>
      </c>
      <c r="S259" s="2">
        <f t="shared" si="164"/>
        <v>239</v>
      </c>
      <c r="T259" s="2">
        <f t="shared" si="164"/>
        <v>238</v>
      </c>
      <c r="U259" s="2">
        <f t="shared" si="164"/>
        <v>242</v>
      </c>
      <c r="V259" s="2">
        <f t="shared" si="164"/>
        <v>241</v>
      </c>
      <c r="W259" s="2">
        <f t="shared" si="164"/>
        <v>240</v>
      </c>
      <c r="X259" s="2">
        <f t="shared" si="164"/>
        <v>239</v>
      </c>
      <c r="Y259" s="2">
        <f t="shared" si="164"/>
        <v>238</v>
      </c>
      <c r="Z259" s="2">
        <f t="shared" si="164"/>
        <v>238</v>
      </c>
      <c r="AA259" s="92">
        <f t="shared" si="150"/>
        <v>239</v>
      </c>
      <c r="AB259" s="92">
        <f t="shared" si="151"/>
        <v>238</v>
      </c>
      <c r="AC259" s="92">
        <f t="shared" si="152"/>
        <v>237</v>
      </c>
      <c r="AD259" s="92">
        <f t="shared" si="153"/>
        <v>236</v>
      </c>
      <c r="AE259" s="92">
        <f t="shared" si="154"/>
        <v>235</v>
      </c>
      <c r="AF259" s="92">
        <f t="shared" si="155"/>
        <v>239</v>
      </c>
      <c r="AG259" s="92">
        <f t="shared" si="156"/>
        <v>238</v>
      </c>
      <c r="AH259" s="92">
        <f t="shared" si="157"/>
        <v>237</v>
      </c>
      <c r="AI259" s="92">
        <f t="shared" si="158"/>
        <v>236</v>
      </c>
      <c r="AJ259" s="92">
        <f t="shared" si="159"/>
        <v>235</v>
      </c>
      <c r="AK259" s="92">
        <f t="shared" si="160"/>
        <v>235</v>
      </c>
      <c r="AL259" s="96">
        <f t="shared" ca="1" si="137"/>
        <v>0</v>
      </c>
      <c r="AM259" s="96">
        <f t="shared" ca="1" si="138"/>
        <v>0</v>
      </c>
      <c r="AN259" s="96">
        <f t="shared" ca="1" si="139"/>
        <v>0</v>
      </c>
      <c r="AO259" s="96">
        <f t="shared" ca="1" si="140"/>
        <v>0</v>
      </c>
      <c r="AP259" s="96">
        <f t="shared" ca="1" si="141"/>
        <v>0</v>
      </c>
      <c r="AQ259" s="96">
        <f t="shared" ca="1" si="142"/>
        <v>0</v>
      </c>
      <c r="AR259" s="96">
        <f t="shared" ca="1" si="143"/>
        <v>0</v>
      </c>
      <c r="AS259" s="96">
        <f t="shared" ca="1" si="144"/>
        <v>0</v>
      </c>
      <c r="AT259" s="96">
        <f t="shared" ca="1" si="145"/>
        <v>0</v>
      </c>
      <c r="AU259" s="96">
        <f t="shared" ca="1" si="146"/>
        <v>0</v>
      </c>
      <c r="AV259" s="96">
        <f t="shared" ca="1" si="147"/>
        <v>0</v>
      </c>
      <c r="AW259" s="13">
        <f t="shared" ca="1" si="161"/>
        <v>6</v>
      </c>
      <c r="AX259" s="2">
        <f t="shared" ca="1" si="162"/>
        <v>17</v>
      </c>
    </row>
    <row r="260" spans="1:50" ht="15" customHeight="1" x14ac:dyDescent="0.25">
      <c r="A260" s="93">
        <f t="shared" si="126"/>
        <v>43140</v>
      </c>
      <c r="B260" s="51">
        <f>bering!K260</f>
        <v>5650.8059999999996</v>
      </c>
      <c r="C260" s="51">
        <f>conus!K260</f>
        <v>5859.7470000000003</v>
      </c>
      <c r="D260" s="55">
        <f t="shared" ca="1" si="133"/>
        <v>5650.8059999999996</v>
      </c>
      <c r="E260" s="61">
        <f t="shared" ca="1" si="163"/>
        <v>17</v>
      </c>
      <c r="F260" s="9">
        <f t="shared" ca="1" si="148"/>
        <v>0</v>
      </c>
      <c r="G260" s="63">
        <f>ROW()</f>
        <v>260</v>
      </c>
      <c r="H260" s="95">
        <f t="shared" si="134"/>
        <v>257</v>
      </c>
      <c r="I260" s="95">
        <f t="shared" ca="1" si="135"/>
        <v>243</v>
      </c>
      <c r="J260" s="95">
        <f t="shared" ca="1" si="136"/>
        <v>240</v>
      </c>
      <c r="K260" s="94">
        <f t="shared" si="127"/>
        <v>0</v>
      </c>
      <c r="L260" s="89">
        <f t="shared" si="129"/>
        <v>0</v>
      </c>
      <c r="M260" s="94">
        <f t="shared" ca="1" si="128"/>
        <v>0</v>
      </c>
      <c r="N260" s="89">
        <f t="shared" ca="1" si="130"/>
        <v>0</v>
      </c>
      <c r="O260" s="89"/>
      <c r="P260" s="2">
        <f t="shared" si="132"/>
        <v>243</v>
      </c>
      <c r="Q260" s="2">
        <f t="shared" si="164"/>
        <v>242</v>
      </c>
      <c r="R260" s="2">
        <f t="shared" si="164"/>
        <v>241</v>
      </c>
      <c r="S260" s="2">
        <f t="shared" si="164"/>
        <v>240</v>
      </c>
      <c r="T260" s="2">
        <f t="shared" si="164"/>
        <v>239</v>
      </c>
      <c r="U260" s="2">
        <f t="shared" si="164"/>
        <v>243</v>
      </c>
      <c r="V260" s="2">
        <f t="shared" si="164"/>
        <v>242</v>
      </c>
      <c r="W260" s="2">
        <f t="shared" si="164"/>
        <v>241</v>
      </c>
      <c r="X260" s="2">
        <f t="shared" si="164"/>
        <v>240</v>
      </c>
      <c r="Y260" s="2">
        <f t="shared" si="164"/>
        <v>239</v>
      </c>
      <c r="Z260" s="2">
        <f t="shared" si="164"/>
        <v>239</v>
      </c>
      <c r="AA260" s="92">
        <f t="shared" si="150"/>
        <v>240</v>
      </c>
      <c r="AB260" s="92">
        <f t="shared" si="151"/>
        <v>239</v>
      </c>
      <c r="AC260" s="92">
        <f t="shared" si="152"/>
        <v>238</v>
      </c>
      <c r="AD260" s="92">
        <f t="shared" si="153"/>
        <v>237</v>
      </c>
      <c r="AE260" s="92">
        <f t="shared" si="154"/>
        <v>236</v>
      </c>
      <c r="AF260" s="92">
        <f t="shared" si="155"/>
        <v>240</v>
      </c>
      <c r="AG260" s="92">
        <f t="shared" si="156"/>
        <v>239</v>
      </c>
      <c r="AH260" s="92">
        <f t="shared" si="157"/>
        <v>238</v>
      </c>
      <c r="AI260" s="92">
        <f t="shared" si="158"/>
        <v>237</v>
      </c>
      <c r="AJ260" s="92">
        <f t="shared" si="159"/>
        <v>236</v>
      </c>
      <c r="AK260" s="92">
        <f t="shared" si="160"/>
        <v>236</v>
      </c>
      <c r="AL260" s="96">
        <f t="shared" ca="1" si="137"/>
        <v>0</v>
      </c>
      <c r="AM260" s="96">
        <f t="shared" ca="1" si="138"/>
        <v>0</v>
      </c>
      <c r="AN260" s="96">
        <f t="shared" ca="1" si="139"/>
        <v>0</v>
      </c>
      <c r="AO260" s="96">
        <f t="shared" ca="1" si="140"/>
        <v>0</v>
      </c>
      <c r="AP260" s="96">
        <f t="shared" ca="1" si="141"/>
        <v>0</v>
      </c>
      <c r="AQ260" s="96">
        <f t="shared" ca="1" si="142"/>
        <v>0</v>
      </c>
      <c r="AR260" s="96">
        <f t="shared" ca="1" si="143"/>
        <v>0</v>
      </c>
      <c r="AS260" s="96">
        <f t="shared" ca="1" si="144"/>
        <v>0</v>
      </c>
      <c r="AT260" s="96">
        <f t="shared" ca="1" si="145"/>
        <v>0</v>
      </c>
      <c r="AU260" s="96">
        <f t="shared" ca="1" si="146"/>
        <v>0</v>
      </c>
      <c r="AV260" s="96">
        <f t="shared" ca="1" si="147"/>
        <v>0</v>
      </c>
      <c r="AW260" s="13">
        <f t="shared" ca="1" si="161"/>
        <v>6</v>
      </c>
      <c r="AX260" s="2">
        <f t="shared" ca="1" si="162"/>
        <v>17</v>
      </c>
    </row>
    <row r="261" spans="1:50" ht="15" customHeight="1" x14ac:dyDescent="0.25">
      <c r="A261" s="93">
        <f t="shared" si="126"/>
        <v>43141</v>
      </c>
      <c r="B261" s="51">
        <f>bering!K261</f>
        <v>5650.8059999999996</v>
      </c>
      <c r="C261" s="51">
        <f>conus!K261</f>
        <v>5859.7470000000003</v>
      </c>
      <c r="D261" s="55">
        <f t="shared" ca="1" si="133"/>
        <v>5650.8059999999996</v>
      </c>
      <c r="E261" s="61">
        <f t="shared" ca="1" si="163"/>
        <v>17</v>
      </c>
      <c r="F261" s="9">
        <f t="shared" ca="1" si="148"/>
        <v>0</v>
      </c>
      <c r="G261" s="63">
        <f>ROW()</f>
        <v>261</v>
      </c>
      <c r="H261" s="95">
        <f t="shared" si="134"/>
        <v>258</v>
      </c>
      <c r="I261" s="95">
        <f t="shared" ca="1" si="135"/>
        <v>244</v>
      </c>
      <c r="J261" s="95">
        <f t="shared" ca="1" si="136"/>
        <v>241</v>
      </c>
      <c r="K261" s="94">
        <f t="shared" si="127"/>
        <v>0</v>
      </c>
      <c r="L261" s="89">
        <f t="shared" si="129"/>
        <v>0</v>
      </c>
      <c r="M261" s="94">
        <f t="shared" ca="1" si="128"/>
        <v>0</v>
      </c>
      <c r="N261" s="89">
        <f t="shared" ca="1" si="130"/>
        <v>0</v>
      </c>
      <c r="O261" s="89"/>
      <c r="P261" s="2">
        <f t="shared" si="132"/>
        <v>244</v>
      </c>
      <c r="Q261" s="2">
        <f t="shared" si="164"/>
        <v>243</v>
      </c>
      <c r="R261" s="2">
        <f t="shared" si="164"/>
        <v>242</v>
      </c>
      <c r="S261" s="2">
        <f t="shared" si="164"/>
        <v>241</v>
      </c>
      <c r="T261" s="2">
        <f t="shared" si="164"/>
        <v>240</v>
      </c>
      <c r="U261" s="2">
        <f t="shared" si="164"/>
        <v>244</v>
      </c>
      <c r="V261" s="2">
        <f t="shared" si="164"/>
        <v>243</v>
      </c>
      <c r="W261" s="2">
        <f t="shared" si="164"/>
        <v>242</v>
      </c>
      <c r="X261" s="2">
        <f t="shared" si="164"/>
        <v>241</v>
      </c>
      <c r="Y261" s="2">
        <f t="shared" si="164"/>
        <v>240</v>
      </c>
      <c r="Z261" s="2">
        <f t="shared" si="164"/>
        <v>240</v>
      </c>
      <c r="AA261" s="92">
        <f t="shared" si="150"/>
        <v>241</v>
      </c>
      <c r="AB261" s="92">
        <f t="shared" si="151"/>
        <v>240</v>
      </c>
      <c r="AC261" s="92">
        <f t="shared" si="152"/>
        <v>239</v>
      </c>
      <c r="AD261" s="92">
        <f t="shared" si="153"/>
        <v>238</v>
      </c>
      <c r="AE261" s="92">
        <f t="shared" si="154"/>
        <v>237</v>
      </c>
      <c r="AF261" s="92">
        <f t="shared" si="155"/>
        <v>241</v>
      </c>
      <c r="AG261" s="92">
        <f t="shared" si="156"/>
        <v>240</v>
      </c>
      <c r="AH261" s="92">
        <f t="shared" si="157"/>
        <v>239</v>
      </c>
      <c r="AI261" s="92">
        <f t="shared" si="158"/>
        <v>238</v>
      </c>
      <c r="AJ261" s="92">
        <f t="shared" si="159"/>
        <v>237</v>
      </c>
      <c r="AK261" s="92">
        <f t="shared" si="160"/>
        <v>237</v>
      </c>
      <c r="AL261" s="96">
        <f t="shared" ca="1" si="137"/>
        <v>0</v>
      </c>
      <c r="AM261" s="96">
        <f t="shared" ca="1" si="138"/>
        <v>0</v>
      </c>
      <c r="AN261" s="96">
        <f t="shared" ca="1" si="139"/>
        <v>0</v>
      </c>
      <c r="AO261" s="96">
        <f t="shared" ca="1" si="140"/>
        <v>0</v>
      </c>
      <c r="AP261" s="96">
        <f t="shared" ca="1" si="141"/>
        <v>0</v>
      </c>
      <c r="AQ261" s="96">
        <f t="shared" ca="1" si="142"/>
        <v>0</v>
      </c>
      <c r="AR261" s="96">
        <f t="shared" ca="1" si="143"/>
        <v>0</v>
      </c>
      <c r="AS261" s="96">
        <f t="shared" ca="1" si="144"/>
        <v>0</v>
      </c>
      <c r="AT261" s="96">
        <f t="shared" ca="1" si="145"/>
        <v>0</v>
      </c>
      <c r="AU261" s="96">
        <f t="shared" ca="1" si="146"/>
        <v>0</v>
      </c>
      <c r="AV261" s="96">
        <f t="shared" ca="1" si="147"/>
        <v>0</v>
      </c>
      <c r="AW261" s="13">
        <f t="shared" ca="1" si="161"/>
        <v>6</v>
      </c>
      <c r="AX261" s="2">
        <f t="shared" ca="1" si="162"/>
        <v>17</v>
      </c>
    </row>
    <row r="262" spans="1:50" ht="15" customHeight="1" x14ac:dyDescent="0.25">
      <c r="A262" s="93">
        <f t="shared" si="126"/>
        <v>43142</v>
      </c>
      <c r="B262" s="51">
        <f>bering!K262</f>
        <v>5650.8059999999996</v>
      </c>
      <c r="C262" s="51">
        <f>conus!K262</f>
        <v>5859.7470000000003</v>
      </c>
      <c r="D262" s="55">
        <f t="shared" ca="1" si="133"/>
        <v>5650.8059999999996</v>
      </c>
      <c r="E262" s="61">
        <f t="shared" ca="1" si="163"/>
        <v>17</v>
      </c>
      <c r="F262" s="9">
        <f t="shared" ca="1" si="148"/>
        <v>0</v>
      </c>
      <c r="G262" s="63">
        <f>ROW()</f>
        <v>262</v>
      </c>
      <c r="H262" s="95">
        <f t="shared" si="134"/>
        <v>259</v>
      </c>
      <c r="I262" s="95">
        <f t="shared" ca="1" si="135"/>
        <v>245</v>
      </c>
      <c r="J262" s="95">
        <f t="shared" ca="1" si="136"/>
        <v>242</v>
      </c>
      <c r="K262" s="94">
        <f t="shared" si="127"/>
        <v>0</v>
      </c>
      <c r="L262" s="89">
        <f t="shared" si="129"/>
        <v>0</v>
      </c>
      <c r="M262" s="94">
        <f t="shared" ca="1" si="128"/>
        <v>0</v>
      </c>
      <c r="N262" s="89">
        <f t="shared" ca="1" si="130"/>
        <v>0</v>
      </c>
      <c r="O262" s="89"/>
      <c r="P262" s="2">
        <f t="shared" si="132"/>
        <v>245</v>
      </c>
      <c r="Q262" s="2">
        <f t="shared" si="164"/>
        <v>244</v>
      </c>
      <c r="R262" s="2">
        <f t="shared" si="164"/>
        <v>243</v>
      </c>
      <c r="S262" s="2">
        <f t="shared" si="164"/>
        <v>242</v>
      </c>
      <c r="T262" s="2">
        <f t="shared" si="164"/>
        <v>241</v>
      </c>
      <c r="U262" s="2">
        <f t="shared" si="164"/>
        <v>245</v>
      </c>
      <c r="V262" s="2">
        <f t="shared" si="164"/>
        <v>244</v>
      </c>
      <c r="W262" s="2">
        <f t="shared" si="164"/>
        <v>243</v>
      </c>
      <c r="X262" s="2">
        <f t="shared" si="164"/>
        <v>242</v>
      </c>
      <c r="Y262" s="2">
        <f t="shared" si="164"/>
        <v>241</v>
      </c>
      <c r="Z262" s="2">
        <f t="shared" si="164"/>
        <v>241</v>
      </c>
      <c r="AA262" s="92">
        <f t="shared" si="150"/>
        <v>242</v>
      </c>
      <c r="AB262" s="92">
        <f t="shared" si="151"/>
        <v>241</v>
      </c>
      <c r="AC262" s="92">
        <f t="shared" si="152"/>
        <v>240</v>
      </c>
      <c r="AD262" s="92">
        <f t="shared" si="153"/>
        <v>239</v>
      </c>
      <c r="AE262" s="92">
        <f t="shared" si="154"/>
        <v>238</v>
      </c>
      <c r="AF262" s="92">
        <f t="shared" si="155"/>
        <v>242</v>
      </c>
      <c r="AG262" s="92">
        <f t="shared" si="156"/>
        <v>241</v>
      </c>
      <c r="AH262" s="92">
        <f t="shared" si="157"/>
        <v>240</v>
      </c>
      <c r="AI262" s="92">
        <f t="shared" si="158"/>
        <v>239</v>
      </c>
      <c r="AJ262" s="92">
        <f t="shared" si="159"/>
        <v>238</v>
      </c>
      <c r="AK262" s="92">
        <f t="shared" si="160"/>
        <v>238</v>
      </c>
      <c r="AL262" s="96">
        <f t="shared" ca="1" si="137"/>
        <v>0</v>
      </c>
      <c r="AM262" s="96">
        <f t="shared" ca="1" si="138"/>
        <v>0</v>
      </c>
      <c r="AN262" s="96">
        <f t="shared" ca="1" si="139"/>
        <v>0</v>
      </c>
      <c r="AO262" s="96">
        <f t="shared" ca="1" si="140"/>
        <v>0</v>
      </c>
      <c r="AP262" s="96">
        <f t="shared" ca="1" si="141"/>
        <v>0</v>
      </c>
      <c r="AQ262" s="96">
        <f t="shared" ca="1" si="142"/>
        <v>0</v>
      </c>
      <c r="AR262" s="96">
        <f t="shared" ca="1" si="143"/>
        <v>0</v>
      </c>
      <c r="AS262" s="96">
        <f t="shared" ca="1" si="144"/>
        <v>0</v>
      </c>
      <c r="AT262" s="96">
        <f t="shared" ca="1" si="145"/>
        <v>0</v>
      </c>
      <c r="AU262" s="96">
        <f t="shared" ca="1" si="146"/>
        <v>0</v>
      </c>
      <c r="AV262" s="96">
        <f t="shared" ca="1" si="147"/>
        <v>0</v>
      </c>
      <c r="AW262" s="13">
        <f t="shared" ca="1" si="161"/>
        <v>6</v>
      </c>
      <c r="AX262" s="2">
        <f t="shared" ca="1" si="162"/>
        <v>17</v>
      </c>
    </row>
    <row r="263" spans="1:50" ht="15" customHeight="1" x14ac:dyDescent="0.25">
      <c r="A263" s="93">
        <f t="shared" si="126"/>
        <v>43143</v>
      </c>
      <c r="B263" s="51">
        <f>bering!K263</f>
        <v>5650.8059999999996</v>
      </c>
      <c r="C263" s="51">
        <f>conus!K263</f>
        <v>5859.7470000000003</v>
      </c>
      <c r="D263" s="55">
        <f t="shared" ca="1" si="133"/>
        <v>5650.8059999999996</v>
      </c>
      <c r="E263" s="61">
        <f t="shared" ca="1" si="163"/>
        <v>17</v>
      </c>
      <c r="F263" s="9">
        <f t="shared" ca="1" si="148"/>
        <v>0</v>
      </c>
      <c r="G263" s="63">
        <f>ROW()</f>
        <v>263</v>
      </c>
      <c r="H263" s="95">
        <f t="shared" si="134"/>
        <v>260</v>
      </c>
      <c r="I263" s="95">
        <f t="shared" ca="1" si="135"/>
        <v>246</v>
      </c>
      <c r="J263" s="95">
        <f t="shared" ca="1" si="136"/>
        <v>243</v>
      </c>
      <c r="K263" s="94">
        <f t="shared" si="127"/>
        <v>0</v>
      </c>
      <c r="L263" s="89">
        <f t="shared" si="129"/>
        <v>0</v>
      </c>
      <c r="M263" s="94">
        <f t="shared" ca="1" si="128"/>
        <v>0</v>
      </c>
      <c r="N263" s="89">
        <f t="shared" ca="1" si="130"/>
        <v>0</v>
      </c>
      <c r="O263" s="89"/>
      <c r="P263" s="2">
        <f t="shared" si="132"/>
        <v>246</v>
      </c>
      <c r="Q263" s="2">
        <f t="shared" si="164"/>
        <v>245</v>
      </c>
      <c r="R263" s="2">
        <f t="shared" si="164"/>
        <v>244</v>
      </c>
      <c r="S263" s="2">
        <f t="shared" si="164"/>
        <v>243</v>
      </c>
      <c r="T263" s="2">
        <f t="shared" si="164"/>
        <v>242</v>
      </c>
      <c r="U263" s="2">
        <f t="shared" si="164"/>
        <v>246</v>
      </c>
      <c r="V263" s="2">
        <f t="shared" si="164"/>
        <v>245</v>
      </c>
      <c r="W263" s="2">
        <f t="shared" si="164"/>
        <v>244</v>
      </c>
      <c r="X263" s="2">
        <f t="shared" si="164"/>
        <v>243</v>
      </c>
      <c r="Y263" s="2">
        <f t="shared" si="164"/>
        <v>242</v>
      </c>
      <c r="Z263" s="2">
        <f t="shared" si="164"/>
        <v>242</v>
      </c>
      <c r="AA263" s="92">
        <f t="shared" si="150"/>
        <v>243</v>
      </c>
      <c r="AB263" s="92">
        <f t="shared" si="151"/>
        <v>242</v>
      </c>
      <c r="AC263" s="92">
        <f t="shared" si="152"/>
        <v>241</v>
      </c>
      <c r="AD263" s="92">
        <f t="shared" si="153"/>
        <v>240</v>
      </c>
      <c r="AE263" s="92">
        <f t="shared" si="154"/>
        <v>239</v>
      </c>
      <c r="AF263" s="92">
        <f t="shared" si="155"/>
        <v>243</v>
      </c>
      <c r="AG263" s="92">
        <f t="shared" si="156"/>
        <v>242</v>
      </c>
      <c r="AH263" s="92">
        <f t="shared" si="157"/>
        <v>241</v>
      </c>
      <c r="AI263" s="92">
        <f t="shared" si="158"/>
        <v>240</v>
      </c>
      <c r="AJ263" s="92">
        <f t="shared" si="159"/>
        <v>239</v>
      </c>
      <c r="AK263" s="92">
        <f t="shared" si="160"/>
        <v>239</v>
      </c>
      <c r="AL263" s="96">
        <f t="shared" ca="1" si="137"/>
        <v>0</v>
      </c>
      <c r="AM263" s="96">
        <f t="shared" ca="1" si="138"/>
        <v>0</v>
      </c>
      <c r="AN263" s="96">
        <f t="shared" ca="1" si="139"/>
        <v>0</v>
      </c>
      <c r="AO263" s="96">
        <f t="shared" ca="1" si="140"/>
        <v>0</v>
      </c>
      <c r="AP263" s="96">
        <f t="shared" ca="1" si="141"/>
        <v>0</v>
      </c>
      <c r="AQ263" s="96">
        <f t="shared" ca="1" si="142"/>
        <v>0</v>
      </c>
      <c r="AR263" s="96">
        <f t="shared" ca="1" si="143"/>
        <v>0</v>
      </c>
      <c r="AS263" s="96">
        <f t="shared" ca="1" si="144"/>
        <v>0</v>
      </c>
      <c r="AT263" s="96">
        <f t="shared" ca="1" si="145"/>
        <v>0</v>
      </c>
      <c r="AU263" s="96">
        <f t="shared" ca="1" si="146"/>
        <v>0</v>
      </c>
      <c r="AV263" s="96">
        <f t="shared" ca="1" si="147"/>
        <v>0</v>
      </c>
      <c r="AW263" s="13">
        <f t="shared" ca="1" si="161"/>
        <v>6</v>
      </c>
      <c r="AX263" s="2">
        <f t="shared" ca="1" si="162"/>
        <v>17</v>
      </c>
    </row>
    <row r="264" spans="1:50" ht="15" customHeight="1" x14ac:dyDescent="0.25">
      <c r="A264" s="93">
        <f t="shared" si="126"/>
        <v>43144</v>
      </c>
      <c r="B264" s="51">
        <f>bering!K264</f>
        <v>5650.8059999999996</v>
      </c>
      <c r="C264" s="51">
        <f>conus!K264</f>
        <v>5859.7470000000003</v>
      </c>
      <c r="D264" s="55">
        <f t="shared" ca="1" si="133"/>
        <v>5650.8059999999996</v>
      </c>
      <c r="E264" s="61">
        <f t="shared" ca="1" si="163"/>
        <v>17</v>
      </c>
      <c r="F264" s="9">
        <f t="shared" ca="1" si="148"/>
        <v>0</v>
      </c>
      <c r="G264" s="63">
        <f>ROW()</f>
        <v>264</v>
      </c>
      <c r="H264" s="95">
        <f t="shared" si="134"/>
        <v>261</v>
      </c>
      <c r="I264" s="95">
        <f t="shared" ca="1" si="135"/>
        <v>247</v>
      </c>
      <c r="J264" s="95">
        <f t="shared" ca="1" si="136"/>
        <v>244</v>
      </c>
      <c r="K264" s="94">
        <f t="shared" si="127"/>
        <v>0</v>
      </c>
      <c r="L264" s="89">
        <f t="shared" si="129"/>
        <v>0</v>
      </c>
      <c r="M264" s="94">
        <f t="shared" ca="1" si="128"/>
        <v>0</v>
      </c>
      <c r="N264" s="89">
        <f t="shared" ca="1" si="130"/>
        <v>0</v>
      </c>
      <c r="O264" s="89"/>
      <c r="P264" s="2">
        <f t="shared" si="132"/>
        <v>247</v>
      </c>
      <c r="Q264" s="2">
        <f t="shared" si="164"/>
        <v>246</v>
      </c>
      <c r="R264" s="2">
        <f t="shared" si="164"/>
        <v>245</v>
      </c>
      <c r="S264" s="2">
        <f t="shared" si="164"/>
        <v>244</v>
      </c>
      <c r="T264" s="2">
        <f t="shared" si="164"/>
        <v>243</v>
      </c>
      <c r="U264" s="2">
        <f t="shared" si="164"/>
        <v>247</v>
      </c>
      <c r="V264" s="2">
        <f t="shared" si="164"/>
        <v>246</v>
      </c>
      <c r="W264" s="2">
        <f t="shared" si="164"/>
        <v>245</v>
      </c>
      <c r="X264" s="2">
        <f t="shared" si="164"/>
        <v>244</v>
      </c>
      <c r="Y264" s="2">
        <f t="shared" si="164"/>
        <v>243</v>
      </c>
      <c r="Z264" s="2">
        <f t="shared" si="164"/>
        <v>243</v>
      </c>
      <c r="AA264" s="92">
        <f t="shared" si="150"/>
        <v>244</v>
      </c>
      <c r="AB264" s="92">
        <f t="shared" si="151"/>
        <v>243</v>
      </c>
      <c r="AC264" s="92">
        <f t="shared" si="152"/>
        <v>242</v>
      </c>
      <c r="AD264" s="92">
        <f t="shared" si="153"/>
        <v>241</v>
      </c>
      <c r="AE264" s="92">
        <f t="shared" si="154"/>
        <v>240</v>
      </c>
      <c r="AF264" s="92">
        <f t="shared" si="155"/>
        <v>244</v>
      </c>
      <c r="AG264" s="92">
        <f t="shared" si="156"/>
        <v>243</v>
      </c>
      <c r="AH264" s="92">
        <f t="shared" si="157"/>
        <v>242</v>
      </c>
      <c r="AI264" s="92">
        <f t="shared" si="158"/>
        <v>241</v>
      </c>
      <c r="AJ264" s="92">
        <f t="shared" si="159"/>
        <v>240</v>
      </c>
      <c r="AK264" s="92">
        <f t="shared" si="160"/>
        <v>240</v>
      </c>
      <c r="AL264" s="96">
        <f t="shared" ca="1" si="137"/>
        <v>0</v>
      </c>
      <c r="AM264" s="96">
        <f t="shared" ca="1" si="138"/>
        <v>0</v>
      </c>
      <c r="AN264" s="96">
        <f t="shared" ca="1" si="139"/>
        <v>0</v>
      </c>
      <c r="AO264" s="96">
        <f t="shared" ca="1" si="140"/>
        <v>0</v>
      </c>
      <c r="AP264" s="96">
        <f t="shared" ca="1" si="141"/>
        <v>0</v>
      </c>
      <c r="AQ264" s="96">
        <f t="shared" ca="1" si="142"/>
        <v>0</v>
      </c>
      <c r="AR264" s="96">
        <f t="shared" ca="1" si="143"/>
        <v>0</v>
      </c>
      <c r="AS264" s="96">
        <f t="shared" ca="1" si="144"/>
        <v>0</v>
      </c>
      <c r="AT264" s="96">
        <f t="shared" ca="1" si="145"/>
        <v>0</v>
      </c>
      <c r="AU264" s="96">
        <f t="shared" ca="1" si="146"/>
        <v>0</v>
      </c>
      <c r="AV264" s="96">
        <f t="shared" ca="1" si="147"/>
        <v>0</v>
      </c>
      <c r="AW264" s="13">
        <f t="shared" ca="1" si="161"/>
        <v>6</v>
      </c>
      <c r="AX264" s="2">
        <f t="shared" ca="1" si="162"/>
        <v>17</v>
      </c>
    </row>
    <row r="265" spans="1:50" ht="15" customHeight="1" x14ac:dyDescent="0.25">
      <c r="A265" s="93">
        <f t="shared" ref="A265:A328" si="165">A264+1</f>
        <v>43145</v>
      </c>
      <c r="B265" s="51">
        <f>bering!K265</f>
        <v>5650.8059999999996</v>
      </c>
      <c r="C265" s="51">
        <f>conus!K265</f>
        <v>5859.7470000000003</v>
      </c>
      <c r="D265" s="55">
        <f t="shared" ca="1" si="133"/>
        <v>5650.8059999999996</v>
      </c>
      <c r="E265" s="61">
        <f t="shared" ca="1" si="163"/>
        <v>17</v>
      </c>
      <c r="F265" s="9">
        <f t="shared" ca="1" si="148"/>
        <v>0</v>
      </c>
      <c r="G265" s="63">
        <f>ROW()</f>
        <v>265</v>
      </c>
      <c r="H265" s="95">
        <f t="shared" si="134"/>
        <v>262</v>
      </c>
      <c r="I265" s="95">
        <f t="shared" ca="1" si="135"/>
        <v>248</v>
      </c>
      <c r="J265" s="95">
        <f t="shared" ca="1" si="136"/>
        <v>245</v>
      </c>
      <c r="K265" s="94">
        <f t="shared" si="127"/>
        <v>0</v>
      </c>
      <c r="L265" s="89">
        <f t="shared" si="129"/>
        <v>0</v>
      </c>
      <c r="M265" s="94">
        <f t="shared" ca="1" si="128"/>
        <v>0</v>
      </c>
      <c r="N265" s="89">
        <f t="shared" ca="1" si="130"/>
        <v>0</v>
      </c>
      <c r="O265" s="89"/>
      <c r="P265" s="2">
        <f t="shared" si="132"/>
        <v>248</v>
      </c>
      <c r="Q265" s="2">
        <f t="shared" si="164"/>
        <v>247</v>
      </c>
      <c r="R265" s="2">
        <f t="shared" si="164"/>
        <v>246</v>
      </c>
      <c r="S265" s="2">
        <f t="shared" si="164"/>
        <v>245</v>
      </c>
      <c r="T265" s="2">
        <f t="shared" si="164"/>
        <v>244</v>
      </c>
      <c r="U265" s="2">
        <f t="shared" si="164"/>
        <v>248</v>
      </c>
      <c r="V265" s="2">
        <f t="shared" si="164"/>
        <v>247</v>
      </c>
      <c r="W265" s="2">
        <f t="shared" si="164"/>
        <v>246</v>
      </c>
      <c r="X265" s="2">
        <f t="shared" si="164"/>
        <v>245</v>
      </c>
      <c r="Y265" s="2">
        <f t="shared" si="164"/>
        <v>244</v>
      </c>
      <c r="Z265" s="2">
        <f t="shared" si="164"/>
        <v>244</v>
      </c>
      <c r="AA265" s="92">
        <f t="shared" si="150"/>
        <v>245</v>
      </c>
      <c r="AB265" s="92">
        <f t="shared" si="151"/>
        <v>244</v>
      </c>
      <c r="AC265" s="92">
        <f t="shared" si="152"/>
        <v>243</v>
      </c>
      <c r="AD265" s="92">
        <f t="shared" si="153"/>
        <v>242</v>
      </c>
      <c r="AE265" s="92">
        <f t="shared" si="154"/>
        <v>241</v>
      </c>
      <c r="AF265" s="92">
        <f t="shared" si="155"/>
        <v>245</v>
      </c>
      <c r="AG265" s="92">
        <f t="shared" si="156"/>
        <v>244</v>
      </c>
      <c r="AH265" s="92">
        <f t="shared" si="157"/>
        <v>243</v>
      </c>
      <c r="AI265" s="92">
        <f t="shared" si="158"/>
        <v>242</v>
      </c>
      <c r="AJ265" s="92">
        <f t="shared" si="159"/>
        <v>241</v>
      </c>
      <c r="AK265" s="92">
        <f t="shared" si="160"/>
        <v>241</v>
      </c>
      <c r="AL265" s="96">
        <f t="shared" ca="1" si="137"/>
        <v>0</v>
      </c>
      <c r="AM265" s="96">
        <f t="shared" ca="1" si="138"/>
        <v>0</v>
      </c>
      <c r="AN265" s="96">
        <f t="shared" ca="1" si="139"/>
        <v>0</v>
      </c>
      <c r="AO265" s="96">
        <f t="shared" ca="1" si="140"/>
        <v>0</v>
      </c>
      <c r="AP265" s="96">
        <f t="shared" ca="1" si="141"/>
        <v>0</v>
      </c>
      <c r="AQ265" s="96">
        <f t="shared" ca="1" si="142"/>
        <v>0</v>
      </c>
      <c r="AR265" s="96">
        <f t="shared" ca="1" si="143"/>
        <v>0</v>
      </c>
      <c r="AS265" s="96">
        <f t="shared" ca="1" si="144"/>
        <v>0</v>
      </c>
      <c r="AT265" s="96">
        <f t="shared" ca="1" si="145"/>
        <v>0</v>
      </c>
      <c r="AU265" s="96">
        <f t="shared" ca="1" si="146"/>
        <v>0</v>
      </c>
      <c r="AV265" s="96">
        <f t="shared" ca="1" si="147"/>
        <v>0</v>
      </c>
      <c r="AW265" s="13">
        <f t="shared" ca="1" si="161"/>
        <v>6</v>
      </c>
      <c r="AX265" s="2">
        <f t="shared" ca="1" si="162"/>
        <v>17</v>
      </c>
    </row>
    <row r="266" spans="1:50" ht="15" customHeight="1" x14ac:dyDescent="0.25">
      <c r="A266" s="93">
        <f t="shared" si="165"/>
        <v>43146</v>
      </c>
      <c r="B266" s="51">
        <f>bering!K266</f>
        <v>5650.8059999999996</v>
      </c>
      <c r="C266" s="51">
        <f>conus!K266</f>
        <v>5859.7470000000003</v>
      </c>
      <c r="D266" s="55">
        <f t="shared" ca="1" si="133"/>
        <v>5650.8059999999996</v>
      </c>
      <c r="E266" s="61">
        <f t="shared" ca="1" si="163"/>
        <v>17</v>
      </c>
      <c r="F266" s="9">
        <f t="shared" ca="1" si="148"/>
        <v>0</v>
      </c>
      <c r="G266" s="63">
        <f>ROW()</f>
        <v>266</v>
      </c>
      <c r="H266" s="95">
        <f t="shared" si="134"/>
        <v>263</v>
      </c>
      <c r="I266" s="95">
        <f t="shared" ca="1" si="135"/>
        <v>249</v>
      </c>
      <c r="J266" s="95">
        <f t="shared" ca="1" si="136"/>
        <v>246</v>
      </c>
      <c r="K266" s="94">
        <f t="shared" si="127"/>
        <v>0</v>
      </c>
      <c r="L266" s="89">
        <f t="shared" si="129"/>
        <v>0</v>
      </c>
      <c r="M266" s="94">
        <f t="shared" ca="1" si="128"/>
        <v>0</v>
      </c>
      <c r="N266" s="89">
        <f t="shared" ca="1" si="130"/>
        <v>0</v>
      </c>
      <c r="O266" s="89"/>
      <c r="P266" s="2">
        <f t="shared" si="132"/>
        <v>249</v>
      </c>
      <c r="Q266" s="2">
        <f t="shared" si="164"/>
        <v>248</v>
      </c>
      <c r="R266" s="2">
        <f t="shared" si="164"/>
        <v>247</v>
      </c>
      <c r="S266" s="2">
        <f t="shared" si="164"/>
        <v>246</v>
      </c>
      <c r="T266" s="2">
        <f t="shared" si="164"/>
        <v>245</v>
      </c>
      <c r="U266" s="2">
        <f t="shared" si="164"/>
        <v>249</v>
      </c>
      <c r="V266" s="2">
        <f t="shared" si="164"/>
        <v>248</v>
      </c>
      <c r="W266" s="2">
        <f t="shared" si="164"/>
        <v>247</v>
      </c>
      <c r="X266" s="2">
        <f t="shared" si="164"/>
        <v>246</v>
      </c>
      <c r="Y266" s="2">
        <f t="shared" si="164"/>
        <v>245</v>
      </c>
      <c r="Z266" s="2">
        <f t="shared" si="164"/>
        <v>245</v>
      </c>
      <c r="AA266" s="92">
        <f t="shared" si="150"/>
        <v>246</v>
      </c>
      <c r="AB266" s="92">
        <f t="shared" si="151"/>
        <v>245</v>
      </c>
      <c r="AC266" s="92">
        <f t="shared" si="152"/>
        <v>244</v>
      </c>
      <c r="AD266" s="92">
        <f t="shared" si="153"/>
        <v>243</v>
      </c>
      <c r="AE266" s="92">
        <f t="shared" si="154"/>
        <v>242</v>
      </c>
      <c r="AF266" s="92">
        <f t="shared" si="155"/>
        <v>246</v>
      </c>
      <c r="AG266" s="92">
        <f t="shared" si="156"/>
        <v>245</v>
      </c>
      <c r="AH266" s="92">
        <f t="shared" si="157"/>
        <v>244</v>
      </c>
      <c r="AI266" s="92">
        <f t="shared" si="158"/>
        <v>243</v>
      </c>
      <c r="AJ266" s="92">
        <f t="shared" si="159"/>
        <v>242</v>
      </c>
      <c r="AK266" s="92">
        <f t="shared" si="160"/>
        <v>242</v>
      </c>
      <c r="AL266" s="96">
        <f t="shared" ca="1" si="137"/>
        <v>0</v>
      </c>
      <c r="AM266" s="96">
        <f t="shared" ca="1" si="138"/>
        <v>0</v>
      </c>
      <c r="AN266" s="96">
        <f t="shared" ca="1" si="139"/>
        <v>0</v>
      </c>
      <c r="AO266" s="96">
        <f t="shared" ca="1" si="140"/>
        <v>0</v>
      </c>
      <c r="AP266" s="96">
        <f t="shared" ca="1" si="141"/>
        <v>0</v>
      </c>
      <c r="AQ266" s="96">
        <f t="shared" ca="1" si="142"/>
        <v>0</v>
      </c>
      <c r="AR266" s="96">
        <f t="shared" ca="1" si="143"/>
        <v>0</v>
      </c>
      <c r="AS266" s="96">
        <f t="shared" ca="1" si="144"/>
        <v>0</v>
      </c>
      <c r="AT266" s="96">
        <f t="shared" ca="1" si="145"/>
        <v>0</v>
      </c>
      <c r="AU266" s="96">
        <f t="shared" ca="1" si="146"/>
        <v>0</v>
      </c>
      <c r="AV266" s="96">
        <f t="shared" ca="1" si="147"/>
        <v>0</v>
      </c>
      <c r="AW266" s="13">
        <f t="shared" ca="1" si="161"/>
        <v>6</v>
      </c>
      <c r="AX266" s="2">
        <f t="shared" ca="1" si="162"/>
        <v>17</v>
      </c>
    </row>
    <row r="267" spans="1:50" ht="15" customHeight="1" x14ac:dyDescent="0.25">
      <c r="A267" s="93">
        <f t="shared" si="165"/>
        <v>43147</v>
      </c>
      <c r="B267" s="51">
        <f>bering!K267</f>
        <v>5650.8059999999996</v>
      </c>
      <c r="C267" s="51">
        <f>conus!K267</f>
        <v>5859.7470000000003</v>
      </c>
      <c r="D267" s="55">
        <f t="shared" ca="1" si="133"/>
        <v>5650.8059999999996</v>
      </c>
      <c r="E267" s="61">
        <f t="shared" ca="1" si="163"/>
        <v>17</v>
      </c>
      <c r="F267" s="9">
        <f t="shared" ca="1" si="148"/>
        <v>0</v>
      </c>
      <c r="G267" s="63">
        <f>ROW()</f>
        <v>267</v>
      </c>
      <c r="H267" s="95">
        <f t="shared" si="134"/>
        <v>264</v>
      </c>
      <c r="I267" s="95">
        <f t="shared" ca="1" si="135"/>
        <v>250</v>
      </c>
      <c r="J267" s="95">
        <f t="shared" ca="1" si="136"/>
        <v>247</v>
      </c>
      <c r="K267" s="94">
        <f t="shared" si="127"/>
        <v>0</v>
      </c>
      <c r="L267" s="89">
        <f t="shared" si="129"/>
        <v>0</v>
      </c>
      <c r="M267" s="94">
        <f t="shared" ca="1" si="128"/>
        <v>0</v>
      </c>
      <c r="N267" s="89">
        <f t="shared" ca="1" si="130"/>
        <v>0</v>
      </c>
      <c r="O267" s="89"/>
      <c r="P267" s="2">
        <f t="shared" si="132"/>
        <v>250</v>
      </c>
      <c r="Q267" s="2">
        <f t="shared" si="164"/>
        <v>249</v>
      </c>
      <c r="R267" s="2">
        <f t="shared" si="164"/>
        <v>248</v>
      </c>
      <c r="S267" s="2">
        <f t="shared" si="164"/>
        <v>247</v>
      </c>
      <c r="T267" s="2">
        <f t="shared" si="164"/>
        <v>246</v>
      </c>
      <c r="U267" s="2">
        <f t="shared" si="164"/>
        <v>250</v>
      </c>
      <c r="V267" s="2">
        <f t="shared" si="164"/>
        <v>249</v>
      </c>
      <c r="W267" s="2">
        <f t="shared" si="164"/>
        <v>248</v>
      </c>
      <c r="X267" s="2">
        <f t="shared" si="164"/>
        <v>247</v>
      </c>
      <c r="Y267" s="2">
        <f t="shared" si="164"/>
        <v>246</v>
      </c>
      <c r="Z267" s="2">
        <f t="shared" si="164"/>
        <v>246</v>
      </c>
      <c r="AA267" s="92">
        <f t="shared" si="150"/>
        <v>247</v>
      </c>
      <c r="AB267" s="92">
        <f t="shared" si="151"/>
        <v>246</v>
      </c>
      <c r="AC267" s="92">
        <f t="shared" si="152"/>
        <v>245</v>
      </c>
      <c r="AD267" s="92">
        <f t="shared" si="153"/>
        <v>244</v>
      </c>
      <c r="AE267" s="92">
        <f t="shared" si="154"/>
        <v>243</v>
      </c>
      <c r="AF267" s="92">
        <f t="shared" si="155"/>
        <v>247</v>
      </c>
      <c r="AG267" s="92">
        <f t="shared" si="156"/>
        <v>246</v>
      </c>
      <c r="AH267" s="92">
        <f t="shared" si="157"/>
        <v>245</v>
      </c>
      <c r="AI267" s="92">
        <f t="shared" si="158"/>
        <v>244</v>
      </c>
      <c r="AJ267" s="92">
        <f t="shared" si="159"/>
        <v>243</v>
      </c>
      <c r="AK267" s="92">
        <f t="shared" si="160"/>
        <v>243</v>
      </c>
      <c r="AL267" s="96">
        <f t="shared" ca="1" si="137"/>
        <v>0</v>
      </c>
      <c r="AM267" s="96">
        <f t="shared" ca="1" si="138"/>
        <v>0</v>
      </c>
      <c r="AN267" s="96">
        <f t="shared" ca="1" si="139"/>
        <v>0</v>
      </c>
      <c r="AO267" s="96">
        <f t="shared" ca="1" si="140"/>
        <v>0</v>
      </c>
      <c r="AP267" s="96">
        <f t="shared" ca="1" si="141"/>
        <v>0</v>
      </c>
      <c r="AQ267" s="96">
        <f t="shared" ca="1" si="142"/>
        <v>0</v>
      </c>
      <c r="AR267" s="96">
        <f t="shared" ca="1" si="143"/>
        <v>0</v>
      </c>
      <c r="AS267" s="96">
        <f t="shared" ca="1" si="144"/>
        <v>0</v>
      </c>
      <c r="AT267" s="96">
        <f t="shared" ca="1" si="145"/>
        <v>0</v>
      </c>
      <c r="AU267" s="96">
        <f t="shared" ca="1" si="146"/>
        <v>0</v>
      </c>
      <c r="AV267" s="96">
        <f t="shared" ca="1" si="147"/>
        <v>0</v>
      </c>
      <c r="AW267" s="13">
        <f t="shared" ca="1" si="161"/>
        <v>6</v>
      </c>
      <c r="AX267" s="2">
        <f t="shared" ca="1" si="162"/>
        <v>17</v>
      </c>
    </row>
    <row r="268" spans="1:50" ht="15" customHeight="1" x14ac:dyDescent="0.25">
      <c r="A268" s="93">
        <f t="shared" si="165"/>
        <v>43148</v>
      </c>
      <c r="B268" s="51">
        <f>bering!K268</f>
        <v>5650.8059999999996</v>
      </c>
      <c r="C268" s="51">
        <f>conus!K268</f>
        <v>5859.7470000000003</v>
      </c>
      <c r="D268" s="55">
        <f t="shared" ca="1" si="133"/>
        <v>5650.8059999999996</v>
      </c>
      <c r="E268" s="61">
        <f t="shared" ca="1" si="163"/>
        <v>17</v>
      </c>
      <c r="F268" s="9">
        <f t="shared" ca="1" si="148"/>
        <v>0</v>
      </c>
      <c r="G268" s="63">
        <f>ROW()</f>
        <v>268</v>
      </c>
      <c r="H268" s="95">
        <f t="shared" si="134"/>
        <v>265</v>
      </c>
      <c r="I268" s="95">
        <f t="shared" ca="1" si="135"/>
        <v>251</v>
      </c>
      <c r="J268" s="95">
        <f t="shared" ca="1" si="136"/>
        <v>248</v>
      </c>
      <c r="K268" s="94">
        <f t="shared" ref="K268:K331" si="166">IF(C268&gt;0,SUM(C266:C268)-SUM(C263:C265),0)</f>
        <v>0</v>
      </c>
      <c r="L268" s="89">
        <f t="shared" si="129"/>
        <v>0</v>
      </c>
      <c r="M268" s="94">
        <f t="shared" ref="M268:M331" ca="1" si="167">IF(D268&gt;0,SUM(D266:D268)-SUM(D263:D265),0)</f>
        <v>0</v>
      </c>
      <c r="N268" s="89">
        <f t="shared" ca="1" si="130"/>
        <v>0</v>
      </c>
      <c r="O268" s="89"/>
      <c r="P268" s="2">
        <f t="shared" si="132"/>
        <v>251</v>
      </c>
      <c r="Q268" s="2">
        <f t="shared" si="164"/>
        <v>250</v>
      </c>
      <c r="R268" s="2">
        <f t="shared" si="164"/>
        <v>249</v>
      </c>
      <c r="S268" s="2">
        <f t="shared" si="164"/>
        <v>248</v>
      </c>
      <c r="T268" s="2">
        <f t="shared" si="164"/>
        <v>247</v>
      </c>
      <c r="U268" s="2">
        <f t="shared" si="164"/>
        <v>251</v>
      </c>
      <c r="V268" s="2">
        <f t="shared" si="164"/>
        <v>250</v>
      </c>
      <c r="W268" s="2">
        <f t="shared" si="164"/>
        <v>249</v>
      </c>
      <c r="X268" s="2">
        <f t="shared" si="164"/>
        <v>248</v>
      </c>
      <c r="Y268" s="2">
        <f t="shared" si="164"/>
        <v>247</v>
      </c>
      <c r="Z268" s="2">
        <f t="shared" si="164"/>
        <v>247</v>
      </c>
      <c r="AA268" s="92">
        <f t="shared" si="150"/>
        <v>248</v>
      </c>
      <c r="AB268" s="92">
        <f t="shared" si="151"/>
        <v>247</v>
      </c>
      <c r="AC268" s="92">
        <f t="shared" si="152"/>
        <v>246</v>
      </c>
      <c r="AD268" s="92">
        <f t="shared" si="153"/>
        <v>245</v>
      </c>
      <c r="AE268" s="92">
        <f t="shared" si="154"/>
        <v>244</v>
      </c>
      <c r="AF268" s="92">
        <f t="shared" si="155"/>
        <v>248</v>
      </c>
      <c r="AG268" s="92">
        <f t="shared" si="156"/>
        <v>247</v>
      </c>
      <c r="AH268" s="92">
        <f t="shared" si="157"/>
        <v>246</v>
      </c>
      <c r="AI268" s="92">
        <f t="shared" si="158"/>
        <v>245</v>
      </c>
      <c r="AJ268" s="92">
        <f t="shared" si="159"/>
        <v>244</v>
      </c>
      <c r="AK268" s="92">
        <f t="shared" si="160"/>
        <v>244</v>
      </c>
      <c r="AL268" s="96">
        <f t="shared" ca="1" si="137"/>
        <v>0</v>
      </c>
      <c r="AM268" s="96">
        <f t="shared" ca="1" si="138"/>
        <v>0</v>
      </c>
      <c r="AN268" s="96">
        <f t="shared" ca="1" si="139"/>
        <v>0</v>
      </c>
      <c r="AO268" s="96">
        <f t="shared" ca="1" si="140"/>
        <v>0</v>
      </c>
      <c r="AP268" s="96">
        <f t="shared" ca="1" si="141"/>
        <v>0</v>
      </c>
      <c r="AQ268" s="96">
        <f t="shared" ca="1" si="142"/>
        <v>0</v>
      </c>
      <c r="AR268" s="96">
        <f t="shared" ca="1" si="143"/>
        <v>0</v>
      </c>
      <c r="AS268" s="96">
        <f t="shared" ca="1" si="144"/>
        <v>0</v>
      </c>
      <c r="AT268" s="96">
        <f t="shared" ca="1" si="145"/>
        <v>0</v>
      </c>
      <c r="AU268" s="96">
        <f t="shared" ca="1" si="146"/>
        <v>0</v>
      </c>
      <c r="AV268" s="96">
        <f t="shared" ca="1" si="147"/>
        <v>0</v>
      </c>
      <c r="AW268" s="13">
        <f t="shared" ca="1" si="161"/>
        <v>6</v>
      </c>
      <c r="AX268" s="2">
        <f t="shared" ca="1" si="162"/>
        <v>17</v>
      </c>
    </row>
    <row r="269" spans="1:50" ht="15" customHeight="1" x14ac:dyDescent="0.25">
      <c r="A269" s="93">
        <f t="shared" si="165"/>
        <v>43149</v>
      </c>
      <c r="B269" s="51">
        <f>bering!K269</f>
        <v>5650.8059999999996</v>
      </c>
      <c r="C269" s="51">
        <f>conus!K269</f>
        <v>5859.7470000000003</v>
      </c>
      <c r="D269" s="55">
        <f t="shared" ca="1" si="133"/>
        <v>5650.8059999999996</v>
      </c>
      <c r="E269" s="61">
        <f t="shared" ca="1" si="163"/>
        <v>17</v>
      </c>
      <c r="F269" s="9">
        <f t="shared" ca="1" si="148"/>
        <v>0</v>
      </c>
      <c r="G269" s="63">
        <f>ROW()</f>
        <v>269</v>
      </c>
      <c r="H269" s="95">
        <f t="shared" si="134"/>
        <v>266</v>
      </c>
      <c r="I269" s="95">
        <f t="shared" ca="1" si="135"/>
        <v>252</v>
      </c>
      <c r="J269" s="95">
        <f t="shared" ca="1" si="136"/>
        <v>249</v>
      </c>
      <c r="K269" s="94">
        <f t="shared" si="166"/>
        <v>0</v>
      </c>
      <c r="L269" s="89">
        <f t="shared" ref="L269:L332" si="168">K269/$B$1</f>
        <v>0</v>
      </c>
      <c r="M269" s="94">
        <f t="shared" ca="1" si="167"/>
        <v>0</v>
      </c>
      <c r="N269" s="89">
        <f t="shared" ref="N269:N332" ca="1" si="169">M269/$B$1</f>
        <v>0</v>
      </c>
      <c r="O269" s="89"/>
      <c r="P269" s="2">
        <f t="shared" si="132"/>
        <v>252</v>
      </c>
      <c r="Q269" s="2">
        <f t="shared" si="164"/>
        <v>251</v>
      </c>
      <c r="R269" s="2">
        <f t="shared" si="164"/>
        <v>250</v>
      </c>
      <c r="S269" s="2">
        <f t="shared" si="164"/>
        <v>249</v>
      </c>
      <c r="T269" s="2">
        <f t="shared" si="164"/>
        <v>248</v>
      </c>
      <c r="U269" s="2">
        <f t="shared" si="164"/>
        <v>252</v>
      </c>
      <c r="V269" s="2">
        <f t="shared" si="164"/>
        <v>251</v>
      </c>
      <c r="W269" s="2">
        <f t="shared" si="164"/>
        <v>250</v>
      </c>
      <c r="X269" s="2">
        <f t="shared" si="164"/>
        <v>249</v>
      </c>
      <c r="Y269" s="2">
        <f t="shared" si="164"/>
        <v>248</v>
      </c>
      <c r="Z269" s="2">
        <f t="shared" si="164"/>
        <v>248</v>
      </c>
      <c r="AA269" s="92">
        <f t="shared" si="150"/>
        <v>249</v>
      </c>
      <c r="AB269" s="92">
        <f t="shared" si="151"/>
        <v>248</v>
      </c>
      <c r="AC269" s="92">
        <f t="shared" si="152"/>
        <v>247</v>
      </c>
      <c r="AD269" s="92">
        <f t="shared" si="153"/>
        <v>246</v>
      </c>
      <c r="AE269" s="92">
        <f t="shared" si="154"/>
        <v>245</v>
      </c>
      <c r="AF269" s="92">
        <f t="shared" si="155"/>
        <v>249</v>
      </c>
      <c r="AG269" s="92">
        <f t="shared" si="156"/>
        <v>248</v>
      </c>
      <c r="AH269" s="92">
        <f t="shared" si="157"/>
        <v>247</v>
      </c>
      <c r="AI269" s="92">
        <f t="shared" si="158"/>
        <v>246</v>
      </c>
      <c r="AJ269" s="92">
        <f t="shared" si="159"/>
        <v>245</v>
      </c>
      <c r="AK269" s="92">
        <f t="shared" si="160"/>
        <v>245</v>
      </c>
      <c r="AL269" s="96">
        <f t="shared" ca="1" si="137"/>
        <v>0</v>
      </c>
      <c r="AM269" s="96">
        <f t="shared" ca="1" si="138"/>
        <v>0</v>
      </c>
      <c r="AN269" s="96">
        <f t="shared" ca="1" si="139"/>
        <v>0</v>
      </c>
      <c r="AO269" s="96">
        <f t="shared" ca="1" si="140"/>
        <v>0</v>
      </c>
      <c r="AP269" s="96">
        <f t="shared" ca="1" si="141"/>
        <v>0</v>
      </c>
      <c r="AQ269" s="96">
        <f t="shared" ca="1" si="142"/>
        <v>0</v>
      </c>
      <c r="AR269" s="96">
        <f t="shared" ca="1" si="143"/>
        <v>0</v>
      </c>
      <c r="AS269" s="96">
        <f t="shared" ca="1" si="144"/>
        <v>0</v>
      </c>
      <c r="AT269" s="96">
        <f t="shared" ca="1" si="145"/>
        <v>0</v>
      </c>
      <c r="AU269" s="96">
        <f t="shared" ca="1" si="146"/>
        <v>0</v>
      </c>
      <c r="AV269" s="96">
        <f t="shared" ca="1" si="147"/>
        <v>0</v>
      </c>
      <c r="AW269" s="13">
        <f t="shared" ca="1" si="161"/>
        <v>6</v>
      </c>
      <c r="AX269" s="2">
        <f t="shared" ca="1" si="162"/>
        <v>17</v>
      </c>
    </row>
    <row r="270" spans="1:50" ht="15" customHeight="1" x14ac:dyDescent="0.25">
      <c r="A270" s="93">
        <f t="shared" si="165"/>
        <v>43150</v>
      </c>
      <c r="B270" s="51">
        <f>bering!K270</f>
        <v>5650.8059999999996</v>
      </c>
      <c r="C270" s="51">
        <f>conus!K270</f>
        <v>5859.7470000000003</v>
      </c>
      <c r="D270" s="55">
        <f t="shared" ca="1" si="133"/>
        <v>5650.8059999999996</v>
      </c>
      <c r="E270" s="61">
        <f t="shared" ca="1" si="163"/>
        <v>17</v>
      </c>
      <c r="F270" s="9">
        <f t="shared" ca="1" si="148"/>
        <v>0</v>
      </c>
      <c r="G270" s="63">
        <f>ROW()</f>
        <v>270</v>
      </c>
      <c r="H270" s="95">
        <f t="shared" si="134"/>
        <v>267</v>
      </c>
      <c r="I270" s="95">
        <f t="shared" ca="1" si="135"/>
        <v>253</v>
      </c>
      <c r="J270" s="95">
        <f t="shared" ca="1" si="136"/>
        <v>250</v>
      </c>
      <c r="K270" s="94">
        <f t="shared" si="166"/>
        <v>0</v>
      </c>
      <c r="L270" s="89">
        <f t="shared" si="168"/>
        <v>0</v>
      </c>
      <c r="M270" s="94">
        <f t="shared" ca="1" si="167"/>
        <v>0</v>
      </c>
      <c r="N270" s="89">
        <f t="shared" ca="1" si="169"/>
        <v>0</v>
      </c>
      <c r="O270" s="89"/>
      <c r="P270" s="2">
        <f t="shared" si="132"/>
        <v>253</v>
      </c>
      <c r="Q270" s="2">
        <f t="shared" si="164"/>
        <v>252</v>
      </c>
      <c r="R270" s="2">
        <f t="shared" si="164"/>
        <v>251</v>
      </c>
      <c r="S270" s="2">
        <f t="shared" si="164"/>
        <v>250</v>
      </c>
      <c r="T270" s="2">
        <f t="shared" si="164"/>
        <v>249</v>
      </c>
      <c r="U270" s="2">
        <f t="shared" si="164"/>
        <v>253</v>
      </c>
      <c r="V270" s="2">
        <f t="shared" si="164"/>
        <v>252</v>
      </c>
      <c r="W270" s="2">
        <f t="shared" si="164"/>
        <v>251</v>
      </c>
      <c r="X270" s="2">
        <f t="shared" si="164"/>
        <v>250</v>
      </c>
      <c r="Y270" s="2">
        <f t="shared" si="164"/>
        <v>249</v>
      </c>
      <c r="Z270" s="2">
        <f t="shared" si="164"/>
        <v>249</v>
      </c>
      <c r="AA270" s="92">
        <f t="shared" si="150"/>
        <v>250</v>
      </c>
      <c r="AB270" s="92">
        <f t="shared" si="151"/>
        <v>249</v>
      </c>
      <c r="AC270" s="92">
        <f t="shared" si="152"/>
        <v>248</v>
      </c>
      <c r="AD270" s="92">
        <f t="shared" si="153"/>
        <v>247</v>
      </c>
      <c r="AE270" s="92">
        <f t="shared" si="154"/>
        <v>246</v>
      </c>
      <c r="AF270" s="92">
        <f t="shared" si="155"/>
        <v>250</v>
      </c>
      <c r="AG270" s="92">
        <f t="shared" si="156"/>
        <v>249</v>
      </c>
      <c r="AH270" s="92">
        <f t="shared" si="157"/>
        <v>248</v>
      </c>
      <c r="AI270" s="92">
        <f t="shared" si="158"/>
        <v>247</v>
      </c>
      <c r="AJ270" s="92">
        <f t="shared" si="159"/>
        <v>246</v>
      </c>
      <c r="AK270" s="92">
        <f t="shared" si="160"/>
        <v>246</v>
      </c>
      <c r="AL270" s="96">
        <f t="shared" ca="1" si="137"/>
        <v>0</v>
      </c>
      <c r="AM270" s="96">
        <f t="shared" ca="1" si="138"/>
        <v>0</v>
      </c>
      <c r="AN270" s="96">
        <f t="shared" ca="1" si="139"/>
        <v>0</v>
      </c>
      <c r="AO270" s="96">
        <f t="shared" ca="1" si="140"/>
        <v>0</v>
      </c>
      <c r="AP270" s="96">
        <f t="shared" ca="1" si="141"/>
        <v>0</v>
      </c>
      <c r="AQ270" s="96">
        <f t="shared" ca="1" si="142"/>
        <v>0</v>
      </c>
      <c r="AR270" s="96">
        <f t="shared" ca="1" si="143"/>
        <v>0</v>
      </c>
      <c r="AS270" s="96">
        <f t="shared" ca="1" si="144"/>
        <v>0</v>
      </c>
      <c r="AT270" s="96">
        <f t="shared" ca="1" si="145"/>
        <v>0</v>
      </c>
      <c r="AU270" s="96">
        <f t="shared" ca="1" si="146"/>
        <v>0</v>
      </c>
      <c r="AV270" s="96">
        <f t="shared" ca="1" si="147"/>
        <v>0</v>
      </c>
      <c r="AW270" s="13">
        <f t="shared" ca="1" si="161"/>
        <v>6</v>
      </c>
      <c r="AX270" s="2">
        <f t="shared" ca="1" si="162"/>
        <v>17</v>
      </c>
    </row>
    <row r="271" spans="1:50" ht="15" customHeight="1" x14ac:dyDescent="0.25">
      <c r="A271" s="93">
        <f t="shared" si="165"/>
        <v>43151</v>
      </c>
      <c r="B271" s="51">
        <f>bering!K271</f>
        <v>5650.8059999999996</v>
      </c>
      <c r="C271" s="51">
        <f>conus!K271</f>
        <v>5859.7470000000003</v>
      </c>
      <c r="D271" s="55">
        <f t="shared" ca="1" si="133"/>
        <v>5650.8059999999996</v>
      </c>
      <c r="E271" s="61">
        <f t="shared" ca="1" si="163"/>
        <v>17</v>
      </c>
      <c r="F271" s="9">
        <f t="shared" ca="1" si="148"/>
        <v>0</v>
      </c>
      <c r="G271" s="63">
        <f>ROW()</f>
        <v>271</v>
      </c>
      <c r="H271" s="95">
        <f t="shared" si="134"/>
        <v>268</v>
      </c>
      <c r="I271" s="95">
        <f t="shared" ca="1" si="135"/>
        <v>254</v>
      </c>
      <c r="J271" s="95">
        <f t="shared" ca="1" si="136"/>
        <v>251</v>
      </c>
      <c r="K271" s="94">
        <f t="shared" si="166"/>
        <v>0</v>
      </c>
      <c r="L271" s="89">
        <f t="shared" si="168"/>
        <v>0</v>
      </c>
      <c r="M271" s="94">
        <f t="shared" ca="1" si="167"/>
        <v>0</v>
      </c>
      <c r="N271" s="89">
        <f t="shared" ca="1" si="169"/>
        <v>0</v>
      </c>
      <c r="O271" s="89"/>
      <c r="P271" s="2">
        <f t="shared" ref="P271:P334" si="170">$G271-P$6</f>
        <v>254</v>
      </c>
      <c r="Q271" s="2">
        <f t="shared" si="164"/>
        <v>253</v>
      </c>
      <c r="R271" s="2">
        <f t="shared" si="164"/>
        <v>252</v>
      </c>
      <c r="S271" s="2">
        <f t="shared" si="164"/>
        <v>251</v>
      </c>
      <c r="T271" s="2">
        <f t="shared" si="164"/>
        <v>250</v>
      </c>
      <c r="U271" s="2">
        <f t="shared" si="164"/>
        <v>254</v>
      </c>
      <c r="V271" s="2">
        <f t="shared" si="164"/>
        <v>253</v>
      </c>
      <c r="W271" s="2">
        <f t="shared" si="164"/>
        <v>252</v>
      </c>
      <c r="X271" s="2">
        <f t="shared" si="164"/>
        <v>251</v>
      </c>
      <c r="Y271" s="2">
        <f t="shared" si="164"/>
        <v>250</v>
      </c>
      <c r="Z271" s="2">
        <f t="shared" si="164"/>
        <v>250</v>
      </c>
      <c r="AA271" s="92">
        <f t="shared" si="150"/>
        <v>251</v>
      </c>
      <c r="AB271" s="92">
        <f t="shared" si="151"/>
        <v>250</v>
      </c>
      <c r="AC271" s="92">
        <f t="shared" si="152"/>
        <v>249</v>
      </c>
      <c r="AD271" s="92">
        <f t="shared" si="153"/>
        <v>248</v>
      </c>
      <c r="AE271" s="92">
        <f t="shared" si="154"/>
        <v>247</v>
      </c>
      <c r="AF271" s="92">
        <f t="shared" si="155"/>
        <v>251</v>
      </c>
      <c r="AG271" s="92">
        <f t="shared" si="156"/>
        <v>250</v>
      </c>
      <c r="AH271" s="92">
        <f t="shared" si="157"/>
        <v>249</v>
      </c>
      <c r="AI271" s="92">
        <f t="shared" si="158"/>
        <v>248</v>
      </c>
      <c r="AJ271" s="92">
        <f t="shared" si="159"/>
        <v>247</v>
      </c>
      <c r="AK271" s="92">
        <f t="shared" si="160"/>
        <v>247</v>
      </c>
      <c r="AL271" s="96">
        <f t="shared" ca="1" si="137"/>
        <v>0</v>
      </c>
      <c r="AM271" s="96">
        <f t="shared" ca="1" si="138"/>
        <v>0</v>
      </c>
      <c r="AN271" s="96">
        <f t="shared" ca="1" si="139"/>
        <v>0</v>
      </c>
      <c r="AO271" s="96">
        <f t="shared" ca="1" si="140"/>
        <v>0</v>
      </c>
      <c r="AP271" s="96">
        <f t="shared" ca="1" si="141"/>
        <v>0</v>
      </c>
      <c r="AQ271" s="96">
        <f t="shared" ca="1" si="142"/>
        <v>0</v>
      </c>
      <c r="AR271" s="96">
        <f t="shared" ca="1" si="143"/>
        <v>0</v>
      </c>
      <c r="AS271" s="96">
        <f t="shared" ca="1" si="144"/>
        <v>0</v>
      </c>
      <c r="AT271" s="96">
        <f t="shared" ca="1" si="145"/>
        <v>0</v>
      </c>
      <c r="AU271" s="96">
        <f t="shared" ca="1" si="146"/>
        <v>0</v>
      </c>
      <c r="AV271" s="96">
        <f t="shared" ca="1" si="147"/>
        <v>0</v>
      </c>
      <c r="AW271" s="13">
        <f t="shared" ca="1" si="161"/>
        <v>6</v>
      </c>
      <c r="AX271" s="2">
        <f t="shared" ca="1" si="162"/>
        <v>17</v>
      </c>
    </row>
    <row r="272" spans="1:50" ht="15" customHeight="1" x14ac:dyDescent="0.25">
      <c r="A272" s="93">
        <f t="shared" si="165"/>
        <v>43152</v>
      </c>
      <c r="B272" s="51">
        <f>bering!K272</f>
        <v>5650.8059999999996</v>
      </c>
      <c r="C272" s="51">
        <f>conus!K272</f>
        <v>5859.7470000000003</v>
      </c>
      <c r="D272" s="55">
        <f t="shared" ca="1" si="133"/>
        <v>5650.8059999999996</v>
      </c>
      <c r="E272" s="61">
        <f t="shared" ca="1" si="163"/>
        <v>17</v>
      </c>
      <c r="F272" s="9">
        <f t="shared" ca="1" si="148"/>
        <v>0</v>
      </c>
      <c r="G272" s="63">
        <f>ROW()</f>
        <v>272</v>
      </c>
      <c r="H272" s="95">
        <f t="shared" si="134"/>
        <v>269</v>
      </c>
      <c r="I272" s="95">
        <f t="shared" ca="1" si="135"/>
        <v>255</v>
      </c>
      <c r="J272" s="95">
        <f t="shared" ca="1" si="136"/>
        <v>252</v>
      </c>
      <c r="K272" s="94">
        <f t="shared" si="166"/>
        <v>0</v>
      </c>
      <c r="L272" s="89">
        <f t="shared" si="168"/>
        <v>0</v>
      </c>
      <c r="M272" s="94">
        <f t="shared" ca="1" si="167"/>
        <v>0</v>
      </c>
      <c r="N272" s="89">
        <f t="shared" ca="1" si="169"/>
        <v>0</v>
      </c>
      <c r="O272" s="89"/>
      <c r="P272" s="2">
        <f t="shared" si="170"/>
        <v>255</v>
      </c>
      <c r="Q272" s="2">
        <f t="shared" si="164"/>
        <v>254</v>
      </c>
      <c r="R272" s="2">
        <f t="shared" si="164"/>
        <v>253</v>
      </c>
      <c r="S272" s="2">
        <f t="shared" si="164"/>
        <v>252</v>
      </c>
      <c r="T272" s="2">
        <f t="shared" si="164"/>
        <v>251</v>
      </c>
      <c r="U272" s="2">
        <f t="shared" si="164"/>
        <v>255</v>
      </c>
      <c r="V272" s="2">
        <f t="shared" si="164"/>
        <v>254</v>
      </c>
      <c r="W272" s="2">
        <f t="shared" si="164"/>
        <v>253</v>
      </c>
      <c r="X272" s="2">
        <f t="shared" si="164"/>
        <v>252</v>
      </c>
      <c r="Y272" s="2">
        <f t="shared" si="164"/>
        <v>251</v>
      </c>
      <c r="Z272" s="2">
        <f t="shared" si="164"/>
        <v>251</v>
      </c>
      <c r="AA272" s="92">
        <f t="shared" si="150"/>
        <v>252</v>
      </c>
      <c r="AB272" s="92">
        <f t="shared" si="151"/>
        <v>251</v>
      </c>
      <c r="AC272" s="92">
        <f t="shared" si="152"/>
        <v>250</v>
      </c>
      <c r="AD272" s="92">
        <f t="shared" si="153"/>
        <v>249</v>
      </c>
      <c r="AE272" s="92">
        <f t="shared" si="154"/>
        <v>248</v>
      </c>
      <c r="AF272" s="92">
        <f t="shared" si="155"/>
        <v>252</v>
      </c>
      <c r="AG272" s="92">
        <f t="shared" si="156"/>
        <v>251</v>
      </c>
      <c r="AH272" s="92">
        <f t="shared" si="157"/>
        <v>250</v>
      </c>
      <c r="AI272" s="92">
        <f t="shared" si="158"/>
        <v>249</v>
      </c>
      <c r="AJ272" s="92">
        <f t="shared" si="159"/>
        <v>248</v>
      </c>
      <c r="AK272" s="92">
        <f t="shared" si="160"/>
        <v>248</v>
      </c>
      <c r="AL272" s="96">
        <f t="shared" ca="1" si="137"/>
        <v>0</v>
      </c>
      <c r="AM272" s="96">
        <f t="shared" ca="1" si="138"/>
        <v>0</v>
      </c>
      <c r="AN272" s="96">
        <f t="shared" ca="1" si="139"/>
        <v>0</v>
      </c>
      <c r="AO272" s="96">
        <f t="shared" ca="1" si="140"/>
        <v>0</v>
      </c>
      <c r="AP272" s="96">
        <f t="shared" ca="1" si="141"/>
        <v>0</v>
      </c>
      <c r="AQ272" s="96">
        <f t="shared" ca="1" si="142"/>
        <v>0</v>
      </c>
      <c r="AR272" s="96">
        <f t="shared" ca="1" si="143"/>
        <v>0</v>
      </c>
      <c r="AS272" s="96">
        <f t="shared" ca="1" si="144"/>
        <v>0</v>
      </c>
      <c r="AT272" s="96">
        <f t="shared" ca="1" si="145"/>
        <v>0</v>
      </c>
      <c r="AU272" s="96">
        <f t="shared" ca="1" si="146"/>
        <v>0</v>
      </c>
      <c r="AV272" s="96">
        <f t="shared" ca="1" si="147"/>
        <v>0</v>
      </c>
      <c r="AW272" s="13">
        <f t="shared" ca="1" si="161"/>
        <v>6</v>
      </c>
      <c r="AX272" s="2">
        <f t="shared" ca="1" si="162"/>
        <v>17</v>
      </c>
    </row>
    <row r="273" spans="1:50" ht="15" customHeight="1" x14ac:dyDescent="0.25">
      <c r="A273" s="93">
        <f t="shared" si="165"/>
        <v>43153</v>
      </c>
      <c r="B273" s="51">
        <f>bering!K273</f>
        <v>5650.8059999999996</v>
      </c>
      <c r="C273" s="51">
        <f>conus!K273</f>
        <v>5859.7470000000003</v>
      </c>
      <c r="D273" s="55">
        <f t="shared" ca="1" si="133"/>
        <v>5650.8059999999996</v>
      </c>
      <c r="E273" s="61">
        <f t="shared" ca="1" si="163"/>
        <v>17</v>
      </c>
      <c r="F273" s="9">
        <f t="shared" ca="1" si="148"/>
        <v>0</v>
      </c>
      <c r="G273" s="63">
        <f>ROW()</f>
        <v>273</v>
      </c>
      <c r="H273" s="95">
        <f t="shared" si="134"/>
        <v>270</v>
      </c>
      <c r="I273" s="95">
        <f t="shared" ca="1" si="135"/>
        <v>256</v>
      </c>
      <c r="J273" s="95">
        <f t="shared" ca="1" si="136"/>
        <v>253</v>
      </c>
      <c r="K273" s="94">
        <f t="shared" si="166"/>
        <v>0</v>
      </c>
      <c r="L273" s="89">
        <f t="shared" si="168"/>
        <v>0</v>
      </c>
      <c r="M273" s="94">
        <f t="shared" ca="1" si="167"/>
        <v>0</v>
      </c>
      <c r="N273" s="89">
        <f t="shared" ca="1" si="169"/>
        <v>0</v>
      </c>
      <c r="O273" s="89"/>
      <c r="P273" s="2">
        <f t="shared" si="170"/>
        <v>256</v>
      </c>
      <c r="Q273" s="2">
        <f t="shared" si="164"/>
        <v>255</v>
      </c>
      <c r="R273" s="2">
        <f t="shared" si="164"/>
        <v>254</v>
      </c>
      <c r="S273" s="2">
        <f t="shared" si="164"/>
        <v>253</v>
      </c>
      <c r="T273" s="2">
        <f t="shared" si="164"/>
        <v>252</v>
      </c>
      <c r="U273" s="2">
        <f t="shared" si="164"/>
        <v>256</v>
      </c>
      <c r="V273" s="2">
        <f t="shared" si="164"/>
        <v>255</v>
      </c>
      <c r="W273" s="2">
        <f t="shared" si="164"/>
        <v>254</v>
      </c>
      <c r="X273" s="2">
        <f t="shared" si="164"/>
        <v>253</v>
      </c>
      <c r="Y273" s="2">
        <f t="shared" si="164"/>
        <v>252</v>
      </c>
      <c r="Z273" s="2">
        <f t="shared" si="164"/>
        <v>252</v>
      </c>
      <c r="AA273" s="92">
        <f t="shared" si="150"/>
        <v>253</v>
      </c>
      <c r="AB273" s="92">
        <f t="shared" si="151"/>
        <v>252</v>
      </c>
      <c r="AC273" s="92">
        <f t="shared" si="152"/>
        <v>251</v>
      </c>
      <c r="AD273" s="92">
        <f t="shared" si="153"/>
        <v>250</v>
      </c>
      <c r="AE273" s="92">
        <f t="shared" si="154"/>
        <v>249</v>
      </c>
      <c r="AF273" s="92">
        <f t="shared" si="155"/>
        <v>253</v>
      </c>
      <c r="AG273" s="92">
        <f t="shared" si="156"/>
        <v>252</v>
      </c>
      <c r="AH273" s="92">
        <f t="shared" si="157"/>
        <v>251</v>
      </c>
      <c r="AI273" s="92">
        <f t="shared" si="158"/>
        <v>250</v>
      </c>
      <c r="AJ273" s="92">
        <f t="shared" si="159"/>
        <v>249</v>
      </c>
      <c r="AK273" s="92">
        <f t="shared" si="160"/>
        <v>249</v>
      </c>
      <c r="AL273" s="96">
        <f t="shared" ca="1" si="137"/>
        <v>0</v>
      </c>
      <c r="AM273" s="96">
        <f t="shared" ca="1" si="138"/>
        <v>0</v>
      </c>
      <c r="AN273" s="96">
        <f t="shared" ca="1" si="139"/>
        <v>0</v>
      </c>
      <c r="AO273" s="96">
        <f t="shared" ca="1" si="140"/>
        <v>0</v>
      </c>
      <c r="AP273" s="96">
        <f t="shared" ca="1" si="141"/>
        <v>0</v>
      </c>
      <c r="AQ273" s="96">
        <f t="shared" ca="1" si="142"/>
        <v>0</v>
      </c>
      <c r="AR273" s="96">
        <f t="shared" ca="1" si="143"/>
        <v>0</v>
      </c>
      <c r="AS273" s="96">
        <f t="shared" ca="1" si="144"/>
        <v>0</v>
      </c>
      <c r="AT273" s="96">
        <f t="shared" ca="1" si="145"/>
        <v>0</v>
      </c>
      <c r="AU273" s="96">
        <f t="shared" ca="1" si="146"/>
        <v>0</v>
      </c>
      <c r="AV273" s="96">
        <f t="shared" ca="1" si="147"/>
        <v>0</v>
      </c>
      <c r="AW273" s="13">
        <f t="shared" ca="1" si="161"/>
        <v>6</v>
      </c>
      <c r="AX273" s="2">
        <f t="shared" ca="1" si="162"/>
        <v>17</v>
      </c>
    </row>
    <row r="274" spans="1:50" ht="15" customHeight="1" x14ac:dyDescent="0.25">
      <c r="A274" s="93">
        <f t="shared" si="165"/>
        <v>43154</v>
      </c>
      <c r="B274" s="51">
        <f>bering!K274</f>
        <v>5650.8059999999996</v>
      </c>
      <c r="C274" s="51">
        <f>conus!K274</f>
        <v>5859.7470000000003</v>
      </c>
      <c r="D274" s="55">
        <f t="shared" ca="1" si="133"/>
        <v>5650.8059999999996</v>
      </c>
      <c r="E274" s="61">
        <f t="shared" ca="1" si="163"/>
        <v>17</v>
      </c>
      <c r="F274" s="9">
        <f t="shared" ca="1" si="148"/>
        <v>0</v>
      </c>
      <c r="G274" s="63">
        <f>ROW()</f>
        <v>274</v>
      </c>
      <c r="H274" s="95">
        <f t="shared" si="134"/>
        <v>271</v>
      </c>
      <c r="I274" s="95">
        <f t="shared" ca="1" si="135"/>
        <v>257</v>
      </c>
      <c r="J274" s="95">
        <f t="shared" ca="1" si="136"/>
        <v>254</v>
      </c>
      <c r="K274" s="94">
        <f t="shared" si="166"/>
        <v>0</v>
      </c>
      <c r="L274" s="89">
        <f t="shared" si="168"/>
        <v>0</v>
      </c>
      <c r="M274" s="94">
        <f t="shared" ca="1" si="167"/>
        <v>0</v>
      </c>
      <c r="N274" s="89">
        <f t="shared" ca="1" si="169"/>
        <v>0</v>
      </c>
      <c r="O274" s="89"/>
      <c r="P274" s="2">
        <f t="shared" si="170"/>
        <v>257</v>
      </c>
      <c r="Q274" s="2">
        <f t="shared" si="164"/>
        <v>256</v>
      </c>
      <c r="R274" s="2">
        <f t="shared" si="164"/>
        <v>255</v>
      </c>
      <c r="S274" s="2">
        <f t="shared" si="164"/>
        <v>254</v>
      </c>
      <c r="T274" s="2">
        <f t="shared" si="164"/>
        <v>253</v>
      </c>
      <c r="U274" s="2">
        <f t="shared" si="164"/>
        <v>257</v>
      </c>
      <c r="V274" s="2">
        <f t="shared" si="164"/>
        <v>256</v>
      </c>
      <c r="W274" s="2">
        <f t="shared" si="164"/>
        <v>255</v>
      </c>
      <c r="X274" s="2">
        <f t="shared" si="164"/>
        <v>254</v>
      </c>
      <c r="Y274" s="2">
        <f t="shared" si="164"/>
        <v>253</v>
      </c>
      <c r="Z274" s="2">
        <f t="shared" si="164"/>
        <v>253</v>
      </c>
      <c r="AA274" s="92">
        <f t="shared" si="150"/>
        <v>254</v>
      </c>
      <c r="AB274" s="92">
        <f t="shared" si="151"/>
        <v>253</v>
      </c>
      <c r="AC274" s="92">
        <f t="shared" si="152"/>
        <v>252</v>
      </c>
      <c r="AD274" s="92">
        <f t="shared" si="153"/>
        <v>251</v>
      </c>
      <c r="AE274" s="92">
        <f t="shared" si="154"/>
        <v>250</v>
      </c>
      <c r="AF274" s="92">
        <f t="shared" si="155"/>
        <v>254</v>
      </c>
      <c r="AG274" s="92">
        <f t="shared" si="156"/>
        <v>253</v>
      </c>
      <c r="AH274" s="92">
        <f t="shared" si="157"/>
        <v>252</v>
      </c>
      <c r="AI274" s="92">
        <f t="shared" si="158"/>
        <v>251</v>
      </c>
      <c r="AJ274" s="92">
        <f t="shared" si="159"/>
        <v>250</v>
      </c>
      <c r="AK274" s="92">
        <f t="shared" si="160"/>
        <v>250</v>
      </c>
      <c r="AL274" s="96">
        <f t="shared" ca="1" si="137"/>
        <v>0</v>
      </c>
      <c r="AM274" s="96">
        <f t="shared" ca="1" si="138"/>
        <v>0</v>
      </c>
      <c r="AN274" s="96">
        <f t="shared" ca="1" si="139"/>
        <v>0</v>
      </c>
      <c r="AO274" s="96">
        <f t="shared" ca="1" si="140"/>
        <v>0</v>
      </c>
      <c r="AP274" s="96">
        <f t="shared" ca="1" si="141"/>
        <v>0</v>
      </c>
      <c r="AQ274" s="96">
        <f t="shared" ca="1" si="142"/>
        <v>0</v>
      </c>
      <c r="AR274" s="96">
        <f t="shared" ca="1" si="143"/>
        <v>0</v>
      </c>
      <c r="AS274" s="96">
        <f t="shared" ca="1" si="144"/>
        <v>0</v>
      </c>
      <c r="AT274" s="96">
        <f t="shared" ca="1" si="145"/>
        <v>0</v>
      </c>
      <c r="AU274" s="96">
        <f t="shared" ca="1" si="146"/>
        <v>0</v>
      </c>
      <c r="AV274" s="96">
        <f t="shared" ca="1" si="147"/>
        <v>0</v>
      </c>
      <c r="AW274" s="13">
        <f t="shared" ca="1" si="161"/>
        <v>6</v>
      </c>
      <c r="AX274" s="2">
        <f t="shared" ca="1" si="162"/>
        <v>17</v>
      </c>
    </row>
    <row r="275" spans="1:50" ht="15" customHeight="1" x14ac:dyDescent="0.25">
      <c r="A275" s="93">
        <f t="shared" si="165"/>
        <v>43155</v>
      </c>
      <c r="B275" s="51">
        <f>bering!K275</f>
        <v>5650.8059999999996</v>
      </c>
      <c r="C275" s="51">
        <f>conus!K275</f>
        <v>5859.7470000000003</v>
      </c>
      <c r="D275" s="55">
        <f t="shared" ca="1" si="133"/>
        <v>5650.8059999999996</v>
      </c>
      <c r="E275" s="61">
        <f t="shared" ca="1" si="163"/>
        <v>17</v>
      </c>
      <c r="F275" s="9">
        <f t="shared" ca="1" si="148"/>
        <v>0</v>
      </c>
      <c r="G275" s="63">
        <f>ROW()</f>
        <v>275</v>
      </c>
      <c r="H275" s="95">
        <f t="shared" si="134"/>
        <v>272</v>
      </c>
      <c r="I275" s="95">
        <f t="shared" ca="1" si="135"/>
        <v>258</v>
      </c>
      <c r="J275" s="95">
        <f t="shared" ca="1" si="136"/>
        <v>255</v>
      </c>
      <c r="K275" s="94">
        <f t="shared" si="166"/>
        <v>0</v>
      </c>
      <c r="L275" s="89">
        <f t="shared" si="168"/>
        <v>0</v>
      </c>
      <c r="M275" s="94">
        <f t="shared" ca="1" si="167"/>
        <v>0</v>
      </c>
      <c r="N275" s="89">
        <f t="shared" ca="1" si="169"/>
        <v>0</v>
      </c>
      <c r="O275" s="89"/>
      <c r="P275" s="2">
        <f t="shared" si="170"/>
        <v>258</v>
      </c>
      <c r="Q275" s="2">
        <f t="shared" si="164"/>
        <v>257</v>
      </c>
      <c r="R275" s="2">
        <f t="shared" si="164"/>
        <v>256</v>
      </c>
      <c r="S275" s="2">
        <f t="shared" si="164"/>
        <v>255</v>
      </c>
      <c r="T275" s="2">
        <f t="shared" si="164"/>
        <v>254</v>
      </c>
      <c r="U275" s="2">
        <f t="shared" si="164"/>
        <v>258</v>
      </c>
      <c r="V275" s="2">
        <f t="shared" si="164"/>
        <v>257</v>
      </c>
      <c r="W275" s="2">
        <f t="shared" si="164"/>
        <v>256</v>
      </c>
      <c r="X275" s="2">
        <f t="shared" si="164"/>
        <v>255</v>
      </c>
      <c r="Y275" s="2">
        <f t="shared" si="164"/>
        <v>254</v>
      </c>
      <c r="Z275" s="2">
        <f t="shared" si="164"/>
        <v>254</v>
      </c>
      <c r="AA275" s="92">
        <f t="shared" si="150"/>
        <v>255</v>
      </c>
      <c r="AB275" s="92">
        <f t="shared" si="151"/>
        <v>254</v>
      </c>
      <c r="AC275" s="92">
        <f t="shared" si="152"/>
        <v>253</v>
      </c>
      <c r="AD275" s="92">
        <f t="shared" si="153"/>
        <v>252</v>
      </c>
      <c r="AE275" s="92">
        <f t="shared" si="154"/>
        <v>251</v>
      </c>
      <c r="AF275" s="92">
        <f t="shared" si="155"/>
        <v>255</v>
      </c>
      <c r="AG275" s="92">
        <f t="shared" si="156"/>
        <v>254</v>
      </c>
      <c r="AH275" s="92">
        <f t="shared" si="157"/>
        <v>253</v>
      </c>
      <c r="AI275" s="92">
        <f t="shared" si="158"/>
        <v>252</v>
      </c>
      <c r="AJ275" s="92">
        <f t="shared" si="159"/>
        <v>251</v>
      </c>
      <c r="AK275" s="92">
        <f t="shared" si="160"/>
        <v>251</v>
      </c>
      <c r="AL275" s="96">
        <f t="shared" ca="1" si="137"/>
        <v>0</v>
      </c>
      <c r="AM275" s="96">
        <f t="shared" ca="1" si="138"/>
        <v>0</v>
      </c>
      <c r="AN275" s="96">
        <f t="shared" ca="1" si="139"/>
        <v>0</v>
      </c>
      <c r="AO275" s="96">
        <f t="shared" ca="1" si="140"/>
        <v>0</v>
      </c>
      <c r="AP275" s="96">
        <f t="shared" ca="1" si="141"/>
        <v>0</v>
      </c>
      <c r="AQ275" s="96">
        <f t="shared" ca="1" si="142"/>
        <v>0</v>
      </c>
      <c r="AR275" s="96">
        <f t="shared" ca="1" si="143"/>
        <v>0</v>
      </c>
      <c r="AS275" s="96">
        <f t="shared" ca="1" si="144"/>
        <v>0</v>
      </c>
      <c r="AT275" s="96">
        <f t="shared" ca="1" si="145"/>
        <v>0</v>
      </c>
      <c r="AU275" s="96">
        <f t="shared" ca="1" si="146"/>
        <v>0</v>
      </c>
      <c r="AV275" s="96">
        <f t="shared" ca="1" si="147"/>
        <v>0</v>
      </c>
      <c r="AW275" s="13">
        <f t="shared" ca="1" si="161"/>
        <v>6</v>
      </c>
      <c r="AX275" s="2">
        <f t="shared" ca="1" si="162"/>
        <v>17</v>
      </c>
    </row>
    <row r="276" spans="1:50" ht="15" customHeight="1" x14ac:dyDescent="0.25">
      <c r="A276" s="93">
        <f t="shared" si="165"/>
        <v>43156</v>
      </c>
      <c r="B276" s="51">
        <f>bering!K276</f>
        <v>5650.8059999999996</v>
      </c>
      <c r="C276" s="51">
        <f>conus!K276</f>
        <v>5859.7470000000003</v>
      </c>
      <c r="D276" s="55">
        <f t="shared" ca="1" si="133"/>
        <v>5650.8059999999996</v>
      </c>
      <c r="E276" s="61">
        <f t="shared" ca="1" si="163"/>
        <v>17</v>
      </c>
      <c r="F276" s="9">
        <f t="shared" ca="1" si="148"/>
        <v>0</v>
      </c>
      <c r="G276" s="63">
        <f>ROW()</f>
        <v>276</v>
      </c>
      <c r="H276" s="95">
        <f t="shared" si="134"/>
        <v>273</v>
      </c>
      <c r="I276" s="95">
        <f t="shared" ca="1" si="135"/>
        <v>259</v>
      </c>
      <c r="J276" s="95">
        <f t="shared" ca="1" si="136"/>
        <v>256</v>
      </c>
      <c r="K276" s="94">
        <f t="shared" si="166"/>
        <v>0</v>
      </c>
      <c r="L276" s="89">
        <f t="shared" si="168"/>
        <v>0</v>
      </c>
      <c r="M276" s="94">
        <f t="shared" ca="1" si="167"/>
        <v>0</v>
      </c>
      <c r="N276" s="89">
        <f t="shared" ca="1" si="169"/>
        <v>0</v>
      </c>
      <c r="O276" s="89"/>
      <c r="P276" s="2">
        <f t="shared" si="170"/>
        <v>259</v>
      </c>
      <c r="Q276" s="2">
        <f t="shared" si="164"/>
        <v>258</v>
      </c>
      <c r="R276" s="2">
        <f t="shared" si="164"/>
        <v>257</v>
      </c>
      <c r="S276" s="2">
        <f t="shared" si="164"/>
        <v>256</v>
      </c>
      <c r="T276" s="2">
        <f t="shared" si="164"/>
        <v>255</v>
      </c>
      <c r="U276" s="2">
        <f t="shared" si="164"/>
        <v>259</v>
      </c>
      <c r="V276" s="2">
        <f t="shared" si="164"/>
        <v>258</v>
      </c>
      <c r="W276" s="2">
        <f t="shared" si="164"/>
        <v>257</v>
      </c>
      <c r="X276" s="2">
        <f t="shared" si="164"/>
        <v>256</v>
      </c>
      <c r="Y276" s="2">
        <f t="shared" si="164"/>
        <v>255</v>
      </c>
      <c r="Z276" s="2">
        <f t="shared" si="164"/>
        <v>255</v>
      </c>
      <c r="AA276" s="92">
        <f t="shared" si="150"/>
        <v>256</v>
      </c>
      <c r="AB276" s="92">
        <f t="shared" si="151"/>
        <v>255</v>
      </c>
      <c r="AC276" s="92">
        <f t="shared" si="152"/>
        <v>254</v>
      </c>
      <c r="AD276" s="92">
        <f t="shared" si="153"/>
        <v>253</v>
      </c>
      <c r="AE276" s="92">
        <f t="shared" si="154"/>
        <v>252</v>
      </c>
      <c r="AF276" s="92">
        <f t="shared" si="155"/>
        <v>256</v>
      </c>
      <c r="AG276" s="92">
        <f t="shared" si="156"/>
        <v>255</v>
      </c>
      <c r="AH276" s="92">
        <f t="shared" si="157"/>
        <v>254</v>
      </c>
      <c r="AI276" s="92">
        <f t="shared" si="158"/>
        <v>253</v>
      </c>
      <c r="AJ276" s="92">
        <f t="shared" si="159"/>
        <v>252</v>
      </c>
      <c r="AK276" s="92">
        <f t="shared" si="160"/>
        <v>252</v>
      </c>
      <c r="AL276" s="96">
        <f t="shared" ca="1" si="137"/>
        <v>0</v>
      </c>
      <c r="AM276" s="96">
        <f t="shared" ca="1" si="138"/>
        <v>0</v>
      </c>
      <c r="AN276" s="96">
        <f t="shared" ca="1" si="139"/>
        <v>0</v>
      </c>
      <c r="AO276" s="96">
        <f t="shared" ca="1" si="140"/>
        <v>0</v>
      </c>
      <c r="AP276" s="96">
        <f t="shared" ca="1" si="141"/>
        <v>0</v>
      </c>
      <c r="AQ276" s="96">
        <f t="shared" ca="1" si="142"/>
        <v>0</v>
      </c>
      <c r="AR276" s="96">
        <f t="shared" ca="1" si="143"/>
        <v>0</v>
      </c>
      <c r="AS276" s="96">
        <f t="shared" ca="1" si="144"/>
        <v>0</v>
      </c>
      <c r="AT276" s="96">
        <f t="shared" ca="1" si="145"/>
        <v>0</v>
      </c>
      <c r="AU276" s="96">
        <f t="shared" ca="1" si="146"/>
        <v>0</v>
      </c>
      <c r="AV276" s="96">
        <f t="shared" ca="1" si="147"/>
        <v>0</v>
      </c>
      <c r="AW276" s="13">
        <f t="shared" ca="1" si="161"/>
        <v>6</v>
      </c>
      <c r="AX276" s="2">
        <f t="shared" ca="1" si="162"/>
        <v>17</v>
      </c>
    </row>
    <row r="277" spans="1:50" ht="15" customHeight="1" x14ac:dyDescent="0.25">
      <c r="A277" s="93">
        <f t="shared" si="165"/>
        <v>43157</v>
      </c>
      <c r="B277" s="51">
        <f>bering!K277</f>
        <v>5650.8059999999996</v>
      </c>
      <c r="C277" s="51">
        <f>conus!K277</f>
        <v>5859.7470000000003</v>
      </c>
      <c r="D277" s="55">
        <f t="shared" ca="1" si="133"/>
        <v>5650.8059999999996</v>
      </c>
      <c r="E277" s="61">
        <f t="shared" ca="1" si="163"/>
        <v>17</v>
      </c>
      <c r="F277" s="9">
        <f t="shared" ca="1" si="148"/>
        <v>0</v>
      </c>
      <c r="G277" s="63">
        <f>ROW()</f>
        <v>277</v>
      </c>
      <c r="H277" s="95">
        <f t="shared" si="134"/>
        <v>274</v>
      </c>
      <c r="I277" s="95">
        <f t="shared" ca="1" si="135"/>
        <v>260</v>
      </c>
      <c r="J277" s="95">
        <f t="shared" ca="1" si="136"/>
        <v>257</v>
      </c>
      <c r="K277" s="94">
        <f t="shared" si="166"/>
        <v>0</v>
      </c>
      <c r="L277" s="89">
        <f t="shared" si="168"/>
        <v>0</v>
      </c>
      <c r="M277" s="94">
        <f t="shared" ca="1" si="167"/>
        <v>0</v>
      </c>
      <c r="N277" s="89">
        <f t="shared" ca="1" si="169"/>
        <v>0</v>
      </c>
      <c r="O277" s="89"/>
      <c r="P277" s="2">
        <f t="shared" si="170"/>
        <v>260</v>
      </c>
      <c r="Q277" s="2">
        <f t="shared" si="164"/>
        <v>259</v>
      </c>
      <c r="R277" s="2">
        <f t="shared" si="164"/>
        <v>258</v>
      </c>
      <c r="S277" s="2">
        <f t="shared" si="164"/>
        <v>257</v>
      </c>
      <c r="T277" s="2">
        <f t="shared" si="164"/>
        <v>256</v>
      </c>
      <c r="U277" s="2">
        <f t="shared" si="164"/>
        <v>260</v>
      </c>
      <c r="V277" s="2">
        <f t="shared" si="164"/>
        <v>259</v>
      </c>
      <c r="W277" s="2">
        <f t="shared" si="164"/>
        <v>258</v>
      </c>
      <c r="X277" s="2">
        <f t="shared" si="164"/>
        <v>257</v>
      </c>
      <c r="Y277" s="2">
        <f t="shared" si="164"/>
        <v>256</v>
      </c>
      <c r="Z277" s="2">
        <f t="shared" si="164"/>
        <v>256</v>
      </c>
      <c r="AA277" s="92">
        <f t="shared" si="150"/>
        <v>257</v>
      </c>
      <c r="AB277" s="92">
        <f t="shared" si="151"/>
        <v>256</v>
      </c>
      <c r="AC277" s="92">
        <f t="shared" si="152"/>
        <v>255</v>
      </c>
      <c r="AD277" s="92">
        <f t="shared" si="153"/>
        <v>254</v>
      </c>
      <c r="AE277" s="92">
        <f t="shared" si="154"/>
        <v>253</v>
      </c>
      <c r="AF277" s="92">
        <f t="shared" si="155"/>
        <v>257</v>
      </c>
      <c r="AG277" s="92">
        <f t="shared" si="156"/>
        <v>256</v>
      </c>
      <c r="AH277" s="92">
        <f t="shared" si="157"/>
        <v>255</v>
      </c>
      <c r="AI277" s="92">
        <f t="shared" si="158"/>
        <v>254</v>
      </c>
      <c r="AJ277" s="92">
        <f t="shared" si="159"/>
        <v>253</v>
      </c>
      <c r="AK277" s="92">
        <f t="shared" si="160"/>
        <v>253</v>
      </c>
      <c r="AL277" s="96">
        <f t="shared" ca="1" si="137"/>
        <v>0</v>
      </c>
      <c r="AM277" s="96">
        <f t="shared" ca="1" si="138"/>
        <v>0</v>
      </c>
      <c r="AN277" s="96">
        <f t="shared" ca="1" si="139"/>
        <v>0</v>
      </c>
      <c r="AO277" s="96">
        <f t="shared" ca="1" si="140"/>
        <v>0</v>
      </c>
      <c r="AP277" s="96">
        <f t="shared" ca="1" si="141"/>
        <v>0</v>
      </c>
      <c r="AQ277" s="96">
        <f t="shared" ca="1" si="142"/>
        <v>0</v>
      </c>
      <c r="AR277" s="96">
        <f t="shared" ca="1" si="143"/>
        <v>0</v>
      </c>
      <c r="AS277" s="96">
        <f t="shared" ca="1" si="144"/>
        <v>0</v>
      </c>
      <c r="AT277" s="96">
        <f t="shared" ca="1" si="145"/>
        <v>0</v>
      </c>
      <c r="AU277" s="96">
        <f t="shared" ca="1" si="146"/>
        <v>0</v>
      </c>
      <c r="AV277" s="96">
        <f t="shared" ca="1" si="147"/>
        <v>0</v>
      </c>
      <c r="AW277" s="13">
        <f t="shared" ca="1" si="161"/>
        <v>6</v>
      </c>
      <c r="AX277" s="2">
        <f t="shared" ca="1" si="162"/>
        <v>17</v>
      </c>
    </row>
    <row r="278" spans="1:50" ht="15" customHeight="1" x14ac:dyDescent="0.25">
      <c r="A278" s="93">
        <f t="shared" si="165"/>
        <v>43158</v>
      </c>
      <c r="B278" s="51">
        <f>bering!K278</f>
        <v>5650.8059999999996</v>
      </c>
      <c r="C278" s="51">
        <f>conus!K278</f>
        <v>5859.7470000000003</v>
      </c>
      <c r="D278" s="55">
        <f t="shared" ca="1" si="133"/>
        <v>5650.8059999999996</v>
      </c>
      <c r="E278" s="61">
        <f t="shared" ca="1" si="163"/>
        <v>17</v>
      </c>
      <c r="F278" s="9">
        <f t="shared" ca="1" si="148"/>
        <v>0</v>
      </c>
      <c r="G278" s="63">
        <f>ROW()</f>
        <v>278</v>
      </c>
      <c r="H278" s="95">
        <f t="shared" si="134"/>
        <v>275</v>
      </c>
      <c r="I278" s="95">
        <f t="shared" ca="1" si="135"/>
        <v>261</v>
      </c>
      <c r="J278" s="95">
        <f t="shared" ca="1" si="136"/>
        <v>258</v>
      </c>
      <c r="K278" s="94">
        <f t="shared" si="166"/>
        <v>0</v>
      </c>
      <c r="L278" s="89">
        <f t="shared" si="168"/>
        <v>0</v>
      </c>
      <c r="M278" s="94">
        <f t="shared" ca="1" si="167"/>
        <v>0</v>
      </c>
      <c r="N278" s="89">
        <f t="shared" ca="1" si="169"/>
        <v>0</v>
      </c>
      <c r="O278" s="89"/>
      <c r="P278" s="2">
        <f t="shared" si="170"/>
        <v>261</v>
      </c>
      <c r="Q278" s="2">
        <f t="shared" si="164"/>
        <v>260</v>
      </c>
      <c r="R278" s="2">
        <f t="shared" si="164"/>
        <v>259</v>
      </c>
      <c r="S278" s="2">
        <f t="shared" si="164"/>
        <v>258</v>
      </c>
      <c r="T278" s="2">
        <f t="shared" si="164"/>
        <v>257</v>
      </c>
      <c r="U278" s="2">
        <f t="shared" si="164"/>
        <v>261</v>
      </c>
      <c r="V278" s="2">
        <f t="shared" si="164"/>
        <v>260</v>
      </c>
      <c r="W278" s="2">
        <f t="shared" si="164"/>
        <v>259</v>
      </c>
      <c r="X278" s="2">
        <f t="shared" si="164"/>
        <v>258</v>
      </c>
      <c r="Y278" s="2">
        <f t="shared" si="164"/>
        <v>257</v>
      </c>
      <c r="Z278" s="2">
        <f t="shared" si="164"/>
        <v>257</v>
      </c>
      <c r="AA278" s="92">
        <f t="shared" si="150"/>
        <v>258</v>
      </c>
      <c r="AB278" s="92">
        <f t="shared" si="151"/>
        <v>257</v>
      </c>
      <c r="AC278" s="92">
        <f t="shared" si="152"/>
        <v>256</v>
      </c>
      <c r="AD278" s="92">
        <f t="shared" si="153"/>
        <v>255</v>
      </c>
      <c r="AE278" s="92">
        <f t="shared" si="154"/>
        <v>254</v>
      </c>
      <c r="AF278" s="92">
        <f t="shared" si="155"/>
        <v>258</v>
      </c>
      <c r="AG278" s="92">
        <f t="shared" si="156"/>
        <v>257</v>
      </c>
      <c r="AH278" s="92">
        <f t="shared" si="157"/>
        <v>256</v>
      </c>
      <c r="AI278" s="92">
        <f t="shared" si="158"/>
        <v>255</v>
      </c>
      <c r="AJ278" s="92">
        <f t="shared" si="159"/>
        <v>254</v>
      </c>
      <c r="AK278" s="92">
        <f t="shared" si="160"/>
        <v>254</v>
      </c>
      <c r="AL278" s="96">
        <f t="shared" ca="1" si="137"/>
        <v>0</v>
      </c>
      <c r="AM278" s="96">
        <f t="shared" ca="1" si="138"/>
        <v>0</v>
      </c>
      <c r="AN278" s="96">
        <f t="shared" ca="1" si="139"/>
        <v>0</v>
      </c>
      <c r="AO278" s="96">
        <f t="shared" ca="1" si="140"/>
        <v>0</v>
      </c>
      <c r="AP278" s="96">
        <f t="shared" ca="1" si="141"/>
        <v>0</v>
      </c>
      <c r="AQ278" s="96">
        <f t="shared" ca="1" si="142"/>
        <v>0</v>
      </c>
      <c r="AR278" s="96">
        <f t="shared" ca="1" si="143"/>
        <v>0</v>
      </c>
      <c r="AS278" s="96">
        <f t="shared" ca="1" si="144"/>
        <v>0</v>
      </c>
      <c r="AT278" s="96">
        <f t="shared" ca="1" si="145"/>
        <v>0</v>
      </c>
      <c r="AU278" s="96">
        <f t="shared" ca="1" si="146"/>
        <v>0</v>
      </c>
      <c r="AV278" s="96">
        <f t="shared" ca="1" si="147"/>
        <v>0</v>
      </c>
      <c r="AW278" s="13">
        <f t="shared" ca="1" si="161"/>
        <v>6</v>
      </c>
      <c r="AX278" s="2">
        <f t="shared" ca="1" si="162"/>
        <v>17</v>
      </c>
    </row>
    <row r="279" spans="1:50" ht="15" customHeight="1" x14ac:dyDescent="0.25">
      <c r="A279" s="93">
        <f t="shared" si="165"/>
        <v>43159</v>
      </c>
      <c r="B279" s="51">
        <f>bering!K279</f>
        <v>5650.8059999999996</v>
      </c>
      <c r="C279" s="51">
        <f>conus!K279</f>
        <v>5859.7470000000003</v>
      </c>
      <c r="D279" s="55">
        <f t="shared" ca="1" si="133"/>
        <v>5650.8059999999996</v>
      </c>
      <c r="E279" s="61">
        <f t="shared" ca="1" si="163"/>
        <v>17</v>
      </c>
      <c r="F279" s="9">
        <f t="shared" ca="1" si="148"/>
        <v>0</v>
      </c>
      <c r="G279" s="63">
        <f>ROW()</f>
        <v>279</v>
      </c>
      <c r="H279" s="95">
        <f t="shared" si="134"/>
        <v>276</v>
      </c>
      <c r="I279" s="95">
        <f t="shared" ca="1" si="135"/>
        <v>262</v>
      </c>
      <c r="J279" s="95">
        <f t="shared" ca="1" si="136"/>
        <v>259</v>
      </c>
      <c r="K279" s="94">
        <f t="shared" si="166"/>
        <v>0</v>
      </c>
      <c r="L279" s="89">
        <f t="shared" si="168"/>
        <v>0</v>
      </c>
      <c r="M279" s="94">
        <f t="shared" ca="1" si="167"/>
        <v>0</v>
      </c>
      <c r="N279" s="89">
        <f t="shared" ca="1" si="169"/>
        <v>0</v>
      </c>
      <c r="O279" s="89"/>
      <c r="P279" s="2">
        <f t="shared" si="170"/>
        <v>262</v>
      </c>
      <c r="Q279" s="2">
        <f t="shared" si="164"/>
        <v>261</v>
      </c>
      <c r="R279" s="2">
        <f t="shared" si="164"/>
        <v>260</v>
      </c>
      <c r="S279" s="2">
        <f t="shared" si="164"/>
        <v>259</v>
      </c>
      <c r="T279" s="2">
        <f t="shared" si="164"/>
        <v>258</v>
      </c>
      <c r="U279" s="2">
        <f t="shared" si="164"/>
        <v>262</v>
      </c>
      <c r="V279" s="2">
        <f t="shared" si="164"/>
        <v>261</v>
      </c>
      <c r="W279" s="2">
        <f t="shared" si="164"/>
        <v>260</v>
      </c>
      <c r="X279" s="2">
        <f t="shared" si="164"/>
        <v>259</v>
      </c>
      <c r="Y279" s="2">
        <f t="shared" si="164"/>
        <v>258</v>
      </c>
      <c r="Z279" s="2">
        <f t="shared" si="164"/>
        <v>258</v>
      </c>
      <c r="AA279" s="92">
        <f t="shared" si="150"/>
        <v>259</v>
      </c>
      <c r="AB279" s="92">
        <f t="shared" si="151"/>
        <v>258</v>
      </c>
      <c r="AC279" s="92">
        <f t="shared" si="152"/>
        <v>257</v>
      </c>
      <c r="AD279" s="92">
        <f t="shared" si="153"/>
        <v>256</v>
      </c>
      <c r="AE279" s="92">
        <f t="shared" si="154"/>
        <v>255</v>
      </c>
      <c r="AF279" s="92">
        <f t="shared" si="155"/>
        <v>259</v>
      </c>
      <c r="AG279" s="92">
        <f t="shared" si="156"/>
        <v>258</v>
      </c>
      <c r="AH279" s="92">
        <f t="shared" si="157"/>
        <v>257</v>
      </c>
      <c r="AI279" s="92">
        <f t="shared" si="158"/>
        <v>256</v>
      </c>
      <c r="AJ279" s="92">
        <f t="shared" si="159"/>
        <v>255</v>
      </c>
      <c r="AK279" s="92">
        <f t="shared" si="160"/>
        <v>255</v>
      </c>
      <c r="AL279" s="96">
        <f t="shared" ca="1" si="137"/>
        <v>0</v>
      </c>
      <c r="AM279" s="96">
        <f t="shared" ca="1" si="138"/>
        <v>0</v>
      </c>
      <c r="AN279" s="96">
        <f t="shared" ca="1" si="139"/>
        <v>0</v>
      </c>
      <c r="AO279" s="96">
        <f t="shared" ca="1" si="140"/>
        <v>0</v>
      </c>
      <c r="AP279" s="96">
        <f t="shared" ca="1" si="141"/>
        <v>0</v>
      </c>
      <c r="AQ279" s="96">
        <f t="shared" ca="1" si="142"/>
        <v>0</v>
      </c>
      <c r="AR279" s="96">
        <f t="shared" ca="1" si="143"/>
        <v>0</v>
      </c>
      <c r="AS279" s="96">
        <f t="shared" ca="1" si="144"/>
        <v>0</v>
      </c>
      <c r="AT279" s="96">
        <f t="shared" ca="1" si="145"/>
        <v>0</v>
      </c>
      <c r="AU279" s="96">
        <f t="shared" ca="1" si="146"/>
        <v>0</v>
      </c>
      <c r="AV279" s="96">
        <f t="shared" ca="1" si="147"/>
        <v>0</v>
      </c>
      <c r="AW279" s="13">
        <f t="shared" ca="1" si="161"/>
        <v>6</v>
      </c>
      <c r="AX279" s="2">
        <f t="shared" ca="1" si="162"/>
        <v>17</v>
      </c>
    </row>
    <row r="280" spans="1:50" ht="15" customHeight="1" x14ac:dyDescent="0.25">
      <c r="A280" s="93">
        <f t="shared" si="165"/>
        <v>43160</v>
      </c>
      <c r="B280" s="51">
        <f>bering!K280</f>
        <v>5650.8059999999996</v>
      </c>
      <c r="C280" s="51">
        <f>conus!K280</f>
        <v>5859.7470000000003</v>
      </c>
      <c r="D280" s="55">
        <f t="shared" ca="1" si="133"/>
        <v>5650.8059999999996</v>
      </c>
      <c r="E280" s="61">
        <f t="shared" ca="1" si="163"/>
        <v>17</v>
      </c>
      <c r="F280" s="9">
        <f t="shared" ca="1" si="148"/>
        <v>0</v>
      </c>
      <c r="G280" s="63">
        <f>ROW()</f>
        <v>280</v>
      </c>
      <c r="H280" s="95">
        <f t="shared" si="134"/>
        <v>277</v>
      </c>
      <c r="I280" s="95">
        <f t="shared" ca="1" si="135"/>
        <v>263</v>
      </c>
      <c r="J280" s="95">
        <f t="shared" ca="1" si="136"/>
        <v>260</v>
      </c>
      <c r="K280" s="94">
        <f t="shared" si="166"/>
        <v>0</v>
      </c>
      <c r="L280" s="89">
        <f t="shared" si="168"/>
        <v>0</v>
      </c>
      <c r="M280" s="94">
        <f t="shared" ca="1" si="167"/>
        <v>0</v>
      </c>
      <c r="N280" s="89">
        <f t="shared" ca="1" si="169"/>
        <v>0</v>
      </c>
      <c r="O280" s="89"/>
      <c r="P280" s="2">
        <f t="shared" si="170"/>
        <v>263</v>
      </c>
      <c r="Q280" s="2">
        <f t="shared" si="164"/>
        <v>262</v>
      </c>
      <c r="R280" s="2">
        <f t="shared" si="164"/>
        <v>261</v>
      </c>
      <c r="S280" s="2">
        <f t="shared" si="164"/>
        <v>260</v>
      </c>
      <c r="T280" s="2">
        <f t="shared" si="164"/>
        <v>259</v>
      </c>
      <c r="U280" s="2">
        <f t="shared" si="164"/>
        <v>263</v>
      </c>
      <c r="V280" s="2">
        <f t="shared" si="164"/>
        <v>262</v>
      </c>
      <c r="W280" s="2">
        <f t="shared" si="164"/>
        <v>261</v>
      </c>
      <c r="X280" s="2">
        <f t="shared" si="164"/>
        <v>260</v>
      </c>
      <c r="Y280" s="2">
        <f t="shared" si="164"/>
        <v>259</v>
      </c>
      <c r="Z280" s="2">
        <f t="shared" si="164"/>
        <v>259</v>
      </c>
      <c r="AA280" s="92">
        <f t="shared" si="150"/>
        <v>260</v>
      </c>
      <c r="AB280" s="92">
        <f t="shared" si="151"/>
        <v>259</v>
      </c>
      <c r="AC280" s="92">
        <f t="shared" si="152"/>
        <v>258</v>
      </c>
      <c r="AD280" s="92">
        <f t="shared" si="153"/>
        <v>257</v>
      </c>
      <c r="AE280" s="92">
        <f t="shared" si="154"/>
        <v>256</v>
      </c>
      <c r="AF280" s="92">
        <f t="shared" si="155"/>
        <v>260</v>
      </c>
      <c r="AG280" s="92">
        <f t="shared" si="156"/>
        <v>259</v>
      </c>
      <c r="AH280" s="92">
        <f t="shared" si="157"/>
        <v>258</v>
      </c>
      <c r="AI280" s="92">
        <f t="shared" si="158"/>
        <v>257</v>
      </c>
      <c r="AJ280" s="92">
        <f t="shared" si="159"/>
        <v>256</v>
      </c>
      <c r="AK280" s="92">
        <f t="shared" si="160"/>
        <v>256</v>
      </c>
      <c r="AL280" s="96">
        <f t="shared" ca="1" si="137"/>
        <v>0</v>
      </c>
      <c r="AM280" s="96">
        <f t="shared" ca="1" si="138"/>
        <v>0</v>
      </c>
      <c r="AN280" s="96">
        <f t="shared" ca="1" si="139"/>
        <v>0</v>
      </c>
      <c r="AO280" s="96">
        <f t="shared" ca="1" si="140"/>
        <v>0</v>
      </c>
      <c r="AP280" s="96">
        <f t="shared" ca="1" si="141"/>
        <v>0</v>
      </c>
      <c r="AQ280" s="96">
        <f t="shared" ca="1" si="142"/>
        <v>0</v>
      </c>
      <c r="AR280" s="96">
        <f t="shared" ca="1" si="143"/>
        <v>0</v>
      </c>
      <c r="AS280" s="96">
        <f t="shared" ca="1" si="144"/>
        <v>0</v>
      </c>
      <c r="AT280" s="96">
        <f t="shared" ca="1" si="145"/>
        <v>0</v>
      </c>
      <c r="AU280" s="96">
        <f t="shared" ca="1" si="146"/>
        <v>0</v>
      </c>
      <c r="AV280" s="96">
        <f t="shared" ca="1" si="147"/>
        <v>0</v>
      </c>
      <c r="AW280" s="13">
        <f t="shared" ca="1" si="161"/>
        <v>6</v>
      </c>
      <c r="AX280" s="2">
        <f t="shared" ca="1" si="162"/>
        <v>17</v>
      </c>
    </row>
    <row r="281" spans="1:50" ht="15" customHeight="1" x14ac:dyDescent="0.25">
      <c r="A281" s="93">
        <f t="shared" si="165"/>
        <v>43161</v>
      </c>
      <c r="B281" s="51">
        <f>bering!K281</f>
        <v>5650.8059999999996</v>
      </c>
      <c r="C281" s="51">
        <f>conus!K281</f>
        <v>5859.7470000000003</v>
      </c>
      <c r="D281" s="55">
        <f t="shared" ca="1" si="133"/>
        <v>5650.8059999999996</v>
      </c>
      <c r="E281" s="61">
        <f t="shared" ca="1" si="163"/>
        <v>17</v>
      </c>
      <c r="F281" s="9">
        <f t="shared" ca="1" si="148"/>
        <v>0</v>
      </c>
      <c r="G281" s="63">
        <f>ROW()</f>
        <v>281</v>
      </c>
      <c r="H281" s="95">
        <f t="shared" si="134"/>
        <v>278</v>
      </c>
      <c r="I281" s="95">
        <f t="shared" ca="1" si="135"/>
        <v>264</v>
      </c>
      <c r="J281" s="95">
        <f t="shared" ca="1" si="136"/>
        <v>261</v>
      </c>
      <c r="K281" s="94">
        <f t="shared" si="166"/>
        <v>0</v>
      </c>
      <c r="L281" s="89">
        <f t="shared" si="168"/>
        <v>0</v>
      </c>
      <c r="M281" s="94">
        <f t="shared" ca="1" si="167"/>
        <v>0</v>
      </c>
      <c r="N281" s="89">
        <f t="shared" ca="1" si="169"/>
        <v>0</v>
      </c>
      <c r="O281" s="89"/>
      <c r="P281" s="2">
        <f t="shared" si="170"/>
        <v>264</v>
      </c>
      <c r="Q281" s="2">
        <f t="shared" si="164"/>
        <v>263</v>
      </c>
      <c r="R281" s="2">
        <f t="shared" si="164"/>
        <v>262</v>
      </c>
      <c r="S281" s="2">
        <f t="shared" si="164"/>
        <v>261</v>
      </c>
      <c r="T281" s="2">
        <f t="shared" si="164"/>
        <v>260</v>
      </c>
      <c r="U281" s="2">
        <f t="shared" si="164"/>
        <v>264</v>
      </c>
      <c r="V281" s="2">
        <f t="shared" si="164"/>
        <v>263</v>
      </c>
      <c r="W281" s="2">
        <f t="shared" si="164"/>
        <v>262</v>
      </c>
      <c r="X281" s="2">
        <f t="shared" si="164"/>
        <v>261</v>
      </c>
      <c r="Y281" s="2">
        <f t="shared" si="164"/>
        <v>260</v>
      </c>
      <c r="Z281" s="2">
        <f t="shared" si="164"/>
        <v>260</v>
      </c>
      <c r="AA281" s="92">
        <f t="shared" si="150"/>
        <v>261</v>
      </c>
      <c r="AB281" s="92">
        <f t="shared" si="151"/>
        <v>260</v>
      </c>
      <c r="AC281" s="92">
        <f t="shared" si="152"/>
        <v>259</v>
      </c>
      <c r="AD281" s="92">
        <f t="shared" si="153"/>
        <v>258</v>
      </c>
      <c r="AE281" s="92">
        <f t="shared" si="154"/>
        <v>257</v>
      </c>
      <c r="AF281" s="92">
        <f t="shared" si="155"/>
        <v>261</v>
      </c>
      <c r="AG281" s="92">
        <f t="shared" si="156"/>
        <v>260</v>
      </c>
      <c r="AH281" s="92">
        <f t="shared" si="157"/>
        <v>259</v>
      </c>
      <c r="AI281" s="92">
        <f t="shared" si="158"/>
        <v>258</v>
      </c>
      <c r="AJ281" s="92">
        <f t="shared" si="159"/>
        <v>257</v>
      </c>
      <c r="AK281" s="92">
        <f t="shared" si="160"/>
        <v>257</v>
      </c>
      <c r="AL281" s="96">
        <f t="shared" ca="1" si="137"/>
        <v>0</v>
      </c>
      <c r="AM281" s="96">
        <f t="shared" ca="1" si="138"/>
        <v>0</v>
      </c>
      <c r="AN281" s="96">
        <f t="shared" ca="1" si="139"/>
        <v>0</v>
      </c>
      <c r="AO281" s="96">
        <f t="shared" ca="1" si="140"/>
        <v>0</v>
      </c>
      <c r="AP281" s="96">
        <f t="shared" ca="1" si="141"/>
        <v>0</v>
      </c>
      <c r="AQ281" s="96">
        <f t="shared" ca="1" si="142"/>
        <v>0</v>
      </c>
      <c r="AR281" s="96">
        <f t="shared" ca="1" si="143"/>
        <v>0</v>
      </c>
      <c r="AS281" s="96">
        <f t="shared" ca="1" si="144"/>
        <v>0</v>
      </c>
      <c r="AT281" s="96">
        <f t="shared" ca="1" si="145"/>
        <v>0</v>
      </c>
      <c r="AU281" s="96">
        <f t="shared" ca="1" si="146"/>
        <v>0</v>
      </c>
      <c r="AV281" s="96">
        <f t="shared" ca="1" si="147"/>
        <v>0</v>
      </c>
      <c r="AW281" s="13">
        <f t="shared" ca="1" si="161"/>
        <v>6</v>
      </c>
      <c r="AX281" s="2">
        <f t="shared" ca="1" si="162"/>
        <v>17</v>
      </c>
    </row>
    <row r="282" spans="1:50" ht="15" customHeight="1" x14ac:dyDescent="0.25">
      <c r="A282" s="93">
        <f t="shared" si="165"/>
        <v>43162</v>
      </c>
      <c r="B282" s="51">
        <f>bering!K282</f>
        <v>5650.8059999999996</v>
      </c>
      <c r="C282" s="51">
        <f>conus!K282</f>
        <v>5859.7470000000003</v>
      </c>
      <c r="D282" s="55">
        <f t="shared" ref="D282:D345" ca="1" si="171">OFFSET(B282,-E282,0)</f>
        <v>5650.8059999999996</v>
      </c>
      <c r="E282" s="61">
        <f t="shared" ca="1" si="163"/>
        <v>17</v>
      </c>
      <c r="F282" s="9">
        <f t="shared" ca="1" si="148"/>
        <v>0</v>
      </c>
      <c r="G282" s="63">
        <f>ROW()</f>
        <v>282</v>
      </c>
      <c r="H282" s="95">
        <f t="shared" si="134"/>
        <v>279</v>
      </c>
      <c r="I282" s="95">
        <f t="shared" ca="1" si="135"/>
        <v>265</v>
      </c>
      <c r="J282" s="95">
        <f t="shared" ca="1" si="136"/>
        <v>262</v>
      </c>
      <c r="K282" s="94">
        <f t="shared" si="166"/>
        <v>0</v>
      </c>
      <c r="L282" s="89">
        <f t="shared" si="168"/>
        <v>0</v>
      </c>
      <c r="M282" s="94">
        <f t="shared" ca="1" si="167"/>
        <v>0</v>
      </c>
      <c r="N282" s="89">
        <f t="shared" ca="1" si="169"/>
        <v>0</v>
      </c>
      <c r="O282" s="89"/>
      <c r="P282" s="2">
        <f t="shared" si="170"/>
        <v>265</v>
      </c>
      <c r="Q282" s="2">
        <f t="shared" si="164"/>
        <v>264</v>
      </c>
      <c r="R282" s="2">
        <f t="shared" ref="Q282:Z307" si="172">$G282-R$6</f>
        <v>263</v>
      </c>
      <c r="S282" s="2">
        <f t="shared" si="172"/>
        <v>262</v>
      </c>
      <c r="T282" s="2">
        <f t="shared" si="172"/>
        <v>261</v>
      </c>
      <c r="U282" s="2">
        <f t="shared" si="172"/>
        <v>265</v>
      </c>
      <c r="V282" s="2">
        <f t="shared" si="172"/>
        <v>264</v>
      </c>
      <c r="W282" s="2">
        <f t="shared" si="172"/>
        <v>263</v>
      </c>
      <c r="X282" s="2">
        <f t="shared" si="172"/>
        <v>262</v>
      </c>
      <c r="Y282" s="2">
        <f t="shared" si="172"/>
        <v>261</v>
      </c>
      <c r="Z282" s="2">
        <f t="shared" si="172"/>
        <v>261</v>
      </c>
      <c r="AA282" s="92">
        <f t="shared" si="150"/>
        <v>262</v>
      </c>
      <c r="AB282" s="92">
        <f t="shared" si="151"/>
        <v>261</v>
      </c>
      <c r="AC282" s="92">
        <f t="shared" si="152"/>
        <v>260</v>
      </c>
      <c r="AD282" s="92">
        <f t="shared" si="153"/>
        <v>259</v>
      </c>
      <c r="AE282" s="92">
        <f t="shared" si="154"/>
        <v>258</v>
      </c>
      <c r="AF282" s="92">
        <f t="shared" si="155"/>
        <v>262</v>
      </c>
      <c r="AG282" s="92">
        <f t="shared" si="156"/>
        <v>261</v>
      </c>
      <c r="AH282" s="92">
        <f t="shared" si="157"/>
        <v>260</v>
      </c>
      <c r="AI282" s="92">
        <f t="shared" si="158"/>
        <v>259</v>
      </c>
      <c r="AJ282" s="92">
        <f t="shared" si="159"/>
        <v>258</v>
      </c>
      <c r="AK282" s="92">
        <f t="shared" si="160"/>
        <v>258</v>
      </c>
      <c r="AL282" s="96">
        <f t="shared" ca="1" si="137"/>
        <v>0</v>
      </c>
      <c r="AM282" s="96">
        <f t="shared" ca="1" si="138"/>
        <v>0</v>
      </c>
      <c r="AN282" s="96">
        <f t="shared" ca="1" si="139"/>
        <v>0</v>
      </c>
      <c r="AO282" s="96">
        <f t="shared" ca="1" si="140"/>
        <v>0</v>
      </c>
      <c r="AP282" s="96">
        <f t="shared" ca="1" si="141"/>
        <v>0</v>
      </c>
      <c r="AQ282" s="96">
        <f t="shared" ca="1" si="142"/>
        <v>0</v>
      </c>
      <c r="AR282" s="96">
        <f t="shared" ca="1" si="143"/>
        <v>0</v>
      </c>
      <c r="AS282" s="96">
        <f t="shared" ca="1" si="144"/>
        <v>0</v>
      </c>
      <c r="AT282" s="96">
        <f t="shared" ca="1" si="145"/>
        <v>0</v>
      </c>
      <c r="AU282" s="96">
        <f t="shared" ca="1" si="146"/>
        <v>0</v>
      </c>
      <c r="AV282" s="96">
        <f t="shared" ca="1" si="147"/>
        <v>0</v>
      </c>
      <c r="AW282" s="13">
        <f t="shared" ca="1" si="161"/>
        <v>6</v>
      </c>
      <c r="AX282" s="2">
        <f t="shared" ca="1" si="162"/>
        <v>17</v>
      </c>
    </row>
    <row r="283" spans="1:50" ht="15" customHeight="1" x14ac:dyDescent="0.25">
      <c r="A283" s="93">
        <f t="shared" si="165"/>
        <v>43163</v>
      </c>
      <c r="B283" s="51">
        <f>bering!K283</f>
        <v>5650.8059999999996</v>
      </c>
      <c r="C283" s="51">
        <f>conus!K283</f>
        <v>5859.7470000000003</v>
      </c>
      <c r="D283" s="55">
        <f t="shared" ca="1" si="171"/>
        <v>5650.8059999999996</v>
      </c>
      <c r="E283" s="61">
        <f t="shared" ca="1" si="163"/>
        <v>17</v>
      </c>
      <c r="F283" s="9">
        <f t="shared" ca="1" si="148"/>
        <v>0</v>
      </c>
      <c r="G283" s="63">
        <f>ROW()</f>
        <v>283</v>
      </c>
      <c r="H283" s="95">
        <f t="shared" si="134"/>
        <v>280</v>
      </c>
      <c r="I283" s="95">
        <f t="shared" ca="1" si="135"/>
        <v>266</v>
      </c>
      <c r="J283" s="95">
        <f t="shared" ca="1" si="136"/>
        <v>263</v>
      </c>
      <c r="K283" s="94">
        <f t="shared" si="166"/>
        <v>0</v>
      </c>
      <c r="L283" s="89">
        <f t="shared" si="168"/>
        <v>0</v>
      </c>
      <c r="M283" s="94">
        <f t="shared" ca="1" si="167"/>
        <v>0</v>
      </c>
      <c r="N283" s="89">
        <f t="shared" ca="1" si="169"/>
        <v>0</v>
      </c>
      <c r="O283" s="89"/>
      <c r="P283" s="2">
        <f t="shared" si="170"/>
        <v>266</v>
      </c>
      <c r="Q283" s="2">
        <f t="shared" si="172"/>
        <v>265</v>
      </c>
      <c r="R283" s="2">
        <f t="shared" si="172"/>
        <v>264</v>
      </c>
      <c r="S283" s="2">
        <f t="shared" si="172"/>
        <v>263</v>
      </c>
      <c r="T283" s="2">
        <f t="shared" si="172"/>
        <v>262</v>
      </c>
      <c r="U283" s="2">
        <f t="shared" si="172"/>
        <v>266</v>
      </c>
      <c r="V283" s="2">
        <f t="shared" si="172"/>
        <v>265</v>
      </c>
      <c r="W283" s="2">
        <f t="shared" si="172"/>
        <v>264</v>
      </c>
      <c r="X283" s="2">
        <f t="shared" si="172"/>
        <v>263</v>
      </c>
      <c r="Y283" s="2">
        <f t="shared" si="172"/>
        <v>262</v>
      </c>
      <c r="Z283" s="2">
        <f t="shared" si="172"/>
        <v>262</v>
      </c>
      <c r="AA283" s="92">
        <f t="shared" si="150"/>
        <v>263</v>
      </c>
      <c r="AB283" s="92">
        <f t="shared" si="151"/>
        <v>262</v>
      </c>
      <c r="AC283" s="92">
        <f t="shared" si="152"/>
        <v>261</v>
      </c>
      <c r="AD283" s="92">
        <f t="shared" si="153"/>
        <v>260</v>
      </c>
      <c r="AE283" s="92">
        <f t="shared" si="154"/>
        <v>259</v>
      </c>
      <c r="AF283" s="92">
        <f t="shared" si="155"/>
        <v>263</v>
      </c>
      <c r="AG283" s="92">
        <f t="shared" si="156"/>
        <v>262</v>
      </c>
      <c r="AH283" s="92">
        <f t="shared" si="157"/>
        <v>261</v>
      </c>
      <c r="AI283" s="92">
        <f t="shared" si="158"/>
        <v>260</v>
      </c>
      <c r="AJ283" s="92">
        <f t="shared" si="159"/>
        <v>259</v>
      </c>
      <c r="AK283" s="92">
        <f t="shared" si="160"/>
        <v>259</v>
      </c>
      <c r="AL283" s="96">
        <f t="shared" ca="1" si="137"/>
        <v>0</v>
      </c>
      <c r="AM283" s="96">
        <f t="shared" ca="1" si="138"/>
        <v>0</v>
      </c>
      <c r="AN283" s="96">
        <f t="shared" ca="1" si="139"/>
        <v>0</v>
      </c>
      <c r="AO283" s="96">
        <f t="shared" ca="1" si="140"/>
        <v>0</v>
      </c>
      <c r="AP283" s="96">
        <f t="shared" ca="1" si="141"/>
        <v>0</v>
      </c>
      <c r="AQ283" s="96">
        <f t="shared" ca="1" si="142"/>
        <v>0</v>
      </c>
      <c r="AR283" s="96">
        <f t="shared" ca="1" si="143"/>
        <v>0</v>
      </c>
      <c r="AS283" s="96">
        <f t="shared" ca="1" si="144"/>
        <v>0</v>
      </c>
      <c r="AT283" s="96">
        <f t="shared" ca="1" si="145"/>
        <v>0</v>
      </c>
      <c r="AU283" s="96">
        <f t="shared" ca="1" si="146"/>
        <v>0</v>
      </c>
      <c r="AV283" s="96">
        <f t="shared" ca="1" si="147"/>
        <v>0</v>
      </c>
      <c r="AW283" s="13">
        <f t="shared" ca="1" si="161"/>
        <v>6</v>
      </c>
      <c r="AX283" s="2">
        <f t="shared" ca="1" si="162"/>
        <v>17</v>
      </c>
    </row>
    <row r="284" spans="1:50" ht="15" customHeight="1" x14ac:dyDescent="0.25">
      <c r="A284" s="93">
        <f t="shared" si="165"/>
        <v>43164</v>
      </c>
      <c r="B284" s="51">
        <f>bering!K284</f>
        <v>5650.8059999999996</v>
      </c>
      <c r="C284" s="51">
        <f>conus!K284</f>
        <v>5859.7470000000003</v>
      </c>
      <c r="D284" s="55">
        <f t="shared" ca="1" si="171"/>
        <v>5650.8059999999996</v>
      </c>
      <c r="E284" s="61">
        <f t="shared" ca="1" si="163"/>
        <v>17</v>
      </c>
      <c r="F284" s="9">
        <f t="shared" ca="1" si="148"/>
        <v>0</v>
      </c>
      <c r="G284" s="63">
        <f>ROW()</f>
        <v>284</v>
      </c>
      <c r="H284" s="95">
        <f t="shared" si="134"/>
        <v>281</v>
      </c>
      <c r="I284" s="95">
        <f t="shared" ca="1" si="135"/>
        <v>267</v>
      </c>
      <c r="J284" s="95">
        <f t="shared" ca="1" si="136"/>
        <v>264</v>
      </c>
      <c r="K284" s="94">
        <f t="shared" si="166"/>
        <v>0</v>
      </c>
      <c r="L284" s="89">
        <f t="shared" si="168"/>
        <v>0</v>
      </c>
      <c r="M284" s="94">
        <f t="shared" ca="1" si="167"/>
        <v>0</v>
      </c>
      <c r="N284" s="89">
        <f t="shared" ca="1" si="169"/>
        <v>0</v>
      </c>
      <c r="O284" s="89"/>
      <c r="P284" s="2">
        <f t="shared" si="170"/>
        <v>267</v>
      </c>
      <c r="Q284" s="2">
        <f t="shared" si="172"/>
        <v>266</v>
      </c>
      <c r="R284" s="2">
        <f t="shared" si="172"/>
        <v>265</v>
      </c>
      <c r="S284" s="2">
        <f t="shared" si="172"/>
        <v>264</v>
      </c>
      <c r="T284" s="2">
        <f t="shared" si="172"/>
        <v>263</v>
      </c>
      <c r="U284" s="2">
        <f t="shared" si="172"/>
        <v>267</v>
      </c>
      <c r="V284" s="2">
        <f t="shared" si="172"/>
        <v>266</v>
      </c>
      <c r="W284" s="2">
        <f t="shared" si="172"/>
        <v>265</v>
      </c>
      <c r="X284" s="2">
        <f t="shared" si="172"/>
        <v>264</v>
      </c>
      <c r="Y284" s="2">
        <f t="shared" si="172"/>
        <v>263</v>
      </c>
      <c r="Z284" s="2">
        <f t="shared" si="172"/>
        <v>263</v>
      </c>
      <c r="AA284" s="92">
        <f t="shared" si="150"/>
        <v>264</v>
      </c>
      <c r="AB284" s="92">
        <f t="shared" si="151"/>
        <v>263</v>
      </c>
      <c r="AC284" s="92">
        <f t="shared" si="152"/>
        <v>262</v>
      </c>
      <c r="AD284" s="92">
        <f t="shared" si="153"/>
        <v>261</v>
      </c>
      <c r="AE284" s="92">
        <f t="shared" si="154"/>
        <v>260</v>
      </c>
      <c r="AF284" s="92">
        <f t="shared" si="155"/>
        <v>264</v>
      </c>
      <c r="AG284" s="92">
        <f t="shared" si="156"/>
        <v>263</v>
      </c>
      <c r="AH284" s="92">
        <f t="shared" si="157"/>
        <v>262</v>
      </c>
      <c r="AI284" s="92">
        <f t="shared" si="158"/>
        <v>261</v>
      </c>
      <c r="AJ284" s="92">
        <f t="shared" si="159"/>
        <v>260</v>
      </c>
      <c r="AK284" s="92">
        <f t="shared" si="160"/>
        <v>260</v>
      </c>
      <c r="AL284" s="96">
        <f t="shared" ca="1" si="137"/>
        <v>0</v>
      </c>
      <c r="AM284" s="96">
        <f t="shared" ca="1" si="138"/>
        <v>0</v>
      </c>
      <c r="AN284" s="96">
        <f t="shared" ca="1" si="139"/>
        <v>0</v>
      </c>
      <c r="AO284" s="96">
        <f t="shared" ca="1" si="140"/>
        <v>0</v>
      </c>
      <c r="AP284" s="96">
        <f t="shared" ca="1" si="141"/>
        <v>0</v>
      </c>
      <c r="AQ284" s="96">
        <f t="shared" ca="1" si="142"/>
        <v>0</v>
      </c>
      <c r="AR284" s="96">
        <f t="shared" ca="1" si="143"/>
        <v>0</v>
      </c>
      <c r="AS284" s="96">
        <f t="shared" ca="1" si="144"/>
        <v>0</v>
      </c>
      <c r="AT284" s="96">
        <f t="shared" ca="1" si="145"/>
        <v>0</v>
      </c>
      <c r="AU284" s="96">
        <f t="shared" ca="1" si="146"/>
        <v>0</v>
      </c>
      <c r="AV284" s="96">
        <f t="shared" ca="1" si="147"/>
        <v>0</v>
      </c>
      <c r="AW284" s="13">
        <f t="shared" ca="1" si="161"/>
        <v>6</v>
      </c>
      <c r="AX284" s="2">
        <f t="shared" ca="1" si="162"/>
        <v>17</v>
      </c>
    </row>
    <row r="285" spans="1:50" ht="15" customHeight="1" x14ac:dyDescent="0.25">
      <c r="A285" s="93">
        <f t="shared" si="165"/>
        <v>43165</v>
      </c>
      <c r="B285" s="51">
        <f>bering!K285</f>
        <v>5650.8059999999996</v>
      </c>
      <c r="C285" s="51">
        <f>conus!K285</f>
        <v>5859.7470000000003</v>
      </c>
      <c r="D285" s="55">
        <f t="shared" ca="1" si="171"/>
        <v>5650.8059999999996</v>
      </c>
      <c r="E285" s="61">
        <f t="shared" ca="1" si="163"/>
        <v>17</v>
      </c>
      <c r="F285" s="9">
        <f t="shared" ca="1" si="148"/>
        <v>0</v>
      </c>
      <c r="G285" s="63">
        <f>ROW()</f>
        <v>285</v>
      </c>
      <c r="H285" s="95">
        <f t="shared" si="134"/>
        <v>282</v>
      </c>
      <c r="I285" s="95">
        <f t="shared" ca="1" si="135"/>
        <v>268</v>
      </c>
      <c r="J285" s="95">
        <f t="shared" ca="1" si="136"/>
        <v>265</v>
      </c>
      <c r="K285" s="94">
        <f t="shared" si="166"/>
        <v>0</v>
      </c>
      <c r="L285" s="89">
        <f t="shared" si="168"/>
        <v>0</v>
      </c>
      <c r="M285" s="94">
        <f t="shared" ca="1" si="167"/>
        <v>0</v>
      </c>
      <c r="N285" s="89">
        <f t="shared" ca="1" si="169"/>
        <v>0</v>
      </c>
      <c r="O285" s="89"/>
      <c r="P285" s="2">
        <f t="shared" si="170"/>
        <v>268</v>
      </c>
      <c r="Q285" s="2">
        <f t="shared" si="172"/>
        <v>267</v>
      </c>
      <c r="R285" s="2">
        <f t="shared" si="172"/>
        <v>266</v>
      </c>
      <c r="S285" s="2">
        <f t="shared" si="172"/>
        <v>265</v>
      </c>
      <c r="T285" s="2">
        <f t="shared" si="172"/>
        <v>264</v>
      </c>
      <c r="U285" s="2">
        <f t="shared" si="172"/>
        <v>268</v>
      </c>
      <c r="V285" s="2">
        <f t="shared" si="172"/>
        <v>267</v>
      </c>
      <c r="W285" s="2">
        <f t="shared" si="172"/>
        <v>266</v>
      </c>
      <c r="X285" s="2">
        <f t="shared" si="172"/>
        <v>265</v>
      </c>
      <c r="Y285" s="2">
        <f t="shared" si="172"/>
        <v>264</v>
      </c>
      <c r="Z285" s="2">
        <f t="shared" si="172"/>
        <v>264</v>
      </c>
      <c r="AA285" s="92">
        <f t="shared" si="150"/>
        <v>265</v>
      </c>
      <c r="AB285" s="92">
        <f t="shared" si="151"/>
        <v>264</v>
      </c>
      <c r="AC285" s="92">
        <f t="shared" si="152"/>
        <v>263</v>
      </c>
      <c r="AD285" s="92">
        <f t="shared" si="153"/>
        <v>262</v>
      </c>
      <c r="AE285" s="92">
        <f t="shared" si="154"/>
        <v>261</v>
      </c>
      <c r="AF285" s="92">
        <f t="shared" si="155"/>
        <v>265</v>
      </c>
      <c r="AG285" s="92">
        <f t="shared" si="156"/>
        <v>264</v>
      </c>
      <c r="AH285" s="92">
        <f t="shared" si="157"/>
        <v>263</v>
      </c>
      <c r="AI285" s="92">
        <f t="shared" si="158"/>
        <v>262</v>
      </c>
      <c r="AJ285" s="92">
        <f t="shared" si="159"/>
        <v>261</v>
      </c>
      <c r="AK285" s="92">
        <f t="shared" si="160"/>
        <v>261</v>
      </c>
      <c r="AL285" s="96">
        <f t="shared" ca="1" si="137"/>
        <v>0</v>
      </c>
      <c r="AM285" s="96">
        <f t="shared" ca="1" si="138"/>
        <v>0</v>
      </c>
      <c r="AN285" s="96">
        <f t="shared" ca="1" si="139"/>
        <v>0</v>
      </c>
      <c r="AO285" s="96">
        <f t="shared" ca="1" si="140"/>
        <v>0</v>
      </c>
      <c r="AP285" s="96">
        <f t="shared" ca="1" si="141"/>
        <v>0</v>
      </c>
      <c r="AQ285" s="96">
        <f t="shared" ca="1" si="142"/>
        <v>0</v>
      </c>
      <c r="AR285" s="96">
        <f t="shared" ca="1" si="143"/>
        <v>0</v>
      </c>
      <c r="AS285" s="96">
        <f t="shared" ca="1" si="144"/>
        <v>0</v>
      </c>
      <c r="AT285" s="96">
        <f t="shared" ca="1" si="145"/>
        <v>0</v>
      </c>
      <c r="AU285" s="96">
        <f t="shared" ca="1" si="146"/>
        <v>0</v>
      </c>
      <c r="AV285" s="96">
        <f t="shared" ca="1" si="147"/>
        <v>0</v>
      </c>
      <c r="AW285" s="13">
        <f t="shared" ca="1" si="161"/>
        <v>6</v>
      </c>
      <c r="AX285" s="2">
        <f t="shared" ca="1" si="162"/>
        <v>17</v>
      </c>
    </row>
    <row r="286" spans="1:50" ht="15" customHeight="1" x14ac:dyDescent="0.25">
      <c r="A286" s="93">
        <f t="shared" si="165"/>
        <v>43166</v>
      </c>
      <c r="B286" s="51">
        <f>bering!K286</f>
        <v>5650.8059999999996</v>
      </c>
      <c r="C286" s="51">
        <f>conus!K286</f>
        <v>5859.7470000000003</v>
      </c>
      <c r="D286" s="55">
        <f t="shared" ca="1" si="171"/>
        <v>5650.8059999999996</v>
      </c>
      <c r="E286" s="61">
        <f t="shared" ca="1" si="163"/>
        <v>17</v>
      </c>
      <c r="F286" s="9">
        <f t="shared" ca="1" si="148"/>
        <v>0</v>
      </c>
      <c r="G286" s="63">
        <f>ROW()</f>
        <v>286</v>
      </c>
      <c r="H286" s="95">
        <f t="shared" si="134"/>
        <v>283</v>
      </c>
      <c r="I286" s="95">
        <f t="shared" ca="1" si="135"/>
        <v>269</v>
      </c>
      <c r="J286" s="95">
        <f t="shared" ca="1" si="136"/>
        <v>266</v>
      </c>
      <c r="K286" s="94">
        <f t="shared" si="166"/>
        <v>0</v>
      </c>
      <c r="L286" s="89">
        <f t="shared" si="168"/>
        <v>0</v>
      </c>
      <c r="M286" s="94">
        <f t="shared" ca="1" si="167"/>
        <v>0</v>
      </c>
      <c r="N286" s="89">
        <f t="shared" ca="1" si="169"/>
        <v>0</v>
      </c>
      <c r="O286" s="89"/>
      <c r="P286" s="2">
        <f t="shared" si="170"/>
        <v>269</v>
      </c>
      <c r="Q286" s="2">
        <f t="shared" si="172"/>
        <v>268</v>
      </c>
      <c r="R286" s="2">
        <f t="shared" si="172"/>
        <v>267</v>
      </c>
      <c r="S286" s="2">
        <f t="shared" si="172"/>
        <v>266</v>
      </c>
      <c r="T286" s="2">
        <f t="shared" si="172"/>
        <v>265</v>
      </c>
      <c r="U286" s="2">
        <f t="shared" si="172"/>
        <v>269</v>
      </c>
      <c r="V286" s="2">
        <f t="shared" si="172"/>
        <v>268</v>
      </c>
      <c r="W286" s="2">
        <f t="shared" si="172"/>
        <v>267</v>
      </c>
      <c r="X286" s="2">
        <f t="shared" si="172"/>
        <v>266</v>
      </c>
      <c r="Y286" s="2">
        <f t="shared" si="172"/>
        <v>265</v>
      </c>
      <c r="Z286" s="2">
        <f t="shared" si="172"/>
        <v>265</v>
      </c>
      <c r="AA286" s="92">
        <f t="shared" si="150"/>
        <v>266</v>
      </c>
      <c r="AB286" s="92">
        <f t="shared" si="151"/>
        <v>265</v>
      </c>
      <c r="AC286" s="92">
        <f t="shared" si="152"/>
        <v>264</v>
      </c>
      <c r="AD286" s="92">
        <f t="shared" si="153"/>
        <v>263</v>
      </c>
      <c r="AE286" s="92">
        <f t="shared" si="154"/>
        <v>262</v>
      </c>
      <c r="AF286" s="92">
        <f t="shared" si="155"/>
        <v>266</v>
      </c>
      <c r="AG286" s="92">
        <f t="shared" si="156"/>
        <v>265</v>
      </c>
      <c r="AH286" s="92">
        <f t="shared" si="157"/>
        <v>264</v>
      </c>
      <c r="AI286" s="92">
        <f t="shared" si="158"/>
        <v>263</v>
      </c>
      <c r="AJ286" s="92">
        <f t="shared" si="159"/>
        <v>262</v>
      </c>
      <c r="AK286" s="92">
        <f t="shared" si="160"/>
        <v>262</v>
      </c>
      <c r="AL286" s="96">
        <f t="shared" ca="1" si="137"/>
        <v>0</v>
      </c>
      <c r="AM286" s="96">
        <f t="shared" ca="1" si="138"/>
        <v>0</v>
      </c>
      <c r="AN286" s="96">
        <f t="shared" ca="1" si="139"/>
        <v>0</v>
      </c>
      <c r="AO286" s="96">
        <f t="shared" ca="1" si="140"/>
        <v>0</v>
      </c>
      <c r="AP286" s="96">
        <f t="shared" ca="1" si="141"/>
        <v>0</v>
      </c>
      <c r="AQ286" s="96">
        <f t="shared" ca="1" si="142"/>
        <v>0</v>
      </c>
      <c r="AR286" s="96">
        <f t="shared" ca="1" si="143"/>
        <v>0</v>
      </c>
      <c r="AS286" s="96">
        <f t="shared" ca="1" si="144"/>
        <v>0</v>
      </c>
      <c r="AT286" s="96">
        <f t="shared" ca="1" si="145"/>
        <v>0</v>
      </c>
      <c r="AU286" s="96">
        <f t="shared" ca="1" si="146"/>
        <v>0</v>
      </c>
      <c r="AV286" s="96">
        <f t="shared" ca="1" si="147"/>
        <v>0</v>
      </c>
      <c r="AW286" s="13">
        <f t="shared" ca="1" si="161"/>
        <v>6</v>
      </c>
      <c r="AX286" s="2">
        <f t="shared" ca="1" si="162"/>
        <v>17</v>
      </c>
    </row>
    <row r="287" spans="1:50" ht="15" customHeight="1" x14ac:dyDescent="0.25">
      <c r="A287" s="93">
        <f t="shared" si="165"/>
        <v>43167</v>
      </c>
      <c r="B287" s="51">
        <f>bering!K287</f>
        <v>5650.8059999999996</v>
      </c>
      <c r="C287" s="51">
        <f>conus!K287</f>
        <v>5859.7470000000003</v>
      </c>
      <c r="D287" s="55">
        <f t="shared" ca="1" si="171"/>
        <v>5650.8059999999996</v>
      </c>
      <c r="E287" s="61">
        <f t="shared" ca="1" si="163"/>
        <v>17</v>
      </c>
      <c r="F287" s="9">
        <f t="shared" ca="1" si="148"/>
        <v>0</v>
      </c>
      <c r="G287" s="63">
        <f>ROW()</f>
        <v>287</v>
      </c>
      <c r="H287" s="95">
        <f t="shared" si="134"/>
        <v>284</v>
      </c>
      <c r="I287" s="95">
        <f t="shared" ca="1" si="135"/>
        <v>270</v>
      </c>
      <c r="J287" s="95">
        <f t="shared" ca="1" si="136"/>
        <v>267</v>
      </c>
      <c r="K287" s="94">
        <f t="shared" si="166"/>
        <v>0</v>
      </c>
      <c r="L287" s="89">
        <f t="shared" si="168"/>
        <v>0</v>
      </c>
      <c r="M287" s="94">
        <f t="shared" ca="1" si="167"/>
        <v>0</v>
      </c>
      <c r="N287" s="89">
        <f t="shared" ca="1" si="169"/>
        <v>0</v>
      </c>
      <c r="O287" s="89"/>
      <c r="P287" s="2">
        <f t="shared" si="170"/>
        <v>270</v>
      </c>
      <c r="Q287" s="2">
        <f t="shared" si="172"/>
        <v>269</v>
      </c>
      <c r="R287" s="2">
        <f t="shared" si="172"/>
        <v>268</v>
      </c>
      <c r="S287" s="2">
        <f t="shared" si="172"/>
        <v>267</v>
      </c>
      <c r="T287" s="2">
        <f t="shared" si="172"/>
        <v>266</v>
      </c>
      <c r="U287" s="2">
        <f t="shared" si="172"/>
        <v>270</v>
      </c>
      <c r="V287" s="2">
        <f t="shared" si="172"/>
        <v>269</v>
      </c>
      <c r="W287" s="2">
        <f t="shared" si="172"/>
        <v>268</v>
      </c>
      <c r="X287" s="2">
        <f t="shared" si="172"/>
        <v>267</v>
      </c>
      <c r="Y287" s="2">
        <f t="shared" si="172"/>
        <v>266</v>
      </c>
      <c r="Z287" s="2">
        <f t="shared" si="172"/>
        <v>266</v>
      </c>
      <c r="AA287" s="92">
        <f t="shared" si="150"/>
        <v>267</v>
      </c>
      <c r="AB287" s="92">
        <f t="shared" si="151"/>
        <v>266</v>
      </c>
      <c r="AC287" s="92">
        <f t="shared" si="152"/>
        <v>265</v>
      </c>
      <c r="AD287" s="92">
        <f t="shared" si="153"/>
        <v>264</v>
      </c>
      <c r="AE287" s="92">
        <f t="shared" si="154"/>
        <v>263</v>
      </c>
      <c r="AF287" s="92">
        <f t="shared" si="155"/>
        <v>267</v>
      </c>
      <c r="AG287" s="92">
        <f t="shared" si="156"/>
        <v>266</v>
      </c>
      <c r="AH287" s="92">
        <f t="shared" si="157"/>
        <v>265</v>
      </c>
      <c r="AI287" s="92">
        <f t="shared" si="158"/>
        <v>264</v>
      </c>
      <c r="AJ287" s="92">
        <f t="shared" si="159"/>
        <v>263</v>
      </c>
      <c r="AK287" s="92">
        <f t="shared" si="160"/>
        <v>263</v>
      </c>
      <c r="AL287" s="96">
        <f t="shared" ca="1" si="137"/>
        <v>0</v>
      </c>
      <c r="AM287" s="96">
        <f t="shared" ca="1" si="138"/>
        <v>0</v>
      </c>
      <c r="AN287" s="96">
        <f t="shared" ca="1" si="139"/>
        <v>0</v>
      </c>
      <c r="AO287" s="96">
        <f t="shared" ca="1" si="140"/>
        <v>0</v>
      </c>
      <c r="AP287" s="96">
        <f t="shared" ca="1" si="141"/>
        <v>0</v>
      </c>
      <c r="AQ287" s="96">
        <f t="shared" ca="1" si="142"/>
        <v>0</v>
      </c>
      <c r="AR287" s="96">
        <f t="shared" ca="1" si="143"/>
        <v>0</v>
      </c>
      <c r="AS287" s="96">
        <f t="shared" ca="1" si="144"/>
        <v>0</v>
      </c>
      <c r="AT287" s="96">
        <f t="shared" ca="1" si="145"/>
        <v>0</v>
      </c>
      <c r="AU287" s="96">
        <f t="shared" ca="1" si="146"/>
        <v>0</v>
      </c>
      <c r="AV287" s="96">
        <f t="shared" ca="1" si="147"/>
        <v>0</v>
      </c>
      <c r="AW287" s="13">
        <f t="shared" ca="1" si="161"/>
        <v>6</v>
      </c>
      <c r="AX287" s="2">
        <f t="shared" ca="1" si="162"/>
        <v>17</v>
      </c>
    </row>
    <row r="288" spans="1:50" ht="15" customHeight="1" x14ac:dyDescent="0.25">
      <c r="A288" s="93">
        <f t="shared" si="165"/>
        <v>43168</v>
      </c>
      <c r="B288" s="51">
        <f>bering!K288</f>
        <v>5650.8059999999996</v>
      </c>
      <c r="C288" s="51">
        <f>conus!K288</f>
        <v>5859.7470000000003</v>
      </c>
      <c r="D288" s="55">
        <f t="shared" ca="1" si="171"/>
        <v>5650.8059999999996</v>
      </c>
      <c r="E288" s="61">
        <f t="shared" ca="1" si="163"/>
        <v>17</v>
      </c>
      <c r="F288" s="9">
        <f t="shared" ca="1" si="148"/>
        <v>0</v>
      </c>
      <c r="G288" s="63">
        <f>ROW()</f>
        <v>288</v>
      </c>
      <c r="H288" s="95">
        <f t="shared" si="134"/>
        <v>285</v>
      </c>
      <c r="I288" s="95">
        <f t="shared" ca="1" si="135"/>
        <v>271</v>
      </c>
      <c r="J288" s="95">
        <f t="shared" ca="1" si="136"/>
        <v>268</v>
      </c>
      <c r="K288" s="94">
        <f t="shared" si="166"/>
        <v>0</v>
      </c>
      <c r="L288" s="89">
        <f t="shared" si="168"/>
        <v>0</v>
      </c>
      <c r="M288" s="94">
        <f t="shared" ca="1" si="167"/>
        <v>0</v>
      </c>
      <c r="N288" s="89">
        <f t="shared" ca="1" si="169"/>
        <v>0</v>
      </c>
      <c r="O288" s="89"/>
      <c r="P288" s="2">
        <f t="shared" si="170"/>
        <v>271</v>
      </c>
      <c r="Q288" s="2">
        <f t="shared" si="172"/>
        <v>270</v>
      </c>
      <c r="R288" s="2">
        <f t="shared" si="172"/>
        <v>269</v>
      </c>
      <c r="S288" s="2">
        <f t="shared" si="172"/>
        <v>268</v>
      </c>
      <c r="T288" s="2">
        <f t="shared" si="172"/>
        <v>267</v>
      </c>
      <c r="U288" s="2">
        <f t="shared" si="172"/>
        <v>271</v>
      </c>
      <c r="V288" s="2">
        <f t="shared" si="172"/>
        <v>270</v>
      </c>
      <c r="W288" s="2">
        <f t="shared" si="172"/>
        <v>269</v>
      </c>
      <c r="X288" s="2">
        <f t="shared" si="172"/>
        <v>268</v>
      </c>
      <c r="Y288" s="2">
        <f t="shared" si="172"/>
        <v>267</v>
      </c>
      <c r="Z288" s="2">
        <f t="shared" si="172"/>
        <v>267</v>
      </c>
      <c r="AA288" s="92">
        <f t="shared" si="150"/>
        <v>268</v>
      </c>
      <c r="AB288" s="92">
        <f t="shared" si="151"/>
        <v>267</v>
      </c>
      <c r="AC288" s="92">
        <f t="shared" si="152"/>
        <v>266</v>
      </c>
      <c r="AD288" s="92">
        <f t="shared" si="153"/>
        <v>265</v>
      </c>
      <c r="AE288" s="92">
        <f t="shared" si="154"/>
        <v>264</v>
      </c>
      <c r="AF288" s="92">
        <f t="shared" si="155"/>
        <v>268</v>
      </c>
      <c r="AG288" s="92">
        <f t="shared" si="156"/>
        <v>267</v>
      </c>
      <c r="AH288" s="92">
        <f t="shared" si="157"/>
        <v>266</v>
      </c>
      <c r="AI288" s="92">
        <f t="shared" si="158"/>
        <v>265</v>
      </c>
      <c r="AJ288" s="92">
        <f t="shared" si="159"/>
        <v>264</v>
      </c>
      <c r="AK288" s="92">
        <f t="shared" si="160"/>
        <v>264</v>
      </c>
      <c r="AL288" s="96">
        <f t="shared" ca="1" si="137"/>
        <v>0</v>
      </c>
      <c r="AM288" s="96">
        <f t="shared" ca="1" si="138"/>
        <v>0</v>
      </c>
      <c r="AN288" s="96">
        <f t="shared" ca="1" si="139"/>
        <v>0</v>
      </c>
      <c r="AO288" s="96">
        <f t="shared" ca="1" si="140"/>
        <v>0</v>
      </c>
      <c r="AP288" s="96">
        <f t="shared" ca="1" si="141"/>
        <v>0</v>
      </c>
      <c r="AQ288" s="96">
        <f t="shared" ca="1" si="142"/>
        <v>0</v>
      </c>
      <c r="AR288" s="96">
        <f t="shared" ca="1" si="143"/>
        <v>0</v>
      </c>
      <c r="AS288" s="96">
        <f t="shared" ca="1" si="144"/>
        <v>0</v>
      </c>
      <c r="AT288" s="96">
        <f t="shared" ca="1" si="145"/>
        <v>0</v>
      </c>
      <c r="AU288" s="96">
        <f t="shared" ca="1" si="146"/>
        <v>0</v>
      </c>
      <c r="AV288" s="96">
        <f t="shared" ca="1" si="147"/>
        <v>0</v>
      </c>
      <c r="AW288" s="13">
        <f t="shared" ca="1" si="161"/>
        <v>6</v>
      </c>
      <c r="AX288" s="2">
        <f t="shared" ca="1" si="162"/>
        <v>17</v>
      </c>
    </row>
    <row r="289" spans="1:50" ht="15" customHeight="1" x14ac:dyDescent="0.25">
      <c r="A289" s="93">
        <f t="shared" si="165"/>
        <v>43169</v>
      </c>
      <c r="B289" s="51">
        <f>bering!K289</f>
        <v>5650.8059999999996</v>
      </c>
      <c r="C289" s="51">
        <f>conus!K289</f>
        <v>5859.7470000000003</v>
      </c>
      <c r="D289" s="55">
        <f t="shared" ca="1" si="171"/>
        <v>5650.8059999999996</v>
      </c>
      <c r="E289" s="61">
        <f t="shared" ca="1" si="163"/>
        <v>17</v>
      </c>
      <c r="F289" s="9">
        <f t="shared" ca="1" si="148"/>
        <v>0</v>
      </c>
      <c r="G289" s="63">
        <f>ROW()</f>
        <v>289</v>
      </c>
      <c r="H289" s="95">
        <f t="shared" si="134"/>
        <v>286</v>
      </c>
      <c r="I289" s="95">
        <f t="shared" ca="1" si="135"/>
        <v>272</v>
      </c>
      <c r="J289" s="95">
        <f t="shared" ca="1" si="136"/>
        <v>269</v>
      </c>
      <c r="K289" s="94">
        <f t="shared" si="166"/>
        <v>0</v>
      </c>
      <c r="L289" s="89">
        <f t="shared" si="168"/>
        <v>0</v>
      </c>
      <c r="M289" s="94">
        <f t="shared" ca="1" si="167"/>
        <v>0</v>
      </c>
      <c r="N289" s="89">
        <f t="shared" ca="1" si="169"/>
        <v>0</v>
      </c>
      <c r="O289" s="89"/>
      <c r="P289" s="2">
        <f t="shared" si="170"/>
        <v>272</v>
      </c>
      <c r="Q289" s="2">
        <f t="shared" si="172"/>
        <v>271</v>
      </c>
      <c r="R289" s="2">
        <f t="shared" si="172"/>
        <v>270</v>
      </c>
      <c r="S289" s="2">
        <f t="shared" si="172"/>
        <v>269</v>
      </c>
      <c r="T289" s="2">
        <f t="shared" si="172"/>
        <v>268</v>
      </c>
      <c r="U289" s="2">
        <f t="shared" si="172"/>
        <v>272</v>
      </c>
      <c r="V289" s="2">
        <f t="shared" si="172"/>
        <v>271</v>
      </c>
      <c r="W289" s="2">
        <f t="shared" si="172"/>
        <v>270</v>
      </c>
      <c r="X289" s="2">
        <f t="shared" si="172"/>
        <v>269</v>
      </c>
      <c r="Y289" s="2">
        <f t="shared" si="172"/>
        <v>268</v>
      </c>
      <c r="Z289" s="2">
        <f t="shared" si="172"/>
        <v>268</v>
      </c>
      <c r="AA289" s="92">
        <f t="shared" si="150"/>
        <v>269</v>
      </c>
      <c r="AB289" s="92">
        <f t="shared" si="151"/>
        <v>268</v>
      </c>
      <c r="AC289" s="92">
        <f t="shared" si="152"/>
        <v>267</v>
      </c>
      <c r="AD289" s="92">
        <f t="shared" si="153"/>
        <v>266</v>
      </c>
      <c r="AE289" s="92">
        <f t="shared" si="154"/>
        <v>265</v>
      </c>
      <c r="AF289" s="92">
        <f t="shared" si="155"/>
        <v>269</v>
      </c>
      <c r="AG289" s="92">
        <f t="shared" si="156"/>
        <v>268</v>
      </c>
      <c r="AH289" s="92">
        <f t="shared" si="157"/>
        <v>267</v>
      </c>
      <c r="AI289" s="92">
        <f t="shared" si="158"/>
        <v>266</v>
      </c>
      <c r="AJ289" s="92">
        <f t="shared" si="159"/>
        <v>265</v>
      </c>
      <c r="AK289" s="92">
        <f t="shared" si="160"/>
        <v>265</v>
      </c>
      <c r="AL289" s="96">
        <f t="shared" ca="1" si="137"/>
        <v>0</v>
      </c>
      <c r="AM289" s="96">
        <f t="shared" ca="1" si="138"/>
        <v>0</v>
      </c>
      <c r="AN289" s="96">
        <f t="shared" ca="1" si="139"/>
        <v>0</v>
      </c>
      <c r="AO289" s="96">
        <f t="shared" ca="1" si="140"/>
        <v>0</v>
      </c>
      <c r="AP289" s="96">
        <f t="shared" ca="1" si="141"/>
        <v>0</v>
      </c>
      <c r="AQ289" s="96">
        <f t="shared" ca="1" si="142"/>
        <v>0</v>
      </c>
      <c r="AR289" s="96">
        <f t="shared" ca="1" si="143"/>
        <v>0</v>
      </c>
      <c r="AS289" s="96">
        <f t="shared" ca="1" si="144"/>
        <v>0</v>
      </c>
      <c r="AT289" s="96">
        <f t="shared" ca="1" si="145"/>
        <v>0</v>
      </c>
      <c r="AU289" s="96">
        <f t="shared" ca="1" si="146"/>
        <v>0</v>
      </c>
      <c r="AV289" s="96">
        <f t="shared" ca="1" si="147"/>
        <v>0</v>
      </c>
      <c r="AW289" s="13">
        <f t="shared" ca="1" si="161"/>
        <v>6</v>
      </c>
      <c r="AX289" s="2">
        <f t="shared" ca="1" si="162"/>
        <v>17</v>
      </c>
    </row>
    <row r="290" spans="1:50" ht="15" customHeight="1" x14ac:dyDescent="0.25">
      <c r="A290" s="93">
        <f t="shared" si="165"/>
        <v>43170</v>
      </c>
      <c r="B290" s="51">
        <f>bering!K290</f>
        <v>5650.8059999999996</v>
      </c>
      <c r="C290" s="51">
        <f>conus!K290</f>
        <v>5859.7470000000003</v>
      </c>
      <c r="D290" s="55">
        <f t="shared" ca="1" si="171"/>
        <v>5650.8059999999996</v>
      </c>
      <c r="E290" s="61">
        <f t="shared" ca="1" si="163"/>
        <v>17</v>
      </c>
      <c r="F290" s="9">
        <f t="shared" ca="1" si="148"/>
        <v>0</v>
      </c>
      <c r="G290" s="63">
        <f>ROW()</f>
        <v>290</v>
      </c>
      <c r="H290" s="95">
        <f t="shared" si="134"/>
        <v>287</v>
      </c>
      <c r="I290" s="95">
        <f t="shared" ca="1" si="135"/>
        <v>273</v>
      </c>
      <c r="J290" s="95">
        <f t="shared" ca="1" si="136"/>
        <v>270</v>
      </c>
      <c r="K290" s="94">
        <f t="shared" si="166"/>
        <v>0</v>
      </c>
      <c r="L290" s="89">
        <f t="shared" si="168"/>
        <v>0</v>
      </c>
      <c r="M290" s="94">
        <f t="shared" ca="1" si="167"/>
        <v>0</v>
      </c>
      <c r="N290" s="89">
        <f t="shared" ca="1" si="169"/>
        <v>0</v>
      </c>
      <c r="O290" s="89"/>
      <c r="P290" s="2">
        <f t="shared" si="170"/>
        <v>273</v>
      </c>
      <c r="Q290" s="2">
        <f t="shared" si="172"/>
        <v>272</v>
      </c>
      <c r="R290" s="2">
        <f t="shared" si="172"/>
        <v>271</v>
      </c>
      <c r="S290" s="2">
        <f t="shared" si="172"/>
        <v>270</v>
      </c>
      <c r="T290" s="2">
        <f t="shared" si="172"/>
        <v>269</v>
      </c>
      <c r="U290" s="2">
        <f t="shared" si="172"/>
        <v>273</v>
      </c>
      <c r="V290" s="2">
        <f t="shared" si="172"/>
        <v>272</v>
      </c>
      <c r="W290" s="2">
        <f t="shared" si="172"/>
        <v>271</v>
      </c>
      <c r="X290" s="2">
        <f t="shared" si="172"/>
        <v>270</v>
      </c>
      <c r="Y290" s="2">
        <f t="shared" si="172"/>
        <v>269</v>
      </c>
      <c r="Z290" s="2">
        <f t="shared" si="172"/>
        <v>269</v>
      </c>
      <c r="AA290" s="92">
        <f t="shared" si="150"/>
        <v>270</v>
      </c>
      <c r="AB290" s="92">
        <f t="shared" si="151"/>
        <v>269</v>
      </c>
      <c r="AC290" s="92">
        <f t="shared" si="152"/>
        <v>268</v>
      </c>
      <c r="AD290" s="92">
        <f t="shared" si="153"/>
        <v>267</v>
      </c>
      <c r="AE290" s="92">
        <f t="shared" si="154"/>
        <v>266</v>
      </c>
      <c r="AF290" s="92">
        <f t="shared" si="155"/>
        <v>270</v>
      </c>
      <c r="AG290" s="92">
        <f t="shared" si="156"/>
        <v>269</v>
      </c>
      <c r="AH290" s="92">
        <f t="shared" si="157"/>
        <v>268</v>
      </c>
      <c r="AI290" s="92">
        <f t="shared" si="158"/>
        <v>267</v>
      </c>
      <c r="AJ290" s="92">
        <f t="shared" si="159"/>
        <v>266</v>
      </c>
      <c r="AK290" s="92">
        <f t="shared" si="160"/>
        <v>266</v>
      </c>
      <c r="AL290" s="96">
        <f t="shared" ca="1" si="137"/>
        <v>0</v>
      </c>
      <c r="AM290" s="96">
        <f t="shared" ca="1" si="138"/>
        <v>0</v>
      </c>
      <c r="AN290" s="96">
        <f t="shared" ca="1" si="139"/>
        <v>0</v>
      </c>
      <c r="AO290" s="96">
        <f t="shared" ca="1" si="140"/>
        <v>0</v>
      </c>
      <c r="AP290" s="96">
        <f t="shared" ca="1" si="141"/>
        <v>0</v>
      </c>
      <c r="AQ290" s="96">
        <f t="shared" ca="1" si="142"/>
        <v>0</v>
      </c>
      <c r="AR290" s="96">
        <f t="shared" ca="1" si="143"/>
        <v>0</v>
      </c>
      <c r="AS290" s="96">
        <f t="shared" ca="1" si="144"/>
        <v>0</v>
      </c>
      <c r="AT290" s="96">
        <f t="shared" ca="1" si="145"/>
        <v>0</v>
      </c>
      <c r="AU290" s="96">
        <f t="shared" ca="1" si="146"/>
        <v>0</v>
      </c>
      <c r="AV290" s="96">
        <f t="shared" ca="1" si="147"/>
        <v>0</v>
      </c>
      <c r="AW290" s="13">
        <f t="shared" ca="1" si="161"/>
        <v>6</v>
      </c>
      <c r="AX290" s="2">
        <f t="shared" ca="1" si="162"/>
        <v>17</v>
      </c>
    </row>
    <row r="291" spans="1:50" ht="15" customHeight="1" x14ac:dyDescent="0.25">
      <c r="A291" s="93">
        <f t="shared" si="165"/>
        <v>43171</v>
      </c>
      <c r="B291" s="51">
        <f>bering!K291</f>
        <v>5650.8059999999996</v>
      </c>
      <c r="C291" s="51">
        <f>conus!K291</f>
        <v>5859.7470000000003</v>
      </c>
      <c r="D291" s="55">
        <f t="shared" ca="1" si="171"/>
        <v>5650.8059999999996</v>
      </c>
      <c r="E291" s="61">
        <f t="shared" ca="1" si="163"/>
        <v>17</v>
      </c>
      <c r="F291" s="9">
        <f t="shared" ca="1" si="148"/>
        <v>0</v>
      </c>
      <c r="G291" s="63">
        <f>ROW()</f>
        <v>291</v>
      </c>
      <c r="H291" s="95">
        <f t="shared" si="134"/>
        <v>288</v>
      </c>
      <c r="I291" s="95">
        <f t="shared" ca="1" si="135"/>
        <v>274</v>
      </c>
      <c r="J291" s="95">
        <f t="shared" ca="1" si="136"/>
        <v>271</v>
      </c>
      <c r="K291" s="94">
        <f t="shared" si="166"/>
        <v>0</v>
      </c>
      <c r="L291" s="89">
        <f t="shared" si="168"/>
        <v>0</v>
      </c>
      <c r="M291" s="94">
        <f t="shared" ca="1" si="167"/>
        <v>0</v>
      </c>
      <c r="N291" s="89">
        <f t="shared" ca="1" si="169"/>
        <v>0</v>
      </c>
      <c r="O291" s="89"/>
      <c r="P291" s="2">
        <f t="shared" si="170"/>
        <v>274</v>
      </c>
      <c r="Q291" s="2">
        <f t="shared" si="172"/>
        <v>273</v>
      </c>
      <c r="R291" s="2">
        <f t="shared" si="172"/>
        <v>272</v>
      </c>
      <c r="S291" s="2">
        <f t="shared" si="172"/>
        <v>271</v>
      </c>
      <c r="T291" s="2">
        <f t="shared" si="172"/>
        <v>270</v>
      </c>
      <c r="U291" s="2">
        <f t="shared" si="172"/>
        <v>274</v>
      </c>
      <c r="V291" s="2">
        <f t="shared" si="172"/>
        <v>273</v>
      </c>
      <c r="W291" s="2">
        <f t="shared" si="172"/>
        <v>272</v>
      </c>
      <c r="X291" s="2">
        <f t="shared" si="172"/>
        <v>271</v>
      </c>
      <c r="Y291" s="2">
        <f t="shared" si="172"/>
        <v>270</v>
      </c>
      <c r="Z291" s="2">
        <f t="shared" si="172"/>
        <v>270</v>
      </c>
      <c r="AA291" s="92">
        <f t="shared" si="150"/>
        <v>271</v>
      </c>
      <c r="AB291" s="92">
        <f t="shared" si="151"/>
        <v>270</v>
      </c>
      <c r="AC291" s="92">
        <f t="shared" si="152"/>
        <v>269</v>
      </c>
      <c r="AD291" s="92">
        <f t="shared" si="153"/>
        <v>268</v>
      </c>
      <c r="AE291" s="92">
        <f t="shared" si="154"/>
        <v>267</v>
      </c>
      <c r="AF291" s="92">
        <f t="shared" si="155"/>
        <v>271</v>
      </c>
      <c r="AG291" s="92">
        <f t="shared" si="156"/>
        <v>270</v>
      </c>
      <c r="AH291" s="92">
        <f t="shared" si="157"/>
        <v>269</v>
      </c>
      <c r="AI291" s="92">
        <f t="shared" si="158"/>
        <v>268</v>
      </c>
      <c r="AJ291" s="92">
        <f t="shared" si="159"/>
        <v>267</v>
      </c>
      <c r="AK291" s="92">
        <f t="shared" si="160"/>
        <v>267</v>
      </c>
      <c r="AL291" s="96">
        <f t="shared" ca="1" si="137"/>
        <v>0</v>
      </c>
      <c r="AM291" s="96">
        <f t="shared" ca="1" si="138"/>
        <v>0</v>
      </c>
      <c r="AN291" s="96">
        <f t="shared" ca="1" si="139"/>
        <v>0</v>
      </c>
      <c r="AO291" s="96">
        <f t="shared" ca="1" si="140"/>
        <v>0</v>
      </c>
      <c r="AP291" s="96">
        <f t="shared" ca="1" si="141"/>
        <v>0</v>
      </c>
      <c r="AQ291" s="96">
        <f t="shared" ca="1" si="142"/>
        <v>0</v>
      </c>
      <c r="AR291" s="96">
        <f t="shared" ca="1" si="143"/>
        <v>0</v>
      </c>
      <c r="AS291" s="96">
        <f t="shared" ca="1" si="144"/>
        <v>0</v>
      </c>
      <c r="AT291" s="96">
        <f t="shared" ca="1" si="145"/>
        <v>0</v>
      </c>
      <c r="AU291" s="96">
        <f t="shared" ca="1" si="146"/>
        <v>0</v>
      </c>
      <c r="AV291" s="96">
        <f t="shared" ca="1" si="147"/>
        <v>0</v>
      </c>
      <c r="AW291" s="13">
        <f t="shared" ca="1" si="161"/>
        <v>6</v>
      </c>
      <c r="AX291" s="2">
        <f t="shared" ca="1" si="162"/>
        <v>17</v>
      </c>
    </row>
    <row r="292" spans="1:50" ht="15" customHeight="1" x14ac:dyDescent="0.25">
      <c r="A292" s="93">
        <f t="shared" si="165"/>
        <v>43172</v>
      </c>
      <c r="B292" s="51">
        <f>bering!K292</f>
        <v>5650.8059999999996</v>
      </c>
      <c r="C292" s="51">
        <f>conus!K292</f>
        <v>5859.7470000000003</v>
      </c>
      <c r="D292" s="55">
        <f t="shared" ca="1" si="171"/>
        <v>5650.8059999999996</v>
      </c>
      <c r="E292" s="61">
        <f t="shared" ca="1" si="163"/>
        <v>17</v>
      </c>
      <c r="F292" s="9">
        <f t="shared" ca="1" si="148"/>
        <v>0</v>
      </c>
      <c r="G292" s="63">
        <f>ROW()</f>
        <v>292</v>
      </c>
      <c r="H292" s="95">
        <f t="shared" si="134"/>
        <v>289</v>
      </c>
      <c r="I292" s="95">
        <f t="shared" ca="1" si="135"/>
        <v>275</v>
      </c>
      <c r="J292" s="95">
        <f t="shared" ca="1" si="136"/>
        <v>272</v>
      </c>
      <c r="K292" s="94">
        <f t="shared" si="166"/>
        <v>0</v>
      </c>
      <c r="L292" s="89">
        <f t="shared" si="168"/>
        <v>0</v>
      </c>
      <c r="M292" s="94">
        <f t="shared" ca="1" si="167"/>
        <v>0</v>
      </c>
      <c r="N292" s="89">
        <f t="shared" ca="1" si="169"/>
        <v>0</v>
      </c>
      <c r="O292" s="89"/>
      <c r="P292" s="2">
        <f t="shared" si="170"/>
        <v>275</v>
      </c>
      <c r="Q292" s="2">
        <f t="shared" si="172"/>
        <v>274</v>
      </c>
      <c r="R292" s="2">
        <f t="shared" si="172"/>
        <v>273</v>
      </c>
      <c r="S292" s="2">
        <f t="shared" si="172"/>
        <v>272</v>
      </c>
      <c r="T292" s="2">
        <f t="shared" si="172"/>
        <v>271</v>
      </c>
      <c r="U292" s="2">
        <f t="shared" si="172"/>
        <v>275</v>
      </c>
      <c r="V292" s="2">
        <f t="shared" si="172"/>
        <v>274</v>
      </c>
      <c r="W292" s="2">
        <f t="shared" si="172"/>
        <v>273</v>
      </c>
      <c r="X292" s="2">
        <f t="shared" si="172"/>
        <v>272</v>
      </c>
      <c r="Y292" s="2">
        <f t="shared" si="172"/>
        <v>271</v>
      </c>
      <c r="Z292" s="2">
        <f t="shared" si="172"/>
        <v>271</v>
      </c>
      <c r="AA292" s="92">
        <f t="shared" si="150"/>
        <v>272</v>
      </c>
      <c r="AB292" s="92">
        <f t="shared" si="151"/>
        <v>271</v>
      </c>
      <c r="AC292" s="92">
        <f t="shared" si="152"/>
        <v>270</v>
      </c>
      <c r="AD292" s="92">
        <f t="shared" si="153"/>
        <v>269</v>
      </c>
      <c r="AE292" s="92">
        <f t="shared" si="154"/>
        <v>268</v>
      </c>
      <c r="AF292" s="92">
        <f t="shared" si="155"/>
        <v>272</v>
      </c>
      <c r="AG292" s="92">
        <f t="shared" si="156"/>
        <v>271</v>
      </c>
      <c r="AH292" s="92">
        <f t="shared" si="157"/>
        <v>270</v>
      </c>
      <c r="AI292" s="92">
        <f t="shared" si="158"/>
        <v>269</v>
      </c>
      <c r="AJ292" s="92">
        <f t="shared" si="159"/>
        <v>268</v>
      </c>
      <c r="AK292" s="92">
        <f t="shared" si="160"/>
        <v>268</v>
      </c>
      <c r="AL292" s="96">
        <f t="shared" ca="1" si="137"/>
        <v>0</v>
      </c>
      <c r="AM292" s="96">
        <f t="shared" ca="1" si="138"/>
        <v>0</v>
      </c>
      <c r="AN292" s="96">
        <f t="shared" ca="1" si="139"/>
        <v>0</v>
      </c>
      <c r="AO292" s="96">
        <f t="shared" ca="1" si="140"/>
        <v>0</v>
      </c>
      <c r="AP292" s="96">
        <f t="shared" ca="1" si="141"/>
        <v>0</v>
      </c>
      <c r="AQ292" s="96">
        <f t="shared" ca="1" si="142"/>
        <v>0</v>
      </c>
      <c r="AR292" s="96">
        <f t="shared" ca="1" si="143"/>
        <v>0</v>
      </c>
      <c r="AS292" s="96">
        <f t="shared" ca="1" si="144"/>
        <v>0</v>
      </c>
      <c r="AT292" s="96">
        <f t="shared" ca="1" si="145"/>
        <v>0</v>
      </c>
      <c r="AU292" s="96">
        <f t="shared" ca="1" si="146"/>
        <v>0</v>
      </c>
      <c r="AV292" s="96">
        <f t="shared" ca="1" si="147"/>
        <v>0</v>
      </c>
      <c r="AW292" s="13">
        <f t="shared" ca="1" si="161"/>
        <v>6</v>
      </c>
      <c r="AX292" s="2">
        <f t="shared" ca="1" si="162"/>
        <v>17</v>
      </c>
    </row>
    <row r="293" spans="1:50" ht="15" customHeight="1" x14ac:dyDescent="0.25">
      <c r="A293" s="93">
        <f t="shared" si="165"/>
        <v>43173</v>
      </c>
      <c r="B293" s="51">
        <f>bering!K293</f>
        <v>5650.8059999999996</v>
      </c>
      <c r="C293" s="51">
        <f>conus!K293</f>
        <v>5859.7470000000003</v>
      </c>
      <c r="D293" s="55">
        <f t="shared" ca="1" si="171"/>
        <v>5650.8059999999996</v>
      </c>
      <c r="E293" s="61">
        <f t="shared" ca="1" si="163"/>
        <v>17</v>
      </c>
      <c r="F293" s="9">
        <f t="shared" ca="1" si="148"/>
        <v>0</v>
      </c>
      <c r="G293" s="63">
        <f>ROW()</f>
        <v>293</v>
      </c>
      <c r="H293" s="95">
        <f t="shared" si="134"/>
        <v>290</v>
      </c>
      <c r="I293" s="95">
        <f t="shared" ca="1" si="135"/>
        <v>276</v>
      </c>
      <c r="J293" s="95">
        <f t="shared" ca="1" si="136"/>
        <v>273</v>
      </c>
      <c r="K293" s="94">
        <f t="shared" si="166"/>
        <v>0</v>
      </c>
      <c r="L293" s="89">
        <f t="shared" si="168"/>
        <v>0</v>
      </c>
      <c r="M293" s="94">
        <f t="shared" ca="1" si="167"/>
        <v>0</v>
      </c>
      <c r="N293" s="89">
        <f t="shared" ca="1" si="169"/>
        <v>0</v>
      </c>
      <c r="O293" s="89"/>
      <c r="P293" s="2">
        <f t="shared" si="170"/>
        <v>276</v>
      </c>
      <c r="Q293" s="2">
        <f t="shared" si="172"/>
        <v>275</v>
      </c>
      <c r="R293" s="2">
        <f t="shared" si="172"/>
        <v>274</v>
      </c>
      <c r="S293" s="2">
        <f t="shared" si="172"/>
        <v>273</v>
      </c>
      <c r="T293" s="2">
        <f t="shared" si="172"/>
        <v>272</v>
      </c>
      <c r="U293" s="2">
        <f t="shared" si="172"/>
        <v>276</v>
      </c>
      <c r="V293" s="2">
        <f t="shared" si="172"/>
        <v>275</v>
      </c>
      <c r="W293" s="2">
        <f t="shared" si="172"/>
        <v>274</v>
      </c>
      <c r="X293" s="2">
        <f t="shared" si="172"/>
        <v>273</v>
      </c>
      <c r="Y293" s="2">
        <f t="shared" si="172"/>
        <v>272</v>
      </c>
      <c r="Z293" s="2">
        <f t="shared" si="172"/>
        <v>272</v>
      </c>
      <c r="AA293" s="92">
        <f t="shared" si="150"/>
        <v>273</v>
      </c>
      <c r="AB293" s="92">
        <f t="shared" si="151"/>
        <v>272</v>
      </c>
      <c r="AC293" s="92">
        <f t="shared" si="152"/>
        <v>271</v>
      </c>
      <c r="AD293" s="92">
        <f t="shared" si="153"/>
        <v>270</v>
      </c>
      <c r="AE293" s="92">
        <f t="shared" si="154"/>
        <v>269</v>
      </c>
      <c r="AF293" s="92">
        <f t="shared" si="155"/>
        <v>273</v>
      </c>
      <c r="AG293" s="92">
        <f t="shared" si="156"/>
        <v>272</v>
      </c>
      <c r="AH293" s="92">
        <f t="shared" si="157"/>
        <v>271</v>
      </c>
      <c r="AI293" s="92">
        <f t="shared" si="158"/>
        <v>270</v>
      </c>
      <c r="AJ293" s="92">
        <f t="shared" si="159"/>
        <v>269</v>
      </c>
      <c r="AK293" s="92">
        <f t="shared" si="160"/>
        <v>269</v>
      </c>
      <c r="AL293" s="96">
        <f t="shared" ca="1" si="137"/>
        <v>0</v>
      </c>
      <c r="AM293" s="96">
        <f t="shared" ca="1" si="138"/>
        <v>0</v>
      </c>
      <c r="AN293" s="96">
        <f t="shared" ca="1" si="139"/>
        <v>0</v>
      </c>
      <c r="AO293" s="96">
        <f t="shared" ca="1" si="140"/>
        <v>0</v>
      </c>
      <c r="AP293" s="96">
        <f t="shared" ca="1" si="141"/>
        <v>0</v>
      </c>
      <c r="AQ293" s="96">
        <f t="shared" ca="1" si="142"/>
        <v>0</v>
      </c>
      <c r="AR293" s="96">
        <f t="shared" ca="1" si="143"/>
        <v>0</v>
      </c>
      <c r="AS293" s="96">
        <f t="shared" ca="1" si="144"/>
        <v>0</v>
      </c>
      <c r="AT293" s="96">
        <f t="shared" ca="1" si="145"/>
        <v>0</v>
      </c>
      <c r="AU293" s="96">
        <f t="shared" ca="1" si="146"/>
        <v>0</v>
      </c>
      <c r="AV293" s="96">
        <f t="shared" ca="1" si="147"/>
        <v>0</v>
      </c>
      <c r="AW293" s="13">
        <f t="shared" ca="1" si="161"/>
        <v>6</v>
      </c>
      <c r="AX293" s="2">
        <f t="shared" ca="1" si="162"/>
        <v>17</v>
      </c>
    </row>
    <row r="294" spans="1:50" ht="15" customHeight="1" x14ac:dyDescent="0.25">
      <c r="A294" s="93">
        <f t="shared" si="165"/>
        <v>43174</v>
      </c>
      <c r="B294" s="51">
        <f>bering!K294</f>
        <v>5650.8059999999996</v>
      </c>
      <c r="C294" s="51">
        <f>conus!K294</f>
        <v>5859.7470000000003</v>
      </c>
      <c r="D294" s="55">
        <f t="shared" ca="1" si="171"/>
        <v>5650.8059999999996</v>
      </c>
      <c r="E294" s="61">
        <f t="shared" ca="1" si="163"/>
        <v>17</v>
      </c>
      <c r="F294" s="9">
        <f t="shared" ca="1" si="148"/>
        <v>0</v>
      </c>
      <c r="G294" s="63">
        <f>ROW()</f>
        <v>294</v>
      </c>
      <c r="H294" s="95">
        <f t="shared" ref="H294:H357" si="173">G294-B$1</f>
        <v>291</v>
      </c>
      <c r="I294" s="95">
        <f t="shared" ref="I294:I357" ca="1" si="174">G294-E294</f>
        <v>277</v>
      </c>
      <c r="J294" s="95">
        <f t="shared" ref="J294:J357" ca="1" si="175">I294-B$1</f>
        <v>274</v>
      </c>
      <c r="K294" s="94">
        <f t="shared" si="166"/>
        <v>0</v>
      </c>
      <c r="L294" s="89">
        <f t="shared" si="168"/>
        <v>0</v>
      </c>
      <c r="M294" s="94">
        <f t="shared" ca="1" si="167"/>
        <v>0</v>
      </c>
      <c r="N294" s="89">
        <f t="shared" ca="1" si="169"/>
        <v>0</v>
      </c>
      <c r="O294" s="89"/>
      <c r="P294" s="2">
        <f t="shared" si="170"/>
        <v>277</v>
      </c>
      <c r="Q294" s="2">
        <f t="shared" si="172"/>
        <v>276</v>
      </c>
      <c r="R294" s="2">
        <f t="shared" si="172"/>
        <v>275</v>
      </c>
      <c r="S294" s="2">
        <f t="shared" si="172"/>
        <v>274</v>
      </c>
      <c r="T294" s="2">
        <f t="shared" si="172"/>
        <v>273</v>
      </c>
      <c r="U294" s="2">
        <f t="shared" si="172"/>
        <v>277</v>
      </c>
      <c r="V294" s="2">
        <f t="shared" si="172"/>
        <v>276</v>
      </c>
      <c r="W294" s="2">
        <f t="shared" si="172"/>
        <v>275</v>
      </c>
      <c r="X294" s="2">
        <f t="shared" si="172"/>
        <v>274</v>
      </c>
      <c r="Y294" s="2">
        <f t="shared" si="172"/>
        <v>273</v>
      </c>
      <c r="Z294" s="2">
        <f t="shared" si="172"/>
        <v>273</v>
      </c>
      <c r="AA294" s="92">
        <f t="shared" si="150"/>
        <v>274</v>
      </c>
      <c r="AB294" s="92">
        <f t="shared" si="151"/>
        <v>273</v>
      </c>
      <c r="AC294" s="92">
        <f t="shared" si="152"/>
        <v>272</v>
      </c>
      <c r="AD294" s="92">
        <f t="shared" si="153"/>
        <v>271</v>
      </c>
      <c r="AE294" s="92">
        <f t="shared" si="154"/>
        <v>270</v>
      </c>
      <c r="AF294" s="92">
        <f t="shared" si="155"/>
        <v>274</v>
      </c>
      <c r="AG294" s="92">
        <f t="shared" si="156"/>
        <v>273</v>
      </c>
      <c r="AH294" s="92">
        <f t="shared" si="157"/>
        <v>272</v>
      </c>
      <c r="AI294" s="92">
        <f t="shared" si="158"/>
        <v>271</v>
      </c>
      <c r="AJ294" s="92">
        <f t="shared" si="159"/>
        <v>270</v>
      </c>
      <c r="AK294" s="92">
        <f t="shared" si="160"/>
        <v>270</v>
      </c>
      <c r="AL294" s="96">
        <f t="shared" ref="AL294:AL357" ca="1" si="176">IF(ISERROR(CORREL(INDIRECT("c" &amp; $G294 &amp; ":c" &amp; $H294), INDIRECT("b" &amp; P294 &amp; ":b" &amp; AA294))),0,CORREL(INDIRECT("c" &amp; $G294 &amp; ":c" &amp; $H294), INDIRECT("b" &amp; P294 &amp; ":b" &amp; AA294)))</f>
        <v>0</v>
      </c>
      <c r="AM294" s="96">
        <f t="shared" ref="AM294:AM357" ca="1" si="177">IF(ISERROR(CORREL(INDIRECT("c" &amp; $G294 &amp; ":c" &amp; $H294), INDIRECT("b" &amp; Q294 &amp; ":b" &amp; AB294))),0,CORREL(INDIRECT("c" &amp; $G294 &amp; ":c" &amp; $H294), INDIRECT("b" &amp; Q294 &amp; ":b" &amp; AB294)))</f>
        <v>0</v>
      </c>
      <c r="AN294" s="96">
        <f t="shared" ref="AN294:AN357" ca="1" si="178">IF(ISERROR(CORREL(INDIRECT("c" &amp; $G294 &amp; ":c" &amp; $H294), INDIRECT("b" &amp; R294 &amp; ":b" &amp; AC294))),0,CORREL(INDIRECT("c" &amp; $G294 &amp; ":c" &amp; $H294), INDIRECT("b" &amp; R294 &amp; ":b" &amp; AC294)))</f>
        <v>0</v>
      </c>
      <c r="AO294" s="96">
        <f t="shared" ref="AO294:AO357" ca="1" si="179">IF(ISERROR(CORREL(INDIRECT("c" &amp; $G294 &amp; ":c" &amp; $H294), INDIRECT("b" &amp; S294 &amp; ":b" &amp; AD294))),0,CORREL(INDIRECT("c" &amp; $G294 &amp; ":c" &amp; $H294), INDIRECT("b" &amp; S294 &amp; ":b" &amp; AD294)))</f>
        <v>0</v>
      </c>
      <c r="AP294" s="96">
        <f t="shared" ref="AP294:AP357" ca="1" si="180">IF(ISERROR(CORREL(INDIRECT("c" &amp; $G294 &amp; ":c" &amp; $H294), INDIRECT("b" &amp; T294 &amp; ":b" &amp; AE294))),0,CORREL(INDIRECT("c" &amp; $G294 &amp; ":c" &amp; $H294), INDIRECT("b" &amp; T294 &amp; ":b" &amp; AE294)))</f>
        <v>0</v>
      </c>
      <c r="AQ294" s="96">
        <f t="shared" ref="AQ294:AQ357" ca="1" si="181">IF(ISERROR(CORREL(INDIRECT("c" &amp; $G294 &amp; ":c" &amp; $H294), INDIRECT("b" &amp; U294 &amp; ":b" &amp; AF294))),0,CORREL(INDIRECT("c" &amp; $G294 &amp; ":c" &amp; $H294), INDIRECT("b" &amp; U294 &amp; ":b" &amp; AF294)))</f>
        <v>0</v>
      </c>
      <c r="AR294" s="96">
        <f t="shared" ref="AR294:AR357" ca="1" si="182">IF(ISERROR(CORREL(INDIRECT("c" &amp; $G294 &amp; ":c" &amp; $H294), INDIRECT("b" &amp; V294 &amp; ":b" &amp; AG294))),0,CORREL(INDIRECT("c" &amp; $G294 &amp; ":c" &amp; $H294), INDIRECT("b" &amp; V294 &amp; ":b" &amp; AG294)))</f>
        <v>0</v>
      </c>
      <c r="AS294" s="96">
        <f t="shared" ref="AS294:AS357" ca="1" si="183">IF(ISERROR(CORREL(INDIRECT("c" &amp; $G294 &amp; ":c" &amp; $H294), INDIRECT("b" &amp; W294 &amp; ":b" &amp; AH294))),0,CORREL(INDIRECT("c" &amp; $G294 &amp; ":c" &amp; $H294), INDIRECT("b" &amp; W294 &amp; ":b" &amp; AH294)))</f>
        <v>0</v>
      </c>
      <c r="AT294" s="96">
        <f t="shared" ref="AT294:AT357" ca="1" si="184">IF(ISERROR(CORREL(INDIRECT("c" &amp; $G294 &amp; ":c" &amp; $H294), INDIRECT("b" &amp; X294 &amp; ":b" &amp; AI294))),0,CORREL(INDIRECT("c" &amp; $G294 &amp; ":c" &amp; $H294), INDIRECT("b" &amp; X294 &amp; ":b" &amp; AI294)))</f>
        <v>0</v>
      </c>
      <c r="AU294" s="96">
        <f t="shared" ref="AU294:AU357" ca="1" si="185">IF(ISERROR(CORREL(INDIRECT("c" &amp; $G294 &amp; ":c" &amp; $H294), INDIRECT("b" &amp; Y294 &amp; ":b" &amp; AJ294))),0,CORREL(INDIRECT("c" &amp; $G294 &amp; ":c" &amp; $H294), INDIRECT("b" &amp; Y294 &amp; ":b" &amp; AJ294)))</f>
        <v>0</v>
      </c>
      <c r="AV294" s="96">
        <f t="shared" ref="AV294:AV357" ca="1" si="186">IF(ISERROR(CORREL(INDIRECT("c" &amp; $G294 &amp; ":c" &amp; $H294), INDIRECT("b" &amp; Z294 &amp; ":b" &amp; AK294))),0,CORREL(INDIRECT("c" &amp; $G294 &amp; ":c" &amp; $H294), INDIRECT("b" &amp; Z294 &amp; ":b" &amp; AK294)))</f>
        <v>0</v>
      </c>
      <c r="AW294" s="13">
        <f t="shared" ca="1" si="161"/>
        <v>6</v>
      </c>
      <c r="AX294" s="2">
        <f t="shared" ca="1" si="162"/>
        <v>17</v>
      </c>
    </row>
    <row r="295" spans="1:50" ht="15" customHeight="1" x14ac:dyDescent="0.25">
      <c r="A295" s="93">
        <f t="shared" si="165"/>
        <v>43175</v>
      </c>
      <c r="B295" s="51">
        <f>bering!K295</f>
        <v>5650.8059999999996</v>
      </c>
      <c r="C295" s="51">
        <f>conus!K295</f>
        <v>5859.7470000000003</v>
      </c>
      <c r="D295" s="55">
        <f t="shared" ca="1" si="171"/>
        <v>5650.8059999999996</v>
      </c>
      <c r="E295" s="61">
        <f t="shared" ca="1" si="163"/>
        <v>17</v>
      </c>
      <c r="F295" s="9">
        <f t="shared" ref="F295:F358" ca="1" si="187">MAX(AL295:AV295)</f>
        <v>0</v>
      </c>
      <c r="G295" s="63">
        <f>ROW()</f>
        <v>295</v>
      </c>
      <c r="H295" s="95">
        <f t="shared" si="173"/>
        <v>292</v>
      </c>
      <c r="I295" s="95">
        <f t="shared" ca="1" si="174"/>
        <v>278</v>
      </c>
      <c r="J295" s="95">
        <f t="shared" ca="1" si="175"/>
        <v>275</v>
      </c>
      <c r="K295" s="94">
        <f t="shared" si="166"/>
        <v>0</v>
      </c>
      <c r="L295" s="89">
        <f t="shared" si="168"/>
        <v>0</v>
      </c>
      <c r="M295" s="94">
        <f t="shared" ca="1" si="167"/>
        <v>0</v>
      </c>
      <c r="N295" s="89">
        <f t="shared" ca="1" si="169"/>
        <v>0</v>
      </c>
      <c r="O295" s="89"/>
      <c r="P295" s="2">
        <f t="shared" si="170"/>
        <v>278</v>
      </c>
      <c r="Q295" s="2">
        <f t="shared" si="172"/>
        <v>277</v>
      </c>
      <c r="R295" s="2">
        <f t="shared" si="172"/>
        <v>276</v>
      </c>
      <c r="S295" s="2">
        <f t="shared" si="172"/>
        <v>275</v>
      </c>
      <c r="T295" s="2">
        <f t="shared" si="172"/>
        <v>274</v>
      </c>
      <c r="U295" s="2">
        <f t="shared" si="172"/>
        <v>278</v>
      </c>
      <c r="V295" s="2">
        <f t="shared" si="172"/>
        <v>277</v>
      </c>
      <c r="W295" s="2">
        <f t="shared" si="172"/>
        <v>276</v>
      </c>
      <c r="X295" s="2">
        <f t="shared" si="172"/>
        <v>275</v>
      </c>
      <c r="Y295" s="2">
        <f t="shared" si="172"/>
        <v>274</v>
      </c>
      <c r="Z295" s="2">
        <f t="shared" si="172"/>
        <v>274</v>
      </c>
      <c r="AA295" s="92">
        <f t="shared" ref="AA295:AA358" si="188">P295-$B$1</f>
        <v>275</v>
      </c>
      <c r="AB295" s="92">
        <f t="shared" ref="AB295:AB358" si="189">Q295-$B$1</f>
        <v>274</v>
      </c>
      <c r="AC295" s="92">
        <f t="shared" ref="AC295:AC358" si="190">R295-$B$1</f>
        <v>273</v>
      </c>
      <c r="AD295" s="92">
        <f t="shared" ref="AD295:AD358" si="191">S295-$B$1</f>
        <v>272</v>
      </c>
      <c r="AE295" s="92">
        <f t="shared" ref="AE295:AE358" si="192">T295-$B$1</f>
        <v>271</v>
      </c>
      <c r="AF295" s="92">
        <f t="shared" ref="AF295:AF358" si="193">U295-$B$1</f>
        <v>275</v>
      </c>
      <c r="AG295" s="92">
        <f t="shared" ref="AG295:AG358" si="194">V295-$B$1</f>
        <v>274</v>
      </c>
      <c r="AH295" s="92">
        <f t="shared" ref="AH295:AH358" si="195">W295-$B$1</f>
        <v>273</v>
      </c>
      <c r="AI295" s="92">
        <f t="shared" ref="AI295:AI358" si="196">X295-$B$1</f>
        <v>272</v>
      </c>
      <c r="AJ295" s="92">
        <f t="shared" ref="AJ295:AJ358" si="197">Y295-$B$1</f>
        <v>271</v>
      </c>
      <c r="AK295" s="92">
        <f t="shared" ref="AK295:AK358" si="198">Z295-$B$1</f>
        <v>271</v>
      </c>
      <c r="AL295" s="96">
        <f t="shared" ca="1" si="176"/>
        <v>0</v>
      </c>
      <c r="AM295" s="96">
        <f t="shared" ca="1" si="177"/>
        <v>0</v>
      </c>
      <c r="AN295" s="96">
        <f t="shared" ca="1" si="178"/>
        <v>0</v>
      </c>
      <c r="AO295" s="96">
        <f t="shared" ca="1" si="179"/>
        <v>0</v>
      </c>
      <c r="AP295" s="96">
        <f t="shared" ca="1" si="180"/>
        <v>0</v>
      </c>
      <c r="AQ295" s="96">
        <f t="shared" ca="1" si="181"/>
        <v>0</v>
      </c>
      <c r="AR295" s="96">
        <f t="shared" ca="1" si="182"/>
        <v>0</v>
      </c>
      <c r="AS295" s="96">
        <f t="shared" ca="1" si="183"/>
        <v>0</v>
      </c>
      <c r="AT295" s="96">
        <f t="shared" ca="1" si="184"/>
        <v>0</v>
      </c>
      <c r="AU295" s="96">
        <f t="shared" ca="1" si="185"/>
        <v>0</v>
      </c>
      <c r="AV295" s="96">
        <f t="shared" ca="1" si="186"/>
        <v>0</v>
      </c>
      <c r="AW295" s="13">
        <f t="shared" ref="AW295:AW358" ca="1" si="199">IF(COUNTIF(AL295:AV295,"=0")=11,6,MATCH(MAX(AL295:AV295),AL295:AV295,0))</f>
        <v>6</v>
      </c>
      <c r="AX295" s="2">
        <f t="shared" ref="AX295:AX358" ca="1" si="200">INDEX(AL$6:AV$6,,AW295)</f>
        <v>17</v>
      </c>
    </row>
    <row r="296" spans="1:50" ht="15" customHeight="1" x14ac:dyDescent="0.25">
      <c r="A296" s="93">
        <f t="shared" si="165"/>
        <v>43176</v>
      </c>
      <c r="B296" s="51">
        <f>bering!K296</f>
        <v>5650.8059999999996</v>
      </c>
      <c r="C296" s="51">
        <f>conus!K296</f>
        <v>5859.7470000000003</v>
      </c>
      <c r="D296" s="55">
        <f t="shared" ca="1" si="171"/>
        <v>5650.8059999999996</v>
      </c>
      <c r="E296" s="61">
        <f t="shared" ref="E296:E359" ca="1" si="201">INDEX($AL$6:$AV$6,,AW296)</f>
        <v>17</v>
      </c>
      <c r="F296" s="9">
        <f t="shared" ca="1" si="187"/>
        <v>0</v>
      </c>
      <c r="G296" s="63">
        <f>ROW()</f>
        <v>296</v>
      </c>
      <c r="H296" s="95">
        <f t="shared" si="173"/>
        <v>293</v>
      </c>
      <c r="I296" s="95">
        <f t="shared" ca="1" si="174"/>
        <v>279</v>
      </c>
      <c r="J296" s="95">
        <f t="shared" ca="1" si="175"/>
        <v>276</v>
      </c>
      <c r="K296" s="94">
        <f t="shared" si="166"/>
        <v>0</v>
      </c>
      <c r="L296" s="89">
        <f t="shared" si="168"/>
        <v>0</v>
      </c>
      <c r="M296" s="94">
        <f t="shared" ca="1" si="167"/>
        <v>0</v>
      </c>
      <c r="N296" s="89">
        <f t="shared" ca="1" si="169"/>
        <v>0</v>
      </c>
      <c r="O296" s="89"/>
      <c r="P296" s="2">
        <f t="shared" si="170"/>
        <v>279</v>
      </c>
      <c r="Q296" s="2">
        <f t="shared" si="172"/>
        <v>278</v>
      </c>
      <c r="R296" s="2">
        <f t="shared" si="172"/>
        <v>277</v>
      </c>
      <c r="S296" s="2">
        <f t="shared" si="172"/>
        <v>276</v>
      </c>
      <c r="T296" s="2">
        <f t="shared" si="172"/>
        <v>275</v>
      </c>
      <c r="U296" s="2">
        <f t="shared" si="172"/>
        <v>279</v>
      </c>
      <c r="V296" s="2">
        <f t="shared" si="172"/>
        <v>278</v>
      </c>
      <c r="W296" s="2">
        <f t="shared" si="172"/>
        <v>277</v>
      </c>
      <c r="X296" s="2">
        <f t="shared" si="172"/>
        <v>276</v>
      </c>
      <c r="Y296" s="2">
        <f t="shared" si="172"/>
        <v>275</v>
      </c>
      <c r="Z296" s="2">
        <f t="shared" si="172"/>
        <v>275</v>
      </c>
      <c r="AA296" s="92">
        <f t="shared" si="188"/>
        <v>276</v>
      </c>
      <c r="AB296" s="92">
        <f t="shared" si="189"/>
        <v>275</v>
      </c>
      <c r="AC296" s="92">
        <f t="shared" si="190"/>
        <v>274</v>
      </c>
      <c r="AD296" s="92">
        <f t="shared" si="191"/>
        <v>273</v>
      </c>
      <c r="AE296" s="92">
        <f t="shared" si="192"/>
        <v>272</v>
      </c>
      <c r="AF296" s="92">
        <f t="shared" si="193"/>
        <v>276</v>
      </c>
      <c r="AG296" s="92">
        <f t="shared" si="194"/>
        <v>275</v>
      </c>
      <c r="AH296" s="92">
        <f t="shared" si="195"/>
        <v>274</v>
      </c>
      <c r="AI296" s="92">
        <f t="shared" si="196"/>
        <v>273</v>
      </c>
      <c r="AJ296" s="92">
        <f t="shared" si="197"/>
        <v>272</v>
      </c>
      <c r="AK296" s="92">
        <f t="shared" si="198"/>
        <v>272</v>
      </c>
      <c r="AL296" s="96">
        <f t="shared" ca="1" si="176"/>
        <v>0</v>
      </c>
      <c r="AM296" s="96">
        <f t="shared" ca="1" si="177"/>
        <v>0</v>
      </c>
      <c r="AN296" s="96">
        <f t="shared" ca="1" si="178"/>
        <v>0</v>
      </c>
      <c r="AO296" s="96">
        <f t="shared" ca="1" si="179"/>
        <v>0</v>
      </c>
      <c r="AP296" s="96">
        <f t="shared" ca="1" si="180"/>
        <v>0</v>
      </c>
      <c r="AQ296" s="96">
        <f t="shared" ca="1" si="181"/>
        <v>0</v>
      </c>
      <c r="AR296" s="96">
        <f t="shared" ca="1" si="182"/>
        <v>0</v>
      </c>
      <c r="AS296" s="96">
        <f t="shared" ca="1" si="183"/>
        <v>0</v>
      </c>
      <c r="AT296" s="96">
        <f t="shared" ca="1" si="184"/>
        <v>0</v>
      </c>
      <c r="AU296" s="96">
        <f t="shared" ca="1" si="185"/>
        <v>0</v>
      </c>
      <c r="AV296" s="96">
        <f t="shared" ca="1" si="186"/>
        <v>0</v>
      </c>
      <c r="AW296" s="13">
        <f t="shared" ca="1" si="199"/>
        <v>6</v>
      </c>
      <c r="AX296" s="2">
        <f t="shared" ca="1" si="200"/>
        <v>17</v>
      </c>
    </row>
    <row r="297" spans="1:50" ht="15" customHeight="1" x14ac:dyDescent="0.25">
      <c r="A297" s="93">
        <f t="shared" si="165"/>
        <v>43177</v>
      </c>
      <c r="B297" s="51">
        <f>bering!K297</f>
        <v>5650.8059999999996</v>
      </c>
      <c r="C297" s="51">
        <f>conus!K297</f>
        <v>5859.7470000000003</v>
      </c>
      <c r="D297" s="55">
        <f t="shared" ca="1" si="171"/>
        <v>5650.8059999999996</v>
      </c>
      <c r="E297" s="61">
        <f t="shared" ca="1" si="201"/>
        <v>17</v>
      </c>
      <c r="F297" s="9">
        <f t="shared" ca="1" si="187"/>
        <v>0</v>
      </c>
      <c r="G297" s="63">
        <f>ROW()</f>
        <v>297</v>
      </c>
      <c r="H297" s="95">
        <f t="shared" si="173"/>
        <v>294</v>
      </c>
      <c r="I297" s="95">
        <f t="shared" ca="1" si="174"/>
        <v>280</v>
      </c>
      <c r="J297" s="95">
        <f t="shared" ca="1" si="175"/>
        <v>277</v>
      </c>
      <c r="K297" s="94">
        <f t="shared" si="166"/>
        <v>0</v>
      </c>
      <c r="L297" s="89">
        <f t="shared" si="168"/>
        <v>0</v>
      </c>
      <c r="M297" s="94">
        <f t="shared" ca="1" si="167"/>
        <v>0</v>
      </c>
      <c r="N297" s="89">
        <f t="shared" ca="1" si="169"/>
        <v>0</v>
      </c>
      <c r="O297" s="89"/>
      <c r="P297" s="2">
        <f t="shared" si="170"/>
        <v>280</v>
      </c>
      <c r="Q297" s="2">
        <f t="shared" si="172"/>
        <v>279</v>
      </c>
      <c r="R297" s="2">
        <f t="shared" si="172"/>
        <v>278</v>
      </c>
      <c r="S297" s="2">
        <f t="shared" si="172"/>
        <v>277</v>
      </c>
      <c r="T297" s="2">
        <f t="shared" si="172"/>
        <v>276</v>
      </c>
      <c r="U297" s="2">
        <f t="shared" si="172"/>
        <v>280</v>
      </c>
      <c r="V297" s="2">
        <f t="shared" si="172"/>
        <v>279</v>
      </c>
      <c r="W297" s="2">
        <f t="shared" si="172"/>
        <v>278</v>
      </c>
      <c r="X297" s="2">
        <f t="shared" si="172"/>
        <v>277</v>
      </c>
      <c r="Y297" s="2">
        <f t="shared" si="172"/>
        <v>276</v>
      </c>
      <c r="Z297" s="2">
        <f t="shared" si="172"/>
        <v>276</v>
      </c>
      <c r="AA297" s="92">
        <f t="shared" si="188"/>
        <v>277</v>
      </c>
      <c r="AB297" s="92">
        <f t="shared" si="189"/>
        <v>276</v>
      </c>
      <c r="AC297" s="92">
        <f t="shared" si="190"/>
        <v>275</v>
      </c>
      <c r="AD297" s="92">
        <f t="shared" si="191"/>
        <v>274</v>
      </c>
      <c r="AE297" s="92">
        <f t="shared" si="192"/>
        <v>273</v>
      </c>
      <c r="AF297" s="92">
        <f t="shared" si="193"/>
        <v>277</v>
      </c>
      <c r="AG297" s="92">
        <f t="shared" si="194"/>
        <v>276</v>
      </c>
      <c r="AH297" s="92">
        <f t="shared" si="195"/>
        <v>275</v>
      </c>
      <c r="AI297" s="92">
        <f t="shared" si="196"/>
        <v>274</v>
      </c>
      <c r="AJ297" s="92">
        <f t="shared" si="197"/>
        <v>273</v>
      </c>
      <c r="AK297" s="92">
        <f t="shared" si="198"/>
        <v>273</v>
      </c>
      <c r="AL297" s="96">
        <f t="shared" ca="1" si="176"/>
        <v>0</v>
      </c>
      <c r="AM297" s="96">
        <f t="shared" ca="1" si="177"/>
        <v>0</v>
      </c>
      <c r="AN297" s="96">
        <f t="shared" ca="1" si="178"/>
        <v>0</v>
      </c>
      <c r="AO297" s="96">
        <f t="shared" ca="1" si="179"/>
        <v>0</v>
      </c>
      <c r="AP297" s="96">
        <f t="shared" ca="1" si="180"/>
        <v>0</v>
      </c>
      <c r="AQ297" s="96">
        <f t="shared" ca="1" si="181"/>
        <v>0</v>
      </c>
      <c r="AR297" s="96">
        <f t="shared" ca="1" si="182"/>
        <v>0</v>
      </c>
      <c r="AS297" s="96">
        <f t="shared" ca="1" si="183"/>
        <v>0</v>
      </c>
      <c r="AT297" s="96">
        <f t="shared" ca="1" si="184"/>
        <v>0</v>
      </c>
      <c r="AU297" s="96">
        <f t="shared" ca="1" si="185"/>
        <v>0</v>
      </c>
      <c r="AV297" s="96">
        <f t="shared" ca="1" si="186"/>
        <v>0</v>
      </c>
      <c r="AW297" s="13">
        <f t="shared" ca="1" si="199"/>
        <v>6</v>
      </c>
      <c r="AX297" s="2">
        <f t="shared" ca="1" si="200"/>
        <v>17</v>
      </c>
    </row>
    <row r="298" spans="1:50" ht="15" customHeight="1" x14ac:dyDescent="0.25">
      <c r="A298" s="93">
        <f t="shared" si="165"/>
        <v>43178</v>
      </c>
      <c r="B298" s="51">
        <f>bering!K298</f>
        <v>5650.8059999999996</v>
      </c>
      <c r="C298" s="51">
        <f>conus!K298</f>
        <v>5859.7470000000003</v>
      </c>
      <c r="D298" s="55">
        <f t="shared" ca="1" si="171"/>
        <v>5650.8059999999996</v>
      </c>
      <c r="E298" s="61">
        <f t="shared" ca="1" si="201"/>
        <v>17</v>
      </c>
      <c r="F298" s="9">
        <f t="shared" ca="1" si="187"/>
        <v>0</v>
      </c>
      <c r="G298" s="63">
        <f>ROW()</f>
        <v>298</v>
      </c>
      <c r="H298" s="95">
        <f t="shared" si="173"/>
        <v>295</v>
      </c>
      <c r="I298" s="95">
        <f t="shared" ca="1" si="174"/>
        <v>281</v>
      </c>
      <c r="J298" s="95">
        <f t="shared" ca="1" si="175"/>
        <v>278</v>
      </c>
      <c r="K298" s="94">
        <f t="shared" si="166"/>
        <v>0</v>
      </c>
      <c r="L298" s="89">
        <f t="shared" si="168"/>
        <v>0</v>
      </c>
      <c r="M298" s="94">
        <f t="shared" ca="1" si="167"/>
        <v>0</v>
      </c>
      <c r="N298" s="89">
        <f t="shared" ca="1" si="169"/>
        <v>0</v>
      </c>
      <c r="O298" s="89"/>
      <c r="P298" s="2">
        <f t="shared" si="170"/>
        <v>281</v>
      </c>
      <c r="Q298" s="2">
        <f t="shared" si="172"/>
        <v>280</v>
      </c>
      <c r="R298" s="2">
        <f t="shared" si="172"/>
        <v>279</v>
      </c>
      <c r="S298" s="2">
        <f t="shared" si="172"/>
        <v>278</v>
      </c>
      <c r="T298" s="2">
        <f t="shared" si="172"/>
        <v>277</v>
      </c>
      <c r="U298" s="2">
        <f t="shared" si="172"/>
        <v>281</v>
      </c>
      <c r="V298" s="2">
        <f t="shared" si="172"/>
        <v>280</v>
      </c>
      <c r="W298" s="2">
        <f t="shared" si="172"/>
        <v>279</v>
      </c>
      <c r="X298" s="2">
        <f t="shared" si="172"/>
        <v>278</v>
      </c>
      <c r="Y298" s="2">
        <f t="shared" si="172"/>
        <v>277</v>
      </c>
      <c r="Z298" s="2">
        <f t="shared" si="172"/>
        <v>277</v>
      </c>
      <c r="AA298" s="92">
        <f t="shared" si="188"/>
        <v>278</v>
      </c>
      <c r="AB298" s="92">
        <f t="shared" si="189"/>
        <v>277</v>
      </c>
      <c r="AC298" s="92">
        <f t="shared" si="190"/>
        <v>276</v>
      </c>
      <c r="AD298" s="92">
        <f t="shared" si="191"/>
        <v>275</v>
      </c>
      <c r="AE298" s="92">
        <f t="shared" si="192"/>
        <v>274</v>
      </c>
      <c r="AF298" s="92">
        <f t="shared" si="193"/>
        <v>278</v>
      </c>
      <c r="AG298" s="92">
        <f t="shared" si="194"/>
        <v>277</v>
      </c>
      <c r="AH298" s="92">
        <f t="shared" si="195"/>
        <v>276</v>
      </c>
      <c r="AI298" s="92">
        <f t="shared" si="196"/>
        <v>275</v>
      </c>
      <c r="AJ298" s="92">
        <f t="shared" si="197"/>
        <v>274</v>
      </c>
      <c r="AK298" s="92">
        <f t="shared" si="198"/>
        <v>274</v>
      </c>
      <c r="AL298" s="96">
        <f t="shared" ca="1" si="176"/>
        <v>0</v>
      </c>
      <c r="AM298" s="96">
        <f t="shared" ca="1" si="177"/>
        <v>0</v>
      </c>
      <c r="AN298" s="96">
        <f t="shared" ca="1" si="178"/>
        <v>0</v>
      </c>
      <c r="AO298" s="96">
        <f t="shared" ca="1" si="179"/>
        <v>0</v>
      </c>
      <c r="AP298" s="96">
        <f t="shared" ca="1" si="180"/>
        <v>0</v>
      </c>
      <c r="AQ298" s="96">
        <f t="shared" ca="1" si="181"/>
        <v>0</v>
      </c>
      <c r="AR298" s="96">
        <f t="shared" ca="1" si="182"/>
        <v>0</v>
      </c>
      <c r="AS298" s="96">
        <f t="shared" ca="1" si="183"/>
        <v>0</v>
      </c>
      <c r="AT298" s="96">
        <f t="shared" ca="1" si="184"/>
        <v>0</v>
      </c>
      <c r="AU298" s="96">
        <f t="shared" ca="1" si="185"/>
        <v>0</v>
      </c>
      <c r="AV298" s="96">
        <f t="shared" ca="1" si="186"/>
        <v>0</v>
      </c>
      <c r="AW298" s="13">
        <f t="shared" ca="1" si="199"/>
        <v>6</v>
      </c>
      <c r="AX298" s="2">
        <f t="shared" ca="1" si="200"/>
        <v>17</v>
      </c>
    </row>
    <row r="299" spans="1:50" ht="15" customHeight="1" x14ac:dyDescent="0.25">
      <c r="A299" s="93">
        <f t="shared" si="165"/>
        <v>43179</v>
      </c>
      <c r="B299" s="51">
        <f>bering!K299</f>
        <v>5650.8059999999996</v>
      </c>
      <c r="C299" s="51">
        <f>conus!K299</f>
        <v>5859.7470000000003</v>
      </c>
      <c r="D299" s="55">
        <f t="shared" ca="1" si="171"/>
        <v>5650.8059999999996</v>
      </c>
      <c r="E299" s="61">
        <f t="shared" ca="1" si="201"/>
        <v>17</v>
      </c>
      <c r="F299" s="9">
        <f t="shared" ca="1" si="187"/>
        <v>0</v>
      </c>
      <c r="G299" s="63">
        <f>ROW()</f>
        <v>299</v>
      </c>
      <c r="H299" s="95">
        <f t="shared" si="173"/>
        <v>296</v>
      </c>
      <c r="I299" s="95">
        <f t="shared" ca="1" si="174"/>
        <v>282</v>
      </c>
      <c r="J299" s="95">
        <f t="shared" ca="1" si="175"/>
        <v>279</v>
      </c>
      <c r="K299" s="94">
        <f t="shared" si="166"/>
        <v>0</v>
      </c>
      <c r="L299" s="89">
        <f t="shared" si="168"/>
        <v>0</v>
      </c>
      <c r="M299" s="94">
        <f t="shared" ca="1" si="167"/>
        <v>0</v>
      </c>
      <c r="N299" s="89">
        <f t="shared" ca="1" si="169"/>
        <v>0</v>
      </c>
      <c r="O299" s="89"/>
      <c r="P299" s="2">
        <f t="shared" si="170"/>
        <v>282</v>
      </c>
      <c r="Q299" s="2">
        <f t="shared" si="172"/>
        <v>281</v>
      </c>
      <c r="R299" s="2">
        <f t="shared" si="172"/>
        <v>280</v>
      </c>
      <c r="S299" s="2">
        <f t="shared" si="172"/>
        <v>279</v>
      </c>
      <c r="T299" s="2">
        <f t="shared" si="172"/>
        <v>278</v>
      </c>
      <c r="U299" s="2">
        <f t="shared" si="172"/>
        <v>282</v>
      </c>
      <c r="V299" s="2">
        <f t="shared" si="172"/>
        <v>281</v>
      </c>
      <c r="W299" s="2">
        <f t="shared" si="172"/>
        <v>280</v>
      </c>
      <c r="X299" s="2">
        <f t="shared" si="172"/>
        <v>279</v>
      </c>
      <c r="Y299" s="2">
        <f t="shared" si="172"/>
        <v>278</v>
      </c>
      <c r="Z299" s="2">
        <f t="shared" si="172"/>
        <v>278</v>
      </c>
      <c r="AA299" s="92">
        <f t="shared" si="188"/>
        <v>279</v>
      </c>
      <c r="AB299" s="92">
        <f t="shared" si="189"/>
        <v>278</v>
      </c>
      <c r="AC299" s="92">
        <f t="shared" si="190"/>
        <v>277</v>
      </c>
      <c r="AD299" s="92">
        <f t="shared" si="191"/>
        <v>276</v>
      </c>
      <c r="AE299" s="92">
        <f t="shared" si="192"/>
        <v>275</v>
      </c>
      <c r="AF299" s="92">
        <f t="shared" si="193"/>
        <v>279</v>
      </c>
      <c r="AG299" s="92">
        <f t="shared" si="194"/>
        <v>278</v>
      </c>
      <c r="AH299" s="92">
        <f t="shared" si="195"/>
        <v>277</v>
      </c>
      <c r="AI299" s="92">
        <f t="shared" si="196"/>
        <v>276</v>
      </c>
      <c r="AJ299" s="92">
        <f t="shared" si="197"/>
        <v>275</v>
      </c>
      <c r="AK299" s="92">
        <f t="shared" si="198"/>
        <v>275</v>
      </c>
      <c r="AL299" s="96">
        <f t="shared" ca="1" si="176"/>
        <v>0</v>
      </c>
      <c r="AM299" s="96">
        <f t="shared" ca="1" si="177"/>
        <v>0</v>
      </c>
      <c r="AN299" s="96">
        <f t="shared" ca="1" si="178"/>
        <v>0</v>
      </c>
      <c r="AO299" s="96">
        <f t="shared" ca="1" si="179"/>
        <v>0</v>
      </c>
      <c r="AP299" s="96">
        <f t="shared" ca="1" si="180"/>
        <v>0</v>
      </c>
      <c r="AQ299" s="96">
        <f t="shared" ca="1" si="181"/>
        <v>0</v>
      </c>
      <c r="AR299" s="96">
        <f t="shared" ca="1" si="182"/>
        <v>0</v>
      </c>
      <c r="AS299" s="96">
        <f t="shared" ca="1" si="183"/>
        <v>0</v>
      </c>
      <c r="AT299" s="96">
        <f t="shared" ca="1" si="184"/>
        <v>0</v>
      </c>
      <c r="AU299" s="96">
        <f t="shared" ca="1" si="185"/>
        <v>0</v>
      </c>
      <c r="AV299" s="96">
        <f t="shared" ca="1" si="186"/>
        <v>0</v>
      </c>
      <c r="AW299" s="13">
        <f t="shared" ca="1" si="199"/>
        <v>6</v>
      </c>
      <c r="AX299" s="2">
        <f t="shared" ca="1" si="200"/>
        <v>17</v>
      </c>
    </row>
    <row r="300" spans="1:50" ht="15" customHeight="1" x14ac:dyDescent="0.25">
      <c r="A300" s="93">
        <f t="shared" si="165"/>
        <v>43180</v>
      </c>
      <c r="B300" s="51">
        <f>bering!K300</f>
        <v>5650.8059999999996</v>
      </c>
      <c r="C300" s="51">
        <f>conus!K300</f>
        <v>5859.7470000000003</v>
      </c>
      <c r="D300" s="55">
        <f t="shared" ca="1" si="171"/>
        <v>5650.8059999999996</v>
      </c>
      <c r="E300" s="61">
        <f t="shared" ca="1" si="201"/>
        <v>17</v>
      </c>
      <c r="F300" s="9">
        <f t="shared" ca="1" si="187"/>
        <v>0</v>
      </c>
      <c r="G300" s="63">
        <f>ROW()</f>
        <v>300</v>
      </c>
      <c r="H300" s="95">
        <f t="shared" si="173"/>
        <v>297</v>
      </c>
      <c r="I300" s="95">
        <f t="shared" ca="1" si="174"/>
        <v>283</v>
      </c>
      <c r="J300" s="95">
        <f t="shared" ca="1" si="175"/>
        <v>280</v>
      </c>
      <c r="K300" s="94">
        <f t="shared" si="166"/>
        <v>0</v>
      </c>
      <c r="L300" s="89">
        <f t="shared" si="168"/>
        <v>0</v>
      </c>
      <c r="M300" s="94">
        <f t="shared" ca="1" si="167"/>
        <v>0</v>
      </c>
      <c r="N300" s="89">
        <f t="shared" ca="1" si="169"/>
        <v>0</v>
      </c>
      <c r="O300" s="89"/>
      <c r="P300" s="2">
        <f t="shared" si="170"/>
        <v>283</v>
      </c>
      <c r="Q300" s="2">
        <f t="shared" si="172"/>
        <v>282</v>
      </c>
      <c r="R300" s="2">
        <f t="shared" si="172"/>
        <v>281</v>
      </c>
      <c r="S300" s="2">
        <f t="shared" si="172"/>
        <v>280</v>
      </c>
      <c r="T300" s="2">
        <f t="shared" si="172"/>
        <v>279</v>
      </c>
      <c r="U300" s="2">
        <f t="shared" si="172"/>
        <v>283</v>
      </c>
      <c r="V300" s="2">
        <f t="shared" si="172"/>
        <v>282</v>
      </c>
      <c r="W300" s="2">
        <f t="shared" si="172"/>
        <v>281</v>
      </c>
      <c r="X300" s="2">
        <f t="shared" si="172"/>
        <v>280</v>
      </c>
      <c r="Y300" s="2">
        <f t="shared" si="172"/>
        <v>279</v>
      </c>
      <c r="Z300" s="2">
        <f t="shared" si="172"/>
        <v>279</v>
      </c>
      <c r="AA300" s="92">
        <f t="shared" si="188"/>
        <v>280</v>
      </c>
      <c r="AB300" s="92">
        <f t="shared" si="189"/>
        <v>279</v>
      </c>
      <c r="AC300" s="92">
        <f t="shared" si="190"/>
        <v>278</v>
      </c>
      <c r="AD300" s="92">
        <f t="shared" si="191"/>
        <v>277</v>
      </c>
      <c r="AE300" s="92">
        <f t="shared" si="192"/>
        <v>276</v>
      </c>
      <c r="AF300" s="92">
        <f t="shared" si="193"/>
        <v>280</v>
      </c>
      <c r="AG300" s="92">
        <f t="shared" si="194"/>
        <v>279</v>
      </c>
      <c r="AH300" s="92">
        <f t="shared" si="195"/>
        <v>278</v>
      </c>
      <c r="AI300" s="92">
        <f t="shared" si="196"/>
        <v>277</v>
      </c>
      <c r="AJ300" s="92">
        <f t="shared" si="197"/>
        <v>276</v>
      </c>
      <c r="AK300" s="92">
        <f t="shared" si="198"/>
        <v>276</v>
      </c>
      <c r="AL300" s="96">
        <f t="shared" ca="1" si="176"/>
        <v>0</v>
      </c>
      <c r="AM300" s="96">
        <f t="shared" ca="1" si="177"/>
        <v>0</v>
      </c>
      <c r="AN300" s="96">
        <f t="shared" ca="1" si="178"/>
        <v>0</v>
      </c>
      <c r="AO300" s="96">
        <f t="shared" ca="1" si="179"/>
        <v>0</v>
      </c>
      <c r="AP300" s="96">
        <f t="shared" ca="1" si="180"/>
        <v>0</v>
      </c>
      <c r="AQ300" s="96">
        <f t="shared" ca="1" si="181"/>
        <v>0</v>
      </c>
      <c r="AR300" s="96">
        <f t="shared" ca="1" si="182"/>
        <v>0</v>
      </c>
      <c r="AS300" s="96">
        <f t="shared" ca="1" si="183"/>
        <v>0</v>
      </c>
      <c r="AT300" s="96">
        <f t="shared" ca="1" si="184"/>
        <v>0</v>
      </c>
      <c r="AU300" s="96">
        <f t="shared" ca="1" si="185"/>
        <v>0</v>
      </c>
      <c r="AV300" s="96">
        <f t="shared" ca="1" si="186"/>
        <v>0</v>
      </c>
      <c r="AW300" s="13">
        <f t="shared" ca="1" si="199"/>
        <v>6</v>
      </c>
      <c r="AX300" s="2">
        <f t="shared" ca="1" si="200"/>
        <v>17</v>
      </c>
    </row>
    <row r="301" spans="1:50" ht="15" customHeight="1" x14ac:dyDescent="0.25">
      <c r="A301" s="93">
        <f t="shared" si="165"/>
        <v>43181</v>
      </c>
      <c r="B301" s="51">
        <f>bering!K301</f>
        <v>5650.8059999999996</v>
      </c>
      <c r="C301" s="51">
        <f>conus!K301</f>
        <v>5859.7470000000003</v>
      </c>
      <c r="D301" s="55">
        <f t="shared" ca="1" si="171"/>
        <v>5650.8059999999996</v>
      </c>
      <c r="E301" s="61">
        <f t="shared" ca="1" si="201"/>
        <v>17</v>
      </c>
      <c r="F301" s="9">
        <f t="shared" ca="1" si="187"/>
        <v>0</v>
      </c>
      <c r="G301" s="63">
        <f>ROW()</f>
        <v>301</v>
      </c>
      <c r="H301" s="95">
        <f t="shared" si="173"/>
        <v>298</v>
      </c>
      <c r="I301" s="95">
        <f t="shared" ca="1" si="174"/>
        <v>284</v>
      </c>
      <c r="J301" s="95">
        <f t="shared" ca="1" si="175"/>
        <v>281</v>
      </c>
      <c r="K301" s="94">
        <f t="shared" si="166"/>
        <v>0</v>
      </c>
      <c r="L301" s="89">
        <f t="shared" si="168"/>
        <v>0</v>
      </c>
      <c r="M301" s="94">
        <f t="shared" ca="1" si="167"/>
        <v>0</v>
      </c>
      <c r="N301" s="89">
        <f t="shared" ca="1" si="169"/>
        <v>0</v>
      </c>
      <c r="O301" s="89"/>
      <c r="P301" s="2">
        <f t="shared" si="170"/>
        <v>284</v>
      </c>
      <c r="Q301" s="2">
        <f t="shared" si="172"/>
        <v>283</v>
      </c>
      <c r="R301" s="2">
        <f t="shared" si="172"/>
        <v>282</v>
      </c>
      <c r="S301" s="2">
        <f t="shared" si="172"/>
        <v>281</v>
      </c>
      <c r="T301" s="2">
        <f t="shared" si="172"/>
        <v>280</v>
      </c>
      <c r="U301" s="2">
        <f t="shared" si="172"/>
        <v>284</v>
      </c>
      <c r="V301" s="2">
        <f t="shared" si="172"/>
        <v>283</v>
      </c>
      <c r="W301" s="2">
        <f t="shared" si="172"/>
        <v>282</v>
      </c>
      <c r="X301" s="2">
        <f t="shared" si="172"/>
        <v>281</v>
      </c>
      <c r="Y301" s="2">
        <f t="shared" si="172"/>
        <v>280</v>
      </c>
      <c r="Z301" s="2">
        <f t="shared" si="172"/>
        <v>280</v>
      </c>
      <c r="AA301" s="92">
        <f t="shared" si="188"/>
        <v>281</v>
      </c>
      <c r="AB301" s="92">
        <f t="shared" si="189"/>
        <v>280</v>
      </c>
      <c r="AC301" s="92">
        <f t="shared" si="190"/>
        <v>279</v>
      </c>
      <c r="AD301" s="92">
        <f t="shared" si="191"/>
        <v>278</v>
      </c>
      <c r="AE301" s="92">
        <f t="shared" si="192"/>
        <v>277</v>
      </c>
      <c r="AF301" s="92">
        <f t="shared" si="193"/>
        <v>281</v>
      </c>
      <c r="AG301" s="92">
        <f t="shared" si="194"/>
        <v>280</v>
      </c>
      <c r="AH301" s="92">
        <f t="shared" si="195"/>
        <v>279</v>
      </c>
      <c r="AI301" s="92">
        <f t="shared" si="196"/>
        <v>278</v>
      </c>
      <c r="AJ301" s="92">
        <f t="shared" si="197"/>
        <v>277</v>
      </c>
      <c r="AK301" s="92">
        <f t="shared" si="198"/>
        <v>277</v>
      </c>
      <c r="AL301" s="96">
        <f t="shared" ca="1" si="176"/>
        <v>0</v>
      </c>
      <c r="AM301" s="96">
        <f t="shared" ca="1" si="177"/>
        <v>0</v>
      </c>
      <c r="AN301" s="96">
        <f t="shared" ca="1" si="178"/>
        <v>0</v>
      </c>
      <c r="AO301" s="96">
        <f t="shared" ca="1" si="179"/>
        <v>0</v>
      </c>
      <c r="AP301" s="96">
        <f t="shared" ca="1" si="180"/>
        <v>0</v>
      </c>
      <c r="AQ301" s="96">
        <f t="shared" ca="1" si="181"/>
        <v>0</v>
      </c>
      <c r="AR301" s="96">
        <f t="shared" ca="1" si="182"/>
        <v>0</v>
      </c>
      <c r="AS301" s="96">
        <f t="shared" ca="1" si="183"/>
        <v>0</v>
      </c>
      <c r="AT301" s="96">
        <f t="shared" ca="1" si="184"/>
        <v>0</v>
      </c>
      <c r="AU301" s="96">
        <f t="shared" ca="1" si="185"/>
        <v>0</v>
      </c>
      <c r="AV301" s="96">
        <f t="shared" ca="1" si="186"/>
        <v>0</v>
      </c>
      <c r="AW301" s="13">
        <f t="shared" ca="1" si="199"/>
        <v>6</v>
      </c>
      <c r="AX301" s="2">
        <f t="shared" ca="1" si="200"/>
        <v>17</v>
      </c>
    </row>
    <row r="302" spans="1:50" ht="15" customHeight="1" x14ac:dyDescent="0.25">
      <c r="A302" s="93">
        <f t="shared" si="165"/>
        <v>43182</v>
      </c>
      <c r="B302" s="51">
        <f>bering!K302</f>
        <v>5650.8059999999996</v>
      </c>
      <c r="C302" s="51">
        <f>conus!K302</f>
        <v>5859.7470000000003</v>
      </c>
      <c r="D302" s="55">
        <f t="shared" ca="1" si="171"/>
        <v>5650.8059999999996</v>
      </c>
      <c r="E302" s="61">
        <f t="shared" ca="1" si="201"/>
        <v>17</v>
      </c>
      <c r="F302" s="9">
        <f t="shared" ca="1" si="187"/>
        <v>0</v>
      </c>
      <c r="G302" s="63">
        <f>ROW()</f>
        <v>302</v>
      </c>
      <c r="H302" s="95">
        <f t="shared" si="173"/>
        <v>299</v>
      </c>
      <c r="I302" s="95">
        <f t="shared" ca="1" si="174"/>
        <v>285</v>
      </c>
      <c r="J302" s="95">
        <f t="shared" ca="1" si="175"/>
        <v>282</v>
      </c>
      <c r="K302" s="94">
        <f t="shared" si="166"/>
        <v>0</v>
      </c>
      <c r="L302" s="89">
        <f t="shared" si="168"/>
        <v>0</v>
      </c>
      <c r="M302" s="94">
        <f t="shared" ca="1" si="167"/>
        <v>0</v>
      </c>
      <c r="N302" s="89">
        <f t="shared" ca="1" si="169"/>
        <v>0</v>
      </c>
      <c r="O302" s="89"/>
      <c r="P302" s="2">
        <f t="shared" si="170"/>
        <v>285</v>
      </c>
      <c r="Q302" s="2">
        <f t="shared" si="172"/>
        <v>284</v>
      </c>
      <c r="R302" s="2">
        <f t="shared" si="172"/>
        <v>283</v>
      </c>
      <c r="S302" s="2">
        <f t="shared" si="172"/>
        <v>282</v>
      </c>
      <c r="T302" s="2">
        <f t="shared" si="172"/>
        <v>281</v>
      </c>
      <c r="U302" s="2">
        <f t="shared" si="172"/>
        <v>285</v>
      </c>
      <c r="V302" s="2">
        <f t="shared" si="172"/>
        <v>284</v>
      </c>
      <c r="W302" s="2">
        <f t="shared" si="172"/>
        <v>283</v>
      </c>
      <c r="X302" s="2">
        <f t="shared" si="172"/>
        <v>282</v>
      </c>
      <c r="Y302" s="2">
        <f t="shared" si="172"/>
        <v>281</v>
      </c>
      <c r="Z302" s="2">
        <f t="shared" si="172"/>
        <v>281</v>
      </c>
      <c r="AA302" s="92">
        <f t="shared" si="188"/>
        <v>282</v>
      </c>
      <c r="AB302" s="92">
        <f t="shared" si="189"/>
        <v>281</v>
      </c>
      <c r="AC302" s="92">
        <f t="shared" si="190"/>
        <v>280</v>
      </c>
      <c r="AD302" s="92">
        <f t="shared" si="191"/>
        <v>279</v>
      </c>
      <c r="AE302" s="92">
        <f t="shared" si="192"/>
        <v>278</v>
      </c>
      <c r="AF302" s="92">
        <f t="shared" si="193"/>
        <v>282</v>
      </c>
      <c r="AG302" s="92">
        <f t="shared" si="194"/>
        <v>281</v>
      </c>
      <c r="AH302" s="92">
        <f t="shared" si="195"/>
        <v>280</v>
      </c>
      <c r="AI302" s="92">
        <f t="shared" si="196"/>
        <v>279</v>
      </c>
      <c r="AJ302" s="92">
        <f t="shared" si="197"/>
        <v>278</v>
      </c>
      <c r="AK302" s="92">
        <f t="shared" si="198"/>
        <v>278</v>
      </c>
      <c r="AL302" s="96">
        <f t="shared" ca="1" si="176"/>
        <v>0</v>
      </c>
      <c r="AM302" s="96">
        <f t="shared" ca="1" si="177"/>
        <v>0</v>
      </c>
      <c r="AN302" s="96">
        <f t="shared" ca="1" si="178"/>
        <v>0</v>
      </c>
      <c r="AO302" s="96">
        <f t="shared" ca="1" si="179"/>
        <v>0</v>
      </c>
      <c r="AP302" s="96">
        <f t="shared" ca="1" si="180"/>
        <v>0</v>
      </c>
      <c r="AQ302" s="96">
        <f t="shared" ca="1" si="181"/>
        <v>0</v>
      </c>
      <c r="AR302" s="96">
        <f t="shared" ca="1" si="182"/>
        <v>0</v>
      </c>
      <c r="AS302" s="96">
        <f t="shared" ca="1" si="183"/>
        <v>0</v>
      </c>
      <c r="AT302" s="96">
        <f t="shared" ca="1" si="184"/>
        <v>0</v>
      </c>
      <c r="AU302" s="96">
        <f t="shared" ca="1" si="185"/>
        <v>0</v>
      </c>
      <c r="AV302" s="96">
        <f t="shared" ca="1" si="186"/>
        <v>0</v>
      </c>
      <c r="AW302" s="13">
        <f t="shared" ca="1" si="199"/>
        <v>6</v>
      </c>
      <c r="AX302" s="2">
        <f t="shared" ca="1" si="200"/>
        <v>17</v>
      </c>
    </row>
    <row r="303" spans="1:50" ht="15" customHeight="1" x14ac:dyDescent="0.25">
      <c r="A303" s="93">
        <f t="shared" si="165"/>
        <v>43183</v>
      </c>
      <c r="B303" s="51">
        <f>bering!K303</f>
        <v>5650.8059999999996</v>
      </c>
      <c r="C303" s="51">
        <f>conus!K303</f>
        <v>5859.7470000000003</v>
      </c>
      <c r="D303" s="55">
        <f t="shared" ca="1" si="171"/>
        <v>5650.8059999999996</v>
      </c>
      <c r="E303" s="61">
        <f t="shared" ca="1" si="201"/>
        <v>17</v>
      </c>
      <c r="F303" s="9">
        <f t="shared" ca="1" si="187"/>
        <v>0</v>
      </c>
      <c r="G303" s="63">
        <f>ROW()</f>
        <v>303</v>
      </c>
      <c r="H303" s="95">
        <f t="shared" si="173"/>
        <v>300</v>
      </c>
      <c r="I303" s="95">
        <f t="shared" ca="1" si="174"/>
        <v>286</v>
      </c>
      <c r="J303" s="95">
        <f t="shared" ca="1" si="175"/>
        <v>283</v>
      </c>
      <c r="K303" s="94">
        <f t="shared" si="166"/>
        <v>0</v>
      </c>
      <c r="L303" s="89">
        <f t="shared" si="168"/>
        <v>0</v>
      </c>
      <c r="M303" s="94">
        <f t="shared" ca="1" si="167"/>
        <v>0</v>
      </c>
      <c r="N303" s="89">
        <f t="shared" ca="1" si="169"/>
        <v>0</v>
      </c>
      <c r="O303" s="89"/>
      <c r="P303" s="2">
        <f t="shared" si="170"/>
        <v>286</v>
      </c>
      <c r="Q303" s="2">
        <f t="shared" si="172"/>
        <v>285</v>
      </c>
      <c r="R303" s="2">
        <f t="shared" si="172"/>
        <v>284</v>
      </c>
      <c r="S303" s="2">
        <f t="shared" si="172"/>
        <v>283</v>
      </c>
      <c r="T303" s="2">
        <f t="shared" si="172"/>
        <v>282</v>
      </c>
      <c r="U303" s="2">
        <f t="shared" si="172"/>
        <v>286</v>
      </c>
      <c r="V303" s="2">
        <f t="shared" si="172"/>
        <v>285</v>
      </c>
      <c r="W303" s="2">
        <f t="shared" si="172"/>
        <v>284</v>
      </c>
      <c r="X303" s="2">
        <f t="shared" si="172"/>
        <v>283</v>
      </c>
      <c r="Y303" s="2">
        <f t="shared" si="172"/>
        <v>282</v>
      </c>
      <c r="Z303" s="2">
        <f t="shared" si="172"/>
        <v>282</v>
      </c>
      <c r="AA303" s="92">
        <f t="shared" si="188"/>
        <v>283</v>
      </c>
      <c r="AB303" s="92">
        <f t="shared" si="189"/>
        <v>282</v>
      </c>
      <c r="AC303" s="92">
        <f t="shared" si="190"/>
        <v>281</v>
      </c>
      <c r="AD303" s="92">
        <f t="shared" si="191"/>
        <v>280</v>
      </c>
      <c r="AE303" s="92">
        <f t="shared" si="192"/>
        <v>279</v>
      </c>
      <c r="AF303" s="92">
        <f t="shared" si="193"/>
        <v>283</v>
      </c>
      <c r="AG303" s="92">
        <f t="shared" si="194"/>
        <v>282</v>
      </c>
      <c r="AH303" s="92">
        <f t="shared" si="195"/>
        <v>281</v>
      </c>
      <c r="AI303" s="92">
        <f t="shared" si="196"/>
        <v>280</v>
      </c>
      <c r="AJ303" s="92">
        <f t="shared" si="197"/>
        <v>279</v>
      </c>
      <c r="AK303" s="92">
        <f t="shared" si="198"/>
        <v>279</v>
      </c>
      <c r="AL303" s="96">
        <f t="shared" ca="1" si="176"/>
        <v>0</v>
      </c>
      <c r="AM303" s="96">
        <f t="shared" ca="1" si="177"/>
        <v>0</v>
      </c>
      <c r="AN303" s="96">
        <f t="shared" ca="1" si="178"/>
        <v>0</v>
      </c>
      <c r="AO303" s="96">
        <f t="shared" ca="1" si="179"/>
        <v>0</v>
      </c>
      <c r="AP303" s="96">
        <f t="shared" ca="1" si="180"/>
        <v>0</v>
      </c>
      <c r="AQ303" s="96">
        <f t="shared" ca="1" si="181"/>
        <v>0</v>
      </c>
      <c r="AR303" s="96">
        <f t="shared" ca="1" si="182"/>
        <v>0</v>
      </c>
      <c r="AS303" s="96">
        <f t="shared" ca="1" si="183"/>
        <v>0</v>
      </c>
      <c r="AT303" s="96">
        <f t="shared" ca="1" si="184"/>
        <v>0</v>
      </c>
      <c r="AU303" s="96">
        <f t="shared" ca="1" si="185"/>
        <v>0</v>
      </c>
      <c r="AV303" s="96">
        <f t="shared" ca="1" si="186"/>
        <v>0</v>
      </c>
      <c r="AW303" s="13">
        <f t="shared" ca="1" si="199"/>
        <v>6</v>
      </c>
      <c r="AX303" s="2">
        <f t="shared" ca="1" si="200"/>
        <v>17</v>
      </c>
    </row>
    <row r="304" spans="1:50" ht="15" customHeight="1" x14ac:dyDescent="0.25">
      <c r="A304" s="93">
        <f t="shared" si="165"/>
        <v>43184</v>
      </c>
      <c r="B304" s="51">
        <f>bering!K304</f>
        <v>5650.8059999999996</v>
      </c>
      <c r="C304" s="51">
        <f>conus!K304</f>
        <v>5859.7470000000003</v>
      </c>
      <c r="D304" s="55">
        <f t="shared" ca="1" si="171"/>
        <v>5650.8059999999996</v>
      </c>
      <c r="E304" s="61">
        <f t="shared" ca="1" si="201"/>
        <v>17</v>
      </c>
      <c r="F304" s="9">
        <f t="shared" ca="1" si="187"/>
        <v>0</v>
      </c>
      <c r="G304" s="63">
        <f>ROW()</f>
        <v>304</v>
      </c>
      <c r="H304" s="95">
        <f t="shared" si="173"/>
        <v>301</v>
      </c>
      <c r="I304" s="95">
        <f t="shared" ca="1" si="174"/>
        <v>287</v>
      </c>
      <c r="J304" s="95">
        <f t="shared" ca="1" si="175"/>
        <v>284</v>
      </c>
      <c r="K304" s="94">
        <f t="shared" si="166"/>
        <v>0</v>
      </c>
      <c r="L304" s="89">
        <f t="shared" si="168"/>
        <v>0</v>
      </c>
      <c r="M304" s="94">
        <f t="shared" ca="1" si="167"/>
        <v>0</v>
      </c>
      <c r="N304" s="89">
        <f t="shared" ca="1" si="169"/>
        <v>0</v>
      </c>
      <c r="O304" s="89"/>
      <c r="P304" s="2">
        <f t="shared" si="170"/>
        <v>287</v>
      </c>
      <c r="Q304" s="2">
        <f t="shared" si="172"/>
        <v>286</v>
      </c>
      <c r="R304" s="2">
        <f t="shared" si="172"/>
        <v>285</v>
      </c>
      <c r="S304" s="2">
        <f t="shared" si="172"/>
        <v>284</v>
      </c>
      <c r="T304" s="2">
        <f t="shared" si="172"/>
        <v>283</v>
      </c>
      <c r="U304" s="2">
        <f t="shared" si="172"/>
        <v>287</v>
      </c>
      <c r="V304" s="2">
        <f t="shared" si="172"/>
        <v>286</v>
      </c>
      <c r="W304" s="2">
        <f t="shared" si="172"/>
        <v>285</v>
      </c>
      <c r="X304" s="2">
        <f t="shared" si="172"/>
        <v>284</v>
      </c>
      <c r="Y304" s="2">
        <f t="shared" si="172"/>
        <v>283</v>
      </c>
      <c r="Z304" s="2">
        <f t="shared" si="172"/>
        <v>283</v>
      </c>
      <c r="AA304" s="92">
        <f t="shared" si="188"/>
        <v>284</v>
      </c>
      <c r="AB304" s="92">
        <f t="shared" si="189"/>
        <v>283</v>
      </c>
      <c r="AC304" s="92">
        <f t="shared" si="190"/>
        <v>282</v>
      </c>
      <c r="AD304" s="92">
        <f t="shared" si="191"/>
        <v>281</v>
      </c>
      <c r="AE304" s="92">
        <f t="shared" si="192"/>
        <v>280</v>
      </c>
      <c r="AF304" s="92">
        <f t="shared" si="193"/>
        <v>284</v>
      </c>
      <c r="AG304" s="92">
        <f t="shared" si="194"/>
        <v>283</v>
      </c>
      <c r="AH304" s="92">
        <f t="shared" si="195"/>
        <v>282</v>
      </c>
      <c r="AI304" s="92">
        <f t="shared" si="196"/>
        <v>281</v>
      </c>
      <c r="AJ304" s="92">
        <f t="shared" si="197"/>
        <v>280</v>
      </c>
      <c r="AK304" s="92">
        <f t="shared" si="198"/>
        <v>280</v>
      </c>
      <c r="AL304" s="96">
        <f t="shared" ca="1" si="176"/>
        <v>0</v>
      </c>
      <c r="AM304" s="96">
        <f t="shared" ca="1" si="177"/>
        <v>0</v>
      </c>
      <c r="AN304" s="96">
        <f t="shared" ca="1" si="178"/>
        <v>0</v>
      </c>
      <c r="AO304" s="96">
        <f t="shared" ca="1" si="179"/>
        <v>0</v>
      </c>
      <c r="AP304" s="96">
        <f t="shared" ca="1" si="180"/>
        <v>0</v>
      </c>
      <c r="AQ304" s="96">
        <f t="shared" ca="1" si="181"/>
        <v>0</v>
      </c>
      <c r="AR304" s="96">
        <f t="shared" ca="1" si="182"/>
        <v>0</v>
      </c>
      <c r="AS304" s="96">
        <f t="shared" ca="1" si="183"/>
        <v>0</v>
      </c>
      <c r="AT304" s="96">
        <f t="shared" ca="1" si="184"/>
        <v>0</v>
      </c>
      <c r="AU304" s="96">
        <f t="shared" ca="1" si="185"/>
        <v>0</v>
      </c>
      <c r="AV304" s="96">
        <f t="shared" ca="1" si="186"/>
        <v>0</v>
      </c>
      <c r="AW304" s="13">
        <f t="shared" ca="1" si="199"/>
        <v>6</v>
      </c>
      <c r="AX304" s="2">
        <f t="shared" ca="1" si="200"/>
        <v>17</v>
      </c>
    </row>
    <row r="305" spans="1:50" ht="15" customHeight="1" x14ac:dyDescent="0.25">
      <c r="A305" s="93">
        <f t="shared" si="165"/>
        <v>43185</v>
      </c>
      <c r="B305" s="51">
        <f>bering!K305</f>
        <v>5650.8059999999996</v>
      </c>
      <c r="C305" s="51">
        <f>conus!K305</f>
        <v>5859.7470000000003</v>
      </c>
      <c r="D305" s="55">
        <f t="shared" ca="1" si="171"/>
        <v>5650.8059999999996</v>
      </c>
      <c r="E305" s="61">
        <f t="shared" ca="1" si="201"/>
        <v>17</v>
      </c>
      <c r="F305" s="9">
        <f t="shared" ca="1" si="187"/>
        <v>0</v>
      </c>
      <c r="G305" s="63">
        <f>ROW()</f>
        <v>305</v>
      </c>
      <c r="H305" s="95">
        <f t="shared" si="173"/>
        <v>302</v>
      </c>
      <c r="I305" s="95">
        <f t="shared" ca="1" si="174"/>
        <v>288</v>
      </c>
      <c r="J305" s="95">
        <f t="shared" ca="1" si="175"/>
        <v>285</v>
      </c>
      <c r="K305" s="94">
        <f t="shared" si="166"/>
        <v>0</v>
      </c>
      <c r="L305" s="89">
        <f t="shared" si="168"/>
        <v>0</v>
      </c>
      <c r="M305" s="94">
        <f t="shared" ca="1" si="167"/>
        <v>0</v>
      </c>
      <c r="N305" s="89">
        <f t="shared" ca="1" si="169"/>
        <v>0</v>
      </c>
      <c r="O305" s="89"/>
      <c r="P305" s="2">
        <f t="shared" si="170"/>
        <v>288</v>
      </c>
      <c r="Q305" s="2">
        <f t="shared" si="172"/>
        <v>287</v>
      </c>
      <c r="R305" s="2">
        <f t="shared" si="172"/>
        <v>286</v>
      </c>
      <c r="S305" s="2">
        <f t="shared" si="172"/>
        <v>285</v>
      </c>
      <c r="T305" s="2">
        <f t="shared" si="172"/>
        <v>284</v>
      </c>
      <c r="U305" s="2">
        <f t="shared" si="172"/>
        <v>288</v>
      </c>
      <c r="V305" s="2">
        <f t="shared" si="172"/>
        <v>287</v>
      </c>
      <c r="W305" s="2">
        <f t="shared" si="172"/>
        <v>286</v>
      </c>
      <c r="X305" s="2">
        <f t="shared" si="172"/>
        <v>285</v>
      </c>
      <c r="Y305" s="2">
        <f t="shared" si="172"/>
        <v>284</v>
      </c>
      <c r="Z305" s="2">
        <f t="shared" si="172"/>
        <v>284</v>
      </c>
      <c r="AA305" s="92">
        <f t="shared" si="188"/>
        <v>285</v>
      </c>
      <c r="AB305" s="92">
        <f t="shared" si="189"/>
        <v>284</v>
      </c>
      <c r="AC305" s="92">
        <f t="shared" si="190"/>
        <v>283</v>
      </c>
      <c r="AD305" s="92">
        <f t="shared" si="191"/>
        <v>282</v>
      </c>
      <c r="AE305" s="92">
        <f t="shared" si="192"/>
        <v>281</v>
      </c>
      <c r="AF305" s="92">
        <f t="shared" si="193"/>
        <v>285</v>
      </c>
      <c r="AG305" s="92">
        <f t="shared" si="194"/>
        <v>284</v>
      </c>
      <c r="AH305" s="92">
        <f t="shared" si="195"/>
        <v>283</v>
      </c>
      <c r="AI305" s="92">
        <f t="shared" si="196"/>
        <v>282</v>
      </c>
      <c r="AJ305" s="92">
        <f t="shared" si="197"/>
        <v>281</v>
      </c>
      <c r="AK305" s="92">
        <f t="shared" si="198"/>
        <v>281</v>
      </c>
      <c r="AL305" s="96">
        <f t="shared" ca="1" si="176"/>
        <v>0</v>
      </c>
      <c r="AM305" s="96">
        <f t="shared" ca="1" si="177"/>
        <v>0</v>
      </c>
      <c r="AN305" s="96">
        <f t="shared" ca="1" si="178"/>
        <v>0</v>
      </c>
      <c r="AO305" s="96">
        <f t="shared" ca="1" si="179"/>
        <v>0</v>
      </c>
      <c r="AP305" s="96">
        <f t="shared" ca="1" si="180"/>
        <v>0</v>
      </c>
      <c r="AQ305" s="96">
        <f t="shared" ca="1" si="181"/>
        <v>0</v>
      </c>
      <c r="AR305" s="96">
        <f t="shared" ca="1" si="182"/>
        <v>0</v>
      </c>
      <c r="AS305" s="96">
        <f t="shared" ca="1" si="183"/>
        <v>0</v>
      </c>
      <c r="AT305" s="96">
        <f t="shared" ca="1" si="184"/>
        <v>0</v>
      </c>
      <c r="AU305" s="96">
        <f t="shared" ca="1" si="185"/>
        <v>0</v>
      </c>
      <c r="AV305" s="96">
        <f t="shared" ca="1" si="186"/>
        <v>0</v>
      </c>
      <c r="AW305" s="13">
        <f t="shared" ca="1" si="199"/>
        <v>6</v>
      </c>
      <c r="AX305" s="2">
        <f t="shared" ca="1" si="200"/>
        <v>17</v>
      </c>
    </row>
    <row r="306" spans="1:50" ht="15" customHeight="1" x14ac:dyDescent="0.25">
      <c r="A306" s="93">
        <f t="shared" si="165"/>
        <v>43186</v>
      </c>
      <c r="B306" s="51">
        <f>bering!K306</f>
        <v>5650.8059999999996</v>
      </c>
      <c r="C306" s="51">
        <f>conus!K306</f>
        <v>5859.7470000000003</v>
      </c>
      <c r="D306" s="55">
        <f t="shared" ca="1" si="171"/>
        <v>5650.8059999999996</v>
      </c>
      <c r="E306" s="61">
        <f t="shared" ca="1" si="201"/>
        <v>17</v>
      </c>
      <c r="F306" s="9">
        <f t="shared" ca="1" si="187"/>
        <v>0</v>
      </c>
      <c r="G306" s="63">
        <f>ROW()</f>
        <v>306</v>
      </c>
      <c r="H306" s="95">
        <f t="shared" si="173"/>
        <v>303</v>
      </c>
      <c r="I306" s="95">
        <f t="shared" ca="1" si="174"/>
        <v>289</v>
      </c>
      <c r="J306" s="95">
        <f t="shared" ca="1" si="175"/>
        <v>286</v>
      </c>
      <c r="K306" s="94">
        <f t="shared" si="166"/>
        <v>0</v>
      </c>
      <c r="L306" s="89">
        <f t="shared" si="168"/>
        <v>0</v>
      </c>
      <c r="M306" s="94">
        <f t="shared" ca="1" si="167"/>
        <v>0</v>
      </c>
      <c r="N306" s="89">
        <f t="shared" ca="1" si="169"/>
        <v>0</v>
      </c>
      <c r="O306" s="89"/>
      <c r="P306" s="2">
        <f t="shared" si="170"/>
        <v>289</v>
      </c>
      <c r="Q306" s="2">
        <f t="shared" si="172"/>
        <v>288</v>
      </c>
      <c r="R306" s="2">
        <f t="shared" si="172"/>
        <v>287</v>
      </c>
      <c r="S306" s="2">
        <f t="shared" si="172"/>
        <v>286</v>
      </c>
      <c r="T306" s="2">
        <f t="shared" si="172"/>
        <v>285</v>
      </c>
      <c r="U306" s="2">
        <f t="shared" si="172"/>
        <v>289</v>
      </c>
      <c r="V306" s="2">
        <f t="shared" si="172"/>
        <v>288</v>
      </c>
      <c r="W306" s="2">
        <f t="shared" si="172"/>
        <v>287</v>
      </c>
      <c r="X306" s="2">
        <f t="shared" si="172"/>
        <v>286</v>
      </c>
      <c r="Y306" s="2">
        <f t="shared" si="172"/>
        <v>285</v>
      </c>
      <c r="Z306" s="2">
        <f t="shared" si="172"/>
        <v>285</v>
      </c>
      <c r="AA306" s="92">
        <f t="shared" si="188"/>
        <v>286</v>
      </c>
      <c r="AB306" s="92">
        <f t="shared" si="189"/>
        <v>285</v>
      </c>
      <c r="AC306" s="92">
        <f t="shared" si="190"/>
        <v>284</v>
      </c>
      <c r="AD306" s="92">
        <f t="shared" si="191"/>
        <v>283</v>
      </c>
      <c r="AE306" s="92">
        <f t="shared" si="192"/>
        <v>282</v>
      </c>
      <c r="AF306" s="92">
        <f t="shared" si="193"/>
        <v>286</v>
      </c>
      <c r="AG306" s="92">
        <f t="shared" si="194"/>
        <v>285</v>
      </c>
      <c r="AH306" s="92">
        <f t="shared" si="195"/>
        <v>284</v>
      </c>
      <c r="AI306" s="92">
        <f t="shared" si="196"/>
        <v>283</v>
      </c>
      <c r="AJ306" s="92">
        <f t="shared" si="197"/>
        <v>282</v>
      </c>
      <c r="AK306" s="92">
        <f t="shared" si="198"/>
        <v>282</v>
      </c>
      <c r="AL306" s="96">
        <f t="shared" ca="1" si="176"/>
        <v>0</v>
      </c>
      <c r="AM306" s="96">
        <f t="shared" ca="1" si="177"/>
        <v>0</v>
      </c>
      <c r="AN306" s="96">
        <f t="shared" ca="1" si="178"/>
        <v>0</v>
      </c>
      <c r="AO306" s="96">
        <f t="shared" ca="1" si="179"/>
        <v>0</v>
      </c>
      <c r="AP306" s="96">
        <f t="shared" ca="1" si="180"/>
        <v>0</v>
      </c>
      <c r="AQ306" s="96">
        <f t="shared" ca="1" si="181"/>
        <v>0</v>
      </c>
      <c r="AR306" s="96">
        <f t="shared" ca="1" si="182"/>
        <v>0</v>
      </c>
      <c r="AS306" s="96">
        <f t="shared" ca="1" si="183"/>
        <v>0</v>
      </c>
      <c r="AT306" s="96">
        <f t="shared" ca="1" si="184"/>
        <v>0</v>
      </c>
      <c r="AU306" s="96">
        <f t="shared" ca="1" si="185"/>
        <v>0</v>
      </c>
      <c r="AV306" s="96">
        <f t="shared" ca="1" si="186"/>
        <v>0</v>
      </c>
      <c r="AW306" s="13">
        <f t="shared" ca="1" si="199"/>
        <v>6</v>
      </c>
      <c r="AX306" s="2">
        <f t="shared" ca="1" si="200"/>
        <v>17</v>
      </c>
    </row>
    <row r="307" spans="1:50" ht="15" customHeight="1" x14ac:dyDescent="0.25">
      <c r="A307" s="93">
        <f t="shared" si="165"/>
        <v>43187</v>
      </c>
      <c r="B307" s="51">
        <f>bering!K307</f>
        <v>5650.8059999999996</v>
      </c>
      <c r="C307" s="51">
        <f>conus!K307</f>
        <v>5859.7470000000003</v>
      </c>
      <c r="D307" s="55">
        <f t="shared" ca="1" si="171"/>
        <v>5650.8059999999996</v>
      </c>
      <c r="E307" s="61">
        <f t="shared" ca="1" si="201"/>
        <v>17</v>
      </c>
      <c r="F307" s="9">
        <f t="shared" ca="1" si="187"/>
        <v>0</v>
      </c>
      <c r="G307" s="63">
        <f>ROW()</f>
        <v>307</v>
      </c>
      <c r="H307" s="95">
        <f t="shared" si="173"/>
        <v>304</v>
      </c>
      <c r="I307" s="95">
        <f t="shared" ca="1" si="174"/>
        <v>290</v>
      </c>
      <c r="J307" s="95">
        <f t="shared" ca="1" si="175"/>
        <v>287</v>
      </c>
      <c r="K307" s="94">
        <f t="shared" si="166"/>
        <v>0</v>
      </c>
      <c r="L307" s="89">
        <f t="shared" si="168"/>
        <v>0</v>
      </c>
      <c r="M307" s="94">
        <f t="shared" ca="1" si="167"/>
        <v>0</v>
      </c>
      <c r="N307" s="89">
        <f t="shared" ca="1" si="169"/>
        <v>0</v>
      </c>
      <c r="O307" s="89"/>
      <c r="P307" s="2">
        <f t="shared" si="170"/>
        <v>290</v>
      </c>
      <c r="Q307" s="2">
        <f t="shared" si="172"/>
        <v>289</v>
      </c>
      <c r="R307" s="2">
        <f t="shared" si="172"/>
        <v>288</v>
      </c>
      <c r="S307" s="2">
        <f t="shared" si="172"/>
        <v>287</v>
      </c>
      <c r="T307" s="2">
        <f t="shared" si="172"/>
        <v>286</v>
      </c>
      <c r="U307" s="2">
        <f t="shared" si="172"/>
        <v>290</v>
      </c>
      <c r="V307" s="2">
        <f t="shared" si="172"/>
        <v>289</v>
      </c>
      <c r="W307" s="2">
        <f t="shared" ref="Q307:Z333" si="202">$G307-W$6</f>
        <v>288</v>
      </c>
      <c r="X307" s="2">
        <f t="shared" si="202"/>
        <v>287</v>
      </c>
      <c r="Y307" s="2">
        <f t="shared" si="202"/>
        <v>286</v>
      </c>
      <c r="Z307" s="2">
        <f t="shared" si="202"/>
        <v>286</v>
      </c>
      <c r="AA307" s="92">
        <f t="shared" si="188"/>
        <v>287</v>
      </c>
      <c r="AB307" s="92">
        <f t="shared" si="189"/>
        <v>286</v>
      </c>
      <c r="AC307" s="92">
        <f t="shared" si="190"/>
        <v>285</v>
      </c>
      <c r="AD307" s="92">
        <f t="shared" si="191"/>
        <v>284</v>
      </c>
      <c r="AE307" s="92">
        <f t="shared" si="192"/>
        <v>283</v>
      </c>
      <c r="AF307" s="92">
        <f t="shared" si="193"/>
        <v>287</v>
      </c>
      <c r="AG307" s="92">
        <f t="shared" si="194"/>
        <v>286</v>
      </c>
      <c r="AH307" s="92">
        <f t="shared" si="195"/>
        <v>285</v>
      </c>
      <c r="AI307" s="92">
        <f t="shared" si="196"/>
        <v>284</v>
      </c>
      <c r="AJ307" s="92">
        <f t="shared" si="197"/>
        <v>283</v>
      </c>
      <c r="AK307" s="92">
        <f t="shared" si="198"/>
        <v>283</v>
      </c>
      <c r="AL307" s="96">
        <f t="shared" ca="1" si="176"/>
        <v>0</v>
      </c>
      <c r="AM307" s="96">
        <f t="shared" ca="1" si="177"/>
        <v>0</v>
      </c>
      <c r="AN307" s="96">
        <f t="shared" ca="1" si="178"/>
        <v>0</v>
      </c>
      <c r="AO307" s="96">
        <f t="shared" ca="1" si="179"/>
        <v>0</v>
      </c>
      <c r="AP307" s="96">
        <f t="shared" ca="1" si="180"/>
        <v>0</v>
      </c>
      <c r="AQ307" s="96">
        <f t="shared" ca="1" si="181"/>
        <v>0</v>
      </c>
      <c r="AR307" s="96">
        <f t="shared" ca="1" si="182"/>
        <v>0</v>
      </c>
      <c r="AS307" s="96">
        <f t="shared" ca="1" si="183"/>
        <v>0</v>
      </c>
      <c r="AT307" s="96">
        <f t="shared" ca="1" si="184"/>
        <v>0</v>
      </c>
      <c r="AU307" s="96">
        <f t="shared" ca="1" si="185"/>
        <v>0</v>
      </c>
      <c r="AV307" s="96">
        <f t="shared" ca="1" si="186"/>
        <v>0</v>
      </c>
      <c r="AW307" s="13">
        <f t="shared" ca="1" si="199"/>
        <v>6</v>
      </c>
      <c r="AX307" s="2">
        <f t="shared" ca="1" si="200"/>
        <v>17</v>
      </c>
    </row>
    <row r="308" spans="1:50" ht="15" customHeight="1" x14ac:dyDescent="0.25">
      <c r="A308" s="93">
        <f t="shared" si="165"/>
        <v>43188</v>
      </c>
      <c r="B308" s="51">
        <f>bering!K308</f>
        <v>5650.8059999999996</v>
      </c>
      <c r="C308" s="51">
        <f>conus!K308</f>
        <v>5859.7470000000003</v>
      </c>
      <c r="D308" s="55">
        <f t="shared" ca="1" si="171"/>
        <v>5650.8059999999996</v>
      </c>
      <c r="E308" s="61">
        <f t="shared" ca="1" si="201"/>
        <v>17</v>
      </c>
      <c r="F308" s="9">
        <f t="shared" ca="1" si="187"/>
        <v>0</v>
      </c>
      <c r="G308" s="63">
        <f>ROW()</f>
        <v>308</v>
      </c>
      <c r="H308" s="95">
        <f t="shared" si="173"/>
        <v>305</v>
      </c>
      <c r="I308" s="95">
        <f t="shared" ca="1" si="174"/>
        <v>291</v>
      </c>
      <c r="J308" s="95">
        <f t="shared" ca="1" si="175"/>
        <v>288</v>
      </c>
      <c r="K308" s="94">
        <f t="shared" si="166"/>
        <v>0</v>
      </c>
      <c r="L308" s="89">
        <f t="shared" si="168"/>
        <v>0</v>
      </c>
      <c r="M308" s="94">
        <f t="shared" ca="1" si="167"/>
        <v>0</v>
      </c>
      <c r="N308" s="89">
        <f t="shared" ca="1" si="169"/>
        <v>0</v>
      </c>
      <c r="O308" s="89"/>
      <c r="P308" s="2">
        <f t="shared" si="170"/>
        <v>291</v>
      </c>
      <c r="Q308" s="2">
        <f t="shared" si="202"/>
        <v>290</v>
      </c>
      <c r="R308" s="2">
        <f t="shared" si="202"/>
        <v>289</v>
      </c>
      <c r="S308" s="2">
        <f t="shared" si="202"/>
        <v>288</v>
      </c>
      <c r="T308" s="2">
        <f t="shared" si="202"/>
        <v>287</v>
      </c>
      <c r="U308" s="2">
        <f t="shared" si="202"/>
        <v>291</v>
      </c>
      <c r="V308" s="2">
        <f t="shared" si="202"/>
        <v>290</v>
      </c>
      <c r="W308" s="2">
        <f t="shared" si="202"/>
        <v>289</v>
      </c>
      <c r="X308" s="2">
        <f t="shared" si="202"/>
        <v>288</v>
      </c>
      <c r="Y308" s="2">
        <f t="shared" si="202"/>
        <v>287</v>
      </c>
      <c r="Z308" s="2">
        <f t="shared" si="202"/>
        <v>287</v>
      </c>
      <c r="AA308" s="92">
        <f t="shared" si="188"/>
        <v>288</v>
      </c>
      <c r="AB308" s="92">
        <f t="shared" si="189"/>
        <v>287</v>
      </c>
      <c r="AC308" s="92">
        <f t="shared" si="190"/>
        <v>286</v>
      </c>
      <c r="AD308" s="92">
        <f t="shared" si="191"/>
        <v>285</v>
      </c>
      <c r="AE308" s="92">
        <f t="shared" si="192"/>
        <v>284</v>
      </c>
      <c r="AF308" s="92">
        <f t="shared" si="193"/>
        <v>288</v>
      </c>
      <c r="AG308" s="92">
        <f t="shared" si="194"/>
        <v>287</v>
      </c>
      <c r="AH308" s="92">
        <f t="shared" si="195"/>
        <v>286</v>
      </c>
      <c r="AI308" s="92">
        <f t="shared" si="196"/>
        <v>285</v>
      </c>
      <c r="AJ308" s="92">
        <f t="shared" si="197"/>
        <v>284</v>
      </c>
      <c r="AK308" s="92">
        <f t="shared" si="198"/>
        <v>284</v>
      </c>
      <c r="AL308" s="96">
        <f t="shared" ca="1" si="176"/>
        <v>0</v>
      </c>
      <c r="AM308" s="96">
        <f t="shared" ca="1" si="177"/>
        <v>0</v>
      </c>
      <c r="AN308" s="96">
        <f t="shared" ca="1" si="178"/>
        <v>0</v>
      </c>
      <c r="AO308" s="96">
        <f t="shared" ca="1" si="179"/>
        <v>0</v>
      </c>
      <c r="AP308" s="96">
        <f t="shared" ca="1" si="180"/>
        <v>0</v>
      </c>
      <c r="AQ308" s="96">
        <f t="shared" ca="1" si="181"/>
        <v>0</v>
      </c>
      <c r="AR308" s="96">
        <f t="shared" ca="1" si="182"/>
        <v>0</v>
      </c>
      <c r="AS308" s="96">
        <f t="shared" ca="1" si="183"/>
        <v>0</v>
      </c>
      <c r="AT308" s="96">
        <f t="shared" ca="1" si="184"/>
        <v>0</v>
      </c>
      <c r="AU308" s="96">
        <f t="shared" ca="1" si="185"/>
        <v>0</v>
      </c>
      <c r="AV308" s="96">
        <f t="shared" ca="1" si="186"/>
        <v>0</v>
      </c>
      <c r="AW308" s="13">
        <f t="shared" ca="1" si="199"/>
        <v>6</v>
      </c>
      <c r="AX308" s="2">
        <f t="shared" ca="1" si="200"/>
        <v>17</v>
      </c>
    </row>
    <row r="309" spans="1:50" ht="15" customHeight="1" x14ac:dyDescent="0.25">
      <c r="A309" s="93">
        <f t="shared" si="165"/>
        <v>43189</v>
      </c>
      <c r="B309" s="51">
        <f>bering!K309</f>
        <v>5650.8059999999996</v>
      </c>
      <c r="C309" s="51">
        <f>conus!K309</f>
        <v>5859.7470000000003</v>
      </c>
      <c r="D309" s="55">
        <f t="shared" ca="1" si="171"/>
        <v>5650.8059999999996</v>
      </c>
      <c r="E309" s="61">
        <f t="shared" ca="1" si="201"/>
        <v>17</v>
      </c>
      <c r="F309" s="9">
        <f t="shared" ca="1" si="187"/>
        <v>0</v>
      </c>
      <c r="G309" s="63">
        <f>ROW()</f>
        <v>309</v>
      </c>
      <c r="H309" s="95">
        <f t="shared" si="173"/>
        <v>306</v>
      </c>
      <c r="I309" s="95">
        <f t="shared" ca="1" si="174"/>
        <v>292</v>
      </c>
      <c r="J309" s="95">
        <f t="shared" ca="1" si="175"/>
        <v>289</v>
      </c>
      <c r="K309" s="94">
        <f t="shared" si="166"/>
        <v>0</v>
      </c>
      <c r="L309" s="89">
        <f t="shared" si="168"/>
        <v>0</v>
      </c>
      <c r="M309" s="94">
        <f t="shared" ca="1" si="167"/>
        <v>0</v>
      </c>
      <c r="N309" s="89">
        <f t="shared" ca="1" si="169"/>
        <v>0</v>
      </c>
      <c r="O309" s="89"/>
      <c r="P309" s="2">
        <f t="shared" si="170"/>
        <v>292</v>
      </c>
      <c r="Q309" s="2">
        <f t="shared" si="202"/>
        <v>291</v>
      </c>
      <c r="R309" s="2">
        <f t="shared" si="202"/>
        <v>290</v>
      </c>
      <c r="S309" s="2">
        <f t="shared" si="202"/>
        <v>289</v>
      </c>
      <c r="T309" s="2">
        <f t="shared" si="202"/>
        <v>288</v>
      </c>
      <c r="U309" s="2">
        <f t="shared" si="202"/>
        <v>292</v>
      </c>
      <c r="V309" s="2">
        <f t="shared" si="202"/>
        <v>291</v>
      </c>
      <c r="W309" s="2">
        <f t="shared" si="202"/>
        <v>290</v>
      </c>
      <c r="X309" s="2">
        <f t="shared" si="202"/>
        <v>289</v>
      </c>
      <c r="Y309" s="2">
        <f t="shared" si="202"/>
        <v>288</v>
      </c>
      <c r="Z309" s="2">
        <f t="shared" si="202"/>
        <v>288</v>
      </c>
      <c r="AA309" s="92">
        <f t="shared" si="188"/>
        <v>289</v>
      </c>
      <c r="AB309" s="92">
        <f t="shared" si="189"/>
        <v>288</v>
      </c>
      <c r="AC309" s="92">
        <f t="shared" si="190"/>
        <v>287</v>
      </c>
      <c r="AD309" s="92">
        <f t="shared" si="191"/>
        <v>286</v>
      </c>
      <c r="AE309" s="92">
        <f t="shared" si="192"/>
        <v>285</v>
      </c>
      <c r="AF309" s="92">
        <f t="shared" si="193"/>
        <v>289</v>
      </c>
      <c r="AG309" s="92">
        <f t="shared" si="194"/>
        <v>288</v>
      </c>
      <c r="AH309" s="92">
        <f t="shared" si="195"/>
        <v>287</v>
      </c>
      <c r="AI309" s="92">
        <f t="shared" si="196"/>
        <v>286</v>
      </c>
      <c r="AJ309" s="92">
        <f t="shared" si="197"/>
        <v>285</v>
      </c>
      <c r="AK309" s="92">
        <f t="shared" si="198"/>
        <v>285</v>
      </c>
      <c r="AL309" s="96">
        <f t="shared" ca="1" si="176"/>
        <v>0</v>
      </c>
      <c r="AM309" s="96">
        <f t="shared" ca="1" si="177"/>
        <v>0</v>
      </c>
      <c r="AN309" s="96">
        <f t="shared" ca="1" si="178"/>
        <v>0</v>
      </c>
      <c r="AO309" s="96">
        <f t="shared" ca="1" si="179"/>
        <v>0</v>
      </c>
      <c r="AP309" s="96">
        <f t="shared" ca="1" si="180"/>
        <v>0</v>
      </c>
      <c r="AQ309" s="96">
        <f t="shared" ca="1" si="181"/>
        <v>0</v>
      </c>
      <c r="AR309" s="96">
        <f t="shared" ca="1" si="182"/>
        <v>0</v>
      </c>
      <c r="AS309" s="96">
        <f t="shared" ca="1" si="183"/>
        <v>0</v>
      </c>
      <c r="AT309" s="96">
        <f t="shared" ca="1" si="184"/>
        <v>0</v>
      </c>
      <c r="AU309" s="96">
        <f t="shared" ca="1" si="185"/>
        <v>0</v>
      </c>
      <c r="AV309" s="96">
        <f t="shared" ca="1" si="186"/>
        <v>0</v>
      </c>
      <c r="AW309" s="13">
        <f t="shared" ca="1" si="199"/>
        <v>6</v>
      </c>
      <c r="AX309" s="2">
        <f t="shared" ca="1" si="200"/>
        <v>17</v>
      </c>
    </row>
    <row r="310" spans="1:50" ht="15" customHeight="1" x14ac:dyDescent="0.25">
      <c r="A310" s="93">
        <f t="shared" si="165"/>
        <v>43190</v>
      </c>
      <c r="B310" s="51">
        <f>bering!K310</f>
        <v>5650.8059999999996</v>
      </c>
      <c r="C310" s="51">
        <f>conus!K310</f>
        <v>5859.7470000000003</v>
      </c>
      <c r="D310" s="55">
        <f t="shared" ca="1" si="171"/>
        <v>5650.8059999999996</v>
      </c>
      <c r="E310" s="61">
        <f t="shared" ca="1" si="201"/>
        <v>17</v>
      </c>
      <c r="F310" s="9">
        <f t="shared" ca="1" si="187"/>
        <v>0</v>
      </c>
      <c r="G310" s="63">
        <f>ROW()</f>
        <v>310</v>
      </c>
      <c r="H310" s="95">
        <f t="shared" si="173"/>
        <v>307</v>
      </c>
      <c r="I310" s="95">
        <f t="shared" ca="1" si="174"/>
        <v>293</v>
      </c>
      <c r="J310" s="95">
        <f t="shared" ca="1" si="175"/>
        <v>290</v>
      </c>
      <c r="K310" s="94">
        <f t="shared" si="166"/>
        <v>0</v>
      </c>
      <c r="L310" s="89">
        <f t="shared" si="168"/>
        <v>0</v>
      </c>
      <c r="M310" s="94">
        <f t="shared" ca="1" si="167"/>
        <v>0</v>
      </c>
      <c r="N310" s="89">
        <f t="shared" ca="1" si="169"/>
        <v>0</v>
      </c>
      <c r="O310" s="89"/>
      <c r="P310" s="2">
        <f t="shared" si="170"/>
        <v>293</v>
      </c>
      <c r="Q310" s="2">
        <f t="shared" si="202"/>
        <v>292</v>
      </c>
      <c r="R310" s="2">
        <f t="shared" si="202"/>
        <v>291</v>
      </c>
      <c r="S310" s="2">
        <f t="shared" si="202"/>
        <v>290</v>
      </c>
      <c r="T310" s="2">
        <f t="shared" si="202"/>
        <v>289</v>
      </c>
      <c r="U310" s="2">
        <f t="shared" si="202"/>
        <v>293</v>
      </c>
      <c r="V310" s="2">
        <f t="shared" si="202"/>
        <v>292</v>
      </c>
      <c r="W310" s="2">
        <f t="shared" si="202"/>
        <v>291</v>
      </c>
      <c r="X310" s="2">
        <f t="shared" si="202"/>
        <v>290</v>
      </c>
      <c r="Y310" s="2">
        <f t="shared" si="202"/>
        <v>289</v>
      </c>
      <c r="Z310" s="2">
        <f t="shared" si="202"/>
        <v>289</v>
      </c>
      <c r="AA310" s="92">
        <f t="shared" si="188"/>
        <v>290</v>
      </c>
      <c r="AB310" s="92">
        <f t="shared" si="189"/>
        <v>289</v>
      </c>
      <c r="AC310" s="92">
        <f t="shared" si="190"/>
        <v>288</v>
      </c>
      <c r="AD310" s="92">
        <f t="shared" si="191"/>
        <v>287</v>
      </c>
      <c r="AE310" s="92">
        <f t="shared" si="192"/>
        <v>286</v>
      </c>
      <c r="AF310" s="92">
        <f t="shared" si="193"/>
        <v>290</v>
      </c>
      <c r="AG310" s="92">
        <f t="shared" si="194"/>
        <v>289</v>
      </c>
      <c r="AH310" s="92">
        <f t="shared" si="195"/>
        <v>288</v>
      </c>
      <c r="AI310" s="92">
        <f t="shared" si="196"/>
        <v>287</v>
      </c>
      <c r="AJ310" s="92">
        <f t="shared" si="197"/>
        <v>286</v>
      </c>
      <c r="AK310" s="92">
        <f t="shared" si="198"/>
        <v>286</v>
      </c>
      <c r="AL310" s="96">
        <f t="shared" ca="1" si="176"/>
        <v>0</v>
      </c>
      <c r="AM310" s="96">
        <f t="shared" ca="1" si="177"/>
        <v>0</v>
      </c>
      <c r="AN310" s="96">
        <f t="shared" ca="1" si="178"/>
        <v>0</v>
      </c>
      <c r="AO310" s="96">
        <f t="shared" ca="1" si="179"/>
        <v>0</v>
      </c>
      <c r="AP310" s="96">
        <f t="shared" ca="1" si="180"/>
        <v>0</v>
      </c>
      <c r="AQ310" s="96">
        <f t="shared" ca="1" si="181"/>
        <v>0</v>
      </c>
      <c r="AR310" s="96">
        <f t="shared" ca="1" si="182"/>
        <v>0</v>
      </c>
      <c r="AS310" s="96">
        <f t="shared" ca="1" si="183"/>
        <v>0</v>
      </c>
      <c r="AT310" s="96">
        <f t="shared" ca="1" si="184"/>
        <v>0</v>
      </c>
      <c r="AU310" s="96">
        <f t="shared" ca="1" si="185"/>
        <v>0</v>
      </c>
      <c r="AV310" s="96">
        <f t="shared" ca="1" si="186"/>
        <v>0</v>
      </c>
      <c r="AW310" s="13">
        <f t="shared" ca="1" si="199"/>
        <v>6</v>
      </c>
      <c r="AX310" s="2">
        <f t="shared" ca="1" si="200"/>
        <v>17</v>
      </c>
    </row>
    <row r="311" spans="1:50" ht="15" customHeight="1" x14ac:dyDescent="0.25">
      <c r="A311" s="93">
        <f t="shared" si="165"/>
        <v>43191</v>
      </c>
      <c r="B311" s="51">
        <f>bering!K311</f>
        <v>5650.8059999999996</v>
      </c>
      <c r="C311" s="51">
        <f>conus!K311</f>
        <v>5859.7470000000003</v>
      </c>
      <c r="D311" s="55">
        <f t="shared" ca="1" si="171"/>
        <v>5650.8059999999996</v>
      </c>
      <c r="E311" s="61">
        <f t="shared" ca="1" si="201"/>
        <v>17</v>
      </c>
      <c r="F311" s="9">
        <f t="shared" ca="1" si="187"/>
        <v>0</v>
      </c>
      <c r="G311" s="63">
        <f>ROW()</f>
        <v>311</v>
      </c>
      <c r="H311" s="95">
        <f t="shared" si="173"/>
        <v>308</v>
      </c>
      <c r="I311" s="95">
        <f t="shared" ca="1" si="174"/>
        <v>294</v>
      </c>
      <c r="J311" s="95">
        <f t="shared" ca="1" si="175"/>
        <v>291</v>
      </c>
      <c r="K311" s="94">
        <f t="shared" si="166"/>
        <v>0</v>
      </c>
      <c r="L311" s="89">
        <f t="shared" si="168"/>
        <v>0</v>
      </c>
      <c r="M311" s="94">
        <f t="shared" ca="1" si="167"/>
        <v>0</v>
      </c>
      <c r="N311" s="89">
        <f t="shared" ca="1" si="169"/>
        <v>0</v>
      </c>
      <c r="O311" s="89"/>
      <c r="P311" s="2">
        <f t="shared" si="170"/>
        <v>294</v>
      </c>
      <c r="Q311" s="2">
        <f t="shared" si="202"/>
        <v>293</v>
      </c>
      <c r="R311" s="2">
        <f t="shared" si="202"/>
        <v>292</v>
      </c>
      <c r="S311" s="2">
        <f t="shared" si="202"/>
        <v>291</v>
      </c>
      <c r="T311" s="2">
        <f t="shared" si="202"/>
        <v>290</v>
      </c>
      <c r="U311" s="2">
        <f t="shared" si="202"/>
        <v>294</v>
      </c>
      <c r="V311" s="2">
        <f t="shared" si="202"/>
        <v>293</v>
      </c>
      <c r="W311" s="2">
        <f t="shared" si="202"/>
        <v>292</v>
      </c>
      <c r="X311" s="2">
        <f t="shared" si="202"/>
        <v>291</v>
      </c>
      <c r="Y311" s="2">
        <f t="shared" si="202"/>
        <v>290</v>
      </c>
      <c r="Z311" s="2">
        <f t="shared" si="202"/>
        <v>290</v>
      </c>
      <c r="AA311" s="92">
        <f t="shared" si="188"/>
        <v>291</v>
      </c>
      <c r="AB311" s="92">
        <f t="shared" si="189"/>
        <v>290</v>
      </c>
      <c r="AC311" s="92">
        <f t="shared" si="190"/>
        <v>289</v>
      </c>
      <c r="AD311" s="92">
        <f t="shared" si="191"/>
        <v>288</v>
      </c>
      <c r="AE311" s="92">
        <f t="shared" si="192"/>
        <v>287</v>
      </c>
      <c r="AF311" s="92">
        <f t="shared" si="193"/>
        <v>291</v>
      </c>
      <c r="AG311" s="92">
        <f t="shared" si="194"/>
        <v>290</v>
      </c>
      <c r="AH311" s="92">
        <f t="shared" si="195"/>
        <v>289</v>
      </c>
      <c r="AI311" s="92">
        <f t="shared" si="196"/>
        <v>288</v>
      </c>
      <c r="AJ311" s="92">
        <f t="shared" si="197"/>
        <v>287</v>
      </c>
      <c r="AK311" s="92">
        <f t="shared" si="198"/>
        <v>287</v>
      </c>
      <c r="AL311" s="96">
        <f t="shared" ca="1" si="176"/>
        <v>0</v>
      </c>
      <c r="AM311" s="96">
        <f t="shared" ca="1" si="177"/>
        <v>0</v>
      </c>
      <c r="AN311" s="96">
        <f t="shared" ca="1" si="178"/>
        <v>0</v>
      </c>
      <c r="AO311" s="96">
        <f t="shared" ca="1" si="179"/>
        <v>0</v>
      </c>
      <c r="AP311" s="96">
        <f t="shared" ca="1" si="180"/>
        <v>0</v>
      </c>
      <c r="AQ311" s="96">
        <f t="shared" ca="1" si="181"/>
        <v>0</v>
      </c>
      <c r="AR311" s="96">
        <f t="shared" ca="1" si="182"/>
        <v>0</v>
      </c>
      <c r="AS311" s="96">
        <f t="shared" ca="1" si="183"/>
        <v>0</v>
      </c>
      <c r="AT311" s="96">
        <f t="shared" ca="1" si="184"/>
        <v>0</v>
      </c>
      <c r="AU311" s="96">
        <f t="shared" ca="1" si="185"/>
        <v>0</v>
      </c>
      <c r="AV311" s="96">
        <f t="shared" ca="1" si="186"/>
        <v>0</v>
      </c>
      <c r="AW311" s="13">
        <f t="shared" ca="1" si="199"/>
        <v>6</v>
      </c>
      <c r="AX311" s="2">
        <f t="shared" ca="1" si="200"/>
        <v>17</v>
      </c>
    </row>
    <row r="312" spans="1:50" ht="15" customHeight="1" x14ac:dyDescent="0.25">
      <c r="A312" s="93">
        <f t="shared" si="165"/>
        <v>43192</v>
      </c>
      <c r="B312" s="51">
        <f>bering!K312</f>
        <v>5650.8059999999996</v>
      </c>
      <c r="C312" s="51">
        <f>conus!K312</f>
        <v>5859.7470000000003</v>
      </c>
      <c r="D312" s="55">
        <f t="shared" ca="1" si="171"/>
        <v>5650.8059999999996</v>
      </c>
      <c r="E312" s="61">
        <f t="shared" ca="1" si="201"/>
        <v>17</v>
      </c>
      <c r="F312" s="9">
        <f t="shared" ca="1" si="187"/>
        <v>0</v>
      </c>
      <c r="G312" s="63">
        <f>ROW()</f>
        <v>312</v>
      </c>
      <c r="H312" s="95">
        <f t="shared" si="173"/>
        <v>309</v>
      </c>
      <c r="I312" s="95">
        <f t="shared" ca="1" si="174"/>
        <v>295</v>
      </c>
      <c r="J312" s="95">
        <f t="shared" ca="1" si="175"/>
        <v>292</v>
      </c>
      <c r="K312" s="94">
        <f t="shared" si="166"/>
        <v>0</v>
      </c>
      <c r="L312" s="89">
        <f t="shared" si="168"/>
        <v>0</v>
      </c>
      <c r="M312" s="94">
        <f t="shared" ca="1" si="167"/>
        <v>0</v>
      </c>
      <c r="N312" s="89">
        <f t="shared" ca="1" si="169"/>
        <v>0</v>
      </c>
      <c r="O312" s="89"/>
      <c r="P312" s="2">
        <f t="shared" si="170"/>
        <v>295</v>
      </c>
      <c r="Q312" s="2">
        <f t="shared" si="202"/>
        <v>294</v>
      </c>
      <c r="R312" s="2">
        <f t="shared" si="202"/>
        <v>293</v>
      </c>
      <c r="S312" s="2">
        <f t="shared" si="202"/>
        <v>292</v>
      </c>
      <c r="T312" s="2">
        <f t="shared" si="202"/>
        <v>291</v>
      </c>
      <c r="U312" s="2">
        <f t="shared" si="202"/>
        <v>295</v>
      </c>
      <c r="V312" s="2">
        <f t="shared" si="202"/>
        <v>294</v>
      </c>
      <c r="W312" s="2">
        <f t="shared" si="202"/>
        <v>293</v>
      </c>
      <c r="X312" s="2">
        <f t="shared" si="202"/>
        <v>292</v>
      </c>
      <c r="Y312" s="2">
        <f t="shared" si="202"/>
        <v>291</v>
      </c>
      <c r="Z312" s="2">
        <f t="shared" si="202"/>
        <v>291</v>
      </c>
      <c r="AA312" s="92">
        <f t="shared" si="188"/>
        <v>292</v>
      </c>
      <c r="AB312" s="92">
        <f t="shared" si="189"/>
        <v>291</v>
      </c>
      <c r="AC312" s="92">
        <f t="shared" si="190"/>
        <v>290</v>
      </c>
      <c r="AD312" s="92">
        <f t="shared" si="191"/>
        <v>289</v>
      </c>
      <c r="AE312" s="92">
        <f t="shared" si="192"/>
        <v>288</v>
      </c>
      <c r="AF312" s="92">
        <f t="shared" si="193"/>
        <v>292</v>
      </c>
      <c r="AG312" s="92">
        <f t="shared" si="194"/>
        <v>291</v>
      </c>
      <c r="AH312" s="92">
        <f t="shared" si="195"/>
        <v>290</v>
      </c>
      <c r="AI312" s="92">
        <f t="shared" si="196"/>
        <v>289</v>
      </c>
      <c r="AJ312" s="92">
        <f t="shared" si="197"/>
        <v>288</v>
      </c>
      <c r="AK312" s="92">
        <f t="shared" si="198"/>
        <v>288</v>
      </c>
      <c r="AL312" s="96">
        <f t="shared" ca="1" si="176"/>
        <v>0</v>
      </c>
      <c r="AM312" s="96">
        <f t="shared" ca="1" si="177"/>
        <v>0</v>
      </c>
      <c r="AN312" s="96">
        <f t="shared" ca="1" si="178"/>
        <v>0</v>
      </c>
      <c r="AO312" s="96">
        <f t="shared" ca="1" si="179"/>
        <v>0</v>
      </c>
      <c r="AP312" s="96">
        <f t="shared" ca="1" si="180"/>
        <v>0</v>
      </c>
      <c r="AQ312" s="96">
        <f t="shared" ca="1" si="181"/>
        <v>0</v>
      </c>
      <c r="AR312" s="96">
        <f t="shared" ca="1" si="182"/>
        <v>0</v>
      </c>
      <c r="AS312" s="96">
        <f t="shared" ca="1" si="183"/>
        <v>0</v>
      </c>
      <c r="AT312" s="96">
        <f t="shared" ca="1" si="184"/>
        <v>0</v>
      </c>
      <c r="AU312" s="96">
        <f t="shared" ca="1" si="185"/>
        <v>0</v>
      </c>
      <c r="AV312" s="96">
        <f t="shared" ca="1" si="186"/>
        <v>0</v>
      </c>
      <c r="AW312" s="13">
        <f t="shared" ca="1" si="199"/>
        <v>6</v>
      </c>
      <c r="AX312" s="2">
        <f t="shared" ca="1" si="200"/>
        <v>17</v>
      </c>
    </row>
    <row r="313" spans="1:50" ht="15" customHeight="1" x14ac:dyDescent="0.25">
      <c r="A313" s="93">
        <f t="shared" si="165"/>
        <v>43193</v>
      </c>
      <c r="B313" s="51">
        <f>bering!K313</f>
        <v>5650.8059999999996</v>
      </c>
      <c r="C313" s="51">
        <f>conus!K313</f>
        <v>5859.7470000000003</v>
      </c>
      <c r="D313" s="55">
        <f t="shared" ca="1" si="171"/>
        <v>5650.8059999999996</v>
      </c>
      <c r="E313" s="61">
        <f t="shared" ca="1" si="201"/>
        <v>17</v>
      </c>
      <c r="F313" s="9">
        <f t="shared" ca="1" si="187"/>
        <v>0</v>
      </c>
      <c r="G313" s="63">
        <f>ROW()</f>
        <v>313</v>
      </c>
      <c r="H313" s="95">
        <f t="shared" si="173"/>
        <v>310</v>
      </c>
      <c r="I313" s="95">
        <f t="shared" ca="1" si="174"/>
        <v>296</v>
      </c>
      <c r="J313" s="95">
        <f t="shared" ca="1" si="175"/>
        <v>293</v>
      </c>
      <c r="K313" s="94">
        <f t="shared" si="166"/>
        <v>0</v>
      </c>
      <c r="L313" s="89">
        <f t="shared" si="168"/>
        <v>0</v>
      </c>
      <c r="M313" s="94">
        <f t="shared" ca="1" si="167"/>
        <v>0</v>
      </c>
      <c r="N313" s="89">
        <f t="shared" ca="1" si="169"/>
        <v>0</v>
      </c>
      <c r="O313" s="89"/>
      <c r="P313" s="2">
        <f t="shared" si="170"/>
        <v>296</v>
      </c>
      <c r="Q313" s="2">
        <f t="shared" si="202"/>
        <v>295</v>
      </c>
      <c r="R313" s="2">
        <f t="shared" si="202"/>
        <v>294</v>
      </c>
      <c r="S313" s="2">
        <f t="shared" si="202"/>
        <v>293</v>
      </c>
      <c r="T313" s="2">
        <f t="shared" si="202"/>
        <v>292</v>
      </c>
      <c r="U313" s="2">
        <f t="shared" si="202"/>
        <v>296</v>
      </c>
      <c r="V313" s="2">
        <f t="shared" si="202"/>
        <v>295</v>
      </c>
      <c r="W313" s="2">
        <f t="shared" si="202"/>
        <v>294</v>
      </c>
      <c r="X313" s="2">
        <f t="shared" si="202"/>
        <v>293</v>
      </c>
      <c r="Y313" s="2">
        <f t="shared" si="202"/>
        <v>292</v>
      </c>
      <c r="Z313" s="2">
        <f t="shared" si="202"/>
        <v>292</v>
      </c>
      <c r="AA313" s="92">
        <f t="shared" si="188"/>
        <v>293</v>
      </c>
      <c r="AB313" s="92">
        <f t="shared" si="189"/>
        <v>292</v>
      </c>
      <c r="AC313" s="92">
        <f t="shared" si="190"/>
        <v>291</v>
      </c>
      <c r="AD313" s="92">
        <f t="shared" si="191"/>
        <v>290</v>
      </c>
      <c r="AE313" s="92">
        <f t="shared" si="192"/>
        <v>289</v>
      </c>
      <c r="AF313" s="92">
        <f t="shared" si="193"/>
        <v>293</v>
      </c>
      <c r="AG313" s="92">
        <f t="shared" si="194"/>
        <v>292</v>
      </c>
      <c r="AH313" s="92">
        <f t="shared" si="195"/>
        <v>291</v>
      </c>
      <c r="AI313" s="92">
        <f t="shared" si="196"/>
        <v>290</v>
      </c>
      <c r="AJ313" s="92">
        <f t="shared" si="197"/>
        <v>289</v>
      </c>
      <c r="AK313" s="92">
        <f t="shared" si="198"/>
        <v>289</v>
      </c>
      <c r="AL313" s="96">
        <f t="shared" ca="1" si="176"/>
        <v>0</v>
      </c>
      <c r="AM313" s="96">
        <f t="shared" ca="1" si="177"/>
        <v>0</v>
      </c>
      <c r="AN313" s="96">
        <f t="shared" ca="1" si="178"/>
        <v>0</v>
      </c>
      <c r="AO313" s="96">
        <f t="shared" ca="1" si="179"/>
        <v>0</v>
      </c>
      <c r="AP313" s="96">
        <f t="shared" ca="1" si="180"/>
        <v>0</v>
      </c>
      <c r="AQ313" s="96">
        <f t="shared" ca="1" si="181"/>
        <v>0</v>
      </c>
      <c r="AR313" s="96">
        <f t="shared" ca="1" si="182"/>
        <v>0</v>
      </c>
      <c r="AS313" s="96">
        <f t="shared" ca="1" si="183"/>
        <v>0</v>
      </c>
      <c r="AT313" s="96">
        <f t="shared" ca="1" si="184"/>
        <v>0</v>
      </c>
      <c r="AU313" s="96">
        <f t="shared" ca="1" si="185"/>
        <v>0</v>
      </c>
      <c r="AV313" s="96">
        <f t="shared" ca="1" si="186"/>
        <v>0</v>
      </c>
      <c r="AW313" s="13">
        <f t="shared" ca="1" si="199"/>
        <v>6</v>
      </c>
      <c r="AX313" s="2">
        <f t="shared" ca="1" si="200"/>
        <v>17</v>
      </c>
    </row>
    <row r="314" spans="1:50" ht="15" customHeight="1" x14ac:dyDescent="0.25">
      <c r="A314" s="93">
        <f t="shared" si="165"/>
        <v>43194</v>
      </c>
      <c r="B314" s="51">
        <f>bering!K314</f>
        <v>5650.8059999999996</v>
      </c>
      <c r="C314" s="51">
        <f>conus!K314</f>
        <v>5859.7470000000003</v>
      </c>
      <c r="D314" s="55">
        <f t="shared" ca="1" si="171"/>
        <v>5650.8059999999996</v>
      </c>
      <c r="E314" s="61">
        <f t="shared" ca="1" si="201"/>
        <v>17</v>
      </c>
      <c r="F314" s="9">
        <f t="shared" ca="1" si="187"/>
        <v>0</v>
      </c>
      <c r="G314" s="63">
        <f>ROW()</f>
        <v>314</v>
      </c>
      <c r="H314" s="95">
        <f t="shared" si="173"/>
        <v>311</v>
      </c>
      <c r="I314" s="95">
        <f t="shared" ca="1" si="174"/>
        <v>297</v>
      </c>
      <c r="J314" s="95">
        <f t="shared" ca="1" si="175"/>
        <v>294</v>
      </c>
      <c r="K314" s="94">
        <f t="shared" si="166"/>
        <v>0</v>
      </c>
      <c r="L314" s="89">
        <f t="shared" si="168"/>
        <v>0</v>
      </c>
      <c r="M314" s="94">
        <f t="shared" ca="1" si="167"/>
        <v>0</v>
      </c>
      <c r="N314" s="89">
        <f t="shared" ca="1" si="169"/>
        <v>0</v>
      </c>
      <c r="O314" s="89"/>
      <c r="P314" s="2">
        <f t="shared" si="170"/>
        <v>297</v>
      </c>
      <c r="Q314" s="2">
        <f t="shared" si="202"/>
        <v>296</v>
      </c>
      <c r="R314" s="2">
        <f t="shared" si="202"/>
        <v>295</v>
      </c>
      <c r="S314" s="2">
        <f t="shared" si="202"/>
        <v>294</v>
      </c>
      <c r="T314" s="2">
        <f t="shared" si="202"/>
        <v>293</v>
      </c>
      <c r="U314" s="2">
        <f t="shared" si="202"/>
        <v>297</v>
      </c>
      <c r="V314" s="2">
        <f t="shared" si="202"/>
        <v>296</v>
      </c>
      <c r="W314" s="2">
        <f t="shared" si="202"/>
        <v>295</v>
      </c>
      <c r="X314" s="2">
        <f t="shared" si="202"/>
        <v>294</v>
      </c>
      <c r="Y314" s="2">
        <f t="shared" si="202"/>
        <v>293</v>
      </c>
      <c r="Z314" s="2">
        <f t="shared" si="202"/>
        <v>293</v>
      </c>
      <c r="AA314" s="92">
        <f t="shared" si="188"/>
        <v>294</v>
      </c>
      <c r="AB314" s="92">
        <f t="shared" si="189"/>
        <v>293</v>
      </c>
      <c r="AC314" s="92">
        <f t="shared" si="190"/>
        <v>292</v>
      </c>
      <c r="AD314" s="92">
        <f t="shared" si="191"/>
        <v>291</v>
      </c>
      <c r="AE314" s="92">
        <f t="shared" si="192"/>
        <v>290</v>
      </c>
      <c r="AF314" s="92">
        <f t="shared" si="193"/>
        <v>294</v>
      </c>
      <c r="AG314" s="92">
        <f t="shared" si="194"/>
        <v>293</v>
      </c>
      <c r="AH314" s="92">
        <f t="shared" si="195"/>
        <v>292</v>
      </c>
      <c r="AI314" s="92">
        <f t="shared" si="196"/>
        <v>291</v>
      </c>
      <c r="AJ314" s="92">
        <f t="shared" si="197"/>
        <v>290</v>
      </c>
      <c r="AK314" s="92">
        <f t="shared" si="198"/>
        <v>290</v>
      </c>
      <c r="AL314" s="96">
        <f t="shared" ca="1" si="176"/>
        <v>0</v>
      </c>
      <c r="AM314" s="96">
        <f t="shared" ca="1" si="177"/>
        <v>0</v>
      </c>
      <c r="AN314" s="96">
        <f t="shared" ca="1" si="178"/>
        <v>0</v>
      </c>
      <c r="AO314" s="96">
        <f t="shared" ca="1" si="179"/>
        <v>0</v>
      </c>
      <c r="AP314" s="96">
        <f t="shared" ca="1" si="180"/>
        <v>0</v>
      </c>
      <c r="AQ314" s="96">
        <f t="shared" ca="1" si="181"/>
        <v>0</v>
      </c>
      <c r="AR314" s="96">
        <f t="shared" ca="1" si="182"/>
        <v>0</v>
      </c>
      <c r="AS314" s="96">
        <f t="shared" ca="1" si="183"/>
        <v>0</v>
      </c>
      <c r="AT314" s="96">
        <f t="shared" ca="1" si="184"/>
        <v>0</v>
      </c>
      <c r="AU314" s="96">
        <f t="shared" ca="1" si="185"/>
        <v>0</v>
      </c>
      <c r="AV314" s="96">
        <f t="shared" ca="1" si="186"/>
        <v>0</v>
      </c>
      <c r="AW314" s="13">
        <f t="shared" ca="1" si="199"/>
        <v>6</v>
      </c>
      <c r="AX314" s="2">
        <f t="shared" ca="1" si="200"/>
        <v>17</v>
      </c>
    </row>
    <row r="315" spans="1:50" ht="15" customHeight="1" x14ac:dyDescent="0.25">
      <c r="A315" s="93">
        <f t="shared" si="165"/>
        <v>43195</v>
      </c>
      <c r="B315" s="51">
        <f>bering!K315</f>
        <v>5650.8059999999996</v>
      </c>
      <c r="C315" s="51">
        <f>conus!K315</f>
        <v>5859.7470000000003</v>
      </c>
      <c r="D315" s="55">
        <f t="shared" ca="1" si="171"/>
        <v>5650.8059999999996</v>
      </c>
      <c r="E315" s="61">
        <f t="shared" ca="1" si="201"/>
        <v>17</v>
      </c>
      <c r="F315" s="9">
        <f t="shared" ca="1" si="187"/>
        <v>0</v>
      </c>
      <c r="G315" s="63">
        <f>ROW()</f>
        <v>315</v>
      </c>
      <c r="H315" s="95">
        <f t="shared" si="173"/>
        <v>312</v>
      </c>
      <c r="I315" s="95">
        <f t="shared" ca="1" si="174"/>
        <v>298</v>
      </c>
      <c r="J315" s="95">
        <f t="shared" ca="1" si="175"/>
        <v>295</v>
      </c>
      <c r="K315" s="94">
        <f t="shared" si="166"/>
        <v>0</v>
      </c>
      <c r="L315" s="89">
        <f t="shared" si="168"/>
        <v>0</v>
      </c>
      <c r="M315" s="94">
        <f t="shared" ca="1" si="167"/>
        <v>0</v>
      </c>
      <c r="N315" s="89">
        <f t="shared" ca="1" si="169"/>
        <v>0</v>
      </c>
      <c r="O315" s="89"/>
      <c r="P315" s="2">
        <f t="shared" si="170"/>
        <v>298</v>
      </c>
      <c r="Q315" s="2">
        <f t="shared" si="202"/>
        <v>297</v>
      </c>
      <c r="R315" s="2">
        <f t="shared" si="202"/>
        <v>296</v>
      </c>
      <c r="S315" s="2">
        <f t="shared" si="202"/>
        <v>295</v>
      </c>
      <c r="T315" s="2">
        <f t="shared" si="202"/>
        <v>294</v>
      </c>
      <c r="U315" s="2">
        <f t="shared" si="202"/>
        <v>298</v>
      </c>
      <c r="V315" s="2">
        <f t="shared" si="202"/>
        <v>297</v>
      </c>
      <c r="W315" s="2">
        <f t="shared" si="202"/>
        <v>296</v>
      </c>
      <c r="X315" s="2">
        <f t="shared" si="202"/>
        <v>295</v>
      </c>
      <c r="Y315" s="2">
        <f t="shared" si="202"/>
        <v>294</v>
      </c>
      <c r="Z315" s="2">
        <f t="shared" si="202"/>
        <v>294</v>
      </c>
      <c r="AA315" s="92">
        <f t="shared" si="188"/>
        <v>295</v>
      </c>
      <c r="AB315" s="92">
        <f t="shared" si="189"/>
        <v>294</v>
      </c>
      <c r="AC315" s="92">
        <f t="shared" si="190"/>
        <v>293</v>
      </c>
      <c r="AD315" s="92">
        <f t="shared" si="191"/>
        <v>292</v>
      </c>
      <c r="AE315" s="92">
        <f t="shared" si="192"/>
        <v>291</v>
      </c>
      <c r="AF315" s="92">
        <f t="shared" si="193"/>
        <v>295</v>
      </c>
      <c r="AG315" s="92">
        <f t="shared" si="194"/>
        <v>294</v>
      </c>
      <c r="AH315" s="92">
        <f t="shared" si="195"/>
        <v>293</v>
      </c>
      <c r="AI315" s="92">
        <f t="shared" si="196"/>
        <v>292</v>
      </c>
      <c r="AJ315" s="92">
        <f t="shared" si="197"/>
        <v>291</v>
      </c>
      <c r="AK315" s="92">
        <f t="shared" si="198"/>
        <v>291</v>
      </c>
      <c r="AL315" s="96">
        <f t="shared" ca="1" si="176"/>
        <v>0</v>
      </c>
      <c r="AM315" s="96">
        <f t="shared" ca="1" si="177"/>
        <v>0</v>
      </c>
      <c r="AN315" s="96">
        <f t="shared" ca="1" si="178"/>
        <v>0</v>
      </c>
      <c r="AO315" s="96">
        <f t="shared" ca="1" si="179"/>
        <v>0</v>
      </c>
      <c r="AP315" s="96">
        <f t="shared" ca="1" si="180"/>
        <v>0</v>
      </c>
      <c r="AQ315" s="96">
        <f t="shared" ca="1" si="181"/>
        <v>0</v>
      </c>
      <c r="AR315" s="96">
        <f t="shared" ca="1" si="182"/>
        <v>0</v>
      </c>
      <c r="AS315" s="96">
        <f t="shared" ca="1" si="183"/>
        <v>0</v>
      </c>
      <c r="AT315" s="96">
        <f t="shared" ca="1" si="184"/>
        <v>0</v>
      </c>
      <c r="AU315" s="96">
        <f t="shared" ca="1" si="185"/>
        <v>0</v>
      </c>
      <c r="AV315" s="96">
        <f t="shared" ca="1" si="186"/>
        <v>0</v>
      </c>
      <c r="AW315" s="13">
        <f t="shared" ca="1" si="199"/>
        <v>6</v>
      </c>
      <c r="AX315" s="2">
        <f t="shared" ca="1" si="200"/>
        <v>17</v>
      </c>
    </row>
    <row r="316" spans="1:50" ht="15" customHeight="1" x14ac:dyDescent="0.25">
      <c r="A316" s="93">
        <f t="shared" si="165"/>
        <v>43196</v>
      </c>
      <c r="B316" s="51">
        <f>bering!K316</f>
        <v>5650.8059999999996</v>
      </c>
      <c r="C316" s="51">
        <f>conus!K316</f>
        <v>5859.7470000000003</v>
      </c>
      <c r="D316" s="55">
        <f t="shared" ca="1" si="171"/>
        <v>5650.8059999999996</v>
      </c>
      <c r="E316" s="61">
        <f t="shared" ca="1" si="201"/>
        <v>17</v>
      </c>
      <c r="F316" s="9">
        <f t="shared" ca="1" si="187"/>
        <v>0</v>
      </c>
      <c r="G316" s="63">
        <f>ROW()</f>
        <v>316</v>
      </c>
      <c r="H316" s="95">
        <f t="shared" si="173"/>
        <v>313</v>
      </c>
      <c r="I316" s="95">
        <f t="shared" ca="1" si="174"/>
        <v>299</v>
      </c>
      <c r="J316" s="95">
        <f t="shared" ca="1" si="175"/>
        <v>296</v>
      </c>
      <c r="K316" s="94">
        <f t="shared" si="166"/>
        <v>0</v>
      </c>
      <c r="L316" s="89">
        <f t="shared" si="168"/>
        <v>0</v>
      </c>
      <c r="M316" s="94">
        <f t="shared" ca="1" si="167"/>
        <v>0</v>
      </c>
      <c r="N316" s="89">
        <f t="shared" ca="1" si="169"/>
        <v>0</v>
      </c>
      <c r="O316" s="89"/>
      <c r="P316" s="2">
        <f t="shared" si="170"/>
        <v>299</v>
      </c>
      <c r="Q316" s="2">
        <f t="shared" si="202"/>
        <v>298</v>
      </c>
      <c r="R316" s="2">
        <f t="shared" si="202"/>
        <v>297</v>
      </c>
      <c r="S316" s="2">
        <f t="shared" si="202"/>
        <v>296</v>
      </c>
      <c r="T316" s="2">
        <f t="shared" si="202"/>
        <v>295</v>
      </c>
      <c r="U316" s="2">
        <f t="shared" si="202"/>
        <v>299</v>
      </c>
      <c r="V316" s="2">
        <f t="shared" si="202"/>
        <v>298</v>
      </c>
      <c r="W316" s="2">
        <f t="shared" si="202"/>
        <v>297</v>
      </c>
      <c r="X316" s="2">
        <f t="shared" si="202"/>
        <v>296</v>
      </c>
      <c r="Y316" s="2">
        <f t="shared" si="202"/>
        <v>295</v>
      </c>
      <c r="Z316" s="2">
        <f t="shared" si="202"/>
        <v>295</v>
      </c>
      <c r="AA316" s="92">
        <f t="shared" si="188"/>
        <v>296</v>
      </c>
      <c r="AB316" s="92">
        <f t="shared" si="189"/>
        <v>295</v>
      </c>
      <c r="AC316" s="92">
        <f t="shared" si="190"/>
        <v>294</v>
      </c>
      <c r="AD316" s="92">
        <f t="shared" si="191"/>
        <v>293</v>
      </c>
      <c r="AE316" s="92">
        <f t="shared" si="192"/>
        <v>292</v>
      </c>
      <c r="AF316" s="92">
        <f t="shared" si="193"/>
        <v>296</v>
      </c>
      <c r="AG316" s="92">
        <f t="shared" si="194"/>
        <v>295</v>
      </c>
      <c r="AH316" s="92">
        <f t="shared" si="195"/>
        <v>294</v>
      </c>
      <c r="AI316" s="92">
        <f t="shared" si="196"/>
        <v>293</v>
      </c>
      <c r="AJ316" s="92">
        <f t="shared" si="197"/>
        <v>292</v>
      </c>
      <c r="AK316" s="92">
        <f t="shared" si="198"/>
        <v>292</v>
      </c>
      <c r="AL316" s="96">
        <f t="shared" ca="1" si="176"/>
        <v>0</v>
      </c>
      <c r="AM316" s="96">
        <f t="shared" ca="1" si="177"/>
        <v>0</v>
      </c>
      <c r="AN316" s="96">
        <f t="shared" ca="1" si="178"/>
        <v>0</v>
      </c>
      <c r="AO316" s="96">
        <f t="shared" ca="1" si="179"/>
        <v>0</v>
      </c>
      <c r="AP316" s="96">
        <f t="shared" ca="1" si="180"/>
        <v>0</v>
      </c>
      <c r="AQ316" s="96">
        <f t="shared" ca="1" si="181"/>
        <v>0</v>
      </c>
      <c r="AR316" s="96">
        <f t="shared" ca="1" si="182"/>
        <v>0</v>
      </c>
      <c r="AS316" s="96">
        <f t="shared" ca="1" si="183"/>
        <v>0</v>
      </c>
      <c r="AT316" s="96">
        <f t="shared" ca="1" si="184"/>
        <v>0</v>
      </c>
      <c r="AU316" s="96">
        <f t="shared" ca="1" si="185"/>
        <v>0</v>
      </c>
      <c r="AV316" s="96">
        <f t="shared" ca="1" si="186"/>
        <v>0</v>
      </c>
      <c r="AW316" s="13">
        <f t="shared" ca="1" si="199"/>
        <v>6</v>
      </c>
      <c r="AX316" s="2">
        <f t="shared" ca="1" si="200"/>
        <v>17</v>
      </c>
    </row>
    <row r="317" spans="1:50" ht="15" customHeight="1" x14ac:dyDescent="0.25">
      <c r="A317" s="93">
        <f t="shared" si="165"/>
        <v>43197</v>
      </c>
      <c r="B317" s="51">
        <f>bering!K317</f>
        <v>5650.8059999999996</v>
      </c>
      <c r="C317" s="51">
        <f>conus!K317</f>
        <v>5859.7470000000003</v>
      </c>
      <c r="D317" s="55">
        <f t="shared" ca="1" si="171"/>
        <v>5650.8059999999996</v>
      </c>
      <c r="E317" s="61">
        <f t="shared" ca="1" si="201"/>
        <v>17</v>
      </c>
      <c r="F317" s="9">
        <f t="shared" ca="1" si="187"/>
        <v>0</v>
      </c>
      <c r="G317" s="63">
        <f>ROW()</f>
        <v>317</v>
      </c>
      <c r="H317" s="95">
        <f t="shared" si="173"/>
        <v>314</v>
      </c>
      <c r="I317" s="95">
        <f t="shared" ca="1" si="174"/>
        <v>300</v>
      </c>
      <c r="J317" s="95">
        <f t="shared" ca="1" si="175"/>
        <v>297</v>
      </c>
      <c r="K317" s="94">
        <f t="shared" si="166"/>
        <v>0</v>
      </c>
      <c r="L317" s="89">
        <f t="shared" si="168"/>
        <v>0</v>
      </c>
      <c r="M317" s="94">
        <f t="shared" ca="1" si="167"/>
        <v>0</v>
      </c>
      <c r="N317" s="89">
        <f t="shared" ca="1" si="169"/>
        <v>0</v>
      </c>
      <c r="O317" s="89"/>
      <c r="P317" s="2">
        <f t="shared" si="170"/>
        <v>300</v>
      </c>
      <c r="Q317" s="2">
        <f t="shared" si="202"/>
        <v>299</v>
      </c>
      <c r="R317" s="2">
        <f t="shared" si="202"/>
        <v>298</v>
      </c>
      <c r="S317" s="2">
        <f t="shared" si="202"/>
        <v>297</v>
      </c>
      <c r="T317" s="2">
        <f t="shared" si="202"/>
        <v>296</v>
      </c>
      <c r="U317" s="2">
        <f t="shared" si="202"/>
        <v>300</v>
      </c>
      <c r="V317" s="2">
        <f t="shared" si="202"/>
        <v>299</v>
      </c>
      <c r="W317" s="2">
        <f t="shared" si="202"/>
        <v>298</v>
      </c>
      <c r="X317" s="2">
        <f t="shared" si="202"/>
        <v>297</v>
      </c>
      <c r="Y317" s="2">
        <f t="shared" si="202"/>
        <v>296</v>
      </c>
      <c r="Z317" s="2">
        <f t="shared" si="202"/>
        <v>296</v>
      </c>
      <c r="AA317" s="92">
        <f t="shared" si="188"/>
        <v>297</v>
      </c>
      <c r="AB317" s="92">
        <f t="shared" si="189"/>
        <v>296</v>
      </c>
      <c r="AC317" s="92">
        <f t="shared" si="190"/>
        <v>295</v>
      </c>
      <c r="AD317" s="92">
        <f t="shared" si="191"/>
        <v>294</v>
      </c>
      <c r="AE317" s="92">
        <f t="shared" si="192"/>
        <v>293</v>
      </c>
      <c r="AF317" s="92">
        <f t="shared" si="193"/>
        <v>297</v>
      </c>
      <c r="AG317" s="92">
        <f t="shared" si="194"/>
        <v>296</v>
      </c>
      <c r="AH317" s="92">
        <f t="shared" si="195"/>
        <v>295</v>
      </c>
      <c r="AI317" s="92">
        <f t="shared" si="196"/>
        <v>294</v>
      </c>
      <c r="AJ317" s="92">
        <f t="shared" si="197"/>
        <v>293</v>
      </c>
      <c r="AK317" s="92">
        <f t="shared" si="198"/>
        <v>293</v>
      </c>
      <c r="AL317" s="96">
        <f t="shared" ca="1" si="176"/>
        <v>0</v>
      </c>
      <c r="AM317" s="96">
        <f t="shared" ca="1" si="177"/>
        <v>0</v>
      </c>
      <c r="AN317" s="96">
        <f t="shared" ca="1" si="178"/>
        <v>0</v>
      </c>
      <c r="AO317" s="96">
        <f t="shared" ca="1" si="179"/>
        <v>0</v>
      </c>
      <c r="AP317" s="96">
        <f t="shared" ca="1" si="180"/>
        <v>0</v>
      </c>
      <c r="AQ317" s="96">
        <f t="shared" ca="1" si="181"/>
        <v>0</v>
      </c>
      <c r="AR317" s="96">
        <f t="shared" ca="1" si="182"/>
        <v>0</v>
      </c>
      <c r="AS317" s="96">
        <f t="shared" ca="1" si="183"/>
        <v>0</v>
      </c>
      <c r="AT317" s="96">
        <f t="shared" ca="1" si="184"/>
        <v>0</v>
      </c>
      <c r="AU317" s="96">
        <f t="shared" ca="1" si="185"/>
        <v>0</v>
      </c>
      <c r="AV317" s="96">
        <f t="shared" ca="1" si="186"/>
        <v>0</v>
      </c>
      <c r="AW317" s="13">
        <f t="shared" ca="1" si="199"/>
        <v>6</v>
      </c>
      <c r="AX317" s="2">
        <f t="shared" ca="1" si="200"/>
        <v>17</v>
      </c>
    </row>
    <row r="318" spans="1:50" ht="15" customHeight="1" x14ac:dyDescent="0.25">
      <c r="A318" s="93">
        <f t="shared" si="165"/>
        <v>43198</v>
      </c>
      <c r="B318" s="51">
        <f>bering!K318</f>
        <v>5650.8059999999996</v>
      </c>
      <c r="C318" s="51">
        <f>conus!K318</f>
        <v>5859.7470000000003</v>
      </c>
      <c r="D318" s="55">
        <f t="shared" ca="1" si="171"/>
        <v>5650.8059999999996</v>
      </c>
      <c r="E318" s="61">
        <f t="shared" ca="1" si="201"/>
        <v>17</v>
      </c>
      <c r="F318" s="9">
        <f t="shared" ca="1" si="187"/>
        <v>0</v>
      </c>
      <c r="G318" s="63">
        <f>ROW()</f>
        <v>318</v>
      </c>
      <c r="H318" s="95">
        <f t="shared" si="173"/>
        <v>315</v>
      </c>
      <c r="I318" s="95">
        <f t="shared" ca="1" si="174"/>
        <v>301</v>
      </c>
      <c r="J318" s="95">
        <f t="shared" ca="1" si="175"/>
        <v>298</v>
      </c>
      <c r="K318" s="94">
        <f t="shared" si="166"/>
        <v>0</v>
      </c>
      <c r="L318" s="89">
        <f t="shared" si="168"/>
        <v>0</v>
      </c>
      <c r="M318" s="94">
        <f t="shared" ca="1" si="167"/>
        <v>0</v>
      </c>
      <c r="N318" s="89">
        <f t="shared" ca="1" si="169"/>
        <v>0</v>
      </c>
      <c r="O318" s="89"/>
      <c r="P318" s="2">
        <f t="shared" si="170"/>
        <v>301</v>
      </c>
      <c r="Q318" s="2">
        <f t="shared" si="202"/>
        <v>300</v>
      </c>
      <c r="R318" s="2">
        <f t="shared" si="202"/>
        <v>299</v>
      </c>
      <c r="S318" s="2">
        <f t="shared" si="202"/>
        <v>298</v>
      </c>
      <c r="T318" s="2">
        <f t="shared" si="202"/>
        <v>297</v>
      </c>
      <c r="U318" s="2">
        <f t="shared" si="202"/>
        <v>301</v>
      </c>
      <c r="V318" s="2">
        <f t="shared" si="202"/>
        <v>300</v>
      </c>
      <c r="W318" s="2">
        <f t="shared" si="202"/>
        <v>299</v>
      </c>
      <c r="X318" s="2">
        <f t="shared" si="202"/>
        <v>298</v>
      </c>
      <c r="Y318" s="2">
        <f t="shared" si="202"/>
        <v>297</v>
      </c>
      <c r="Z318" s="2">
        <f t="shared" si="202"/>
        <v>297</v>
      </c>
      <c r="AA318" s="92">
        <f t="shared" si="188"/>
        <v>298</v>
      </c>
      <c r="AB318" s="92">
        <f t="shared" si="189"/>
        <v>297</v>
      </c>
      <c r="AC318" s="92">
        <f t="shared" si="190"/>
        <v>296</v>
      </c>
      <c r="AD318" s="92">
        <f t="shared" si="191"/>
        <v>295</v>
      </c>
      <c r="AE318" s="92">
        <f t="shared" si="192"/>
        <v>294</v>
      </c>
      <c r="AF318" s="92">
        <f t="shared" si="193"/>
        <v>298</v>
      </c>
      <c r="AG318" s="92">
        <f t="shared" si="194"/>
        <v>297</v>
      </c>
      <c r="AH318" s="92">
        <f t="shared" si="195"/>
        <v>296</v>
      </c>
      <c r="AI318" s="92">
        <f t="shared" si="196"/>
        <v>295</v>
      </c>
      <c r="AJ318" s="92">
        <f t="shared" si="197"/>
        <v>294</v>
      </c>
      <c r="AK318" s="92">
        <f t="shared" si="198"/>
        <v>294</v>
      </c>
      <c r="AL318" s="96">
        <f t="shared" ca="1" si="176"/>
        <v>0</v>
      </c>
      <c r="AM318" s="96">
        <f t="shared" ca="1" si="177"/>
        <v>0</v>
      </c>
      <c r="AN318" s="96">
        <f t="shared" ca="1" si="178"/>
        <v>0</v>
      </c>
      <c r="AO318" s="96">
        <f t="shared" ca="1" si="179"/>
        <v>0</v>
      </c>
      <c r="AP318" s="96">
        <f t="shared" ca="1" si="180"/>
        <v>0</v>
      </c>
      <c r="AQ318" s="96">
        <f t="shared" ca="1" si="181"/>
        <v>0</v>
      </c>
      <c r="AR318" s="96">
        <f t="shared" ca="1" si="182"/>
        <v>0</v>
      </c>
      <c r="AS318" s="96">
        <f t="shared" ca="1" si="183"/>
        <v>0</v>
      </c>
      <c r="AT318" s="96">
        <f t="shared" ca="1" si="184"/>
        <v>0</v>
      </c>
      <c r="AU318" s="96">
        <f t="shared" ca="1" si="185"/>
        <v>0</v>
      </c>
      <c r="AV318" s="96">
        <f t="shared" ca="1" si="186"/>
        <v>0</v>
      </c>
      <c r="AW318" s="13">
        <f t="shared" ca="1" si="199"/>
        <v>6</v>
      </c>
      <c r="AX318" s="2">
        <f t="shared" ca="1" si="200"/>
        <v>17</v>
      </c>
    </row>
    <row r="319" spans="1:50" ht="15" customHeight="1" x14ac:dyDescent="0.25">
      <c r="A319" s="93">
        <f t="shared" si="165"/>
        <v>43199</v>
      </c>
      <c r="B319" s="51">
        <f>bering!K319</f>
        <v>5650.8059999999996</v>
      </c>
      <c r="C319" s="51">
        <f>conus!K319</f>
        <v>5859.7470000000003</v>
      </c>
      <c r="D319" s="55">
        <f t="shared" ca="1" si="171"/>
        <v>5650.8059999999996</v>
      </c>
      <c r="E319" s="61">
        <f t="shared" ca="1" si="201"/>
        <v>17</v>
      </c>
      <c r="F319" s="9">
        <f t="shared" ca="1" si="187"/>
        <v>0</v>
      </c>
      <c r="G319" s="63">
        <f>ROW()</f>
        <v>319</v>
      </c>
      <c r="H319" s="95">
        <f t="shared" si="173"/>
        <v>316</v>
      </c>
      <c r="I319" s="95">
        <f t="shared" ca="1" si="174"/>
        <v>302</v>
      </c>
      <c r="J319" s="95">
        <f t="shared" ca="1" si="175"/>
        <v>299</v>
      </c>
      <c r="K319" s="94">
        <f t="shared" si="166"/>
        <v>0</v>
      </c>
      <c r="L319" s="89">
        <f t="shared" si="168"/>
        <v>0</v>
      </c>
      <c r="M319" s="94">
        <f t="shared" ca="1" si="167"/>
        <v>0</v>
      </c>
      <c r="N319" s="89">
        <f t="shared" ca="1" si="169"/>
        <v>0</v>
      </c>
      <c r="O319" s="89"/>
      <c r="P319" s="2">
        <f t="shared" si="170"/>
        <v>302</v>
      </c>
      <c r="Q319" s="2">
        <f t="shared" si="202"/>
        <v>301</v>
      </c>
      <c r="R319" s="2">
        <f t="shared" si="202"/>
        <v>300</v>
      </c>
      <c r="S319" s="2">
        <f t="shared" si="202"/>
        <v>299</v>
      </c>
      <c r="T319" s="2">
        <f t="shared" si="202"/>
        <v>298</v>
      </c>
      <c r="U319" s="2">
        <f t="shared" si="202"/>
        <v>302</v>
      </c>
      <c r="V319" s="2">
        <f t="shared" si="202"/>
        <v>301</v>
      </c>
      <c r="W319" s="2">
        <f t="shared" si="202"/>
        <v>300</v>
      </c>
      <c r="X319" s="2">
        <f t="shared" si="202"/>
        <v>299</v>
      </c>
      <c r="Y319" s="2">
        <f t="shared" si="202"/>
        <v>298</v>
      </c>
      <c r="Z319" s="2">
        <f t="shared" si="202"/>
        <v>298</v>
      </c>
      <c r="AA319" s="92">
        <f t="shared" si="188"/>
        <v>299</v>
      </c>
      <c r="AB319" s="92">
        <f t="shared" si="189"/>
        <v>298</v>
      </c>
      <c r="AC319" s="92">
        <f t="shared" si="190"/>
        <v>297</v>
      </c>
      <c r="AD319" s="92">
        <f t="shared" si="191"/>
        <v>296</v>
      </c>
      <c r="AE319" s="92">
        <f t="shared" si="192"/>
        <v>295</v>
      </c>
      <c r="AF319" s="92">
        <f t="shared" si="193"/>
        <v>299</v>
      </c>
      <c r="AG319" s="92">
        <f t="shared" si="194"/>
        <v>298</v>
      </c>
      <c r="AH319" s="92">
        <f t="shared" si="195"/>
        <v>297</v>
      </c>
      <c r="AI319" s="92">
        <f t="shared" si="196"/>
        <v>296</v>
      </c>
      <c r="AJ319" s="92">
        <f t="shared" si="197"/>
        <v>295</v>
      </c>
      <c r="AK319" s="92">
        <f t="shared" si="198"/>
        <v>295</v>
      </c>
      <c r="AL319" s="96">
        <f t="shared" ca="1" si="176"/>
        <v>0</v>
      </c>
      <c r="AM319" s="96">
        <f t="shared" ca="1" si="177"/>
        <v>0</v>
      </c>
      <c r="AN319" s="96">
        <f t="shared" ca="1" si="178"/>
        <v>0</v>
      </c>
      <c r="AO319" s="96">
        <f t="shared" ca="1" si="179"/>
        <v>0</v>
      </c>
      <c r="AP319" s="96">
        <f t="shared" ca="1" si="180"/>
        <v>0</v>
      </c>
      <c r="AQ319" s="96">
        <f t="shared" ca="1" si="181"/>
        <v>0</v>
      </c>
      <c r="AR319" s="96">
        <f t="shared" ca="1" si="182"/>
        <v>0</v>
      </c>
      <c r="AS319" s="96">
        <f t="shared" ca="1" si="183"/>
        <v>0</v>
      </c>
      <c r="AT319" s="96">
        <f t="shared" ca="1" si="184"/>
        <v>0</v>
      </c>
      <c r="AU319" s="96">
        <f t="shared" ca="1" si="185"/>
        <v>0</v>
      </c>
      <c r="AV319" s="96">
        <f t="shared" ca="1" si="186"/>
        <v>0</v>
      </c>
      <c r="AW319" s="13">
        <f t="shared" ca="1" si="199"/>
        <v>6</v>
      </c>
      <c r="AX319" s="2">
        <f t="shared" ca="1" si="200"/>
        <v>17</v>
      </c>
    </row>
    <row r="320" spans="1:50" ht="15" customHeight="1" x14ac:dyDescent="0.25">
      <c r="A320" s="93">
        <f t="shared" si="165"/>
        <v>43200</v>
      </c>
      <c r="B320" s="51">
        <f>bering!K320</f>
        <v>5650.8059999999996</v>
      </c>
      <c r="C320" s="51">
        <f>conus!K320</f>
        <v>5859.7470000000003</v>
      </c>
      <c r="D320" s="55">
        <f t="shared" ca="1" si="171"/>
        <v>5650.8059999999996</v>
      </c>
      <c r="E320" s="61">
        <f t="shared" ca="1" si="201"/>
        <v>17</v>
      </c>
      <c r="F320" s="9">
        <f t="shared" ca="1" si="187"/>
        <v>0</v>
      </c>
      <c r="G320" s="63">
        <f>ROW()</f>
        <v>320</v>
      </c>
      <c r="H320" s="95">
        <f t="shared" si="173"/>
        <v>317</v>
      </c>
      <c r="I320" s="95">
        <f t="shared" ca="1" si="174"/>
        <v>303</v>
      </c>
      <c r="J320" s="95">
        <f t="shared" ca="1" si="175"/>
        <v>300</v>
      </c>
      <c r="K320" s="94">
        <f t="shared" si="166"/>
        <v>0</v>
      </c>
      <c r="L320" s="89">
        <f t="shared" si="168"/>
        <v>0</v>
      </c>
      <c r="M320" s="94">
        <f t="shared" ca="1" si="167"/>
        <v>0</v>
      </c>
      <c r="N320" s="89">
        <f t="shared" ca="1" si="169"/>
        <v>0</v>
      </c>
      <c r="O320" s="89"/>
      <c r="P320" s="2">
        <f t="shared" si="170"/>
        <v>303</v>
      </c>
      <c r="Q320" s="2">
        <f t="shared" si="202"/>
        <v>302</v>
      </c>
      <c r="R320" s="2">
        <f t="shared" si="202"/>
        <v>301</v>
      </c>
      <c r="S320" s="2">
        <f t="shared" si="202"/>
        <v>300</v>
      </c>
      <c r="T320" s="2">
        <f t="shared" si="202"/>
        <v>299</v>
      </c>
      <c r="U320" s="2">
        <f t="shared" si="202"/>
        <v>303</v>
      </c>
      <c r="V320" s="2">
        <f t="shared" si="202"/>
        <v>302</v>
      </c>
      <c r="W320" s="2">
        <f t="shared" si="202"/>
        <v>301</v>
      </c>
      <c r="X320" s="2">
        <f t="shared" si="202"/>
        <v>300</v>
      </c>
      <c r="Y320" s="2">
        <f t="shared" si="202"/>
        <v>299</v>
      </c>
      <c r="Z320" s="2">
        <f t="shared" si="202"/>
        <v>299</v>
      </c>
      <c r="AA320" s="92">
        <f t="shared" si="188"/>
        <v>300</v>
      </c>
      <c r="AB320" s="92">
        <f t="shared" si="189"/>
        <v>299</v>
      </c>
      <c r="AC320" s="92">
        <f t="shared" si="190"/>
        <v>298</v>
      </c>
      <c r="AD320" s="92">
        <f t="shared" si="191"/>
        <v>297</v>
      </c>
      <c r="AE320" s="92">
        <f t="shared" si="192"/>
        <v>296</v>
      </c>
      <c r="AF320" s="92">
        <f t="shared" si="193"/>
        <v>300</v>
      </c>
      <c r="AG320" s="92">
        <f t="shared" si="194"/>
        <v>299</v>
      </c>
      <c r="AH320" s="92">
        <f t="shared" si="195"/>
        <v>298</v>
      </c>
      <c r="AI320" s="92">
        <f t="shared" si="196"/>
        <v>297</v>
      </c>
      <c r="AJ320" s="92">
        <f t="shared" si="197"/>
        <v>296</v>
      </c>
      <c r="AK320" s="92">
        <f t="shared" si="198"/>
        <v>296</v>
      </c>
      <c r="AL320" s="96">
        <f t="shared" ca="1" si="176"/>
        <v>0</v>
      </c>
      <c r="AM320" s="96">
        <f t="shared" ca="1" si="177"/>
        <v>0</v>
      </c>
      <c r="AN320" s="96">
        <f t="shared" ca="1" si="178"/>
        <v>0</v>
      </c>
      <c r="AO320" s="96">
        <f t="shared" ca="1" si="179"/>
        <v>0</v>
      </c>
      <c r="AP320" s="96">
        <f t="shared" ca="1" si="180"/>
        <v>0</v>
      </c>
      <c r="AQ320" s="96">
        <f t="shared" ca="1" si="181"/>
        <v>0</v>
      </c>
      <c r="AR320" s="96">
        <f t="shared" ca="1" si="182"/>
        <v>0</v>
      </c>
      <c r="AS320" s="96">
        <f t="shared" ca="1" si="183"/>
        <v>0</v>
      </c>
      <c r="AT320" s="96">
        <f t="shared" ca="1" si="184"/>
        <v>0</v>
      </c>
      <c r="AU320" s="96">
        <f t="shared" ca="1" si="185"/>
        <v>0</v>
      </c>
      <c r="AV320" s="96">
        <f t="shared" ca="1" si="186"/>
        <v>0</v>
      </c>
      <c r="AW320" s="13">
        <f t="shared" ca="1" si="199"/>
        <v>6</v>
      </c>
      <c r="AX320" s="2">
        <f t="shared" ca="1" si="200"/>
        <v>17</v>
      </c>
    </row>
    <row r="321" spans="1:50" ht="15" customHeight="1" x14ac:dyDescent="0.25">
      <c r="A321" s="93">
        <f t="shared" si="165"/>
        <v>43201</v>
      </c>
      <c r="B321" s="51">
        <f>bering!K321</f>
        <v>5650.8059999999996</v>
      </c>
      <c r="C321" s="51">
        <f>conus!K321</f>
        <v>5859.7470000000003</v>
      </c>
      <c r="D321" s="55">
        <f t="shared" ca="1" si="171"/>
        <v>5650.8059999999996</v>
      </c>
      <c r="E321" s="61">
        <f t="shared" ca="1" si="201"/>
        <v>17</v>
      </c>
      <c r="F321" s="9">
        <f t="shared" ca="1" si="187"/>
        <v>0</v>
      </c>
      <c r="G321" s="63">
        <f>ROW()</f>
        <v>321</v>
      </c>
      <c r="H321" s="95">
        <f t="shared" si="173"/>
        <v>318</v>
      </c>
      <c r="I321" s="95">
        <f t="shared" ca="1" si="174"/>
        <v>304</v>
      </c>
      <c r="J321" s="95">
        <f t="shared" ca="1" si="175"/>
        <v>301</v>
      </c>
      <c r="K321" s="94">
        <f t="shared" si="166"/>
        <v>0</v>
      </c>
      <c r="L321" s="89">
        <f t="shared" si="168"/>
        <v>0</v>
      </c>
      <c r="M321" s="94">
        <f t="shared" ca="1" si="167"/>
        <v>0</v>
      </c>
      <c r="N321" s="89">
        <f t="shared" ca="1" si="169"/>
        <v>0</v>
      </c>
      <c r="O321" s="89"/>
      <c r="P321" s="2">
        <f t="shared" si="170"/>
        <v>304</v>
      </c>
      <c r="Q321" s="2">
        <f t="shared" si="202"/>
        <v>303</v>
      </c>
      <c r="R321" s="2">
        <f t="shared" si="202"/>
        <v>302</v>
      </c>
      <c r="S321" s="2">
        <f t="shared" si="202"/>
        <v>301</v>
      </c>
      <c r="T321" s="2">
        <f t="shared" si="202"/>
        <v>300</v>
      </c>
      <c r="U321" s="2">
        <f t="shared" si="202"/>
        <v>304</v>
      </c>
      <c r="V321" s="2">
        <f t="shared" si="202"/>
        <v>303</v>
      </c>
      <c r="W321" s="2">
        <f t="shared" si="202"/>
        <v>302</v>
      </c>
      <c r="X321" s="2">
        <f t="shared" si="202"/>
        <v>301</v>
      </c>
      <c r="Y321" s="2">
        <f t="shared" si="202"/>
        <v>300</v>
      </c>
      <c r="Z321" s="2">
        <f t="shared" si="202"/>
        <v>300</v>
      </c>
      <c r="AA321" s="92">
        <f t="shared" si="188"/>
        <v>301</v>
      </c>
      <c r="AB321" s="92">
        <f t="shared" si="189"/>
        <v>300</v>
      </c>
      <c r="AC321" s="92">
        <f t="shared" si="190"/>
        <v>299</v>
      </c>
      <c r="AD321" s="92">
        <f t="shared" si="191"/>
        <v>298</v>
      </c>
      <c r="AE321" s="92">
        <f t="shared" si="192"/>
        <v>297</v>
      </c>
      <c r="AF321" s="92">
        <f t="shared" si="193"/>
        <v>301</v>
      </c>
      <c r="AG321" s="92">
        <f t="shared" si="194"/>
        <v>300</v>
      </c>
      <c r="AH321" s="92">
        <f t="shared" si="195"/>
        <v>299</v>
      </c>
      <c r="AI321" s="92">
        <f t="shared" si="196"/>
        <v>298</v>
      </c>
      <c r="AJ321" s="92">
        <f t="shared" si="197"/>
        <v>297</v>
      </c>
      <c r="AK321" s="92">
        <f t="shared" si="198"/>
        <v>297</v>
      </c>
      <c r="AL321" s="96">
        <f t="shared" ca="1" si="176"/>
        <v>0</v>
      </c>
      <c r="AM321" s="96">
        <f t="shared" ca="1" si="177"/>
        <v>0</v>
      </c>
      <c r="AN321" s="96">
        <f t="shared" ca="1" si="178"/>
        <v>0</v>
      </c>
      <c r="AO321" s="96">
        <f t="shared" ca="1" si="179"/>
        <v>0</v>
      </c>
      <c r="AP321" s="96">
        <f t="shared" ca="1" si="180"/>
        <v>0</v>
      </c>
      <c r="AQ321" s="96">
        <f t="shared" ca="1" si="181"/>
        <v>0</v>
      </c>
      <c r="AR321" s="96">
        <f t="shared" ca="1" si="182"/>
        <v>0</v>
      </c>
      <c r="AS321" s="96">
        <f t="shared" ca="1" si="183"/>
        <v>0</v>
      </c>
      <c r="AT321" s="96">
        <f t="shared" ca="1" si="184"/>
        <v>0</v>
      </c>
      <c r="AU321" s="96">
        <f t="shared" ca="1" si="185"/>
        <v>0</v>
      </c>
      <c r="AV321" s="96">
        <f t="shared" ca="1" si="186"/>
        <v>0</v>
      </c>
      <c r="AW321" s="13">
        <f t="shared" ca="1" si="199"/>
        <v>6</v>
      </c>
      <c r="AX321" s="2">
        <f t="shared" ca="1" si="200"/>
        <v>17</v>
      </c>
    </row>
    <row r="322" spans="1:50" ht="15" customHeight="1" x14ac:dyDescent="0.25">
      <c r="A322" s="93">
        <f t="shared" si="165"/>
        <v>43202</v>
      </c>
      <c r="B322" s="51">
        <f>bering!K322</f>
        <v>5650.8059999999996</v>
      </c>
      <c r="C322" s="51">
        <f>conus!K322</f>
        <v>5859.7470000000003</v>
      </c>
      <c r="D322" s="55">
        <f t="shared" ca="1" si="171"/>
        <v>5650.8059999999996</v>
      </c>
      <c r="E322" s="61">
        <f t="shared" ca="1" si="201"/>
        <v>17</v>
      </c>
      <c r="F322" s="9">
        <f t="shared" ca="1" si="187"/>
        <v>0</v>
      </c>
      <c r="G322" s="63">
        <f>ROW()</f>
        <v>322</v>
      </c>
      <c r="H322" s="95">
        <f t="shared" si="173"/>
        <v>319</v>
      </c>
      <c r="I322" s="95">
        <f t="shared" ca="1" si="174"/>
        <v>305</v>
      </c>
      <c r="J322" s="95">
        <f t="shared" ca="1" si="175"/>
        <v>302</v>
      </c>
      <c r="K322" s="94">
        <f t="shared" si="166"/>
        <v>0</v>
      </c>
      <c r="L322" s="89">
        <f t="shared" si="168"/>
        <v>0</v>
      </c>
      <c r="M322" s="94">
        <f t="shared" ca="1" si="167"/>
        <v>0</v>
      </c>
      <c r="N322" s="89">
        <f t="shared" ca="1" si="169"/>
        <v>0</v>
      </c>
      <c r="O322" s="89"/>
      <c r="P322" s="2">
        <f t="shared" si="170"/>
        <v>305</v>
      </c>
      <c r="Q322" s="2">
        <f t="shared" si="202"/>
        <v>304</v>
      </c>
      <c r="R322" s="2">
        <f t="shared" si="202"/>
        <v>303</v>
      </c>
      <c r="S322" s="2">
        <f t="shared" si="202"/>
        <v>302</v>
      </c>
      <c r="T322" s="2">
        <f t="shared" si="202"/>
        <v>301</v>
      </c>
      <c r="U322" s="2">
        <f t="shared" si="202"/>
        <v>305</v>
      </c>
      <c r="V322" s="2">
        <f t="shared" si="202"/>
        <v>304</v>
      </c>
      <c r="W322" s="2">
        <f t="shared" si="202"/>
        <v>303</v>
      </c>
      <c r="X322" s="2">
        <f t="shared" si="202"/>
        <v>302</v>
      </c>
      <c r="Y322" s="2">
        <f t="shared" si="202"/>
        <v>301</v>
      </c>
      <c r="Z322" s="2">
        <f t="shared" si="202"/>
        <v>301</v>
      </c>
      <c r="AA322" s="92">
        <f t="shared" si="188"/>
        <v>302</v>
      </c>
      <c r="AB322" s="92">
        <f t="shared" si="189"/>
        <v>301</v>
      </c>
      <c r="AC322" s="92">
        <f t="shared" si="190"/>
        <v>300</v>
      </c>
      <c r="AD322" s="92">
        <f t="shared" si="191"/>
        <v>299</v>
      </c>
      <c r="AE322" s="92">
        <f t="shared" si="192"/>
        <v>298</v>
      </c>
      <c r="AF322" s="92">
        <f t="shared" si="193"/>
        <v>302</v>
      </c>
      <c r="AG322" s="92">
        <f t="shared" si="194"/>
        <v>301</v>
      </c>
      <c r="AH322" s="92">
        <f t="shared" si="195"/>
        <v>300</v>
      </c>
      <c r="AI322" s="92">
        <f t="shared" si="196"/>
        <v>299</v>
      </c>
      <c r="AJ322" s="92">
        <f t="shared" si="197"/>
        <v>298</v>
      </c>
      <c r="AK322" s="92">
        <f t="shared" si="198"/>
        <v>298</v>
      </c>
      <c r="AL322" s="96">
        <f t="shared" ca="1" si="176"/>
        <v>0</v>
      </c>
      <c r="AM322" s="96">
        <f t="shared" ca="1" si="177"/>
        <v>0</v>
      </c>
      <c r="AN322" s="96">
        <f t="shared" ca="1" si="178"/>
        <v>0</v>
      </c>
      <c r="AO322" s="96">
        <f t="shared" ca="1" si="179"/>
        <v>0</v>
      </c>
      <c r="AP322" s="96">
        <f t="shared" ca="1" si="180"/>
        <v>0</v>
      </c>
      <c r="AQ322" s="96">
        <f t="shared" ca="1" si="181"/>
        <v>0</v>
      </c>
      <c r="AR322" s="96">
        <f t="shared" ca="1" si="182"/>
        <v>0</v>
      </c>
      <c r="AS322" s="96">
        <f t="shared" ca="1" si="183"/>
        <v>0</v>
      </c>
      <c r="AT322" s="96">
        <f t="shared" ca="1" si="184"/>
        <v>0</v>
      </c>
      <c r="AU322" s="96">
        <f t="shared" ca="1" si="185"/>
        <v>0</v>
      </c>
      <c r="AV322" s="96">
        <f t="shared" ca="1" si="186"/>
        <v>0</v>
      </c>
      <c r="AW322" s="13">
        <f t="shared" ca="1" si="199"/>
        <v>6</v>
      </c>
      <c r="AX322" s="2">
        <f t="shared" ca="1" si="200"/>
        <v>17</v>
      </c>
    </row>
    <row r="323" spans="1:50" ht="15" customHeight="1" x14ac:dyDescent="0.25">
      <c r="A323" s="93">
        <f t="shared" si="165"/>
        <v>43203</v>
      </c>
      <c r="B323" s="51">
        <f>bering!K323</f>
        <v>5650.8059999999996</v>
      </c>
      <c r="C323" s="51">
        <f>conus!K323</f>
        <v>5859.7470000000003</v>
      </c>
      <c r="D323" s="55">
        <f t="shared" ca="1" si="171"/>
        <v>5650.8059999999996</v>
      </c>
      <c r="E323" s="61">
        <f t="shared" ca="1" si="201"/>
        <v>17</v>
      </c>
      <c r="F323" s="9">
        <f t="shared" ca="1" si="187"/>
        <v>0</v>
      </c>
      <c r="G323" s="63">
        <f>ROW()</f>
        <v>323</v>
      </c>
      <c r="H323" s="95">
        <f t="shared" si="173"/>
        <v>320</v>
      </c>
      <c r="I323" s="95">
        <f t="shared" ca="1" si="174"/>
        <v>306</v>
      </c>
      <c r="J323" s="95">
        <f t="shared" ca="1" si="175"/>
        <v>303</v>
      </c>
      <c r="K323" s="94">
        <f t="shared" si="166"/>
        <v>0</v>
      </c>
      <c r="L323" s="89">
        <f t="shared" si="168"/>
        <v>0</v>
      </c>
      <c r="M323" s="94">
        <f t="shared" ca="1" si="167"/>
        <v>0</v>
      </c>
      <c r="N323" s="89">
        <f t="shared" ca="1" si="169"/>
        <v>0</v>
      </c>
      <c r="O323" s="89"/>
      <c r="P323" s="2">
        <f t="shared" si="170"/>
        <v>306</v>
      </c>
      <c r="Q323" s="2">
        <f t="shared" si="202"/>
        <v>305</v>
      </c>
      <c r="R323" s="2">
        <f t="shared" si="202"/>
        <v>304</v>
      </c>
      <c r="S323" s="2">
        <f t="shared" si="202"/>
        <v>303</v>
      </c>
      <c r="T323" s="2">
        <f t="shared" si="202"/>
        <v>302</v>
      </c>
      <c r="U323" s="2">
        <f t="shared" si="202"/>
        <v>306</v>
      </c>
      <c r="V323" s="2">
        <f t="shared" si="202"/>
        <v>305</v>
      </c>
      <c r="W323" s="2">
        <f t="shared" si="202"/>
        <v>304</v>
      </c>
      <c r="X323" s="2">
        <f t="shared" si="202"/>
        <v>303</v>
      </c>
      <c r="Y323" s="2">
        <f t="shared" si="202"/>
        <v>302</v>
      </c>
      <c r="Z323" s="2">
        <f t="shared" si="202"/>
        <v>302</v>
      </c>
      <c r="AA323" s="92">
        <f t="shared" si="188"/>
        <v>303</v>
      </c>
      <c r="AB323" s="92">
        <f t="shared" si="189"/>
        <v>302</v>
      </c>
      <c r="AC323" s="92">
        <f t="shared" si="190"/>
        <v>301</v>
      </c>
      <c r="AD323" s="92">
        <f t="shared" si="191"/>
        <v>300</v>
      </c>
      <c r="AE323" s="92">
        <f t="shared" si="192"/>
        <v>299</v>
      </c>
      <c r="AF323" s="92">
        <f t="shared" si="193"/>
        <v>303</v>
      </c>
      <c r="AG323" s="92">
        <f t="shared" si="194"/>
        <v>302</v>
      </c>
      <c r="AH323" s="92">
        <f t="shared" si="195"/>
        <v>301</v>
      </c>
      <c r="AI323" s="92">
        <f t="shared" si="196"/>
        <v>300</v>
      </c>
      <c r="AJ323" s="92">
        <f t="shared" si="197"/>
        <v>299</v>
      </c>
      <c r="AK323" s="92">
        <f t="shared" si="198"/>
        <v>299</v>
      </c>
      <c r="AL323" s="96">
        <f t="shared" ca="1" si="176"/>
        <v>0</v>
      </c>
      <c r="AM323" s="96">
        <f t="shared" ca="1" si="177"/>
        <v>0</v>
      </c>
      <c r="AN323" s="96">
        <f t="shared" ca="1" si="178"/>
        <v>0</v>
      </c>
      <c r="AO323" s="96">
        <f t="shared" ca="1" si="179"/>
        <v>0</v>
      </c>
      <c r="AP323" s="96">
        <f t="shared" ca="1" si="180"/>
        <v>0</v>
      </c>
      <c r="AQ323" s="96">
        <f t="shared" ca="1" si="181"/>
        <v>0</v>
      </c>
      <c r="AR323" s="96">
        <f t="shared" ca="1" si="182"/>
        <v>0</v>
      </c>
      <c r="AS323" s="96">
        <f t="shared" ca="1" si="183"/>
        <v>0</v>
      </c>
      <c r="AT323" s="96">
        <f t="shared" ca="1" si="184"/>
        <v>0</v>
      </c>
      <c r="AU323" s="96">
        <f t="shared" ca="1" si="185"/>
        <v>0</v>
      </c>
      <c r="AV323" s="96">
        <f t="shared" ca="1" si="186"/>
        <v>0</v>
      </c>
      <c r="AW323" s="13">
        <f t="shared" ca="1" si="199"/>
        <v>6</v>
      </c>
      <c r="AX323" s="2">
        <f t="shared" ca="1" si="200"/>
        <v>17</v>
      </c>
    </row>
    <row r="324" spans="1:50" ht="15" customHeight="1" x14ac:dyDescent="0.25">
      <c r="A324" s="93">
        <f t="shared" si="165"/>
        <v>43204</v>
      </c>
      <c r="B324" s="51">
        <f>bering!K324</f>
        <v>5650.8059999999996</v>
      </c>
      <c r="C324" s="51">
        <f>conus!K324</f>
        <v>5859.7470000000003</v>
      </c>
      <c r="D324" s="55">
        <f t="shared" ca="1" si="171"/>
        <v>5650.8059999999996</v>
      </c>
      <c r="E324" s="61">
        <f t="shared" ca="1" si="201"/>
        <v>17</v>
      </c>
      <c r="F324" s="9">
        <f t="shared" ca="1" si="187"/>
        <v>0</v>
      </c>
      <c r="G324" s="63">
        <f>ROW()</f>
        <v>324</v>
      </c>
      <c r="H324" s="95">
        <f t="shared" si="173"/>
        <v>321</v>
      </c>
      <c r="I324" s="95">
        <f t="shared" ca="1" si="174"/>
        <v>307</v>
      </c>
      <c r="J324" s="95">
        <f t="shared" ca="1" si="175"/>
        <v>304</v>
      </c>
      <c r="K324" s="94">
        <f t="shared" si="166"/>
        <v>0</v>
      </c>
      <c r="L324" s="89">
        <f t="shared" si="168"/>
        <v>0</v>
      </c>
      <c r="M324" s="94">
        <f t="shared" ca="1" si="167"/>
        <v>0</v>
      </c>
      <c r="N324" s="89">
        <f t="shared" ca="1" si="169"/>
        <v>0</v>
      </c>
      <c r="O324" s="89"/>
      <c r="P324" s="2">
        <f t="shared" si="170"/>
        <v>307</v>
      </c>
      <c r="Q324" s="2">
        <f t="shared" si="202"/>
        <v>306</v>
      </c>
      <c r="R324" s="2">
        <f t="shared" si="202"/>
        <v>305</v>
      </c>
      <c r="S324" s="2">
        <f t="shared" si="202"/>
        <v>304</v>
      </c>
      <c r="T324" s="2">
        <f t="shared" si="202"/>
        <v>303</v>
      </c>
      <c r="U324" s="2">
        <f t="shared" si="202"/>
        <v>307</v>
      </c>
      <c r="V324" s="2">
        <f t="shared" si="202"/>
        <v>306</v>
      </c>
      <c r="W324" s="2">
        <f t="shared" si="202"/>
        <v>305</v>
      </c>
      <c r="X324" s="2">
        <f t="shared" si="202"/>
        <v>304</v>
      </c>
      <c r="Y324" s="2">
        <f t="shared" si="202"/>
        <v>303</v>
      </c>
      <c r="Z324" s="2">
        <f t="shared" si="202"/>
        <v>303</v>
      </c>
      <c r="AA324" s="92">
        <f t="shared" si="188"/>
        <v>304</v>
      </c>
      <c r="AB324" s="92">
        <f t="shared" si="189"/>
        <v>303</v>
      </c>
      <c r="AC324" s="92">
        <f t="shared" si="190"/>
        <v>302</v>
      </c>
      <c r="AD324" s="92">
        <f t="shared" si="191"/>
        <v>301</v>
      </c>
      <c r="AE324" s="92">
        <f t="shared" si="192"/>
        <v>300</v>
      </c>
      <c r="AF324" s="92">
        <f t="shared" si="193"/>
        <v>304</v>
      </c>
      <c r="AG324" s="92">
        <f t="shared" si="194"/>
        <v>303</v>
      </c>
      <c r="AH324" s="92">
        <f t="shared" si="195"/>
        <v>302</v>
      </c>
      <c r="AI324" s="92">
        <f t="shared" si="196"/>
        <v>301</v>
      </c>
      <c r="AJ324" s="92">
        <f t="shared" si="197"/>
        <v>300</v>
      </c>
      <c r="AK324" s="92">
        <f t="shared" si="198"/>
        <v>300</v>
      </c>
      <c r="AL324" s="96">
        <f t="shared" ca="1" si="176"/>
        <v>0</v>
      </c>
      <c r="AM324" s="96">
        <f t="shared" ca="1" si="177"/>
        <v>0</v>
      </c>
      <c r="AN324" s="96">
        <f t="shared" ca="1" si="178"/>
        <v>0</v>
      </c>
      <c r="AO324" s="96">
        <f t="shared" ca="1" si="179"/>
        <v>0</v>
      </c>
      <c r="AP324" s="96">
        <f t="shared" ca="1" si="180"/>
        <v>0</v>
      </c>
      <c r="AQ324" s="96">
        <f t="shared" ca="1" si="181"/>
        <v>0</v>
      </c>
      <c r="AR324" s="96">
        <f t="shared" ca="1" si="182"/>
        <v>0</v>
      </c>
      <c r="AS324" s="96">
        <f t="shared" ca="1" si="183"/>
        <v>0</v>
      </c>
      <c r="AT324" s="96">
        <f t="shared" ca="1" si="184"/>
        <v>0</v>
      </c>
      <c r="AU324" s="96">
        <f t="shared" ca="1" si="185"/>
        <v>0</v>
      </c>
      <c r="AV324" s="96">
        <f t="shared" ca="1" si="186"/>
        <v>0</v>
      </c>
      <c r="AW324" s="13">
        <f t="shared" ca="1" si="199"/>
        <v>6</v>
      </c>
      <c r="AX324" s="2">
        <f t="shared" ca="1" si="200"/>
        <v>17</v>
      </c>
    </row>
    <row r="325" spans="1:50" ht="15" customHeight="1" x14ac:dyDescent="0.25">
      <c r="A325" s="93">
        <f t="shared" si="165"/>
        <v>43205</v>
      </c>
      <c r="B325" s="51">
        <f>bering!K325</f>
        <v>5650.8059999999996</v>
      </c>
      <c r="C325" s="51">
        <f>conus!K325</f>
        <v>5859.7470000000003</v>
      </c>
      <c r="D325" s="55">
        <f t="shared" ca="1" si="171"/>
        <v>5650.8059999999996</v>
      </c>
      <c r="E325" s="61">
        <f t="shared" ca="1" si="201"/>
        <v>17</v>
      </c>
      <c r="F325" s="9">
        <f t="shared" ca="1" si="187"/>
        <v>0</v>
      </c>
      <c r="G325" s="63">
        <f>ROW()</f>
        <v>325</v>
      </c>
      <c r="H325" s="95">
        <f t="shared" si="173"/>
        <v>322</v>
      </c>
      <c r="I325" s="95">
        <f t="shared" ca="1" si="174"/>
        <v>308</v>
      </c>
      <c r="J325" s="95">
        <f t="shared" ca="1" si="175"/>
        <v>305</v>
      </c>
      <c r="K325" s="94">
        <f t="shared" si="166"/>
        <v>0</v>
      </c>
      <c r="L325" s="89">
        <f t="shared" si="168"/>
        <v>0</v>
      </c>
      <c r="M325" s="94">
        <f t="shared" ca="1" si="167"/>
        <v>0</v>
      </c>
      <c r="N325" s="89">
        <f t="shared" ca="1" si="169"/>
        <v>0</v>
      </c>
      <c r="O325" s="89"/>
      <c r="P325" s="2">
        <f t="shared" si="170"/>
        <v>308</v>
      </c>
      <c r="Q325" s="2">
        <f t="shared" si="202"/>
        <v>307</v>
      </c>
      <c r="R325" s="2">
        <f t="shared" si="202"/>
        <v>306</v>
      </c>
      <c r="S325" s="2">
        <f t="shared" si="202"/>
        <v>305</v>
      </c>
      <c r="T325" s="2">
        <f t="shared" si="202"/>
        <v>304</v>
      </c>
      <c r="U325" s="2">
        <f t="shared" si="202"/>
        <v>308</v>
      </c>
      <c r="V325" s="2">
        <f t="shared" si="202"/>
        <v>307</v>
      </c>
      <c r="W325" s="2">
        <f t="shared" si="202"/>
        <v>306</v>
      </c>
      <c r="X325" s="2">
        <f t="shared" si="202"/>
        <v>305</v>
      </c>
      <c r="Y325" s="2">
        <f t="shared" si="202"/>
        <v>304</v>
      </c>
      <c r="Z325" s="2">
        <f t="shared" si="202"/>
        <v>304</v>
      </c>
      <c r="AA325" s="92">
        <f t="shared" si="188"/>
        <v>305</v>
      </c>
      <c r="AB325" s="92">
        <f t="shared" si="189"/>
        <v>304</v>
      </c>
      <c r="AC325" s="92">
        <f t="shared" si="190"/>
        <v>303</v>
      </c>
      <c r="AD325" s="92">
        <f t="shared" si="191"/>
        <v>302</v>
      </c>
      <c r="AE325" s="92">
        <f t="shared" si="192"/>
        <v>301</v>
      </c>
      <c r="AF325" s="92">
        <f t="shared" si="193"/>
        <v>305</v>
      </c>
      <c r="AG325" s="92">
        <f t="shared" si="194"/>
        <v>304</v>
      </c>
      <c r="AH325" s="92">
        <f t="shared" si="195"/>
        <v>303</v>
      </c>
      <c r="AI325" s="92">
        <f t="shared" si="196"/>
        <v>302</v>
      </c>
      <c r="AJ325" s="92">
        <f t="shared" si="197"/>
        <v>301</v>
      </c>
      <c r="AK325" s="92">
        <f t="shared" si="198"/>
        <v>301</v>
      </c>
      <c r="AL325" s="96">
        <f t="shared" ca="1" si="176"/>
        <v>0</v>
      </c>
      <c r="AM325" s="96">
        <f t="shared" ca="1" si="177"/>
        <v>0</v>
      </c>
      <c r="AN325" s="96">
        <f t="shared" ca="1" si="178"/>
        <v>0</v>
      </c>
      <c r="AO325" s="96">
        <f t="shared" ca="1" si="179"/>
        <v>0</v>
      </c>
      <c r="AP325" s="96">
        <f t="shared" ca="1" si="180"/>
        <v>0</v>
      </c>
      <c r="AQ325" s="96">
        <f t="shared" ca="1" si="181"/>
        <v>0</v>
      </c>
      <c r="AR325" s="96">
        <f t="shared" ca="1" si="182"/>
        <v>0</v>
      </c>
      <c r="AS325" s="96">
        <f t="shared" ca="1" si="183"/>
        <v>0</v>
      </c>
      <c r="AT325" s="96">
        <f t="shared" ca="1" si="184"/>
        <v>0</v>
      </c>
      <c r="AU325" s="96">
        <f t="shared" ca="1" si="185"/>
        <v>0</v>
      </c>
      <c r="AV325" s="96">
        <f t="shared" ca="1" si="186"/>
        <v>0</v>
      </c>
      <c r="AW325" s="13">
        <f t="shared" ca="1" si="199"/>
        <v>6</v>
      </c>
      <c r="AX325" s="2">
        <f t="shared" ca="1" si="200"/>
        <v>17</v>
      </c>
    </row>
    <row r="326" spans="1:50" ht="15" customHeight="1" x14ac:dyDescent="0.25">
      <c r="A326" s="93">
        <f t="shared" si="165"/>
        <v>43206</v>
      </c>
      <c r="B326" s="51">
        <f>bering!K326</f>
        <v>5650.8059999999996</v>
      </c>
      <c r="C326" s="51">
        <f>conus!K326</f>
        <v>5859.7470000000003</v>
      </c>
      <c r="D326" s="55">
        <f t="shared" ca="1" si="171"/>
        <v>5650.8059999999996</v>
      </c>
      <c r="E326" s="61">
        <f t="shared" ca="1" si="201"/>
        <v>17</v>
      </c>
      <c r="F326" s="9">
        <f t="shared" ca="1" si="187"/>
        <v>0</v>
      </c>
      <c r="G326" s="63">
        <f>ROW()</f>
        <v>326</v>
      </c>
      <c r="H326" s="95">
        <f t="shared" si="173"/>
        <v>323</v>
      </c>
      <c r="I326" s="95">
        <f t="shared" ca="1" si="174"/>
        <v>309</v>
      </c>
      <c r="J326" s="95">
        <f t="shared" ca="1" si="175"/>
        <v>306</v>
      </c>
      <c r="K326" s="94">
        <f t="shared" si="166"/>
        <v>0</v>
      </c>
      <c r="L326" s="89">
        <f t="shared" si="168"/>
        <v>0</v>
      </c>
      <c r="M326" s="94">
        <f t="shared" ca="1" si="167"/>
        <v>0</v>
      </c>
      <c r="N326" s="89">
        <f t="shared" ca="1" si="169"/>
        <v>0</v>
      </c>
      <c r="O326" s="89"/>
      <c r="P326" s="2">
        <f t="shared" si="170"/>
        <v>309</v>
      </c>
      <c r="Q326" s="2">
        <f t="shared" si="202"/>
        <v>308</v>
      </c>
      <c r="R326" s="2">
        <f t="shared" si="202"/>
        <v>307</v>
      </c>
      <c r="S326" s="2">
        <f t="shared" si="202"/>
        <v>306</v>
      </c>
      <c r="T326" s="2">
        <f t="shared" si="202"/>
        <v>305</v>
      </c>
      <c r="U326" s="2">
        <f t="shared" si="202"/>
        <v>309</v>
      </c>
      <c r="V326" s="2">
        <f t="shared" si="202"/>
        <v>308</v>
      </c>
      <c r="W326" s="2">
        <f t="shared" si="202"/>
        <v>307</v>
      </c>
      <c r="X326" s="2">
        <f t="shared" si="202"/>
        <v>306</v>
      </c>
      <c r="Y326" s="2">
        <f t="shared" si="202"/>
        <v>305</v>
      </c>
      <c r="Z326" s="2">
        <f t="shared" si="202"/>
        <v>305</v>
      </c>
      <c r="AA326" s="92">
        <f t="shared" si="188"/>
        <v>306</v>
      </c>
      <c r="AB326" s="92">
        <f t="shared" si="189"/>
        <v>305</v>
      </c>
      <c r="AC326" s="92">
        <f t="shared" si="190"/>
        <v>304</v>
      </c>
      <c r="AD326" s="92">
        <f t="shared" si="191"/>
        <v>303</v>
      </c>
      <c r="AE326" s="92">
        <f t="shared" si="192"/>
        <v>302</v>
      </c>
      <c r="AF326" s="92">
        <f t="shared" si="193"/>
        <v>306</v>
      </c>
      <c r="AG326" s="92">
        <f t="shared" si="194"/>
        <v>305</v>
      </c>
      <c r="AH326" s="92">
        <f t="shared" si="195"/>
        <v>304</v>
      </c>
      <c r="AI326" s="92">
        <f t="shared" si="196"/>
        <v>303</v>
      </c>
      <c r="AJ326" s="92">
        <f t="shared" si="197"/>
        <v>302</v>
      </c>
      <c r="AK326" s="92">
        <f t="shared" si="198"/>
        <v>302</v>
      </c>
      <c r="AL326" s="96">
        <f t="shared" ca="1" si="176"/>
        <v>0</v>
      </c>
      <c r="AM326" s="96">
        <f t="shared" ca="1" si="177"/>
        <v>0</v>
      </c>
      <c r="AN326" s="96">
        <f t="shared" ca="1" si="178"/>
        <v>0</v>
      </c>
      <c r="AO326" s="96">
        <f t="shared" ca="1" si="179"/>
        <v>0</v>
      </c>
      <c r="AP326" s="96">
        <f t="shared" ca="1" si="180"/>
        <v>0</v>
      </c>
      <c r="AQ326" s="96">
        <f t="shared" ca="1" si="181"/>
        <v>0</v>
      </c>
      <c r="AR326" s="96">
        <f t="shared" ca="1" si="182"/>
        <v>0</v>
      </c>
      <c r="AS326" s="96">
        <f t="shared" ca="1" si="183"/>
        <v>0</v>
      </c>
      <c r="AT326" s="96">
        <f t="shared" ca="1" si="184"/>
        <v>0</v>
      </c>
      <c r="AU326" s="96">
        <f t="shared" ca="1" si="185"/>
        <v>0</v>
      </c>
      <c r="AV326" s="96">
        <f t="shared" ca="1" si="186"/>
        <v>0</v>
      </c>
      <c r="AW326" s="13">
        <f t="shared" ca="1" si="199"/>
        <v>6</v>
      </c>
      <c r="AX326" s="2">
        <f t="shared" ca="1" si="200"/>
        <v>17</v>
      </c>
    </row>
    <row r="327" spans="1:50" ht="15" customHeight="1" x14ac:dyDescent="0.25">
      <c r="A327" s="93">
        <f t="shared" si="165"/>
        <v>43207</v>
      </c>
      <c r="B327" s="51">
        <f>bering!K327</f>
        <v>5650.8059999999996</v>
      </c>
      <c r="C327" s="51">
        <f>conus!K327</f>
        <v>5859.7470000000003</v>
      </c>
      <c r="D327" s="55">
        <f t="shared" ca="1" si="171"/>
        <v>5650.8059999999996</v>
      </c>
      <c r="E327" s="61">
        <f t="shared" ca="1" si="201"/>
        <v>17</v>
      </c>
      <c r="F327" s="9">
        <f t="shared" ca="1" si="187"/>
        <v>0</v>
      </c>
      <c r="G327" s="63">
        <f>ROW()</f>
        <v>327</v>
      </c>
      <c r="H327" s="95">
        <f t="shared" si="173"/>
        <v>324</v>
      </c>
      <c r="I327" s="95">
        <f t="shared" ca="1" si="174"/>
        <v>310</v>
      </c>
      <c r="J327" s="95">
        <f t="shared" ca="1" si="175"/>
        <v>307</v>
      </c>
      <c r="K327" s="94">
        <f t="shared" si="166"/>
        <v>0</v>
      </c>
      <c r="L327" s="89">
        <f t="shared" si="168"/>
        <v>0</v>
      </c>
      <c r="M327" s="94">
        <f t="shared" ca="1" si="167"/>
        <v>0</v>
      </c>
      <c r="N327" s="89">
        <f t="shared" ca="1" si="169"/>
        <v>0</v>
      </c>
      <c r="O327" s="89"/>
      <c r="P327" s="2">
        <f t="shared" si="170"/>
        <v>310</v>
      </c>
      <c r="Q327" s="2">
        <f t="shared" si="202"/>
        <v>309</v>
      </c>
      <c r="R327" s="2">
        <f t="shared" si="202"/>
        <v>308</v>
      </c>
      <c r="S327" s="2">
        <f t="shared" si="202"/>
        <v>307</v>
      </c>
      <c r="T327" s="2">
        <f t="shared" si="202"/>
        <v>306</v>
      </c>
      <c r="U327" s="2">
        <f t="shared" si="202"/>
        <v>310</v>
      </c>
      <c r="V327" s="2">
        <f t="shared" si="202"/>
        <v>309</v>
      </c>
      <c r="W327" s="2">
        <f t="shared" si="202"/>
        <v>308</v>
      </c>
      <c r="X327" s="2">
        <f t="shared" si="202"/>
        <v>307</v>
      </c>
      <c r="Y327" s="2">
        <f t="shared" si="202"/>
        <v>306</v>
      </c>
      <c r="Z327" s="2">
        <f t="shared" si="202"/>
        <v>306</v>
      </c>
      <c r="AA327" s="92">
        <f t="shared" si="188"/>
        <v>307</v>
      </c>
      <c r="AB327" s="92">
        <f t="shared" si="189"/>
        <v>306</v>
      </c>
      <c r="AC327" s="92">
        <f t="shared" si="190"/>
        <v>305</v>
      </c>
      <c r="AD327" s="92">
        <f t="shared" si="191"/>
        <v>304</v>
      </c>
      <c r="AE327" s="92">
        <f t="shared" si="192"/>
        <v>303</v>
      </c>
      <c r="AF327" s="92">
        <f t="shared" si="193"/>
        <v>307</v>
      </c>
      <c r="AG327" s="92">
        <f t="shared" si="194"/>
        <v>306</v>
      </c>
      <c r="AH327" s="92">
        <f t="shared" si="195"/>
        <v>305</v>
      </c>
      <c r="AI327" s="92">
        <f t="shared" si="196"/>
        <v>304</v>
      </c>
      <c r="AJ327" s="92">
        <f t="shared" si="197"/>
        <v>303</v>
      </c>
      <c r="AK327" s="92">
        <f t="shared" si="198"/>
        <v>303</v>
      </c>
      <c r="AL327" s="96">
        <f t="shared" ca="1" si="176"/>
        <v>0</v>
      </c>
      <c r="AM327" s="96">
        <f t="shared" ca="1" si="177"/>
        <v>0</v>
      </c>
      <c r="AN327" s="96">
        <f t="shared" ca="1" si="178"/>
        <v>0</v>
      </c>
      <c r="AO327" s="96">
        <f t="shared" ca="1" si="179"/>
        <v>0</v>
      </c>
      <c r="AP327" s="96">
        <f t="shared" ca="1" si="180"/>
        <v>0</v>
      </c>
      <c r="AQ327" s="96">
        <f t="shared" ca="1" si="181"/>
        <v>0</v>
      </c>
      <c r="AR327" s="96">
        <f t="shared" ca="1" si="182"/>
        <v>0</v>
      </c>
      <c r="AS327" s="96">
        <f t="shared" ca="1" si="183"/>
        <v>0</v>
      </c>
      <c r="AT327" s="96">
        <f t="shared" ca="1" si="184"/>
        <v>0</v>
      </c>
      <c r="AU327" s="96">
        <f t="shared" ca="1" si="185"/>
        <v>0</v>
      </c>
      <c r="AV327" s="96">
        <f t="shared" ca="1" si="186"/>
        <v>0</v>
      </c>
      <c r="AW327" s="13">
        <f t="shared" ca="1" si="199"/>
        <v>6</v>
      </c>
      <c r="AX327" s="2">
        <f t="shared" ca="1" si="200"/>
        <v>17</v>
      </c>
    </row>
    <row r="328" spans="1:50" ht="15" customHeight="1" x14ac:dyDescent="0.25">
      <c r="A328" s="93">
        <f t="shared" si="165"/>
        <v>43208</v>
      </c>
      <c r="B328" s="51">
        <f>bering!K328</f>
        <v>5650.8059999999996</v>
      </c>
      <c r="C328" s="51">
        <f>conus!K328</f>
        <v>5859.7470000000003</v>
      </c>
      <c r="D328" s="55">
        <f t="shared" ca="1" si="171"/>
        <v>5650.8059999999996</v>
      </c>
      <c r="E328" s="61">
        <f t="shared" ca="1" si="201"/>
        <v>17</v>
      </c>
      <c r="F328" s="9">
        <f t="shared" ca="1" si="187"/>
        <v>0</v>
      </c>
      <c r="G328" s="63">
        <f>ROW()</f>
        <v>328</v>
      </c>
      <c r="H328" s="95">
        <f t="shared" si="173"/>
        <v>325</v>
      </c>
      <c r="I328" s="95">
        <f t="shared" ca="1" si="174"/>
        <v>311</v>
      </c>
      <c r="J328" s="95">
        <f t="shared" ca="1" si="175"/>
        <v>308</v>
      </c>
      <c r="K328" s="94">
        <f t="shared" si="166"/>
        <v>0</v>
      </c>
      <c r="L328" s="89">
        <f t="shared" si="168"/>
        <v>0</v>
      </c>
      <c r="M328" s="94">
        <f t="shared" ca="1" si="167"/>
        <v>0</v>
      </c>
      <c r="N328" s="89">
        <f t="shared" ca="1" si="169"/>
        <v>0</v>
      </c>
      <c r="O328" s="89"/>
      <c r="P328" s="2">
        <f t="shared" si="170"/>
        <v>311</v>
      </c>
      <c r="Q328" s="2">
        <f t="shared" si="202"/>
        <v>310</v>
      </c>
      <c r="R328" s="2">
        <f t="shared" si="202"/>
        <v>309</v>
      </c>
      <c r="S328" s="2">
        <f t="shared" si="202"/>
        <v>308</v>
      </c>
      <c r="T328" s="2">
        <f t="shared" si="202"/>
        <v>307</v>
      </c>
      <c r="U328" s="2">
        <f t="shared" si="202"/>
        <v>311</v>
      </c>
      <c r="V328" s="2">
        <f t="shared" si="202"/>
        <v>310</v>
      </c>
      <c r="W328" s="2">
        <f t="shared" si="202"/>
        <v>309</v>
      </c>
      <c r="X328" s="2">
        <f t="shared" si="202"/>
        <v>308</v>
      </c>
      <c r="Y328" s="2">
        <f t="shared" si="202"/>
        <v>307</v>
      </c>
      <c r="Z328" s="2">
        <f t="shared" si="202"/>
        <v>307</v>
      </c>
      <c r="AA328" s="92">
        <f t="shared" si="188"/>
        <v>308</v>
      </c>
      <c r="AB328" s="92">
        <f t="shared" si="189"/>
        <v>307</v>
      </c>
      <c r="AC328" s="92">
        <f t="shared" si="190"/>
        <v>306</v>
      </c>
      <c r="AD328" s="92">
        <f t="shared" si="191"/>
        <v>305</v>
      </c>
      <c r="AE328" s="92">
        <f t="shared" si="192"/>
        <v>304</v>
      </c>
      <c r="AF328" s="92">
        <f t="shared" si="193"/>
        <v>308</v>
      </c>
      <c r="AG328" s="92">
        <f t="shared" si="194"/>
        <v>307</v>
      </c>
      <c r="AH328" s="92">
        <f t="shared" si="195"/>
        <v>306</v>
      </c>
      <c r="AI328" s="92">
        <f t="shared" si="196"/>
        <v>305</v>
      </c>
      <c r="AJ328" s="92">
        <f t="shared" si="197"/>
        <v>304</v>
      </c>
      <c r="AK328" s="92">
        <f t="shared" si="198"/>
        <v>304</v>
      </c>
      <c r="AL328" s="96">
        <f t="shared" ca="1" si="176"/>
        <v>0</v>
      </c>
      <c r="AM328" s="96">
        <f t="shared" ca="1" si="177"/>
        <v>0</v>
      </c>
      <c r="AN328" s="96">
        <f t="shared" ca="1" si="178"/>
        <v>0</v>
      </c>
      <c r="AO328" s="96">
        <f t="shared" ca="1" si="179"/>
        <v>0</v>
      </c>
      <c r="AP328" s="96">
        <f t="shared" ca="1" si="180"/>
        <v>0</v>
      </c>
      <c r="AQ328" s="96">
        <f t="shared" ca="1" si="181"/>
        <v>0</v>
      </c>
      <c r="AR328" s="96">
        <f t="shared" ca="1" si="182"/>
        <v>0</v>
      </c>
      <c r="AS328" s="96">
        <f t="shared" ca="1" si="183"/>
        <v>0</v>
      </c>
      <c r="AT328" s="96">
        <f t="shared" ca="1" si="184"/>
        <v>0</v>
      </c>
      <c r="AU328" s="96">
        <f t="shared" ca="1" si="185"/>
        <v>0</v>
      </c>
      <c r="AV328" s="96">
        <f t="shared" ca="1" si="186"/>
        <v>0</v>
      </c>
      <c r="AW328" s="13">
        <f t="shared" ca="1" si="199"/>
        <v>6</v>
      </c>
      <c r="AX328" s="2">
        <f t="shared" ca="1" si="200"/>
        <v>17</v>
      </c>
    </row>
    <row r="329" spans="1:50" ht="15" customHeight="1" x14ac:dyDescent="0.25">
      <c r="A329" s="93">
        <f t="shared" ref="A329:A392" si="203">A328+1</f>
        <v>43209</v>
      </c>
      <c r="B329" s="51">
        <f>bering!K329</f>
        <v>5650.8059999999996</v>
      </c>
      <c r="C329" s="51">
        <f>conus!K329</f>
        <v>5859.7470000000003</v>
      </c>
      <c r="D329" s="55">
        <f t="shared" ca="1" si="171"/>
        <v>5650.8059999999996</v>
      </c>
      <c r="E329" s="61">
        <f t="shared" ca="1" si="201"/>
        <v>17</v>
      </c>
      <c r="F329" s="9">
        <f t="shared" ca="1" si="187"/>
        <v>0</v>
      </c>
      <c r="G329" s="63">
        <f>ROW()</f>
        <v>329</v>
      </c>
      <c r="H329" s="95">
        <f t="shared" si="173"/>
        <v>326</v>
      </c>
      <c r="I329" s="95">
        <f t="shared" ca="1" si="174"/>
        <v>312</v>
      </c>
      <c r="J329" s="95">
        <f t="shared" ca="1" si="175"/>
        <v>309</v>
      </c>
      <c r="K329" s="94">
        <f t="shared" si="166"/>
        <v>0</v>
      </c>
      <c r="L329" s="89">
        <f t="shared" si="168"/>
        <v>0</v>
      </c>
      <c r="M329" s="94">
        <f t="shared" ca="1" si="167"/>
        <v>0</v>
      </c>
      <c r="N329" s="89">
        <f t="shared" ca="1" si="169"/>
        <v>0</v>
      </c>
      <c r="O329" s="89"/>
      <c r="P329" s="2">
        <f t="shared" si="170"/>
        <v>312</v>
      </c>
      <c r="Q329" s="2">
        <f t="shared" si="202"/>
        <v>311</v>
      </c>
      <c r="R329" s="2">
        <f t="shared" si="202"/>
        <v>310</v>
      </c>
      <c r="S329" s="2">
        <f t="shared" si="202"/>
        <v>309</v>
      </c>
      <c r="T329" s="2">
        <f t="shared" si="202"/>
        <v>308</v>
      </c>
      <c r="U329" s="2">
        <f t="shared" si="202"/>
        <v>312</v>
      </c>
      <c r="V329" s="2">
        <f t="shared" si="202"/>
        <v>311</v>
      </c>
      <c r="W329" s="2">
        <f t="shared" si="202"/>
        <v>310</v>
      </c>
      <c r="X329" s="2">
        <f t="shared" si="202"/>
        <v>309</v>
      </c>
      <c r="Y329" s="2">
        <f t="shared" si="202"/>
        <v>308</v>
      </c>
      <c r="Z329" s="2">
        <f t="shared" si="202"/>
        <v>308</v>
      </c>
      <c r="AA329" s="92">
        <f t="shared" si="188"/>
        <v>309</v>
      </c>
      <c r="AB329" s="92">
        <f t="shared" si="189"/>
        <v>308</v>
      </c>
      <c r="AC329" s="92">
        <f t="shared" si="190"/>
        <v>307</v>
      </c>
      <c r="AD329" s="92">
        <f t="shared" si="191"/>
        <v>306</v>
      </c>
      <c r="AE329" s="92">
        <f t="shared" si="192"/>
        <v>305</v>
      </c>
      <c r="AF329" s="92">
        <f t="shared" si="193"/>
        <v>309</v>
      </c>
      <c r="AG329" s="92">
        <f t="shared" si="194"/>
        <v>308</v>
      </c>
      <c r="AH329" s="92">
        <f t="shared" si="195"/>
        <v>307</v>
      </c>
      <c r="AI329" s="92">
        <f t="shared" si="196"/>
        <v>306</v>
      </c>
      <c r="AJ329" s="92">
        <f t="shared" si="197"/>
        <v>305</v>
      </c>
      <c r="AK329" s="92">
        <f t="shared" si="198"/>
        <v>305</v>
      </c>
      <c r="AL329" s="96">
        <f t="shared" ca="1" si="176"/>
        <v>0</v>
      </c>
      <c r="AM329" s="96">
        <f t="shared" ca="1" si="177"/>
        <v>0</v>
      </c>
      <c r="AN329" s="96">
        <f t="shared" ca="1" si="178"/>
        <v>0</v>
      </c>
      <c r="AO329" s="96">
        <f t="shared" ca="1" si="179"/>
        <v>0</v>
      </c>
      <c r="AP329" s="96">
        <f t="shared" ca="1" si="180"/>
        <v>0</v>
      </c>
      <c r="AQ329" s="96">
        <f t="shared" ca="1" si="181"/>
        <v>0</v>
      </c>
      <c r="AR329" s="96">
        <f t="shared" ca="1" si="182"/>
        <v>0</v>
      </c>
      <c r="AS329" s="96">
        <f t="shared" ca="1" si="183"/>
        <v>0</v>
      </c>
      <c r="AT329" s="96">
        <f t="shared" ca="1" si="184"/>
        <v>0</v>
      </c>
      <c r="AU329" s="96">
        <f t="shared" ca="1" si="185"/>
        <v>0</v>
      </c>
      <c r="AV329" s="96">
        <f t="shared" ca="1" si="186"/>
        <v>0</v>
      </c>
      <c r="AW329" s="13">
        <f t="shared" ca="1" si="199"/>
        <v>6</v>
      </c>
      <c r="AX329" s="2">
        <f t="shared" ca="1" si="200"/>
        <v>17</v>
      </c>
    </row>
    <row r="330" spans="1:50" ht="15" customHeight="1" x14ac:dyDescent="0.25">
      <c r="A330" s="93">
        <f t="shared" si="203"/>
        <v>43210</v>
      </c>
      <c r="B330" s="51">
        <f>bering!K330</f>
        <v>5650.8059999999996</v>
      </c>
      <c r="C330" s="51">
        <f>conus!K330</f>
        <v>5859.7470000000003</v>
      </c>
      <c r="D330" s="55">
        <f t="shared" ca="1" si="171"/>
        <v>5650.8059999999996</v>
      </c>
      <c r="E330" s="61">
        <f t="shared" ca="1" si="201"/>
        <v>17</v>
      </c>
      <c r="F330" s="9">
        <f t="shared" ca="1" si="187"/>
        <v>0</v>
      </c>
      <c r="G330" s="63">
        <f>ROW()</f>
        <v>330</v>
      </c>
      <c r="H330" s="95">
        <f t="shared" si="173"/>
        <v>327</v>
      </c>
      <c r="I330" s="95">
        <f t="shared" ca="1" si="174"/>
        <v>313</v>
      </c>
      <c r="J330" s="95">
        <f t="shared" ca="1" si="175"/>
        <v>310</v>
      </c>
      <c r="K330" s="94">
        <f t="shared" si="166"/>
        <v>0</v>
      </c>
      <c r="L330" s="89">
        <f t="shared" si="168"/>
        <v>0</v>
      </c>
      <c r="M330" s="94">
        <f t="shared" ca="1" si="167"/>
        <v>0</v>
      </c>
      <c r="N330" s="89">
        <f t="shared" ca="1" si="169"/>
        <v>0</v>
      </c>
      <c r="O330" s="89"/>
      <c r="P330" s="2">
        <f t="shared" si="170"/>
        <v>313</v>
      </c>
      <c r="Q330" s="2">
        <f t="shared" si="202"/>
        <v>312</v>
      </c>
      <c r="R330" s="2">
        <f t="shared" si="202"/>
        <v>311</v>
      </c>
      <c r="S330" s="2">
        <f t="shared" si="202"/>
        <v>310</v>
      </c>
      <c r="T330" s="2">
        <f t="shared" si="202"/>
        <v>309</v>
      </c>
      <c r="U330" s="2">
        <f t="shared" si="202"/>
        <v>313</v>
      </c>
      <c r="V330" s="2">
        <f t="shared" si="202"/>
        <v>312</v>
      </c>
      <c r="W330" s="2">
        <f t="shared" si="202"/>
        <v>311</v>
      </c>
      <c r="X330" s="2">
        <f t="shared" si="202"/>
        <v>310</v>
      </c>
      <c r="Y330" s="2">
        <f t="shared" si="202"/>
        <v>309</v>
      </c>
      <c r="Z330" s="2">
        <f t="shared" si="202"/>
        <v>309</v>
      </c>
      <c r="AA330" s="92">
        <f t="shared" si="188"/>
        <v>310</v>
      </c>
      <c r="AB330" s="92">
        <f t="shared" si="189"/>
        <v>309</v>
      </c>
      <c r="AC330" s="92">
        <f t="shared" si="190"/>
        <v>308</v>
      </c>
      <c r="AD330" s="92">
        <f t="shared" si="191"/>
        <v>307</v>
      </c>
      <c r="AE330" s="92">
        <f t="shared" si="192"/>
        <v>306</v>
      </c>
      <c r="AF330" s="92">
        <f t="shared" si="193"/>
        <v>310</v>
      </c>
      <c r="AG330" s="92">
        <f t="shared" si="194"/>
        <v>309</v>
      </c>
      <c r="AH330" s="92">
        <f t="shared" si="195"/>
        <v>308</v>
      </c>
      <c r="AI330" s="92">
        <f t="shared" si="196"/>
        <v>307</v>
      </c>
      <c r="AJ330" s="92">
        <f t="shared" si="197"/>
        <v>306</v>
      </c>
      <c r="AK330" s="92">
        <f t="shared" si="198"/>
        <v>306</v>
      </c>
      <c r="AL330" s="96">
        <f t="shared" ca="1" si="176"/>
        <v>0</v>
      </c>
      <c r="AM330" s="96">
        <f t="shared" ca="1" si="177"/>
        <v>0</v>
      </c>
      <c r="AN330" s="96">
        <f t="shared" ca="1" si="178"/>
        <v>0</v>
      </c>
      <c r="AO330" s="96">
        <f t="shared" ca="1" si="179"/>
        <v>0</v>
      </c>
      <c r="AP330" s="96">
        <f t="shared" ca="1" si="180"/>
        <v>0</v>
      </c>
      <c r="AQ330" s="96">
        <f t="shared" ca="1" si="181"/>
        <v>0</v>
      </c>
      <c r="AR330" s="96">
        <f t="shared" ca="1" si="182"/>
        <v>0</v>
      </c>
      <c r="AS330" s="96">
        <f t="shared" ca="1" si="183"/>
        <v>0</v>
      </c>
      <c r="AT330" s="96">
        <f t="shared" ca="1" si="184"/>
        <v>0</v>
      </c>
      <c r="AU330" s="96">
        <f t="shared" ca="1" si="185"/>
        <v>0</v>
      </c>
      <c r="AV330" s="96">
        <f t="shared" ca="1" si="186"/>
        <v>0</v>
      </c>
      <c r="AW330" s="13">
        <f t="shared" ca="1" si="199"/>
        <v>6</v>
      </c>
      <c r="AX330" s="2">
        <f t="shared" ca="1" si="200"/>
        <v>17</v>
      </c>
    </row>
    <row r="331" spans="1:50" ht="15" customHeight="1" x14ac:dyDescent="0.25">
      <c r="A331" s="93">
        <f t="shared" si="203"/>
        <v>43211</v>
      </c>
      <c r="B331" s="51">
        <f>bering!K331</f>
        <v>5650.8059999999996</v>
      </c>
      <c r="C331" s="51">
        <f>conus!K331</f>
        <v>5859.7470000000003</v>
      </c>
      <c r="D331" s="55">
        <f t="shared" ca="1" si="171"/>
        <v>5650.8059999999996</v>
      </c>
      <c r="E331" s="61">
        <f t="shared" ca="1" si="201"/>
        <v>17</v>
      </c>
      <c r="F331" s="9">
        <f t="shared" ca="1" si="187"/>
        <v>0</v>
      </c>
      <c r="G331" s="63">
        <f>ROW()</f>
        <v>331</v>
      </c>
      <c r="H331" s="95">
        <f t="shared" si="173"/>
        <v>328</v>
      </c>
      <c r="I331" s="95">
        <f t="shared" ca="1" si="174"/>
        <v>314</v>
      </c>
      <c r="J331" s="95">
        <f t="shared" ca="1" si="175"/>
        <v>311</v>
      </c>
      <c r="K331" s="94">
        <f t="shared" si="166"/>
        <v>0</v>
      </c>
      <c r="L331" s="89">
        <f t="shared" si="168"/>
        <v>0</v>
      </c>
      <c r="M331" s="94">
        <f t="shared" ca="1" si="167"/>
        <v>0</v>
      </c>
      <c r="N331" s="89">
        <f t="shared" ca="1" si="169"/>
        <v>0</v>
      </c>
      <c r="O331" s="89"/>
      <c r="P331" s="2">
        <f t="shared" si="170"/>
        <v>314</v>
      </c>
      <c r="Q331" s="2">
        <f t="shared" si="202"/>
        <v>313</v>
      </c>
      <c r="R331" s="2">
        <f t="shared" si="202"/>
        <v>312</v>
      </c>
      <c r="S331" s="2">
        <f t="shared" si="202"/>
        <v>311</v>
      </c>
      <c r="T331" s="2">
        <f t="shared" si="202"/>
        <v>310</v>
      </c>
      <c r="U331" s="2">
        <f t="shared" si="202"/>
        <v>314</v>
      </c>
      <c r="V331" s="2">
        <f t="shared" si="202"/>
        <v>313</v>
      </c>
      <c r="W331" s="2">
        <f t="shared" si="202"/>
        <v>312</v>
      </c>
      <c r="X331" s="2">
        <f t="shared" si="202"/>
        <v>311</v>
      </c>
      <c r="Y331" s="2">
        <f t="shared" si="202"/>
        <v>310</v>
      </c>
      <c r="Z331" s="2">
        <f t="shared" si="202"/>
        <v>310</v>
      </c>
      <c r="AA331" s="92">
        <f t="shared" si="188"/>
        <v>311</v>
      </c>
      <c r="AB331" s="92">
        <f t="shared" si="189"/>
        <v>310</v>
      </c>
      <c r="AC331" s="92">
        <f t="shared" si="190"/>
        <v>309</v>
      </c>
      <c r="AD331" s="92">
        <f t="shared" si="191"/>
        <v>308</v>
      </c>
      <c r="AE331" s="92">
        <f t="shared" si="192"/>
        <v>307</v>
      </c>
      <c r="AF331" s="92">
        <f t="shared" si="193"/>
        <v>311</v>
      </c>
      <c r="AG331" s="92">
        <f t="shared" si="194"/>
        <v>310</v>
      </c>
      <c r="AH331" s="92">
        <f t="shared" si="195"/>
        <v>309</v>
      </c>
      <c r="AI331" s="92">
        <f t="shared" si="196"/>
        <v>308</v>
      </c>
      <c r="AJ331" s="92">
        <f t="shared" si="197"/>
        <v>307</v>
      </c>
      <c r="AK331" s="92">
        <f t="shared" si="198"/>
        <v>307</v>
      </c>
      <c r="AL331" s="96">
        <f t="shared" ca="1" si="176"/>
        <v>0</v>
      </c>
      <c r="AM331" s="96">
        <f t="shared" ca="1" si="177"/>
        <v>0</v>
      </c>
      <c r="AN331" s="96">
        <f t="shared" ca="1" si="178"/>
        <v>0</v>
      </c>
      <c r="AO331" s="96">
        <f t="shared" ca="1" si="179"/>
        <v>0</v>
      </c>
      <c r="AP331" s="96">
        <f t="shared" ca="1" si="180"/>
        <v>0</v>
      </c>
      <c r="AQ331" s="96">
        <f t="shared" ca="1" si="181"/>
        <v>0</v>
      </c>
      <c r="AR331" s="96">
        <f t="shared" ca="1" si="182"/>
        <v>0</v>
      </c>
      <c r="AS331" s="96">
        <f t="shared" ca="1" si="183"/>
        <v>0</v>
      </c>
      <c r="AT331" s="96">
        <f t="shared" ca="1" si="184"/>
        <v>0</v>
      </c>
      <c r="AU331" s="96">
        <f t="shared" ca="1" si="185"/>
        <v>0</v>
      </c>
      <c r="AV331" s="96">
        <f t="shared" ca="1" si="186"/>
        <v>0</v>
      </c>
      <c r="AW331" s="13">
        <f t="shared" ca="1" si="199"/>
        <v>6</v>
      </c>
      <c r="AX331" s="2">
        <f t="shared" ca="1" si="200"/>
        <v>17</v>
      </c>
    </row>
    <row r="332" spans="1:50" ht="15" customHeight="1" x14ac:dyDescent="0.25">
      <c r="A332" s="93">
        <f t="shared" si="203"/>
        <v>43212</v>
      </c>
      <c r="B332" s="51">
        <f>bering!K332</f>
        <v>5650.8059999999996</v>
      </c>
      <c r="C332" s="51">
        <f>conus!K332</f>
        <v>5859.7470000000003</v>
      </c>
      <c r="D332" s="55">
        <f t="shared" ca="1" si="171"/>
        <v>5650.8059999999996</v>
      </c>
      <c r="E332" s="61">
        <f t="shared" ca="1" si="201"/>
        <v>17</v>
      </c>
      <c r="F332" s="9">
        <f t="shared" ca="1" si="187"/>
        <v>0</v>
      </c>
      <c r="G332" s="63">
        <f>ROW()</f>
        <v>332</v>
      </c>
      <c r="H332" s="95">
        <f t="shared" si="173"/>
        <v>329</v>
      </c>
      <c r="I332" s="95">
        <f t="shared" ca="1" si="174"/>
        <v>315</v>
      </c>
      <c r="J332" s="95">
        <f t="shared" ca="1" si="175"/>
        <v>312</v>
      </c>
      <c r="K332" s="94">
        <f t="shared" ref="K332:K395" si="204">IF(C332&gt;0,SUM(C330:C332)-SUM(C327:C329),0)</f>
        <v>0</v>
      </c>
      <c r="L332" s="89">
        <f t="shared" si="168"/>
        <v>0</v>
      </c>
      <c r="M332" s="94">
        <f t="shared" ref="M332:M395" ca="1" si="205">IF(D332&gt;0,SUM(D330:D332)-SUM(D327:D329),0)</f>
        <v>0</v>
      </c>
      <c r="N332" s="89">
        <f t="shared" ca="1" si="169"/>
        <v>0</v>
      </c>
      <c r="O332" s="89"/>
      <c r="P332" s="2">
        <f t="shared" si="170"/>
        <v>315</v>
      </c>
      <c r="Q332" s="2">
        <f t="shared" si="202"/>
        <v>314</v>
      </c>
      <c r="R332" s="2">
        <f t="shared" si="202"/>
        <v>313</v>
      </c>
      <c r="S332" s="2">
        <f t="shared" si="202"/>
        <v>312</v>
      </c>
      <c r="T332" s="2">
        <f t="shared" si="202"/>
        <v>311</v>
      </c>
      <c r="U332" s="2">
        <f t="shared" si="202"/>
        <v>315</v>
      </c>
      <c r="V332" s="2">
        <f t="shared" si="202"/>
        <v>314</v>
      </c>
      <c r="W332" s="2">
        <f t="shared" si="202"/>
        <v>313</v>
      </c>
      <c r="X332" s="2">
        <f t="shared" si="202"/>
        <v>312</v>
      </c>
      <c r="Y332" s="2">
        <f t="shared" si="202"/>
        <v>311</v>
      </c>
      <c r="Z332" s="2">
        <f t="shared" si="202"/>
        <v>311</v>
      </c>
      <c r="AA332" s="92">
        <f t="shared" si="188"/>
        <v>312</v>
      </c>
      <c r="AB332" s="92">
        <f t="shared" si="189"/>
        <v>311</v>
      </c>
      <c r="AC332" s="92">
        <f t="shared" si="190"/>
        <v>310</v>
      </c>
      <c r="AD332" s="92">
        <f t="shared" si="191"/>
        <v>309</v>
      </c>
      <c r="AE332" s="92">
        <f t="shared" si="192"/>
        <v>308</v>
      </c>
      <c r="AF332" s="92">
        <f t="shared" si="193"/>
        <v>312</v>
      </c>
      <c r="AG332" s="92">
        <f t="shared" si="194"/>
        <v>311</v>
      </c>
      <c r="AH332" s="92">
        <f t="shared" si="195"/>
        <v>310</v>
      </c>
      <c r="AI332" s="92">
        <f t="shared" si="196"/>
        <v>309</v>
      </c>
      <c r="AJ332" s="92">
        <f t="shared" si="197"/>
        <v>308</v>
      </c>
      <c r="AK332" s="92">
        <f t="shared" si="198"/>
        <v>308</v>
      </c>
      <c r="AL332" s="96">
        <f t="shared" ca="1" si="176"/>
        <v>0</v>
      </c>
      <c r="AM332" s="96">
        <f t="shared" ca="1" si="177"/>
        <v>0</v>
      </c>
      <c r="AN332" s="96">
        <f t="shared" ca="1" si="178"/>
        <v>0</v>
      </c>
      <c r="AO332" s="96">
        <f t="shared" ca="1" si="179"/>
        <v>0</v>
      </c>
      <c r="AP332" s="96">
        <f t="shared" ca="1" si="180"/>
        <v>0</v>
      </c>
      <c r="AQ332" s="96">
        <f t="shared" ca="1" si="181"/>
        <v>0</v>
      </c>
      <c r="AR332" s="96">
        <f t="shared" ca="1" si="182"/>
        <v>0</v>
      </c>
      <c r="AS332" s="96">
        <f t="shared" ca="1" si="183"/>
        <v>0</v>
      </c>
      <c r="AT332" s="96">
        <f t="shared" ca="1" si="184"/>
        <v>0</v>
      </c>
      <c r="AU332" s="96">
        <f t="shared" ca="1" si="185"/>
        <v>0</v>
      </c>
      <c r="AV332" s="96">
        <f t="shared" ca="1" si="186"/>
        <v>0</v>
      </c>
      <c r="AW332" s="13">
        <f t="shared" ca="1" si="199"/>
        <v>6</v>
      </c>
      <c r="AX332" s="2">
        <f t="shared" ca="1" si="200"/>
        <v>17</v>
      </c>
    </row>
    <row r="333" spans="1:50" ht="15" customHeight="1" x14ac:dyDescent="0.25">
      <c r="A333" s="93">
        <f t="shared" si="203"/>
        <v>43213</v>
      </c>
      <c r="B333" s="51">
        <f>bering!K333</f>
        <v>5650.8059999999996</v>
      </c>
      <c r="C333" s="51">
        <f>conus!K333</f>
        <v>5859.7470000000003</v>
      </c>
      <c r="D333" s="55">
        <f t="shared" ca="1" si="171"/>
        <v>5650.8059999999996</v>
      </c>
      <c r="E333" s="61">
        <f t="shared" ca="1" si="201"/>
        <v>17</v>
      </c>
      <c r="F333" s="9">
        <f t="shared" ca="1" si="187"/>
        <v>0</v>
      </c>
      <c r="G333" s="63">
        <f>ROW()</f>
        <v>333</v>
      </c>
      <c r="H333" s="95">
        <f t="shared" si="173"/>
        <v>330</v>
      </c>
      <c r="I333" s="95">
        <f t="shared" ca="1" si="174"/>
        <v>316</v>
      </c>
      <c r="J333" s="95">
        <f t="shared" ca="1" si="175"/>
        <v>313</v>
      </c>
      <c r="K333" s="94">
        <f t="shared" si="204"/>
        <v>0</v>
      </c>
      <c r="L333" s="89">
        <f t="shared" ref="L333:L396" si="206">K333/$B$1</f>
        <v>0</v>
      </c>
      <c r="M333" s="94">
        <f t="shared" ca="1" si="205"/>
        <v>0</v>
      </c>
      <c r="N333" s="89">
        <f t="shared" ref="N333:N396" ca="1" si="207">M333/$B$1</f>
        <v>0</v>
      </c>
      <c r="O333" s="89"/>
      <c r="P333" s="2">
        <f t="shared" si="170"/>
        <v>316</v>
      </c>
      <c r="Q333" s="2">
        <f t="shared" si="202"/>
        <v>315</v>
      </c>
      <c r="R333" s="2">
        <f t="shared" ref="Q333:Z358" si="208">$G333-R$6</f>
        <v>314</v>
      </c>
      <c r="S333" s="2">
        <f t="shared" si="208"/>
        <v>313</v>
      </c>
      <c r="T333" s="2">
        <f t="shared" si="208"/>
        <v>312</v>
      </c>
      <c r="U333" s="2">
        <f t="shared" si="208"/>
        <v>316</v>
      </c>
      <c r="V333" s="2">
        <f t="shared" si="208"/>
        <v>315</v>
      </c>
      <c r="W333" s="2">
        <f t="shared" si="208"/>
        <v>314</v>
      </c>
      <c r="X333" s="2">
        <f t="shared" si="208"/>
        <v>313</v>
      </c>
      <c r="Y333" s="2">
        <f t="shared" si="208"/>
        <v>312</v>
      </c>
      <c r="Z333" s="2">
        <f t="shared" si="208"/>
        <v>312</v>
      </c>
      <c r="AA333" s="92">
        <f t="shared" si="188"/>
        <v>313</v>
      </c>
      <c r="AB333" s="92">
        <f t="shared" si="189"/>
        <v>312</v>
      </c>
      <c r="AC333" s="92">
        <f t="shared" si="190"/>
        <v>311</v>
      </c>
      <c r="AD333" s="92">
        <f t="shared" si="191"/>
        <v>310</v>
      </c>
      <c r="AE333" s="92">
        <f t="shared" si="192"/>
        <v>309</v>
      </c>
      <c r="AF333" s="92">
        <f t="shared" si="193"/>
        <v>313</v>
      </c>
      <c r="AG333" s="92">
        <f t="shared" si="194"/>
        <v>312</v>
      </c>
      <c r="AH333" s="92">
        <f t="shared" si="195"/>
        <v>311</v>
      </c>
      <c r="AI333" s="92">
        <f t="shared" si="196"/>
        <v>310</v>
      </c>
      <c r="AJ333" s="92">
        <f t="shared" si="197"/>
        <v>309</v>
      </c>
      <c r="AK333" s="92">
        <f t="shared" si="198"/>
        <v>309</v>
      </c>
      <c r="AL333" s="96">
        <f t="shared" ca="1" si="176"/>
        <v>0</v>
      </c>
      <c r="AM333" s="96">
        <f t="shared" ca="1" si="177"/>
        <v>0</v>
      </c>
      <c r="AN333" s="96">
        <f t="shared" ca="1" si="178"/>
        <v>0</v>
      </c>
      <c r="AO333" s="96">
        <f t="shared" ca="1" si="179"/>
        <v>0</v>
      </c>
      <c r="AP333" s="96">
        <f t="shared" ca="1" si="180"/>
        <v>0</v>
      </c>
      <c r="AQ333" s="96">
        <f t="shared" ca="1" si="181"/>
        <v>0</v>
      </c>
      <c r="AR333" s="96">
        <f t="shared" ca="1" si="182"/>
        <v>0</v>
      </c>
      <c r="AS333" s="96">
        <f t="shared" ca="1" si="183"/>
        <v>0</v>
      </c>
      <c r="AT333" s="96">
        <f t="shared" ca="1" si="184"/>
        <v>0</v>
      </c>
      <c r="AU333" s="96">
        <f t="shared" ca="1" si="185"/>
        <v>0</v>
      </c>
      <c r="AV333" s="96">
        <f t="shared" ca="1" si="186"/>
        <v>0</v>
      </c>
      <c r="AW333" s="13">
        <f t="shared" ca="1" si="199"/>
        <v>6</v>
      </c>
      <c r="AX333" s="2">
        <f t="shared" ca="1" si="200"/>
        <v>17</v>
      </c>
    </row>
    <row r="334" spans="1:50" ht="15" customHeight="1" x14ac:dyDescent="0.25">
      <c r="A334" s="93">
        <f t="shared" si="203"/>
        <v>43214</v>
      </c>
      <c r="B334" s="51">
        <f>bering!K334</f>
        <v>5650.8059999999996</v>
      </c>
      <c r="C334" s="51">
        <f>conus!K334</f>
        <v>5859.7470000000003</v>
      </c>
      <c r="D334" s="55">
        <f t="shared" ca="1" si="171"/>
        <v>5650.8059999999996</v>
      </c>
      <c r="E334" s="61">
        <f t="shared" ca="1" si="201"/>
        <v>17</v>
      </c>
      <c r="F334" s="9">
        <f t="shared" ca="1" si="187"/>
        <v>0</v>
      </c>
      <c r="G334" s="63">
        <f>ROW()</f>
        <v>334</v>
      </c>
      <c r="H334" s="95">
        <f t="shared" si="173"/>
        <v>331</v>
      </c>
      <c r="I334" s="95">
        <f t="shared" ca="1" si="174"/>
        <v>317</v>
      </c>
      <c r="J334" s="95">
        <f t="shared" ca="1" si="175"/>
        <v>314</v>
      </c>
      <c r="K334" s="94">
        <f t="shared" si="204"/>
        <v>0</v>
      </c>
      <c r="L334" s="89">
        <f t="shared" si="206"/>
        <v>0</v>
      </c>
      <c r="M334" s="94">
        <f t="shared" ca="1" si="205"/>
        <v>0</v>
      </c>
      <c r="N334" s="89">
        <f t="shared" ca="1" si="207"/>
        <v>0</v>
      </c>
      <c r="O334" s="89"/>
      <c r="P334" s="2">
        <f t="shared" si="170"/>
        <v>317</v>
      </c>
      <c r="Q334" s="2">
        <f t="shared" si="208"/>
        <v>316</v>
      </c>
      <c r="R334" s="2">
        <f t="shared" si="208"/>
        <v>315</v>
      </c>
      <c r="S334" s="2">
        <f t="shared" si="208"/>
        <v>314</v>
      </c>
      <c r="T334" s="2">
        <f t="shared" si="208"/>
        <v>313</v>
      </c>
      <c r="U334" s="2">
        <f t="shared" si="208"/>
        <v>317</v>
      </c>
      <c r="V334" s="2">
        <f t="shared" si="208"/>
        <v>316</v>
      </c>
      <c r="W334" s="2">
        <f t="shared" si="208"/>
        <v>315</v>
      </c>
      <c r="X334" s="2">
        <f t="shared" si="208"/>
        <v>314</v>
      </c>
      <c r="Y334" s="2">
        <f t="shared" si="208"/>
        <v>313</v>
      </c>
      <c r="Z334" s="2">
        <f t="shared" si="208"/>
        <v>313</v>
      </c>
      <c r="AA334" s="92">
        <f t="shared" si="188"/>
        <v>314</v>
      </c>
      <c r="AB334" s="92">
        <f t="shared" si="189"/>
        <v>313</v>
      </c>
      <c r="AC334" s="92">
        <f t="shared" si="190"/>
        <v>312</v>
      </c>
      <c r="AD334" s="92">
        <f t="shared" si="191"/>
        <v>311</v>
      </c>
      <c r="AE334" s="92">
        <f t="shared" si="192"/>
        <v>310</v>
      </c>
      <c r="AF334" s="92">
        <f t="shared" si="193"/>
        <v>314</v>
      </c>
      <c r="AG334" s="92">
        <f t="shared" si="194"/>
        <v>313</v>
      </c>
      <c r="AH334" s="92">
        <f t="shared" si="195"/>
        <v>312</v>
      </c>
      <c r="AI334" s="92">
        <f t="shared" si="196"/>
        <v>311</v>
      </c>
      <c r="AJ334" s="92">
        <f t="shared" si="197"/>
        <v>310</v>
      </c>
      <c r="AK334" s="92">
        <f t="shared" si="198"/>
        <v>310</v>
      </c>
      <c r="AL334" s="96">
        <f t="shared" ca="1" si="176"/>
        <v>0</v>
      </c>
      <c r="AM334" s="96">
        <f t="shared" ca="1" si="177"/>
        <v>0</v>
      </c>
      <c r="AN334" s="96">
        <f t="shared" ca="1" si="178"/>
        <v>0</v>
      </c>
      <c r="AO334" s="96">
        <f t="shared" ca="1" si="179"/>
        <v>0</v>
      </c>
      <c r="AP334" s="96">
        <f t="shared" ca="1" si="180"/>
        <v>0</v>
      </c>
      <c r="AQ334" s="96">
        <f t="shared" ca="1" si="181"/>
        <v>0</v>
      </c>
      <c r="AR334" s="96">
        <f t="shared" ca="1" si="182"/>
        <v>0</v>
      </c>
      <c r="AS334" s="96">
        <f t="shared" ca="1" si="183"/>
        <v>0</v>
      </c>
      <c r="AT334" s="96">
        <f t="shared" ca="1" si="184"/>
        <v>0</v>
      </c>
      <c r="AU334" s="96">
        <f t="shared" ca="1" si="185"/>
        <v>0</v>
      </c>
      <c r="AV334" s="96">
        <f t="shared" ca="1" si="186"/>
        <v>0</v>
      </c>
      <c r="AW334" s="13">
        <f t="shared" ca="1" si="199"/>
        <v>6</v>
      </c>
      <c r="AX334" s="2">
        <f t="shared" ca="1" si="200"/>
        <v>17</v>
      </c>
    </row>
    <row r="335" spans="1:50" ht="15" customHeight="1" x14ac:dyDescent="0.25">
      <c r="A335" s="93">
        <f t="shared" si="203"/>
        <v>43215</v>
      </c>
      <c r="B335" s="51">
        <f>bering!K335</f>
        <v>5650.8059999999996</v>
      </c>
      <c r="C335" s="51">
        <f>conus!K335</f>
        <v>5859.7470000000003</v>
      </c>
      <c r="D335" s="55">
        <f t="shared" ca="1" si="171"/>
        <v>5650.8059999999996</v>
      </c>
      <c r="E335" s="61">
        <f t="shared" ca="1" si="201"/>
        <v>17</v>
      </c>
      <c r="F335" s="9">
        <f t="shared" ca="1" si="187"/>
        <v>0</v>
      </c>
      <c r="G335" s="63">
        <f>ROW()</f>
        <v>335</v>
      </c>
      <c r="H335" s="95">
        <f t="shared" si="173"/>
        <v>332</v>
      </c>
      <c r="I335" s="95">
        <f t="shared" ca="1" si="174"/>
        <v>318</v>
      </c>
      <c r="J335" s="95">
        <f t="shared" ca="1" si="175"/>
        <v>315</v>
      </c>
      <c r="K335" s="94">
        <f t="shared" si="204"/>
        <v>0</v>
      </c>
      <c r="L335" s="89">
        <f t="shared" si="206"/>
        <v>0</v>
      </c>
      <c r="M335" s="94">
        <f t="shared" ca="1" si="205"/>
        <v>0</v>
      </c>
      <c r="N335" s="89">
        <f t="shared" ca="1" si="207"/>
        <v>0</v>
      </c>
      <c r="O335" s="89"/>
      <c r="P335" s="2">
        <f t="shared" ref="P335:P398" si="209">$G335-P$6</f>
        <v>318</v>
      </c>
      <c r="Q335" s="2">
        <f t="shared" si="208"/>
        <v>317</v>
      </c>
      <c r="R335" s="2">
        <f t="shared" si="208"/>
        <v>316</v>
      </c>
      <c r="S335" s="2">
        <f t="shared" si="208"/>
        <v>315</v>
      </c>
      <c r="T335" s="2">
        <f t="shared" si="208"/>
        <v>314</v>
      </c>
      <c r="U335" s="2">
        <f t="shared" si="208"/>
        <v>318</v>
      </c>
      <c r="V335" s="2">
        <f t="shared" si="208"/>
        <v>317</v>
      </c>
      <c r="W335" s="2">
        <f t="shared" si="208"/>
        <v>316</v>
      </c>
      <c r="X335" s="2">
        <f t="shared" si="208"/>
        <v>315</v>
      </c>
      <c r="Y335" s="2">
        <f t="shared" si="208"/>
        <v>314</v>
      </c>
      <c r="Z335" s="2">
        <f t="shared" si="208"/>
        <v>314</v>
      </c>
      <c r="AA335" s="92">
        <f t="shared" si="188"/>
        <v>315</v>
      </c>
      <c r="AB335" s="92">
        <f t="shared" si="189"/>
        <v>314</v>
      </c>
      <c r="AC335" s="92">
        <f t="shared" si="190"/>
        <v>313</v>
      </c>
      <c r="AD335" s="92">
        <f t="shared" si="191"/>
        <v>312</v>
      </c>
      <c r="AE335" s="92">
        <f t="shared" si="192"/>
        <v>311</v>
      </c>
      <c r="AF335" s="92">
        <f t="shared" si="193"/>
        <v>315</v>
      </c>
      <c r="AG335" s="92">
        <f t="shared" si="194"/>
        <v>314</v>
      </c>
      <c r="AH335" s="92">
        <f t="shared" si="195"/>
        <v>313</v>
      </c>
      <c r="AI335" s="92">
        <f t="shared" si="196"/>
        <v>312</v>
      </c>
      <c r="AJ335" s="92">
        <f t="shared" si="197"/>
        <v>311</v>
      </c>
      <c r="AK335" s="92">
        <f t="shared" si="198"/>
        <v>311</v>
      </c>
      <c r="AL335" s="96">
        <f t="shared" ca="1" si="176"/>
        <v>0</v>
      </c>
      <c r="AM335" s="96">
        <f t="shared" ca="1" si="177"/>
        <v>0</v>
      </c>
      <c r="AN335" s="96">
        <f t="shared" ca="1" si="178"/>
        <v>0</v>
      </c>
      <c r="AO335" s="96">
        <f t="shared" ca="1" si="179"/>
        <v>0</v>
      </c>
      <c r="AP335" s="96">
        <f t="shared" ca="1" si="180"/>
        <v>0</v>
      </c>
      <c r="AQ335" s="96">
        <f t="shared" ca="1" si="181"/>
        <v>0</v>
      </c>
      <c r="AR335" s="96">
        <f t="shared" ca="1" si="182"/>
        <v>0</v>
      </c>
      <c r="AS335" s="96">
        <f t="shared" ca="1" si="183"/>
        <v>0</v>
      </c>
      <c r="AT335" s="96">
        <f t="shared" ca="1" si="184"/>
        <v>0</v>
      </c>
      <c r="AU335" s="96">
        <f t="shared" ca="1" si="185"/>
        <v>0</v>
      </c>
      <c r="AV335" s="96">
        <f t="shared" ca="1" si="186"/>
        <v>0</v>
      </c>
      <c r="AW335" s="13">
        <f t="shared" ca="1" si="199"/>
        <v>6</v>
      </c>
      <c r="AX335" s="2">
        <f t="shared" ca="1" si="200"/>
        <v>17</v>
      </c>
    </row>
    <row r="336" spans="1:50" ht="15" customHeight="1" x14ac:dyDescent="0.25">
      <c r="A336" s="93">
        <f t="shared" si="203"/>
        <v>43216</v>
      </c>
      <c r="B336" s="51">
        <f>bering!K336</f>
        <v>5650.8059999999996</v>
      </c>
      <c r="C336" s="51">
        <f>conus!K336</f>
        <v>5859.7470000000003</v>
      </c>
      <c r="D336" s="55">
        <f t="shared" ca="1" si="171"/>
        <v>5650.8059999999996</v>
      </c>
      <c r="E336" s="61">
        <f t="shared" ca="1" si="201"/>
        <v>17</v>
      </c>
      <c r="F336" s="9">
        <f t="shared" ca="1" si="187"/>
        <v>0</v>
      </c>
      <c r="G336" s="63">
        <f>ROW()</f>
        <v>336</v>
      </c>
      <c r="H336" s="95">
        <f t="shared" si="173"/>
        <v>333</v>
      </c>
      <c r="I336" s="95">
        <f t="shared" ca="1" si="174"/>
        <v>319</v>
      </c>
      <c r="J336" s="95">
        <f t="shared" ca="1" si="175"/>
        <v>316</v>
      </c>
      <c r="K336" s="94">
        <f t="shared" si="204"/>
        <v>0</v>
      </c>
      <c r="L336" s="89">
        <f t="shared" si="206"/>
        <v>0</v>
      </c>
      <c r="M336" s="94">
        <f t="shared" ca="1" si="205"/>
        <v>0</v>
      </c>
      <c r="N336" s="89">
        <f t="shared" ca="1" si="207"/>
        <v>0</v>
      </c>
      <c r="O336" s="89"/>
      <c r="P336" s="2">
        <f t="shared" si="209"/>
        <v>319</v>
      </c>
      <c r="Q336" s="2">
        <f t="shared" si="208"/>
        <v>318</v>
      </c>
      <c r="R336" s="2">
        <f t="shared" si="208"/>
        <v>317</v>
      </c>
      <c r="S336" s="2">
        <f t="shared" si="208"/>
        <v>316</v>
      </c>
      <c r="T336" s="2">
        <f t="shared" si="208"/>
        <v>315</v>
      </c>
      <c r="U336" s="2">
        <f t="shared" si="208"/>
        <v>319</v>
      </c>
      <c r="V336" s="2">
        <f t="shared" si="208"/>
        <v>318</v>
      </c>
      <c r="W336" s="2">
        <f t="shared" si="208"/>
        <v>317</v>
      </c>
      <c r="X336" s="2">
        <f t="shared" si="208"/>
        <v>316</v>
      </c>
      <c r="Y336" s="2">
        <f t="shared" si="208"/>
        <v>315</v>
      </c>
      <c r="Z336" s="2">
        <f t="shared" si="208"/>
        <v>315</v>
      </c>
      <c r="AA336" s="92">
        <f t="shared" si="188"/>
        <v>316</v>
      </c>
      <c r="AB336" s="92">
        <f t="shared" si="189"/>
        <v>315</v>
      </c>
      <c r="AC336" s="92">
        <f t="shared" si="190"/>
        <v>314</v>
      </c>
      <c r="AD336" s="92">
        <f t="shared" si="191"/>
        <v>313</v>
      </c>
      <c r="AE336" s="92">
        <f t="shared" si="192"/>
        <v>312</v>
      </c>
      <c r="AF336" s="92">
        <f t="shared" si="193"/>
        <v>316</v>
      </c>
      <c r="AG336" s="92">
        <f t="shared" si="194"/>
        <v>315</v>
      </c>
      <c r="AH336" s="92">
        <f t="shared" si="195"/>
        <v>314</v>
      </c>
      <c r="AI336" s="92">
        <f t="shared" si="196"/>
        <v>313</v>
      </c>
      <c r="AJ336" s="92">
        <f t="shared" si="197"/>
        <v>312</v>
      </c>
      <c r="AK336" s="92">
        <f t="shared" si="198"/>
        <v>312</v>
      </c>
      <c r="AL336" s="96">
        <f t="shared" ca="1" si="176"/>
        <v>0</v>
      </c>
      <c r="AM336" s="96">
        <f t="shared" ca="1" si="177"/>
        <v>0</v>
      </c>
      <c r="AN336" s="96">
        <f t="shared" ca="1" si="178"/>
        <v>0</v>
      </c>
      <c r="AO336" s="96">
        <f t="shared" ca="1" si="179"/>
        <v>0</v>
      </c>
      <c r="AP336" s="96">
        <f t="shared" ca="1" si="180"/>
        <v>0</v>
      </c>
      <c r="AQ336" s="96">
        <f t="shared" ca="1" si="181"/>
        <v>0</v>
      </c>
      <c r="AR336" s="96">
        <f t="shared" ca="1" si="182"/>
        <v>0</v>
      </c>
      <c r="AS336" s="96">
        <f t="shared" ca="1" si="183"/>
        <v>0</v>
      </c>
      <c r="AT336" s="96">
        <f t="shared" ca="1" si="184"/>
        <v>0</v>
      </c>
      <c r="AU336" s="96">
        <f t="shared" ca="1" si="185"/>
        <v>0</v>
      </c>
      <c r="AV336" s="96">
        <f t="shared" ca="1" si="186"/>
        <v>0</v>
      </c>
      <c r="AW336" s="13">
        <f t="shared" ca="1" si="199"/>
        <v>6</v>
      </c>
      <c r="AX336" s="2">
        <f t="shared" ca="1" si="200"/>
        <v>17</v>
      </c>
    </row>
    <row r="337" spans="1:50" ht="15" customHeight="1" x14ac:dyDescent="0.25">
      <c r="A337" s="93">
        <f t="shared" si="203"/>
        <v>43217</v>
      </c>
      <c r="B337" s="51">
        <f>bering!K337</f>
        <v>5650.8059999999996</v>
      </c>
      <c r="C337" s="51">
        <f>conus!K337</f>
        <v>5859.7470000000003</v>
      </c>
      <c r="D337" s="55">
        <f t="shared" ca="1" si="171"/>
        <v>5650.8059999999996</v>
      </c>
      <c r="E337" s="61">
        <f t="shared" ca="1" si="201"/>
        <v>17</v>
      </c>
      <c r="F337" s="9">
        <f t="shared" ca="1" si="187"/>
        <v>0</v>
      </c>
      <c r="G337" s="63">
        <f>ROW()</f>
        <v>337</v>
      </c>
      <c r="H337" s="95">
        <f t="shared" si="173"/>
        <v>334</v>
      </c>
      <c r="I337" s="95">
        <f t="shared" ca="1" si="174"/>
        <v>320</v>
      </c>
      <c r="J337" s="95">
        <f t="shared" ca="1" si="175"/>
        <v>317</v>
      </c>
      <c r="K337" s="94">
        <f t="shared" si="204"/>
        <v>0</v>
      </c>
      <c r="L337" s="89">
        <f t="shared" si="206"/>
        <v>0</v>
      </c>
      <c r="M337" s="94">
        <f t="shared" ca="1" si="205"/>
        <v>0</v>
      </c>
      <c r="N337" s="89">
        <f t="shared" ca="1" si="207"/>
        <v>0</v>
      </c>
      <c r="O337" s="89"/>
      <c r="P337" s="2">
        <f t="shared" si="209"/>
        <v>320</v>
      </c>
      <c r="Q337" s="2">
        <f t="shared" si="208"/>
        <v>319</v>
      </c>
      <c r="R337" s="2">
        <f t="shared" si="208"/>
        <v>318</v>
      </c>
      <c r="S337" s="2">
        <f t="shared" si="208"/>
        <v>317</v>
      </c>
      <c r="T337" s="2">
        <f t="shared" si="208"/>
        <v>316</v>
      </c>
      <c r="U337" s="2">
        <f t="shared" si="208"/>
        <v>320</v>
      </c>
      <c r="V337" s="2">
        <f t="shared" si="208"/>
        <v>319</v>
      </c>
      <c r="W337" s="2">
        <f t="shared" si="208"/>
        <v>318</v>
      </c>
      <c r="X337" s="2">
        <f t="shared" si="208"/>
        <v>317</v>
      </c>
      <c r="Y337" s="2">
        <f t="shared" si="208"/>
        <v>316</v>
      </c>
      <c r="Z337" s="2">
        <f t="shared" si="208"/>
        <v>316</v>
      </c>
      <c r="AA337" s="92">
        <f t="shared" si="188"/>
        <v>317</v>
      </c>
      <c r="AB337" s="92">
        <f t="shared" si="189"/>
        <v>316</v>
      </c>
      <c r="AC337" s="92">
        <f t="shared" si="190"/>
        <v>315</v>
      </c>
      <c r="AD337" s="92">
        <f t="shared" si="191"/>
        <v>314</v>
      </c>
      <c r="AE337" s="92">
        <f t="shared" si="192"/>
        <v>313</v>
      </c>
      <c r="AF337" s="92">
        <f t="shared" si="193"/>
        <v>317</v>
      </c>
      <c r="AG337" s="92">
        <f t="shared" si="194"/>
        <v>316</v>
      </c>
      <c r="AH337" s="92">
        <f t="shared" si="195"/>
        <v>315</v>
      </c>
      <c r="AI337" s="92">
        <f t="shared" si="196"/>
        <v>314</v>
      </c>
      <c r="AJ337" s="92">
        <f t="shared" si="197"/>
        <v>313</v>
      </c>
      <c r="AK337" s="92">
        <f t="shared" si="198"/>
        <v>313</v>
      </c>
      <c r="AL337" s="96">
        <f t="shared" ca="1" si="176"/>
        <v>0</v>
      </c>
      <c r="AM337" s="96">
        <f t="shared" ca="1" si="177"/>
        <v>0</v>
      </c>
      <c r="AN337" s="96">
        <f t="shared" ca="1" si="178"/>
        <v>0</v>
      </c>
      <c r="AO337" s="96">
        <f t="shared" ca="1" si="179"/>
        <v>0</v>
      </c>
      <c r="AP337" s="96">
        <f t="shared" ca="1" si="180"/>
        <v>0</v>
      </c>
      <c r="AQ337" s="96">
        <f t="shared" ca="1" si="181"/>
        <v>0</v>
      </c>
      <c r="AR337" s="96">
        <f t="shared" ca="1" si="182"/>
        <v>0</v>
      </c>
      <c r="AS337" s="96">
        <f t="shared" ca="1" si="183"/>
        <v>0</v>
      </c>
      <c r="AT337" s="96">
        <f t="shared" ca="1" si="184"/>
        <v>0</v>
      </c>
      <c r="AU337" s="96">
        <f t="shared" ca="1" si="185"/>
        <v>0</v>
      </c>
      <c r="AV337" s="96">
        <f t="shared" ca="1" si="186"/>
        <v>0</v>
      </c>
      <c r="AW337" s="13">
        <f t="shared" ca="1" si="199"/>
        <v>6</v>
      </c>
      <c r="AX337" s="2">
        <f t="shared" ca="1" si="200"/>
        <v>17</v>
      </c>
    </row>
    <row r="338" spans="1:50" ht="15" customHeight="1" x14ac:dyDescent="0.25">
      <c r="A338" s="93">
        <f t="shared" si="203"/>
        <v>43218</v>
      </c>
      <c r="B338" s="51">
        <f>bering!K338</f>
        <v>5650.8059999999996</v>
      </c>
      <c r="C338" s="51">
        <f>conus!K338</f>
        <v>5859.7470000000003</v>
      </c>
      <c r="D338" s="55">
        <f t="shared" ca="1" si="171"/>
        <v>5650.8059999999996</v>
      </c>
      <c r="E338" s="61">
        <f t="shared" ca="1" si="201"/>
        <v>17</v>
      </c>
      <c r="F338" s="9">
        <f t="shared" ca="1" si="187"/>
        <v>0</v>
      </c>
      <c r="G338" s="63">
        <f>ROW()</f>
        <v>338</v>
      </c>
      <c r="H338" s="95">
        <f t="shared" si="173"/>
        <v>335</v>
      </c>
      <c r="I338" s="95">
        <f t="shared" ca="1" si="174"/>
        <v>321</v>
      </c>
      <c r="J338" s="95">
        <f t="shared" ca="1" si="175"/>
        <v>318</v>
      </c>
      <c r="K338" s="94">
        <f t="shared" si="204"/>
        <v>0</v>
      </c>
      <c r="L338" s="89">
        <f t="shared" si="206"/>
        <v>0</v>
      </c>
      <c r="M338" s="94">
        <f t="shared" ca="1" si="205"/>
        <v>0</v>
      </c>
      <c r="N338" s="89">
        <f t="shared" ca="1" si="207"/>
        <v>0</v>
      </c>
      <c r="O338" s="89"/>
      <c r="P338" s="2">
        <f t="shared" si="209"/>
        <v>321</v>
      </c>
      <c r="Q338" s="2">
        <f t="shared" si="208"/>
        <v>320</v>
      </c>
      <c r="R338" s="2">
        <f t="shared" si="208"/>
        <v>319</v>
      </c>
      <c r="S338" s="2">
        <f t="shared" si="208"/>
        <v>318</v>
      </c>
      <c r="T338" s="2">
        <f t="shared" si="208"/>
        <v>317</v>
      </c>
      <c r="U338" s="2">
        <f t="shared" si="208"/>
        <v>321</v>
      </c>
      <c r="V338" s="2">
        <f t="shared" si="208"/>
        <v>320</v>
      </c>
      <c r="W338" s="2">
        <f t="shared" si="208"/>
        <v>319</v>
      </c>
      <c r="X338" s="2">
        <f t="shared" si="208"/>
        <v>318</v>
      </c>
      <c r="Y338" s="2">
        <f t="shared" si="208"/>
        <v>317</v>
      </c>
      <c r="Z338" s="2">
        <f t="shared" si="208"/>
        <v>317</v>
      </c>
      <c r="AA338" s="92">
        <f t="shared" si="188"/>
        <v>318</v>
      </c>
      <c r="AB338" s="92">
        <f t="shared" si="189"/>
        <v>317</v>
      </c>
      <c r="AC338" s="92">
        <f t="shared" si="190"/>
        <v>316</v>
      </c>
      <c r="AD338" s="92">
        <f t="shared" si="191"/>
        <v>315</v>
      </c>
      <c r="AE338" s="92">
        <f t="shared" si="192"/>
        <v>314</v>
      </c>
      <c r="AF338" s="92">
        <f t="shared" si="193"/>
        <v>318</v>
      </c>
      <c r="AG338" s="92">
        <f t="shared" si="194"/>
        <v>317</v>
      </c>
      <c r="AH338" s="92">
        <f t="shared" si="195"/>
        <v>316</v>
      </c>
      <c r="AI338" s="92">
        <f t="shared" si="196"/>
        <v>315</v>
      </c>
      <c r="AJ338" s="92">
        <f t="shared" si="197"/>
        <v>314</v>
      </c>
      <c r="AK338" s="92">
        <f t="shared" si="198"/>
        <v>314</v>
      </c>
      <c r="AL338" s="96">
        <f t="shared" ca="1" si="176"/>
        <v>0</v>
      </c>
      <c r="AM338" s="96">
        <f t="shared" ca="1" si="177"/>
        <v>0</v>
      </c>
      <c r="AN338" s="96">
        <f t="shared" ca="1" si="178"/>
        <v>0</v>
      </c>
      <c r="AO338" s="96">
        <f t="shared" ca="1" si="179"/>
        <v>0</v>
      </c>
      <c r="AP338" s="96">
        <f t="shared" ca="1" si="180"/>
        <v>0</v>
      </c>
      <c r="AQ338" s="96">
        <f t="shared" ca="1" si="181"/>
        <v>0</v>
      </c>
      <c r="AR338" s="96">
        <f t="shared" ca="1" si="182"/>
        <v>0</v>
      </c>
      <c r="AS338" s="96">
        <f t="shared" ca="1" si="183"/>
        <v>0</v>
      </c>
      <c r="AT338" s="96">
        <f t="shared" ca="1" si="184"/>
        <v>0</v>
      </c>
      <c r="AU338" s="96">
        <f t="shared" ca="1" si="185"/>
        <v>0</v>
      </c>
      <c r="AV338" s="96">
        <f t="shared" ca="1" si="186"/>
        <v>0</v>
      </c>
      <c r="AW338" s="13">
        <f t="shared" ca="1" si="199"/>
        <v>6</v>
      </c>
      <c r="AX338" s="2">
        <f t="shared" ca="1" si="200"/>
        <v>17</v>
      </c>
    </row>
    <row r="339" spans="1:50" ht="15" customHeight="1" x14ac:dyDescent="0.25">
      <c r="A339" s="93">
        <f t="shared" si="203"/>
        <v>43219</v>
      </c>
      <c r="B339" s="51">
        <f>bering!K339</f>
        <v>5650.8059999999996</v>
      </c>
      <c r="C339" s="51">
        <f>conus!K339</f>
        <v>5859.7470000000003</v>
      </c>
      <c r="D339" s="55">
        <f t="shared" ca="1" si="171"/>
        <v>5650.8059999999996</v>
      </c>
      <c r="E339" s="61">
        <f t="shared" ca="1" si="201"/>
        <v>17</v>
      </c>
      <c r="F339" s="9">
        <f t="shared" ca="1" si="187"/>
        <v>0</v>
      </c>
      <c r="G339" s="63">
        <f>ROW()</f>
        <v>339</v>
      </c>
      <c r="H339" s="95">
        <f t="shared" si="173"/>
        <v>336</v>
      </c>
      <c r="I339" s="95">
        <f t="shared" ca="1" si="174"/>
        <v>322</v>
      </c>
      <c r="J339" s="95">
        <f t="shared" ca="1" si="175"/>
        <v>319</v>
      </c>
      <c r="K339" s="94">
        <f t="shared" si="204"/>
        <v>0</v>
      </c>
      <c r="L339" s="89">
        <f t="shared" si="206"/>
        <v>0</v>
      </c>
      <c r="M339" s="94">
        <f t="shared" ca="1" si="205"/>
        <v>0</v>
      </c>
      <c r="N339" s="89">
        <f t="shared" ca="1" si="207"/>
        <v>0</v>
      </c>
      <c r="O339" s="89"/>
      <c r="P339" s="2">
        <f t="shared" si="209"/>
        <v>322</v>
      </c>
      <c r="Q339" s="2">
        <f t="shared" si="208"/>
        <v>321</v>
      </c>
      <c r="R339" s="2">
        <f t="shared" si="208"/>
        <v>320</v>
      </c>
      <c r="S339" s="2">
        <f t="shared" si="208"/>
        <v>319</v>
      </c>
      <c r="T339" s="2">
        <f t="shared" si="208"/>
        <v>318</v>
      </c>
      <c r="U339" s="2">
        <f t="shared" si="208"/>
        <v>322</v>
      </c>
      <c r="V339" s="2">
        <f t="shared" si="208"/>
        <v>321</v>
      </c>
      <c r="W339" s="2">
        <f t="shared" si="208"/>
        <v>320</v>
      </c>
      <c r="X339" s="2">
        <f t="shared" si="208"/>
        <v>319</v>
      </c>
      <c r="Y339" s="2">
        <f t="shared" si="208"/>
        <v>318</v>
      </c>
      <c r="Z339" s="2">
        <f t="shared" si="208"/>
        <v>318</v>
      </c>
      <c r="AA339" s="92">
        <f t="shared" si="188"/>
        <v>319</v>
      </c>
      <c r="AB339" s="92">
        <f t="shared" si="189"/>
        <v>318</v>
      </c>
      <c r="AC339" s="92">
        <f t="shared" si="190"/>
        <v>317</v>
      </c>
      <c r="AD339" s="92">
        <f t="shared" si="191"/>
        <v>316</v>
      </c>
      <c r="AE339" s="92">
        <f t="shared" si="192"/>
        <v>315</v>
      </c>
      <c r="AF339" s="92">
        <f t="shared" si="193"/>
        <v>319</v>
      </c>
      <c r="AG339" s="92">
        <f t="shared" si="194"/>
        <v>318</v>
      </c>
      <c r="AH339" s="92">
        <f t="shared" si="195"/>
        <v>317</v>
      </c>
      <c r="AI339" s="92">
        <f t="shared" si="196"/>
        <v>316</v>
      </c>
      <c r="AJ339" s="92">
        <f t="shared" si="197"/>
        <v>315</v>
      </c>
      <c r="AK339" s="92">
        <f t="shared" si="198"/>
        <v>315</v>
      </c>
      <c r="AL339" s="96">
        <f t="shared" ca="1" si="176"/>
        <v>0</v>
      </c>
      <c r="AM339" s="96">
        <f t="shared" ca="1" si="177"/>
        <v>0</v>
      </c>
      <c r="AN339" s="96">
        <f t="shared" ca="1" si="178"/>
        <v>0</v>
      </c>
      <c r="AO339" s="96">
        <f t="shared" ca="1" si="179"/>
        <v>0</v>
      </c>
      <c r="AP339" s="96">
        <f t="shared" ca="1" si="180"/>
        <v>0</v>
      </c>
      <c r="AQ339" s="96">
        <f t="shared" ca="1" si="181"/>
        <v>0</v>
      </c>
      <c r="AR339" s="96">
        <f t="shared" ca="1" si="182"/>
        <v>0</v>
      </c>
      <c r="AS339" s="96">
        <f t="shared" ca="1" si="183"/>
        <v>0</v>
      </c>
      <c r="AT339" s="96">
        <f t="shared" ca="1" si="184"/>
        <v>0</v>
      </c>
      <c r="AU339" s="96">
        <f t="shared" ca="1" si="185"/>
        <v>0</v>
      </c>
      <c r="AV339" s="96">
        <f t="shared" ca="1" si="186"/>
        <v>0</v>
      </c>
      <c r="AW339" s="13">
        <f t="shared" ca="1" si="199"/>
        <v>6</v>
      </c>
      <c r="AX339" s="2">
        <f t="shared" ca="1" si="200"/>
        <v>17</v>
      </c>
    </row>
    <row r="340" spans="1:50" ht="15" customHeight="1" x14ac:dyDescent="0.25">
      <c r="A340" s="93">
        <f t="shared" si="203"/>
        <v>43220</v>
      </c>
      <c r="B340" s="51">
        <f>bering!K340</f>
        <v>5650.8059999999996</v>
      </c>
      <c r="C340" s="51">
        <f>conus!K340</f>
        <v>5859.7470000000003</v>
      </c>
      <c r="D340" s="55">
        <f t="shared" ca="1" si="171"/>
        <v>5650.8059999999996</v>
      </c>
      <c r="E340" s="61">
        <f t="shared" ca="1" si="201"/>
        <v>17</v>
      </c>
      <c r="F340" s="9">
        <f t="shared" ca="1" si="187"/>
        <v>0</v>
      </c>
      <c r="G340" s="63">
        <f>ROW()</f>
        <v>340</v>
      </c>
      <c r="H340" s="95">
        <f t="shared" si="173"/>
        <v>337</v>
      </c>
      <c r="I340" s="95">
        <f t="shared" ca="1" si="174"/>
        <v>323</v>
      </c>
      <c r="J340" s="95">
        <f t="shared" ca="1" si="175"/>
        <v>320</v>
      </c>
      <c r="K340" s="94">
        <f t="shared" si="204"/>
        <v>0</v>
      </c>
      <c r="L340" s="89">
        <f t="shared" si="206"/>
        <v>0</v>
      </c>
      <c r="M340" s="94">
        <f t="shared" ca="1" si="205"/>
        <v>0</v>
      </c>
      <c r="N340" s="89">
        <f t="shared" ca="1" si="207"/>
        <v>0</v>
      </c>
      <c r="O340" s="89"/>
      <c r="P340" s="2">
        <f t="shared" si="209"/>
        <v>323</v>
      </c>
      <c r="Q340" s="2">
        <f t="shared" si="208"/>
        <v>322</v>
      </c>
      <c r="R340" s="2">
        <f t="shared" si="208"/>
        <v>321</v>
      </c>
      <c r="S340" s="2">
        <f t="shared" si="208"/>
        <v>320</v>
      </c>
      <c r="T340" s="2">
        <f t="shared" si="208"/>
        <v>319</v>
      </c>
      <c r="U340" s="2">
        <f t="shared" si="208"/>
        <v>323</v>
      </c>
      <c r="V340" s="2">
        <f t="shared" si="208"/>
        <v>322</v>
      </c>
      <c r="W340" s="2">
        <f t="shared" si="208"/>
        <v>321</v>
      </c>
      <c r="X340" s="2">
        <f t="shared" si="208"/>
        <v>320</v>
      </c>
      <c r="Y340" s="2">
        <f t="shared" si="208"/>
        <v>319</v>
      </c>
      <c r="Z340" s="2">
        <f t="shared" si="208"/>
        <v>319</v>
      </c>
      <c r="AA340" s="92">
        <f t="shared" si="188"/>
        <v>320</v>
      </c>
      <c r="AB340" s="92">
        <f t="shared" si="189"/>
        <v>319</v>
      </c>
      <c r="AC340" s="92">
        <f t="shared" si="190"/>
        <v>318</v>
      </c>
      <c r="AD340" s="92">
        <f t="shared" si="191"/>
        <v>317</v>
      </c>
      <c r="AE340" s="92">
        <f t="shared" si="192"/>
        <v>316</v>
      </c>
      <c r="AF340" s="92">
        <f t="shared" si="193"/>
        <v>320</v>
      </c>
      <c r="AG340" s="92">
        <f t="shared" si="194"/>
        <v>319</v>
      </c>
      <c r="AH340" s="92">
        <f t="shared" si="195"/>
        <v>318</v>
      </c>
      <c r="AI340" s="92">
        <f t="shared" si="196"/>
        <v>317</v>
      </c>
      <c r="AJ340" s="92">
        <f t="shared" si="197"/>
        <v>316</v>
      </c>
      <c r="AK340" s="92">
        <f t="shared" si="198"/>
        <v>316</v>
      </c>
      <c r="AL340" s="96">
        <f t="shared" ca="1" si="176"/>
        <v>0</v>
      </c>
      <c r="AM340" s="96">
        <f t="shared" ca="1" si="177"/>
        <v>0</v>
      </c>
      <c r="AN340" s="96">
        <f t="shared" ca="1" si="178"/>
        <v>0</v>
      </c>
      <c r="AO340" s="96">
        <f t="shared" ca="1" si="179"/>
        <v>0</v>
      </c>
      <c r="AP340" s="96">
        <f t="shared" ca="1" si="180"/>
        <v>0</v>
      </c>
      <c r="AQ340" s="96">
        <f t="shared" ca="1" si="181"/>
        <v>0</v>
      </c>
      <c r="AR340" s="96">
        <f t="shared" ca="1" si="182"/>
        <v>0</v>
      </c>
      <c r="AS340" s="96">
        <f t="shared" ca="1" si="183"/>
        <v>0</v>
      </c>
      <c r="AT340" s="96">
        <f t="shared" ca="1" si="184"/>
        <v>0</v>
      </c>
      <c r="AU340" s="96">
        <f t="shared" ca="1" si="185"/>
        <v>0</v>
      </c>
      <c r="AV340" s="96">
        <f t="shared" ca="1" si="186"/>
        <v>0</v>
      </c>
      <c r="AW340" s="13">
        <f t="shared" ca="1" si="199"/>
        <v>6</v>
      </c>
      <c r="AX340" s="2">
        <f t="shared" ca="1" si="200"/>
        <v>17</v>
      </c>
    </row>
    <row r="341" spans="1:50" ht="15" customHeight="1" x14ac:dyDescent="0.25">
      <c r="A341" s="93">
        <f t="shared" si="203"/>
        <v>43221</v>
      </c>
      <c r="B341" s="51">
        <f>bering!K341</f>
        <v>5650.8059999999996</v>
      </c>
      <c r="C341" s="51">
        <f>conus!K341</f>
        <v>5859.7470000000003</v>
      </c>
      <c r="D341" s="55">
        <f t="shared" ca="1" si="171"/>
        <v>5650.8059999999996</v>
      </c>
      <c r="E341" s="61">
        <f t="shared" ca="1" si="201"/>
        <v>17</v>
      </c>
      <c r="F341" s="9">
        <f t="shared" ca="1" si="187"/>
        <v>0</v>
      </c>
      <c r="G341" s="63">
        <f>ROW()</f>
        <v>341</v>
      </c>
      <c r="H341" s="95">
        <f t="shared" si="173"/>
        <v>338</v>
      </c>
      <c r="I341" s="95">
        <f t="shared" ca="1" si="174"/>
        <v>324</v>
      </c>
      <c r="J341" s="95">
        <f t="shared" ca="1" si="175"/>
        <v>321</v>
      </c>
      <c r="K341" s="94">
        <f t="shared" si="204"/>
        <v>0</v>
      </c>
      <c r="L341" s="89">
        <f t="shared" si="206"/>
        <v>0</v>
      </c>
      <c r="M341" s="94">
        <f t="shared" ca="1" si="205"/>
        <v>0</v>
      </c>
      <c r="N341" s="89">
        <f t="shared" ca="1" si="207"/>
        <v>0</v>
      </c>
      <c r="O341" s="89"/>
      <c r="P341" s="2">
        <f t="shared" si="209"/>
        <v>324</v>
      </c>
      <c r="Q341" s="2">
        <f t="shared" si="208"/>
        <v>323</v>
      </c>
      <c r="R341" s="2">
        <f t="shared" si="208"/>
        <v>322</v>
      </c>
      <c r="S341" s="2">
        <f t="shared" si="208"/>
        <v>321</v>
      </c>
      <c r="T341" s="2">
        <f t="shared" si="208"/>
        <v>320</v>
      </c>
      <c r="U341" s="2">
        <f t="shared" si="208"/>
        <v>324</v>
      </c>
      <c r="V341" s="2">
        <f t="shared" si="208"/>
        <v>323</v>
      </c>
      <c r="W341" s="2">
        <f t="shared" si="208"/>
        <v>322</v>
      </c>
      <c r="X341" s="2">
        <f t="shared" si="208"/>
        <v>321</v>
      </c>
      <c r="Y341" s="2">
        <f t="shared" si="208"/>
        <v>320</v>
      </c>
      <c r="Z341" s="2">
        <f t="shared" si="208"/>
        <v>320</v>
      </c>
      <c r="AA341" s="92">
        <f t="shared" si="188"/>
        <v>321</v>
      </c>
      <c r="AB341" s="92">
        <f t="shared" si="189"/>
        <v>320</v>
      </c>
      <c r="AC341" s="92">
        <f t="shared" si="190"/>
        <v>319</v>
      </c>
      <c r="AD341" s="92">
        <f t="shared" si="191"/>
        <v>318</v>
      </c>
      <c r="AE341" s="92">
        <f t="shared" si="192"/>
        <v>317</v>
      </c>
      <c r="AF341" s="92">
        <f t="shared" si="193"/>
        <v>321</v>
      </c>
      <c r="AG341" s="92">
        <f t="shared" si="194"/>
        <v>320</v>
      </c>
      <c r="AH341" s="92">
        <f t="shared" si="195"/>
        <v>319</v>
      </c>
      <c r="AI341" s="92">
        <f t="shared" si="196"/>
        <v>318</v>
      </c>
      <c r="AJ341" s="92">
        <f t="shared" si="197"/>
        <v>317</v>
      </c>
      <c r="AK341" s="92">
        <f t="shared" si="198"/>
        <v>317</v>
      </c>
      <c r="AL341" s="96">
        <f t="shared" ca="1" si="176"/>
        <v>0</v>
      </c>
      <c r="AM341" s="96">
        <f t="shared" ca="1" si="177"/>
        <v>0</v>
      </c>
      <c r="AN341" s="96">
        <f t="shared" ca="1" si="178"/>
        <v>0</v>
      </c>
      <c r="AO341" s="96">
        <f t="shared" ca="1" si="179"/>
        <v>0</v>
      </c>
      <c r="AP341" s="96">
        <f t="shared" ca="1" si="180"/>
        <v>0</v>
      </c>
      <c r="AQ341" s="96">
        <f t="shared" ca="1" si="181"/>
        <v>0</v>
      </c>
      <c r="AR341" s="96">
        <f t="shared" ca="1" si="182"/>
        <v>0</v>
      </c>
      <c r="AS341" s="96">
        <f t="shared" ca="1" si="183"/>
        <v>0</v>
      </c>
      <c r="AT341" s="96">
        <f t="shared" ca="1" si="184"/>
        <v>0</v>
      </c>
      <c r="AU341" s="96">
        <f t="shared" ca="1" si="185"/>
        <v>0</v>
      </c>
      <c r="AV341" s="96">
        <f t="shared" ca="1" si="186"/>
        <v>0</v>
      </c>
      <c r="AW341" s="13">
        <f t="shared" ca="1" si="199"/>
        <v>6</v>
      </c>
      <c r="AX341" s="2">
        <f t="shared" ca="1" si="200"/>
        <v>17</v>
      </c>
    </row>
    <row r="342" spans="1:50" ht="15" customHeight="1" x14ac:dyDescent="0.25">
      <c r="A342" s="93">
        <f t="shared" si="203"/>
        <v>43222</v>
      </c>
      <c r="B342" s="51">
        <f>bering!K342</f>
        <v>5650.8059999999996</v>
      </c>
      <c r="C342" s="51">
        <f>conus!K342</f>
        <v>5859.7470000000003</v>
      </c>
      <c r="D342" s="55">
        <f t="shared" ca="1" si="171"/>
        <v>5650.8059999999996</v>
      </c>
      <c r="E342" s="61">
        <f t="shared" ca="1" si="201"/>
        <v>17</v>
      </c>
      <c r="F342" s="9">
        <f t="shared" ca="1" si="187"/>
        <v>0</v>
      </c>
      <c r="G342" s="63">
        <f>ROW()</f>
        <v>342</v>
      </c>
      <c r="H342" s="95">
        <f t="shared" si="173"/>
        <v>339</v>
      </c>
      <c r="I342" s="95">
        <f t="shared" ca="1" si="174"/>
        <v>325</v>
      </c>
      <c r="J342" s="95">
        <f t="shared" ca="1" si="175"/>
        <v>322</v>
      </c>
      <c r="K342" s="94">
        <f t="shared" si="204"/>
        <v>0</v>
      </c>
      <c r="L342" s="89">
        <f t="shared" si="206"/>
        <v>0</v>
      </c>
      <c r="M342" s="94">
        <f t="shared" ca="1" si="205"/>
        <v>0</v>
      </c>
      <c r="N342" s="89">
        <f t="shared" ca="1" si="207"/>
        <v>0</v>
      </c>
      <c r="O342" s="89"/>
      <c r="P342" s="2">
        <f t="shared" si="209"/>
        <v>325</v>
      </c>
      <c r="Q342" s="2">
        <f t="shared" si="208"/>
        <v>324</v>
      </c>
      <c r="R342" s="2">
        <f t="shared" si="208"/>
        <v>323</v>
      </c>
      <c r="S342" s="2">
        <f t="shared" si="208"/>
        <v>322</v>
      </c>
      <c r="T342" s="2">
        <f t="shared" si="208"/>
        <v>321</v>
      </c>
      <c r="U342" s="2">
        <f t="shared" si="208"/>
        <v>325</v>
      </c>
      <c r="V342" s="2">
        <f t="shared" si="208"/>
        <v>324</v>
      </c>
      <c r="W342" s="2">
        <f t="shared" si="208"/>
        <v>323</v>
      </c>
      <c r="X342" s="2">
        <f t="shared" si="208"/>
        <v>322</v>
      </c>
      <c r="Y342" s="2">
        <f t="shared" si="208"/>
        <v>321</v>
      </c>
      <c r="Z342" s="2">
        <f t="shared" si="208"/>
        <v>321</v>
      </c>
      <c r="AA342" s="92">
        <f t="shared" si="188"/>
        <v>322</v>
      </c>
      <c r="AB342" s="92">
        <f t="shared" si="189"/>
        <v>321</v>
      </c>
      <c r="AC342" s="92">
        <f t="shared" si="190"/>
        <v>320</v>
      </c>
      <c r="AD342" s="92">
        <f t="shared" si="191"/>
        <v>319</v>
      </c>
      <c r="AE342" s="92">
        <f t="shared" si="192"/>
        <v>318</v>
      </c>
      <c r="AF342" s="92">
        <f t="shared" si="193"/>
        <v>322</v>
      </c>
      <c r="AG342" s="92">
        <f t="shared" si="194"/>
        <v>321</v>
      </c>
      <c r="AH342" s="92">
        <f t="shared" si="195"/>
        <v>320</v>
      </c>
      <c r="AI342" s="92">
        <f t="shared" si="196"/>
        <v>319</v>
      </c>
      <c r="AJ342" s="92">
        <f t="shared" si="197"/>
        <v>318</v>
      </c>
      <c r="AK342" s="92">
        <f t="shared" si="198"/>
        <v>318</v>
      </c>
      <c r="AL342" s="96">
        <f t="shared" ca="1" si="176"/>
        <v>0</v>
      </c>
      <c r="AM342" s="96">
        <f t="shared" ca="1" si="177"/>
        <v>0</v>
      </c>
      <c r="AN342" s="96">
        <f t="shared" ca="1" si="178"/>
        <v>0</v>
      </c>
      <c r="AO342" s="96">
        <f t="shared" ca="1" si="179"/>
        <v>0</v>
      </c>
      <c r="AP342" s="96">
        <f t="shared" ca="1" si="180"/>
        <v>0</v>
      </c>
      <c r="AQ342" s="96">
        <f t="shared" ca="1" si="181"/>
        <v>0</v>
      </c>
      <c r="AR342" s="96">
        <f t="shared" ca="1" si="182"/>
        <v>0</v>
      </c>
      <c r="AS342" s="96">
        <f t="shared" ca="1" si="183"/>
        <v>0</v>
      </c>
      <c r="AT342" s="96">
        <f t="shared" ca="1" si="184"/>
        <v>0</v>
      </c>
      <c r="AU342" s="96">
        <f t="shared" ca="1" si="185"/>
        <v>0</v>
      </c>
      <c r="AV342" s="96">
        <f t="shared" ca="1" si="186"/>
        <v>0</v>
      </c>
      <c r="AW342" s="13">
        <f t="shared" ca="1" si="199"/>
        <v>6</v>
      </c>
      <c r="AX342" s="2">
        <f t="shared" ca="1" si="200"/>
        <v>17</v>
      </c>
    </row>
    <row r="343" spans="1:50" ht="15" customHeight="1" x14ac:dyDescent="0.25">
      <c r="A343" s="93">
        <f t="shared" si="203"/>
        <v>43223</v>
      </c>
      <c r="B343" s="51">
        <f>bering!K343</f>
        <v>5650.8059999999996</v>
      </c>
      <c r="C343" s="51">
        <f>conus!K343</f>
        <v>5859.7470000000003</v>
      </c>
      <c r="D343" s="55">
        <f t="shared" ca="1" si="171"/>
        <v>5650.8059999999996</v>
      </c>
      <c r="E343" s="61">
        <f t="shared" ca="1" si="201"/>
        <v>17</v>
      </c>
      <c r="F343" s="9">
        <f t="shared" ca="1" si="187"/>
        <v>0</v>
      </c>
      <c r="G343" s="63">
        <f>ROW()</f>
        <v>343</v>
      </c>
      <c r="H343" s="95">
        <f t="shared" si="173"/>
        <v>340</v>
      </c>
      <c r="I343" s="95">
        <f t="shared" ca="1" si="174"/>
        <v>326</v>
      </c>
      <c r="J343" s="95">
        <f t="shared" ca="1" si="175"/>
        <v>323</v>
      </c>
      <c r="K343" s="94">
        <f t="shared" si="204"/>
        <v>0</v>
      </c>
      <c r="L343" s="89">
        <f t="shared" si="206"/>
        <v>0</v>
      </c>
      <c r="M343" s="94">
        <f t="shared" ca="1" si="205"/>
        <v>0</v>
      </c>
      <c r="N343" s="89">
        <f t="shared" ca="1" si="207"/>
        <v>0</v>
      </c>
      <c r="O343" s="89"/>
      <c r="P343" s="2">
        <f t="shared" si="209"/>
        <v>326</v>
      </c>
      <c r="Q343" s="2">
        <f t="shared" si="208"/>
        <v>325</v>
      </c>
      <c r="R343" s="2">
        <f t="shared" si="208"/>
        <v>324</v>
      </c>
      <c r="S343" s="2">
        <f t="shared" si="208"/>
        <v>323</v>
      </c>
      <c r="T343" s="2">
        <f t="shared" si="208"/>
        <v>322</v>
      </c>
      <c r="U343" s="2">
        <f t="shared" si="208"/>
        <v>326</v>
      </c>
      <c r="V343" s="2">
        <f t="shared" si="208"/>
        <v>325</v>
      </c>
      <c r="W343" s="2">
        <f t="shared" si="208"/>
        <v>324</v>
      </c>
      <c r="X343" s="2">
        <f t="shared" si="208"/>
        <v>323</v>
      </c>
      <c r="Y343" s="2">
        <f t="shared" si="208"/>
        <v>322</v>
      </c>
      <c r="Z343" s="2">
        <f t="shared" si="208"/>
        <v>322</v>
      </c>
      <c r="AA343" s="92">
        <f t="shared" si="188"/>
        <v>323</v>
      </c>
      <c r="AB343" s="92">
        <f t="shared" si="189"/>
        <v>322</v>
      </c>
      <c r="AC343" s="92">
        <f t="shared" si="190"/>
        <v>321</v>
      </c>
      <c r="AD343" s="92">
        <f t="shared" si="191"/>
        <v>320</v>
      </c>
      <c r="AE343" s="92">
        <f t="shared" si="192"/>
        <v>319</v>
      </c>
      <c r="AF343" s="92">
        <f t="shared" si="193"/>
        <v>323</v>
      </c>
      <c r="AG343" s="92">
        <f t="shared" si="194"/>
        <v>322</v>
      </c>
      <c r="AH343" s="92">
        <f t="shared" si="195"/>
        <v>321</v>
      </c>
      <c r="AI343" s="92">
        <f t="shared" si="196"/>
        <v>320</v>
      </c>
      <c r="AJ343" s="92">
        <f t="shared" si="197"/>
        <v>319</v>
      </c>
      <c r="AK343" s="92">
        <f t="shared" si="198"/>
        <v>319</v>
      </c>
      <c r="AL343" s="96">
        <f t="shared" ca="1" si="176"/>
        <v>0</v>
      </c>
      <c r="AM343" s="96">
        <f t="shared" ca="1" si="177"/>
        <v>0</v>
      </c>
      <c r="AN343" s="96">
        <f t="shared" ca="1" si="178"/>
        <v>0</v>
      </c>
      <c r="AO343" s="96">
        <f t="shared" ca="1" si="179"/>
        <v>0</v>
      </c>
      <c r="AP343" s="96">
        <f t="shared" ca="1" si="180"/>
        <v>0</v>
      </c>
      <c r="AQ343" s="96">
        <f t="shared" ca="1" si="181"/>
        <v>0</v>
      </c>
      <c r="AR343" s="96">
        <f t="shared" ca="1" si="182"/>
        <v>0</v>
      </c>
      <c r="AS343" s="96">
        <f t="shared" ca="1" si="183"/>
        <v>0</v>
      </c>
      <c r="AT343" s="96">
        <f t="shared" ca="1" si="184"/>
        <v>0</v>
      </c>
      <c r="AU343" s="96">
        <f t="shared" ca="1" si="185"/>
        <v>0</v>
      </c>
      <c r="AV343" s="96">
        <f t="shared" ca="1" si="186"/>
        <v>0</v>
      </c>
      <c r="AW343" s="13">
        <f t="shared" ca="1" si="199"/>
        <v>6</v>
      </c>
      <c r="AX343" s="2">
        <f t="shared" ca="1" si="200"/>
        <v>17</v>
      </c>
    </row>
    <row r="344" spans="1:50" ht="15" customHeight="1" x14ac:dyDescent="0.25">
      <c r="A344" s="93">
        <f t="shared" si="203"/>
        <v>43224</v>
      </c>
      <c r="B344" s="51">
        <f>bering!K344</f>
        <v>5650.8059999999996</v>
      </c>
      <c r="C344" s="51">
        <f>conus!K344</f>
        <v>5859.7470000000003</v>
      </c>
      <c r="D344" s="55">
        <f t="shared" ca="1" si="171"/>
        <v>5650.8059999999996</v>
      </c>
      <c r="E344" s="61">
        <f t="shared" ca="1" si="201"/>
        <v>17</v>
      </c>
      <c r="F344" s="9">
        <f t="shared" ca="1" si="187"/>
        <v>0</v>
      </c>
      <c r="G344" s="63">
        <f>ROW()</f>
        <v>344</v>
      </c>
      <c r="H344" s="95">
        <f t="shared" si="173"/>
        <v>341</v>
      </c>
      <c r="I344" s="95">
        <f t="shared" ca="1" si="174"/>
        <v>327</v>
      </c>
      <c r="J344" s="95">
        <f t="shared" ca="1" si="175"/>
        <v>324</v>
      </c>
      <c r="K344" s="94">
        <f t="shared" si="204"/>
        <v>0</v>
      </c>
      <c r="L344" s="89">
        <f t="shared" si="206"/>
        <v>0</v>
      </c>
      <c r="M344" s="94">
        <f t="shared" ca="1" si="205"/>
        <v>0</v>
      </c>
      <c r="N344" s="89">
        <f t="shared" ca="1" si="207"/>
        <v>0</v>
      </c>
      <c r="O344" s="89"/>
      <c r="P344" s="2">
        <f t="shared" si="209"/>
        <v>327</v>
      </c>
      <c r="Q344" s="2">
        <f t="shared" si="208"/>
        <v>326</v>
      </c>
      <c r="R344" s="2">
        <f t="shared" si="208"/>
        <v>325</v>
      </c>
      <c r="S344" s="2">
        <f t="shared" si="208"/>
        <v>324</v>
      </c>
      <c r="T344" s="2">
        <f t="shared" si="208"/>
        <v>323</v>
      </c>
      <c r="U344" s="2">
        <f t="shared" si="208"/>
        <v>327</v>
      </c>
      <c r="V344" s="2">
        <f t="shared" si="208"/>
        <v>326</v>
      </c>
      <c r="W344" s="2">
        <f t="shared" si="208"/>
        <v>325</v>
      </c>
      <c r="X344" s="2">
        <f t="shared" si="208"/>
        <v>324</v>
      </c>
      <c r="Y344" s="2">
        <f t="shared" si="208"/>
        <v>323</v>
      </c>
      <c r="Z344" s="2">
        <f t="shared" si="208"/>
        <v>323</v>
      </c>
      <c r="AA344" s="92">
        <f t="shared" si="188"/>
        <v>324</v>
      </c>
      <c r="AB344" s="92">
        <f t="shared" si="189"/>
        <v>323</v>
      </c>
      <c r="AC344" s="92">
        <f t="shared" si="190"/>
        <v>322</v>
      </c>
      <c r="AD344" s="92">
        <f t="shared" si="191"/>
        <v>321</v>
      </c>
      <c r="AE344" s="92">
        <f t="shared" si="192"/>
        <v>320</v>
      </c>
      <c r="AF344" s="92">
        <f t="shared" si="193"/>
        <v>324</v>
      </c>
      <c r="AG344" s="92">
        <f t="shared" si="194"/>
        <v>323</v>
      </c>
      <c r="AH344" s="92">
        <f t="shared" si="195"/>
        <v>322</v>
      </c>
      <c r="AI344" s="92">
        <f t="shared" si="196"/>
        <v>321</v>
      </c>
      <c r="AJ344" s="92">
        <f t="shared" si="197"/>
        <v>320</v>
      </c>
      <c r="AK344" s="92">
        <f t="shared" si="198"/>
        <v>320</v>
      </c>
      <c r="AL344" s="96">
        <f t="shared" ca="1" si="176"/>
        <v>0</v>
      </c>
      <c r="AM344" s="96">
        <f t="shared" ca="1" si="177"/>
        <v>0</v>
      </c>
      <c r="AN344" s="96">
        <f t="shared" ca="1" si="178"/>
        <v>0</v>
      </c>
      <c r="AO344" s="96">
        <f t="shared" ca="1" si="179"/>
        <v>0</v>
      </c>
      <c r="AP344" s="96">
        <f t="shared" ca="1" si="180"/>
        <v>0</v>
      </c>
      <c r="AQ344" s="96">
        <f t="shared" ca="1" si="181"/>
        <v>0</v>
      </c>
      <c r="AR344" s="96">
        <f t="shared" ca="1" si="182"/>
        <v>0</v>
      </c>
      <c r="AS344" s="96">
        <f t="shared" ca="1" si="183"/>
        <v>0</v>
      </c>
      <c r="AT344" s="96">
        <f t="shared" ca="1" si="184"/>
        <v>0</v>
      </c>
      <c r="AU344" s="96">
        <f t="shared" ca="1" si="185"/>
        <v>0</v>
      </c>
      <c r="AV344" s="96">
        <f t="shared" ca="1" si="186"/>
        <v>0</v>
      </c>
      <c r="AW344" s="13">
        <f t="shared" ca="1" si="199"/>
        <v>6</v>
      </c>
      <c r="AX344" s="2">
        <f t="shared" ca="1" si="200"/>
        <v>17</v>
      </c>
    </row>
    <row r="345" spans="1:50" ht="15" customHeight="1" x14ac:dyDescent="0.25">
      <c r="A345" s="93">
        <f t="shared" si="203"/>
        <v>43225</v>
      </c>
      <c r="B345" s="51">
        <f>bering!K345</f>
        <v>5650.8059999999996</v>
      </c>
      <c r="C345" s="51">
        <f>conus!K345</f>
        <v>5859.7470000000003</v>
      </c>
      <c r="D345" s="55">
        <f t="shared" ca="1" si="171"/>
        <v>5650.8059999999996</v>
      </c>
      <c r="E345" s="61">
        <f t="shared" ca="1" si="201"/>
        <v>17</v>
      </c>
      <c r="F345" s="9">
        <f t="shared" ca="1" si="187"/>
        <v>0</v>
      </c>
      <c r="G345" s="63">
        <f>ROW()</f>
        <v>345</v>
      </c>
      <c r="H345" s="95">
        <f t="shared" si="173"/>
        <v>342</v>
      </c>
      <c r="I345" s="95">
        <f t="shared" ca="1" si="174"/>
        <v>328</v>
      </c>
      <c r="J345" s="95">
        <f t="shared" ca="1" si="175"/>
        <v>325</v>
      </c>
      <c r="K345" s="94">
        <f t="shared" si="204"/>
        <v>0</v>
      </c>
      <c r="L345" s="89">
        <f t="shared" si="206"/>
        <v>0</v>
      </c>
      <c r="M345" s="94">
        <f t="shared" ca="1" si="205"/>
        <v>0</v>
      </c>
      <c r="N345" s="89">
        <f t="shared" ca="1" si="207"/>
        <v>0</v>
      </c>
      <c r="O345" s="89"/>
      <c r="P345" s="2">
        <f t="shared" si="209"/>
        <v>328</v>
      </c>
      <c r="Q345" s="2">
        <f t="shared" si="208"/>
        <v>327</v>
      </c>
      <c r="R345" s="2">
        <f t="shared" si="208"/>
        <v>326</v>
      </c>
      <c r="S345" s="2">
        <f t="shared" si="208"/>
        <v>325</v>
      </c>
      <c r="T345" s="2">
        <f t="shared" si="208"/>
        <v>324</v>
      </c>
      <c r="U345" s="2">
        <f t="shared" si="208"/>
        <v>328</v>
      </c>
      <c r="V345" s="2">
        <f t="shared" si="208"/>
        <v>327</v>
      </c>
      <c r="W345" s="2">
        <f t="shared" si="208"/>
        <v>326</v>
      </c>
      <c r="X345" s="2">
        <f t="shared" si="208"/>
        <v>325</v>
      </c>
      <c r="Y345" s="2">
        <f t="shared" si="208"/>
        <v>324</v>
      </c>
      <c r="Z345" s="2">
        <f t="shared" si="208"/>
        <v>324</v>
      </c>
      <c r="AA345" s="92">
        <f t="shared" si="188"/>
        <v>325</v>
      </c>
      <c r="AB345" s="92">
        <f t="shared" si="189"/>
        <v>324</v>
      </c>
      <c r="AC345" s="92">
        <f t="shared" si="190"/>
        <v>323</v>
      </c>
      <c r="AD345" s="92">
        <f t="shared" si="191"/>
        <v>322</v>
      </c>
      <c r="AE345" s="92">
        <f t="shared" si="192"/>
        <v>321</v>
      </c>
      <c r="AF345" s="92">
        <f t="shared" si="193"/>
        <v>325</v>
      </c>
      <c r="AG345" s="92">
        <f t="shared" si="194"/>
        <v>324</v>
      </c>
      <c r="AH345" s="92">
        <f t="shared" si="195"/>
        <v>323</v>
      </c>
      <c r="AI345" s="92">
        <f t="shared" si="196"/>
        <v>322</v>
      </c>
      <c r="AJ345" s="92">
        <f t="shared" si="197"/>
        <v>321</v>
      </c>
      <c r="AK345" s="92">
        <f t="shared" si="198"/>
        <v>321</v>
      </c>
      <c r="AL345" s="96">
        <f t="shared" ca="1" si="176"/>
        <v>0</v>
      </c>
      <c r="AM345" s="96">
        <f t="shared" ca="1" si="177"/>
        <v>0</v>
      </c>
      <c r="AN345" s="96">
        <f t="shared" ca="1" si="178"/>
        <v>0</v>
      </c>
      <c r="AO345" s="96">
        <f t="shared" ca="1" si="179"/>
        <v>0</v>
      </c>
      <c r="AP345" s="96">
        <f t="shared" ca="1" si="180"/>
        <v>0</v>
      </c>
      <c r="AQ345" s="96">
        <f t="shared" ca="1" si="181"/>
        <v>0</v>
      </c>
      <c r="AR345" s="96">
        <f t="shared" ca="1" si="182"/>
        <v>0</v>
      </c>
      <c r="AS345" s="96">
        <f t="shared" ca="1" si="183"/>
        <v>0</v>
      </c>
      <c r="AT345" s="96">
        <f t="shared" ca="1" si="184"/>
        <v>0</v>
      </c>
      <c r="AU345" s="96">
        <f t="shared" ca="1" si="185"/>
        <v>0</v>
      </c>
      <c r="AV345" s="96">
        <f t="shared" ca="1" si="186"/>
        <v>0</v>
      </c>
      <c r="AW345" s="13">
        <f t="shared" ca="1" si="199"/>
        <v>6</v>
      </c>
      <c r="AX345" s="2">
        <f t="shared" ca="1" si="200"/>
        <v>17</v>
      </c>
    </row>
    <row r="346" spans="1:50" ht="15" customHeight="1" x14ac:dyDescent="0.25">
      <c r="A346" s="93">
        <f t="shared" si="203"/>
        <v>43226</v>
      </c>
      <c r="B346" s="51">
        <f>bering!K346</f>
        <v>5650.8059999999996</v>
      </c>
      <c r="C346" s="51">
        <f>conus!K346</f>
        <v>5859.7470000000003</v>
      </c>
      <c r="D346" s="55">
        <f t="shared" ref="D346:D401" ca="1" si="210">OFFSET(B346,-E346,0)</f>
        <v>5650.8059999999996</v>
      </c>
      <c r="E346" s="61">
        <f t="shared" ca="1" si="201"/>
        <v>17</v>
      </c>
      <c r="F346" s="9">
        <f t="shared" ca="1" si="187"/>
        <v>0</v>
      </c>
      <c r="G346" s="63">
        <f>ROW()</f>
        <v>346</v>
      </c>
      <c r="H346" s="95">
        <f t="shared" si="173"/>
        <v>343</v>
      </c>
      <c r="I346" s="95">
        <f t="shared" ca="1" si="174"/>
        <v>329</v>
      </c>
      <c r="J346" s="95">
        <f t="shared" ca="1" si="175"/>
        <v>326</v>
      </c>
      <c r="K346" s="94">
        <f t="shared" si="204"/>
        <v>0</v>
      </c>
      <c r="L346" s="89">
        <f t="shared" si="206"/>
        <v>0</v>
      </c>
      <c r="M346" s="94">
        <f t="shared" ca="1" si="205"/>
        <v>0</v>
      </c>
      <c r="N346" s="89">
        <f t="shared" ca="1" si="207"/>
        <v>0</v>
      </c>
      <c r="O346" s="89"/>
      <c r="P346" s="2">
        <f t="shared" si="209"/>
        <v>329</v>
      </c>
      <c r="Q346" s="2">
        <f t="shared" si="208"/>
        <v>328</v>
      </c>
      <c r="R346" s="2">
        <f t="shared" si="208"/>
        <v>327</v>
      </c>
      <c r="S346" s="2">
        <f t="shared" si="208"/>
        <v>326</v>
      </c>
      <c r="T346" s="2">
        <f t="shared" si="208"/>
        <v>325</v>
      </c>
      <c r="U346" s="2">
        <f t="shared" si="208"/>
        <v>329</v>
      </c>
      <c r="V346" s="2">
        <f t="shared" si="208"/>
        <v>328</v>
      </c>
      <c r="W346" s="2">
        <f t="shared" si="208"/>
        <v>327</v>
      </c>
      <c r="X346" s="2">
        <f t="shared" si="208"/>
        <v>326</v>
      </c>
      <c r="Y346" s="2">
        <f t="shared" si="208"/>
        <v>325</v>
      </c>
      <c r="Z346" s="2">
        <f t="shared" si="208"/>
        <v>325</v>
      </c>
      <c r="AA346" s="92">
        <f t="shared" si="188"/>
        <v>326</v>
      </c>
      <c r="AB346" s="92">
        <f t="shared" si="189"/>
        <v>325</v>
      </c>
      <c r="AC346" s="92">
        <f t="shared" si="190"/>
        <v>324</v>
      </c>
      <c r="AD346" s="92">
        <f t="shared" si="191"/>
        <v>323</v>
      </c>
      <c r="AE346" s="92">
        <f t="shared" si="192"/>
        <v>322</v>
      </c>
      <c r="AF346" s="92">
        <f t="shared" si="193"/>
        <v>326</v>
      </c>
      <c r="AG346" s="92">
        <f t="shared" si="194"/>
        <v>325</v>
      </c>
      <c r="AH346" s="92">
        <f t="shared" si="195"/>
        <v>324</v>
      </c>
      <c r="AI346" s="92">
        <f t="shared" si="196"/>
        <v>323</v>
      </c>
      <c r="AJ346" s="92">
        <f t="shared" si="197"/>
        <v>322</v>
      </c>
      <c r="AK346" s="92">
        <f t="shared" si="198"/>
        <v>322</v>
      </c>
      <c r="AL346" s="96">
        <f t="shared" ca="1" si="176"/>
        <v>0</v>
      </c>
      <c r="AM346" s="96">
        <f t="shared" ca="1" si="177"/>
        <v>0</v>
      </c>
      <c r="AN346" s="96">
        <f t="shared" ca="1" si="178"/>
        <v>0</v>
      </c>
      <c r="AO346" s="96">
        <f t="shared" ca="1" si="179"/>
        <v>0</v>
      </c>
      <c r="AP346" s="96">
        <f t="shared" ca="1" si="180"/>
        <v>0</v>
      </c>
      <c r="AQ346" s="96">
        <f t="shared" ca="1" si="181"/>
        <v>0</v>
      </c>
      <c r="AR346" s="96">
        <f t="shared" ca="1" si="182"/>
        <v>0</v>
      </c>
      <c r="AS346" s="96">
        <f t="shared" ca="1" si="183"/>
        <v>0</v>
      </c>
      <c r="AT346" s="96">
        <f t="shared" ca="1" si="184"/>
        <v>0</v>
      </c>
      <c r="AU346" s="96">
        <f t="shared" ca="1" si="185"/>
        <v>0</v>
      </c>
      <c r="AV346" s="96">
        <f t="shared" ca="1" si="186"/>
        <v>0</v>
      </c>
      <c r="AW346" s="13">
        <f t="shared" ca="1" si="199"/>
        <v>6</v>
      </c>
      <c r="AX346" s="2">
        <f t="shared" ca="1" si="200"/>
        <v>17</v>
      </c>
    </row>
    <row r="347" spans="1:50" ht="15" customHeight="1" x14ac:dyDescent="0.25">
      <c r="A347" s="93">
        <f t="shared" si="203"/>
        <v>43227</v>
      </c>
      <c r="B347" s="51">
        <f>bering!K347</f>
        <v>5650.8059999999996</v>
      </c>
      <c r="C347" s="51">
        <f>conus!K347</f>
        <v>5859.7470000000003</v>
      </c>
      <c r="D347" s="55">
        <f t="shared" ca="1" si="210"/>
        <v>5650.8059999999996</v>
      </c>
      <c r="E347" s="61">
        <f t="shared" ca="1" si="201"/>
        <v>17</v>
      </c>
      <c r="F347" s="9">
        <f t="shared" ca="1" si="187"/>
        <v>0</v>
      </c>
      <c r="G347" s="63">
        <f>ROW()</f>
        <v>347</v>
      </c>
      <c r="H347" s="95">
        <f t="shared" si="173"/>
        <v>344</v>
      </c>
      <c r="I347" s="95">
        <f t="shared" ca="1" si="174"/>
        <v>330</v>
      </c>
      <c r="J347" s="95">
        <f t="shared" ca="1" si="175"/>
        <v>327</v>
      </c>
      <c r="K347" s="94">
        <f t="shared" si="204"/>
        <v>0</v>
      </c>
      <c r="L347" s="89">
        <f t="shared" si="206"/>
        <v>0</v>
      </c>
      <c r="M347" s="94">
        <f t="shared" ca="1" si="205"/>
        <v>0</v>
      </c>
      <c r="N347" s="89">
        <f t="shared" ca="1" si="207"/>
        <v>0</v>
      </c>
      <c r="O347" s="89"/>
      <c r="P347" s="2">
        <f t="shared" si="209"/>
        <v>330</v>
      </c>
      <c r="Q347" s="2">
        <f t="shared" si="208"/>
        <v>329</v>
      </c>
      <c r="R347" s="2">
        <f t="shared" si="208"/>
        <v>328</v>
      </c>
      <c r="S347" s="2">
        <f t="shared" si="208"/>
        <v>327</v>
      </c>
      <c r="T347" s="2">
        <f t="shared" si="208"/>
        <v>326</v>
      </c>
      <c r="U347" s="2">
        <f t="shared" si="208"/>
        <v>330</v>
      </c>
      <c r="V347" s="2">
        <f t="shared" si="208"/>
        <v>329</v>
      </c>
      <c r="W347" s="2">
        <f t="shared" si="208"/>
        <v>328</v>
      </c>
      <c r="X347" s="2">
        <f t="shared" si="208"/>
        <v>327</v>
      </c>
      <c r="Y347" s="2">
        <f t="shared" si="208"/>
        <v>326</v>
      </c>
      <c r="Z347" s="2">
        <f t="shared" si="208"/>
        <v>326</v>
      </c>
      <c r="AA347" s="92">
        <f t="shared" si="188"/>
        <v>327</v>
      </c>
      <c r="AB347" s="92">
        <f t="shared" si="189"/>
        <v>326</v>
      </c>
      <c r="AC347" s="92">
        <f t="shared" si="190"/>
        <v>325</v>
      </c>
      <c r="AD347" s="92">
        <f t="shared" si="191"/>
        <v>324</v>
      </c>
      <c r="AE347" s="92">
        <f t="shared" si="192"/>
        <v>323</v>
      </c>
      <c r="AF347" s="92">
        <f t="shared" si="193"/>
        <v>327</v>
      </c>
      <c r="AG347" s="92">
        <f t="shared" si="194"/>
        <v>326</v>
      </c>
      <c r="AH347" s="92">
        <f t="shared" si="195"/>
        <v>325</v>
      </c>
      <c r="AI347" s="92">
        <f t="shared" si="196"/>
        <v>324</v>
      </c>
      <c r="AJ347" s="92">
        <f t="shared" si="197"/>
        <v>323</v>
      </c>
      <c r="AK347" s="92">
        <f t="shared" si="198"/>
        <v>323</v>
      </c>
      <c r="AL347" s="96">
        <f t="shared" ca="1" si="176"/>
        <v>0</v>
      </c>
      <c r="AM347" s="96">
        <f t="shared" ca="1" si="177"/>
        <v>0</v>
      </c>
      <c r="AN347" s="96">
        <f t="shared" ca="1" si="178"/>
        <v>0</v>
      </c>
      <c r="AO347" s="96">
        <f t="shared" ca="1" si="179"/>
        <v>0</v>
      </c>
      <c r="AP347" s="96">
        <f t="shared" ca="1" si="180"/>
        <v>0</v>
      </c>
      <c r="AQ347" s="96">
        <f t="shared" ca="1" si="181"/>
        <v>0</v>
      </c>
      <c r="AR347" s="96">
        <f t="shared" ca="1" si="182"/>
        <v>0</v>
      </c>
      <c r="AS347" s="96">
        <f t="shared" ca="1" si="183"/>
        <v>0</v>
      </c>
      <c r="AT347" s="96">
        <f t="shared" ca="1" si="184"/>
        <v>0</v>
      </c>
      <c r="AU347" s="96">
        <f t="shared" ca="1" si="185"/>
        <v>0</v>
      </c>
      <c r="AV347" s="96">
        <f t="shared" ca="1" si="186"/>
        <v>0</v>
      </c>
      <c r="AW347" s="13">
        <f t="shared" ca="1" si="199"/>
        <v>6</v>
      </c>
      <c r="AX347" s="2">
        <f t="shared" ca="1" si="200"/>
        <v>17</v>
      </c>
    </row>
    <row r="348" spans="1:50" ht="15" customHeight="1" x14ac:dyDescent="0.25">
      <c r="A348" s="93">
        <f t="shared" si="203"/>
        <v>43228</v>
      </c>
      <c r="B348" s="51">
        <f>bering!K348</f>
        <v>5650.8059999999996</v>
      </c>
      <c r="C348" s="51">
        <f>conus!K348</f>
        <v>5859.7470000000003</v>
      </c>
      <c r="D348" s="55">
        <f t="shared" ca="1" si="210"/>
        <v>5650.8059999999996</v>
      </c>
      <c r="E348" s="61">
        <f t="shared" ca="1" si="201"/>
        <v>17</v>
      </c>
      <c r="F348" s="9">
        <f t="shared" ca="1" si="187"/>
        <v>0</v>
      </c>
      <c r="G348" s="63">
        <f>ROW()</f>
        <v>348</v>
      </c>
      <c r="H348" s="95">
        <f t="shared" si="173"/>
        <v>345</v>
      </c>
      <c r="I348" s="95">
        <f t="shared" ca="1" si="174"/>
        <v>331</v>
      </c>
      <c r="J348" s="95">
        <f t="shared" ca="1" si="175"/>
        <v>328</v>
      </c>
      <c r="K348" s="94">
        <f t="shared" si="204"/>
        <v>0</v>
      </c>
      <c r="L348" s="89">
        <f t="shared" si="206"/>
        <v>0</v>
      </c>
      <c r="M348" s="94">
        <f t="shared" ca="1" si="205"/>
        <v>0</v>
      </c>
      <c r="N348" s="89">
        <f t="shared" ca="1" si="207"/>
        <v>0</v>
      </c>
      <c r="O348" s="89"/>
      <c r="P348" s="2">
        <f t="shared" si="209"/>
        <v>331</v>
      </c>
      <c r="Q348" s="2">
        <f t="shared" si="208"/>
        <v>330</v>
      </c>
      <c r="R348" s="2">
        <f t="shared" si="208"/>
        <v>329</v>
      </c>
      <c r="S348" s="2">
        <f t="shared" si="208"/>
        <v>328</v>
      </c>
      <c r="T348" s="2">
        <f t="shared" si="208"/>
        <v>327</v>
      </c>
      <c r="U348" s="2">
        <f t="shared" si="208"/>
        <v>331</v>
      </c>
      <c r="V348" s="2">
        <f t="shared" si="208"/>
        <v>330</v>
      </c>
      <c r="W348" s="2">
        <f t="shared" si="208"/>
        <v>329</v>
      </c>
      <c r="X348" s="2">
        <f t="shared" si="208"/>
        <v>328</v>
      </c>
      <c r="Y348" s="2">
        <f t="shared" si="208"/>
        <v>327</v>
      </c>
      <c r="Z348" s="2">
        <f t="shared" si="208"/>
        <v>327</v>
      </c>
      <c r="AA348" s="92">
        <f t="shared" si="188"/>
        <v>328</v>
      </c>
      <c r="AB348" s="92">
        <f t="shared" si="189"/>
        <v>327</v>
      </c>
      <c r="AC348" s="92">
        <f t="shared" si="190"/>
        <v>326</v>
      </c>
      <c r="AD348" s="92">
        <f t="shared" si="191"/>
        <v>325</v>
      </c>
      <c r="AE348" s="92">
        <f t="shared" si="192"/>
        <v>324</v>
      </c>
      <c r="AF348" s="92">
        <f t="shared" si="193"/>
        <v>328</v>
      </c>
      <c r="AG348" s="92">
        <f t="shared" si="194"/>
        <v>327</v>
      </c>
      <c r="AH348" s="92">
        <f t="shared" si="195"/>
        <v>326</v>
      </c>
      <c r="AI348" s="92">
        <f t="shared" si="196"/>
        <v>325</v>
      </c>
      <c r="AJ348" s="92">
        <f t="shared" si="197"/>
        <v>324</v>
      </c>
      <c r="AK348" s="92">
        <f t="shared" si="198"/>
        <v>324</v>
      </c>
      <c r="AL348" s="96">
        <f t="shared" ca="1" si="176"/>
        <v>0</v>
      </c>
      <c r="AM348" s="96">
        <f t="shared" ca="1" si="177"/>
        <v>0</v>
      </c>
      <c r="AN348" s="96">
        <f t="shared" ca="1" si="178"/>
        <v>0</v>
      </c>
      <c r="AO348" s="96">
        <f t="shared" ca="1" si="179"/>
        <v>0</v>
      </c>
      <c r="AP348" s="96">
        <f t="shared" ca="1" si="180"/>
        <v>0</v>
      </c>
      <c r="AQ348" s="96">
        <f t="shared" ca="1" si="181"/>
        <v>0</v>
      </c>
      <c r="AR348" s="96">
        <f t="shared" ca="1" si="182"/>
        <v>0</v>
      </c>
      <c r="AS348" s="96">
        <f t="shared" ca="1" si="183"/>
        <v>0</v>
      </c>
      <c r="AT348" s="96">
        <f t="shared" ca="1" si="184"/>
        <v>0</v>
      </c>
      <c r="AU348" s="96">
        <f t="shared" ca="1" si="185"/>
        <v>0</v>
      </c>
      <c r="AV348" s="96">
        <f t="shared" ca="1" si="186"/>
        <v>0</v>
      </c>
      <c r="AW348" s="13">
        <f t="shared" ca="1" si="199"/>
        <v>6</v>
      </c>
      <c r="AX348" s="2">
        <f t="shared" ca="1" si="200"/>
        <v>17</v>
      </c>
    </row>
    <row r="349" spans="1:50" ht="15" customHeight="1" x14ac:dyDescent="0.25">
      <c r="A349" s="93">
        <f t="shared" si="203"/>
        <v>43229</v>
      </c>
      <c r="B349" s="51">
        <f>bering!K349</f>
        <v>5650.8059999999996</v>
      </c>
      <c r="C349" s="51">
        <f>conus!K349</f>
        <v>5859.7470000000003</v>
      </c>
      <c r="D349" s="55">
        <f t="shared" ca="1" si="210"/>
        <v>5650.8059999999996</v>
      </c>
      <c r="E349" s="61">
        <f t="shared" ca="1" si="201"/>
        <v>17</v>
      </c>
      <c r="F349" s="9">
        <f t="shared" ca="1" si="187"/>
        <v>0</v>
      </c>
      <c r="G349" s="63">
        <f>ROW()</f>
        <v>349</v>
      </c>
      <c r="H349" s="95">
        <f t="shared" si="173"/>
        <v>346</v>
      </c>
      <c r="I349" s="95">
        <f t="shared" ca="1" si="174"/>
        <v>332</v>
      </c>
      <c r="J349" s="95">
        <f t="shared" ca="1" si="175"/>
        <v>329</v>
      </c>
      <c r="K349" s="94">
        <f t="shared" si="204"/>
        <v>0</v>
      </c>
      <c r="L349" s="89">
        <f t="shared" si="206"/>
        <v>0</v>
      </c>
      <c r="M349" s="94">
        <f t="shared" ca="1" si="205"/>
        <v>0</v>
      </c>
      <c r="N349" s="89">
        <f t="shared" ca="1" si="207"/>
        <v>0</v>
      </c>
      <c r="O349" s="89"/>
      <c r="P349" s="2">
        <f t="shared" si="209"/>
        <v>332</v>
      </c>
      <c r="Q349" s="2">
        <f t="shared" si="208"/>
        <v>331</v>
      </c>
      <c r="R349" s="2">
        <f t="shared" si="208"/>
        <v>330</v>
      </c>
      <c r="S349" s="2">
        <f t="shared" si="208"/>
        <v>329</v>
      </c>
      <c r="T349" s="2">
        <f t="shared" si="208"/>
        <v>328</v>
      </c>
      <c r="U349" s="2">
        <f t="shared" si="208"/>
        <v>332</v>
      </c>
      <c r="V349" s="2">
        <f t="shared" si="208"/>
        <v>331</v>
      </c>
      <c r="W349" s="2">
        <f t="shared" si="208"/>
        <v>330</v>
      </c>
      <c r="X349" s="2">
        <f t="shared" si="208"/>
        <v>329</v>
      </c>
      <c r="Y349" s="2">
        <f t="shared" si="208"/>
        <v>328</v>
      </c>
      <c r="Z349" s="2">
        <f t="shared" si="208"/>
        <v>328</v>
      </c>
      <c r="AA349" s="92">
        <f t="shared" si="188"/>
        <v>329</v>
      </c>
      <c r="AB349" s="92">
        <f t="shared" si="189"/>
        <v>328</v>
      </c>
      <c r="AC349" s="92">
        <f t="shared" si="190"/>
        <v>327</v>
      </c>
      <c r="AD349" s="92">
        <f t="shared" si="191"/>
        <v>326</v>
      </c>
      <c r="AE349" s="92">
        <f t="shared" si="192"/>
        <v>325</v>
      </c>
      <c r="AF349" s="92">
        <f t="shared" si="193"/>
        <v>329</v>
      </c>
      <c r="AG349" s="92">
        <f t="shared" si="194"/>
        <v>328</v>
      </c>
      <c r="AH349" s="92">
        <f t="shared" si="195"/>
        <v>327</v>
      </c>
      <c r="AI349" s="92">
        <f t="shared" si="196"/>
        <v>326</v>
      </c>
      <c r="AJ349" s="92">
        <f t="shared" si="197"/>
        <v>325</v>
      </c>
      <c r="AK349" s="92">
        <f t="shared" si="198"/>
        <v>325</v>
      </c>
      <c r="AL349" s="96">
        <f t="shared" ca="1" si="176"/>
        <v>0</v>
      </c>
      <c r="AM349" s="96">
        <f t="shared" ca="1" si="177"/>
        <v>0</v>
      </c>
      <c r="AN349" s="96">
        <f t="shared" ca="1" si="178"/>
        <v>0</v>
      </c>
      <c r="AO349" s="96">
        <f t="shared" ca="1" si="179"/>
        <v>0</v>
      </c>
      <c r="AP349" s="96">
        <f t="shared" ca="1" si="180"/>
        <v>0</v>
      </c>
      <c r="AQ349" s="96">
        <f t="shared" ca="1" si="181"/>
        <v>0</v>
      </c>
      <c r="AR349" s="96">
        <f t="shared" ca="1" si="182"/>
        <v>0</v>
      </c>
      <c r="AS349" s="96">
        <f t="shared" ca="1" si="183"/>
        <v>0</v>
      </c>
      <c r="AT349" s="96">
        <f t="shared" ca="1" si="184"/>
        <v>0</v>
      </c>
      <c r="AU349" s="96">
        <f t="shared" ca="1" si="185"/>
        <v>0</v>
      </c>
      <c r="AV349" s="96">
        <f t="shared" ca="1" si="186"/>
        <v>0</v>
      </c>
      <c r="AW349" s="13">
        <f t="shared" ca="1" si="199"/>
        <v>6</v>
      </c>
      <c r="AX349" s="2">
        <f t="shared" ca="1" si="200"/>
        <v>17</v>
      </c>
    </row>
    <row r="350" spans="1:50" ht="15" customHeight="1" x14ac:dyDescent="0.25">
      <c r="A350" s="93">
        <f t="shared" si="203"/>
        <v>43230</v>
      </c>
      <c r="B350" s="51">
        <f>bering!K350</f>
        <v>5650.8059999999996</v>
      </c>
      <c r="C350" s="51">
        <f>conus!K350</f>
        <v>5859.7470000000003</v>
      </c>
      <c r="D350" s="55">
        <f t="shared" ca="1" si="210"/>
        <v>5650.8059999999996</v>
      </c>
      <c r="E350" s="61">
        <f t="shared" ca="1" si="201"/>
        <v>17</v>
      </c>
      <c r="F350" s="9">
        <f t="shared" ca="1" si="187"/>
        <v>0</v>
      </c>
      <c r="G350" s="63">
        <f>ROW()</f>
        <v>350</v>
      </c>
      <c r="H350" s="95">
        <f t="shared" si="173"/>
        <v>347</v>
      </c>
      <c r="I350" s="95">
        <f t="shared" ca="1" si="174"/>
        <v>333</v>
      </c>
      <c r="J350" s="95">
        <f t="shared" ca="1" si="175"/>
        <v>330</v>
      </c>
      <c r="K350" s="94">
        <f t="shared" si="204"/>
        <v>0</v>
      </c>
      <c r="L350" s="89">
        <f t="shared" si="206"/>
        <v>0</v>
      </c>
      <c r="M350" s="94">
        <f t="shared" ca="1" si="205"/>
        <v>0</v>
      </c>
      <c r="N350" s="89">
        <f t="shared" ca="1" si="207"/>
        <v>0</v>
      </c>
      <c r="O350" s="89"/>
      <c r="P350" s="2">
        <f t="shared" si="209"/>
        <v>333</v>
      </c>
      <c r="Q350" s="2">
        <f t="shared" si="208"/>
        <v>332</v>
      </c>
      <c r="R350" s="2">
        <f t="shared" si="208"/>
        <v>331</v>
      </c>
      <c r="S350" s="2">
        <f t="shared" si="208"/>
        <v>330</v>
      </c>
      <c r="T350" s="2">
        <f t="shared" si="208"/>
        <v>329</v>
      </c>
      <c r="U350" s="2">
        <f t="shared" si="208"/>
        <v>333</v>
      </c>
      <c r="V350" s="2">
        <f t="shared" si="208"/>
        <v>332</v>
      </c>
      <c r="W350" s="2">
        <f t="shared" si="208"/>
        <v>331</v>
      </c>
      <c r="X350" s="2">
        <f t="shared" si="208"/>
        <v>330</v>
      </c>
      <c r="Y350" s="2">
        <f t="shared" si="208"/>
        <v>329</v>
      </c>
      <c r="Z350" s="2">
        <f t="shared" si="208"/>
        <v>329</v>
      </c>
      <c r="AA350" s="92">
        <f t="shared" si="188"/>
        <v>330</v>
      </c>
      <c r="AB350" s="92">
        <f t="shared" si="189"/>
        <v>329</v>
      </c>
      <c r="AC350" s="92">
        <f t="shared" si="190"/>
        <v>328</v>
      </c>
      <c r="AD350" s="92">
        <f t="shared" si="191"/>
        <v>327</v>
      </c>
      <c r="AE350" s="92">
        <f t="shared" si="192"/>
        <v>326</v>
      </c>
      <c r="AF350" s="92">
        <f t="shared" si="193"/>
        <v>330</v>
      </c>
      <c r="AG350" s="92">
        <f t="shared" si="194"/>
        <v>329</v>
      </c>
      <c r="AH350" s="92">
        <f t="shared" si="195"/>
        <v>328</v>
      </c>
      <c r="AI350" s="92">
        <f t="shared" si="196"/>
        <v>327</v>
      </c>
      <c r="AJ350" s="92">
        <f t="shared" si="197"/>
        <v>326</v>
      </c>
      <c r="AK350" s="92">
        <f t="shared" si="198"/>
        <v>326</v>
      </c>
      <c r="AL350" s="96">
        <f t="shared" ca="1" si="176"/>
        <v>0</v>
      </c>
      <c r="AM350" s="96">
        <f t="shared" ca="1" si="177"/>
        <v>0</v>
      </c>
      <c r="AN350" s="96">
        <f t="shared" ca="1" si="178"/>
        <v>0</v>
      </c>
      <c r="AO350" s="96">
        <f t="shared" ca="1" si="179"/>
        <v>0</v>
      </c>
      <c r="AP350" s="96">
        <f t="shared" ca="1" si="180"/>
        <v>0</v>
      </c>
      <c r="AQ350" s="96">
        <f t="shared" ca="1" si="181"/>
        <v>0</v>
      </c>
      <c r="AR350" s="96">
        <f t="shared" ca="1" si="182"/>
        <v>0</v>
      </c>
      <c r="AS350" s="96">
        <f t="shared" ca="1" si="183"/>
        <v>0</v>
      </c>
      <c r="AT350" s="96">
        <f t="shared" ca="1" si="184"/>
        <v>0</v>
      </c>
      <c r="AU350" s="96">
        <f t="shared" ca="1" si="185"/>
        <v>0</v>
      </c>
      <c r="AV350" s="96">
        <f t="shared" ca="1" si="186"/>
        <v>0</v>
      </c>
      <c r="AW350" s="13">
        <f t="shared" ca="1" si="199"/>
        <v>6</v>
      </c>
      <c r="AX350" s="2">
        <f t="shared" ca="1" si="200"/>
        <v>17</v>
      </c>
    </row>
    <row r="351" spans="1:50" ht="15" customHeight="1" x14ac:dyDescent="0.25">
      <c r="A351" s="93">
        <f t="shared" si="203"/>
        <v>43231</v>
      </c>
      <c r="B351" s="51">
        <f>bering!K351</f>
        <v>5650.8059999999996</v>
      </c>
      <c r="C351" s="51">
        <f>conus!K351</f>
        <v>5859.7470000000003</v>
      </c>
      <c r="D351" s="55">
        <f t="shared" ca="1" si="210"/>
        <v>5650.8059999999996</v>
      </c>
      <c r="E351" s="61">
        <f t="shared" ca="1" si="201"/>
        <v>17</v>
      </c>
      <c r="F351" s="9">
        <f t="shared" ca="1" si="187"/>
        <v>0</v>
      </c>
      <c r="G351" s="63">
        <f>ROW()</f>
        <v>351</v>
      </c>
      <c r="H351" s="95">
        <f t="shared" si="173"/>
        <v>348</v>
      </c>
      <c r="I351" s="95">
        <f t="shared" ca="1" si="174"/>
        <v>334</v>
      </c>
      <c r="J351" s="95">
        <f t="shared" ca="1" si="175"/>
        <v>331</v>
      </c>
      <c r="K351" s="94">
        <f t="shared" si="204"/>
        <v>0</v>
      </c>
      <c r="L351" s="89">
        <f t="shared" si="206"/>
        <v>0</v>
      </c>
      <c r="M351" s="94">
        <f t="shared" ca="1" si="205"/>
        <v>0</v>
      </c>
      <c r="N351" s="89">
        <f t="shared" ca="1" si="207"/>
        <v>0</v>
      </c>
      <c r="O351" s="89"/>
      <c r="P351" s="2">
        <f t="shared" si="209"/>
        <v>334</v>
      </c>
      <c r="Q351" s="2">
        <f t="shared" si="208"/>
        <v>333</v>
      </c>
      <c r="R351" s="2">
        <f t="shared" si="208"/>
        <v>332</v>
      </c>
      <c r="S351" s="2">
        <f t="shared" si="208"/>
        <v>331</v>
      </c>
      <c r="T351" s="2">
        <f t="shared" si="208"/>
        <v>330</v>
      </c>
      <c r="U351" s="2">
        <f t="shared" si="208"/>
        <v>334</v>
      </c>
      <c r="V351" s="2">
        <f t="shared" si="208"/>
        <v>333</v>
      </c>
      <c r="W351" s="2">
        <f t="shared" si="208"/>
        <v>332</v>
      </c>
      <c r="X351" s="2">
        <f t="shared" si="208"/>
        <v>331</v>
      </c>
      <c r="Y351" s="2">
        <f t="shared" si="208"/>
        <v>330</v>
      </c>
      <c r="Z351" s="2">
        <f t="shared" si="208"/>
        <v>330</v>
      </c>
      <c r="AA351" s="92">
        <f t="shared" si="188"/>
        <v>331</v>
      </c>
      <c r="AB351" s="92">
        <f t="shared" si="189"/>
        <v>330</v>
      </c>
      <c r="AC351" s="92">
        <f t="shared" si="190"/>
        <v>329</v>
      </c>
      <c r="AD351" s="92">
        <f t="shared" si="191"/>
        <v>328</v>
      </c>
      <c r="AE351" s="92">
        <f t="shared" si="192"/>
        <v>327</v>
      </c>
      <c r="AF351" s="92">
        <f t="shared" si="193"/>
        <v>331</v>
      </c>
      <c r="AG351" s="92">
        <f t="shared" si="194"/>
        <v>330</v>
      </c>
      <c r="AH351" s="92">
        <f t="shared" si="195"/>
        <v>329</v>
      </c>
      <c r="AI351" s="92">
        <f t="shared" si="196"/>
        <v>328</v>
      </c>
      <c r="AJ351" s="92">
        <f t="shared" si="197"/>
        <v>327</v>
      </c>
      <c r="AK351" s="92">
        <f t="shared" si="198"/>
        <v>327</v>
      </c>
      <c r="AL351" s="96">
        <f t="shared" ca="1" si="176"/>
        <v>0</v>
      </c>
      <c r="AM351" s="96">
        <f t="shared" ca="1" si="177"/>
        <v>0</v>
      </c>
      <c r="AN351" s="96">
        <f t="shared" ca="1" si="178"/>
        <v>0</v>
      </c>
      <c r="AO351" s="96">
        <f t="shared" ca="1" si="179"/>
        <v>0</v>
      </c>
      <c r="AP351" s="96">
        <f t="shared" ca="1" si="180"/>
        <v>0</v>
      </c>
      <c r="AQ351" s="96">
        <f t="shared" ca="1" si="181"/>
        <v>0</v>
      </c>
      <c r="AR351" s="96">
        <f t="shared" ca="1" si="182"/>
        <v>0</v>
      </c>
      <c r="AS351" s="96">
        <f t="shared" ca="1" si="183"/>
        <v>0</v>
      </c>
      <c r="AT351" s="96">
        <f t="shared" ca="1" si="184"/>
        <v>0</v>
      </c>
      <c r="AU351" s="96">
        <f t="shared" ca="1" si="185"/>
        <v>0</v>
      </c>
      <c r="AV351" s="96">
        <f t="shared" ca="1" si="186"/>
        <v>0</v>
      </c>
      <c r="AW351" s="13">
        <f t="shared" ca="1" si="199"/>
        <v>6</v>
      </c>
      <c r="AX351" s="2">
        <f t="shared" ca="1" si="200"/>
        <v>17</v>
      </c>
    </row>
    <row r="352" spans="1:50" ht="15" customHeight="1" x14ac:dyDescent="0.25">
      <c r="A352" s="93">
        <f t="shared" si="203"/>
        <v>43232</v>
      </c>
      <c r="B352" s="51">
        <f>bering!K352</f>
        <v>5650.8059999999996</v>
      </c>
      <c r="C352" s="51">
        <f>conus!K352</f>
        <v>5859.7470000000003</v>
      </c>
      <c r="D352" s="55">
        <f t="shared" ca="1" si="210"/>
        <v>5650.8059999999996</v>
      </c>
      <c r="E352" s="61">
        <f t="shared" ca="1" si="201"/>
        <v>17</v>
      </c>
      <c r="F352" s="9">
        <f t="shared" ca="1" si="187"/>
        <v>0</v>
      </c>
      <c r="G352" s="63">
        <f>ROW()</f>
        <v>352</v>
      </c>
      <c r="H352" s="95">
        <f t="shared" si="173"/>
        <v>349</v>
      </c>
      <c r="I352" s="95">
        <f t="shared" ca="1" si="174"/>
        <v>335</v>
      </c>
      <c r="J352" s="95">
        <f t="shared" ca="1" si="175"/>
        <v>332</v>
      </c>
      <c r="K352" s="94">
        <f t="shared" si="204"/>
        <v>0</v>
      </c>
      <c r="L352" s="89">
        <f t="shared" si="206"/>
        <v>0</v>
      </c>
      <c r="M352" s="94">
        <f t="shared" ca="1" si="205"/>
        <v>0</v>
      </c>
      <c r="N352" s="89">
        <f t="shared" ca="1" si="207"/>
        <v>0</v>
      </c>
      <c r="O352" s="89"/>
      <c r="P352" s="2">
        <f t="shared" si="209"/>
        <v>335</v>
      </c>
      <c r="Q352" s="2">
        <f t="shared" si="208"/>
        <v>334</v>
      </c>
      <c r="R352" s="2">
        <f t="shared" si="208"/>
        <v>333</v>
      </c>
      <c r="S352" s="2">
        <f t="shared" si="208"/>
        <v>332</v>
      </c>
      <c r="T352" s="2">
        <f t="shared" si="208"/>
        <v>331</v>
      </c>
      <c r="U352" s="2">
        <f t="shared" si="208"/>
        <v>335</v>
      </c>
      <c r="V352" s="2">
        <f t="shared" si="208"/>
        <v>334</v>
      </c>
      <c r="W352" s="2">
        <f t="shared" si="208"/>
        <v>333</v>
      </c>
      <c r="X352" s="2">
        <f t="shared" si="208"/>
        <v>332</v>
      </c>
      <c r="Y352" s="2">
        <f t="shared" si="208"/>
        <v>331</v>
      </c>
      <c r="Z352" s="2">
        <f t="shared" si="208"/>
        <v>331</v>
      </c>
      <c r="AA352" s="92">
        <f t="shared" si="188"/>
        <v>332</v>
      </c>
      <c r="AB352" s="92">
        <f t="shared" si="189"/>
        <v>331</v>
      </c>
      <c r="AC352" s="92">
        <f t="shared" si="190"/>
        <v>330</v>
      </c>
      <c r="AD352" s="92">
        <f t="shared" si="191"/>
        <v>329</v>
      </c>
      <c r="AE352" s="92">
        <f t="shared" si="192"/>
        <v>328</v>
      </c>
      <c r="AF352" s="92">
        <f t="shared" si="193"/>
        <v>332</v>
      </c>
      <c r="AG352" s="92">
        <f t="shared" si="194"/>
        <v>331</v>
      </c>
      <c r="AH352" s="92">
        <f t="shared" si="195"/>
        <v>330</v>
      </c>
      <c r="AI352" s="92">
        <f t="shared" si="196"/>
        <v>329</v>
      </c>
      <c r="AJ352" s="92">
        <f t="shared" si="197"/>
        <v>328</v>
      </c>
      <c r="AK352" s="92">
        <f t="shared" si="198"/>
        <v>328</v>
      </c>
      <c r="AL352" s="96">
        <f t="shared" ca="1" si="176"/>
        <v>0</v>
      </c>
      <c r="AM352" s="96">
        <f t="shared" ca="1" si="177"/>
        <v>0</v>
      </c>
      <c r="AN352" s="96">
        <f t="shared" ca="1" si="178"/>
        <v>0</v>
      </c>
      <c r="AO352" s="96">
        <f t="shared" ca="1" si="179"/>
        <v>0</v>
      </c>
      <c r="AP352" s="96">
        <f t="shared" ca="1" si="180"/>
        <v>0</v>
      </c>
      <c r="AQ352" s="96">
        <f t="shared" ca="1" si="181"/>
        <v>0</v>
      </c>
      <c r="AR352" s="96">
        <f t="shared" ca="1" si="182"/>
        <v>0</v>
      </c>
      <c r="AS352" s="96">
        <f t="shared" ca="1" si="183"/>
        <v>0</v>
      </c>
      <c r="AT352" s="96">
        <f t="shared" ca="1" si="184"/>
        <v>0</v>
      </c>
      <c r="AU352" s="96">
        <f t="shared" ca="1" si="185"/>
        <v>0</v>
      </c>
      <c r="AV352" s="96">
        <f t="shared" ca="1" si="186"/>
        <v>0</v>
      </c>
      <c r="AW352" s="13">
        <f t="shared" ca="1" si="199"/>
        <v>6</v>
      </c>
      <c r="AX352" s="2">
        <f t="shared" ca="1" si="200"/>
        <v>17</v>
      </c>
    </row>
    <row r="353" spans="1:50" ht="15" customHeight="1" x14ac:dyDescent="0.25">
      <c r="A353" s="93">
        <f t="shared" si="203"/>
        <v>43233</v>
      </c>
      <c r="B353" s="51">
        <f>bering!K353</f>
        <v>5650.8059999999996</v>
      </c>
      <c r="C353" s="51">
        <f>conus!K353</f>
        <v>5859.7470000000003</v>
      </c>
      <c r="D353" s="55">
        <f t="shared" ca="1" si="210"/>
        <v>5650.8059999999996</v>
      </c>
      <c r="E353" s="61">
        <f t="shared" ca="1" si="201"/>
        <v>17</v>
      </c>
      <c r="F353" s="9">
        <f t="shared" ca="1" si="187"/>
        <v>0</v>
      </c>
      <c r="G353" s="63">
        <f>ROW()</f>
        <v>353</v>
      </c>
      <c r="H353" s="95">
        <f t="shared" si="173"/>
        <v>350</v>
      </c>
      <c r="I353" s="95">
        <f t="shared" ca="1" si="174"/>
        <v>336</v>
      </c>
      <c r="J353" s="95">
        <f t="shared" ca="1" si="175"/>
        <v>333</v>
      </c>
      <c r="K353" s="94">
        <f t="shared" si="204"/>
        <v>0</v>
      </c>
      <c r="L353" s="89">
        <f t="shared" si="206"/>
        <v>0</v>
      </c>
      <c r="M353" s="94">
        <f t="shared" ca="1" si="205"/>
        <v>0</v>
      </c>
      <c r="N353" s="89">
        <f t="shared" ca="1" si="207"/>
        <v>0</v>
      </c>
      <c r="O353" s="89"/>
      <c r="P353" s="2">
        <f t="shared" si="209"/>
        <v>336</v>
      </c>
      <c r="Q353" s="2">
        <f t="shared" si="208"/>
        <v>335</v>
      </c>
      <c r="R353" s="2">
        <f t="shared" si="208"/>
        <v>334</v>
      </c>
      <c r="S353" s="2">
        <f t="shared" si="208"/>
        <v>333</v>
      </c>
      <c r="T353" s="2">
        <f t="shared" si="208"/>
        <v>332</v>
      </c>
      <c r="U353" s="2">
        <f t="shared" si="208"/>
        <v>336</v>
      </c>
      <c r="V353" s="2">
        <f t="shared" si="208"/>
        <v>335</v>
      </c>
      <c r="W353" s="2">
        <f t="shared" si="208"/>
        <v>334</v>
      </c>
      <c r="X353" s="2">
        <f t="shared" si="208"/>
        <v>333</v>
      </c>
      <c r="Y353" s="2">
        <f t="shared" si="208"/>
        <v>332</v>
      </c>
      <c r="Z353" s="2">
        <f t="shared" si="208"/>
        <v>332</v>
      </c>
      <c r="AA353" s="92">
        <f t="shared" si="188"/>
        <v>333</v>
      </c>
      <c r="AB353" s="92">
        <f t="shared" si="189"/>
        <v>332</v>
      </c>
      <c r="AC353" s="92">
        <f t="shared" si="190"/>
        <v>331</v>
      </c>
      <c r="AD353" s="92">
        <f t="shared" si="191"/>
        <v>330</v>
      </c>
      <c r="AE353" s="92">
        <f t="shared" si="192"/>
        <v>329</v>
      </c>
      <c r="AF353" s="92">
        <f t="shared" si="193"/>
        <v>333</v>
      </c>
      <c r="AG353" s="92">
        <f t="shared" si="194"/>
        <v>332</v>
      </c>
      <c r="AH353" s="92">
        <f t="shared" si="195"/>
        <v>331</v>
      </c>
      <c r="AI353" s="92">
        <f t="shared" si="196"/>
        <v>330</v>
      </c>
      <c r="AJ353" s="92">
        <f t="shared" si="197"/>
        <v>329</v>
      </c>
      <c r="AK353" s="92">
        <f t="shared" si="198"/>
        <v>329</v>
      </c>
      <c r="AL353" s="96">
        <f t="shared" ca="1" si="176"/>
        <v>0</v>
      </c>
      <c r="AM353" s="96">
        <f t="shared" ca="1" si="177"/>
        <v>0</v>
      </c>
      <c r="AN353" s="96">
        <f t="shared" ca="1" si="178"/>
        <v>0</v>
      </c>
      <c r="AO353" s="96">
        <f t="shared" ca="1" si="179"/>
        <v>0</v>
      </c>
      <c r="AP353" s="96">
        <f t="shared" ca="1" si="180"/>
        <v>0</v>
      </c>
      <c r="AQ353" s="96">
        <f t="shared" ca="1" si="181"/>
        <v>0</v>
      </c>
      <c r="AR353" s="96">
        <f t="shared" ca="1" si="182"/>
        <v>0</v>
      </c>
      <c r="AS353" s="96">
        <f t="shared" ca="1" si="183"/>
        <v>0</v>
      </c>
      <c r="AT353" s="96">
        <f t="shared" ca="1" si="184"/>
        <v>0</v>
      </c>
      <c r="AU353" s="96">
        <f t="shared" ca="1" si="185"/>
        <v>0</v>
      </c>
      <c r="AV353" s="96">
        <f t="shared" ca="1" si="186"/>
        <v>0</v>
      </c>
      <c r="AW353" s="13">
        <f t="shared" ca="1" si="199"/>
        <v>6</v>
      </c>
      <c r="AX353" s="2">
        <f t="shared" ca="1" si="200"/>
        <v>17</v>
      </c>
    </row>
    <row r="354" spans="1:50" ht="15" customHeight="1" x14ac:dyDescent="0.25">
      <c r="A354" s="93">
        <f t="shared" si="203"/>
        <v>43234</v>
      </c>
      <c r="B354" s="51">
        <f>bering!K354</f>
        <v>5650.8059999999996</v>
      </c>
      <c r="C354" s="51">
        <f>conus!K354</f>
        <v>5859.7470000000003</v>
      </c>
      <c r="D354" s="55">
        <f t="shared" ca="1" si="210"/>
        <v>5650.8059999999996</v>
      </c>
      <c r="E354" s="61">
        <f t="shared" ca="1" si="201"/>
        <v>17</v>
      </c>
      <c r="F354" s="9">
        <f t="shared" ca="1" si="187"/>
        <v>0</v>
      </c>
      <c r="G354" s="63">
        <f>ROW()</f>
        <v>354</v>
      </c>
      <c r="H354" s="95">
        <f t="shared" si="173"/>
        <v>351</v>
      </c>
      <c r="I354" s="95">
        <f t="shared" ca="1" si="174"/>
        <v>337</v>
      </c>
      <c r="J354" s="95">
        <f t="shared" ca="1" si="175"/>
        <v>334</v>
      </c>
      <c r="K354" s="94">
        <f t="shared" si="204"/>
        <v>0</v>
      </c>
      <c r="L354" s="89">
        <f t="shared" si="206"/>
        <v>0</v>
      </c>
      <c r="M354" s="94">
        <f t="shared" ca="1" si="205"/>
        <v>0</v>
      </c>
      <c r="N354" s="89">
        <f t="shared" ca="1" si="207"/>
        <v>0</v>
      </c>
      <c r="O354" s="89"/>
      <c r="P354" s="2">
        <f t="shared" si="209"/>
        <v>337</v>
      </c>
      <c r="Q354" s="2">
        <f t="shared" si="208"/>
        <v>336</v>
      </c>
      <c r="R354" s="2">
        <f t="shared" si="208"/>
        <v>335</v>
      </c>
      <c r="S354" s="2">
        <f t="shared" si="208"/>
        <v>334</v>
      </c>
      <c r="T354" s="2">
        <f t="shared" si="208"/>
        <v>333</v>
      </c>
      <c r="U354" s="2">
        <f t="shared" si="208"/>
        <v>337</v>
      </c>
      <c r="V354" s="2">
        <f t="shared" si="208"/>
        <v>336</v>
      </c>
      <c r="W354" s="2">
        <f t="shared" si="208"/>
        <v>335</v>
      </c>
      <c r="X354" s="2">
        <f t="shared" si="208"/>
        <v>334</v>
      </c>
      <c r="Y354" s="2">
        <f t="shared" si="208"/>
        <v>333</v>
      </c>
      <c r="Z354" s="2">
        <f t="shared" si="208"/>
        <v>333</v>
      </c>
      <c r="AA354" s="92">
        <f t="shared" si="188"/>
        <v>334</v>
      </c>
      <c r="AB354" s="92">
        <f t="shared" si="189"/>
        <v>333</v>
      </c>
      <c r="AC354" s="92">
        <f t="shared" si="190"/>
        <v>332</v>
      </c>
      <c r="AD354" s="92">
        <f t="shared" si="191"/>
        <v>331</v>
      </c>
      <c r="AE354" s="92">
        <f t="shared" si="192"/>
        <v>330</v>
      </c>
      <c r="AF354" s="92">
        <f t="shared" si="193"/>
        <v>334</v>
      </c>
      <c r="AG354" s="92">
        <f t="shared" si="194"/>
        <v>333</v>
      </c>
      <c r="AH354" s="92">
        <f t="shared" si="195"/>
        <v>332</v>
      </c>
      <c r="AI354" s="92">
        <f t="shared" si="196"/>
        <v>331</v>
      </c>
      <c r="AJ354" s="92">
        <f t="shared" si="197"/>
        <v>330</v>
      </c>
      <c r="AK354" s="92">
        <f t="shared" si="198"/>
        <v>330</v>
      </c>
      <c r="AL354" s="96">
        <f t="shared" ca="1" si="176"/>
        <v>0</v>
      </c>
      <c r="AM354" s="96">
        <f t="shared" ca="1" si="177"/>
        <v>0</v>
      </c>
      <c r="AN354" s="96">
        <f t="shared" ca="1" si="178"/>
        <v>0</v>
      </c>
      <c r="AO354" s="96">
        <f t="shared" ca="1" si="179"/>
        <v>0</v>
      </c>
      <c r="AP354" s="96">
        <f t="shared" ca="1" si="180"/>
        <v>0</v>
      </c>
      <c r="AQ354" s="96">
        <f t="shared" ca="1" si="181"/>
        <v>0</v>
      </c>
      <c r="AR354" s="96">
        <f t="shared" ca="1" si="182"/>
        <v>0</v>
      </c>
      <c r="AS354" s="96">
        <f t="shared" ca="1" si="183"/>
        <v>0</v>
      </c>
      <c r="AT354" s="96">
        <f t="shared" ca="1" si="184"/>
        <v>0</v>
      </c>
      <c r="AU354" s="96">
        <f t="shared" ca="1" si="185"/>
        <v>0</v>
      </c>
      <c r="AV354" s="96">
        <f t="shared" ca="1" si="186"/>
        <v>0</v>
      </c>
      <c r="AW354" s="13">
        <f t="shared" ca="1" si="199"/>
        <v>6</v>
      </c>
      <c r="AX354" s="2">
        <f t="shared" ca="1" si="200"/>
        <v>17</v>
      </c>
    </row>
    <row r="355" spans="1:50" ht="15" customHeight="1" x14ac:dyDescent="0.25">
      <c r="A355" s="93">
        <f t="shared" si="203"/>
        <v>43235</v>
      </c>
      <c r="B355" s="51">
        <f>bering!K355</f>
        <v>5650.8059999999996</v>
      </c>
      <c r="C355" s="51">
        <f>conus!K355</f>
        <v>5859.7470000000003</v>
      </c>
      <c r="D355" s="55">
        <f t="shared" ca="1" si="210"/>
        <v>5650.8059999999996</v>
      </c>
      <c r="E355" s="61">
        <f t="shared" ca="1" si="201"/>
        <v>17</v>
      </c>
      <c r="F355" s="9">
        <f t="shared" ca="1" si="187"/>
        <v>0</v>
      </c>
      <c r="G355" s="63">
        <f>ROW()</f>
        <v>355</v>
      </c>
      <c r="H355" s="95">
        <f t="shared" si="173"/>
        <v>352</v>
      </c>
      <c r="I355" s="95">
        <f t="shared" ca="1" si="174"/>
        <v>338</v>
      </c>
      <c r="J355" s="95">
        <f t="shared" ca="1" si="175"/>
        <v>335</v>
      </c>
      <c r="K355" s="94">
        <f t="shared" si="204"/>
        <v>0</v>
      </c>
      <c r="L355" s="89">
        <f t="shared" si="206"/>
        <v>0</v>
      </c>
      <c r="M355" s="94">
        <f t="shared" ca="1" si="205"/>
        <v>0</v>
      </c>
      <c r="N355" s="89">
        <f t="shared" ca="1" si="207"/>
        <v>0</v>
      </c>
      <c r="O355" s="89"/>
      <c r="P355" s="2">
        <f t="shared" si="209"/>
        <v>338</v>
      </c>
      <c r="Q355" s="2">
        <f t="shared" si="208"/>
        <v>337</v>
      </c>
      <c r="R355" s="2">
        <f t="shared" si="208"/>
        <v>336</v>
      </c>
      <c r="S355" s="2">
        <f t="shared" si="208"/>
        <v>335</v>
      </c>
      <c r="T355" s="2">
        <f t="shared" si="208"/>
        <v>334</v>
      </c>
      <c r="U355" s="2">
        <f t="shared" si="208"/>
        <v>338</v>
      </c>
      <c r="V355" s="2">
        <f t="shared" si="208"/>
        <v>337</v>
      </c>
      <c r="W355" s="2">
        <f t="shared" si="208"/>
        <v>336</v>
      </c>
      <c r="X355" s="2">
        <f t="shared" si="208"/>
        <v>335</v>
      </c>
      <c r="Y355" s="2">
        <f t="shared" si="208"/>
        <v>334</v>
      </c>
      <c r="Z355" s="2">
        <f t="shared" si="208"/>
        <v>334</v>
      </c>
      <c r="AA355" s="92">
        <f t="shared" si="188"/>
        <v>335</v>
      </c>
      <c r="AB355" s="92">
        <f t="shared" si="189"/>
        <v>334</v>
      </c>
      <c r="AC355" s="92">
        <f t="shared" si="190"/>
        <v>333</v>
      </c>
      <c r="AD355" s="92">
        <f t="shared" si="191"/>
        <v>332</v>
      </c>
      <c r="AE355" s="92">
        <f t="shared" si="192"/>
        <v>331</v>
      </c>
      <c r="AF355" s="92">
        <f t="shared" si="193"/>
        <v>335</v>
      </c>
      <c r="AG355" s="92">
        <f t="shared" si="194"/>
        <v>334</v>
      </c>
      <c r="AH355" s="92">
        <f t="shared" si="195"/>
        <v>333</v>
      </c>
      <c r="AI355" s="92">
        <f t="shared" si="196"/>
        <v>332</v>
      </c>
      <c r="AJ355" s="92">
        <f t="shared" si="197"/>
        <v>331</v>
      </c>
      <c r="AK355" s="92">
        <f t="shared" si="198"/>
        <v>331</v>
      </c>
      <c r="AL355" s="96">
        <f t="shared" ca="1" si="176"/>
        <v>0</v>
      </c>
      <c r="AM355" s="96">
        <f t="shared" ca="1" si="177"/>
        <v>0</v>
      </c>
      <c r="AN355" s="96">
        <f t="shared" ca="1" si="178"/>
        <v>0</v>
      </c>
      <c r="AO355" s="96">
        <f t="shared" ca="1" si="179"/>
        <v>0</v>
      </c>
      <c r="AP355" s="96">
        <f t="shared" ca="1" si="180"/>
        <v>0</v>
      </c>
      <c r="AQ355" s="96">
        <f t="shared" ca="1" si="181"/>
        <v>0</v>
      </c>
      <c r="AR355" s="96">
        <f t="shared" ca="1" si="182"/>
        <v>0</v>
      </c>
      <c r="AS355" s="96">
        <f t="shared" ca="1" si="183"/>
        <v>0</v>
      </c>
      <c r="AT355" s="96">
        <f t="shared" ca="1" si="184"/>
        <v>0</v>
      </c>
      <c r="AU355" s="96">
        <f t="shared" ca="1" si="185"/>
        <v>0</v>
      </c>
      <c r="AV355" s="96">
        <f t="shared" ca="1" si="186"/>
        <v>0</v>
      </c>
      <c r="AW355" s="13">
        <f t="shared" ca="1" si="199"/>
        <v>6</v>
      </c>
      <c r="AX355" s="2">
        <f t="shared" ca="1" si="200"/>
        <v>17</v>
      </c>
    </row>
    <row r="356" spans="1:50" ht="15" customHeight="1" x14ac:dyDescent="0.25">
      <c r="A356" s="93">
        <f t="shared" si="203"/>
        <v>43236</v>
      </c>
      <c r="B356" s="51">
        <f>bering!K356</f>
        <v>5650.8059999999996</v>
      </c>
      <c r="C356" s="51">
        <f>conus!K356</f>
        <v>5859.7470000000003</v>
      </c>
      <c r="D356" s="55">
        <f t="shared" ca="1" si="210"/>
        <v>5650.8059999999996</v>
      </c>
      <c r="E356" s="61">
        <f t="shared" ca="1" si="201"/>
        <v>17</v>
      </c>
      <c r="F356" s="9">
        <f t="shared" ca="1" si="187"/>
        <v>0</v>
      </c>
      <c r="G356" s="63">
        <f>ROW()</f>
        <v>356</v>
      </c>
      <c r="H356" s="95">
        <f t="shared" si="173"/>
        <v>353</v>
      </c>
      <c r="I356" s="95">
        <f t="shared" ca="1" si="174"/>
        <v>339</v>
      </c>
      <c r="J356" s="95">
        <f t="shared" ca="1" si="175"/>
        <v>336</v>
      </c>
      <c r="K356" s="94">
        <f t="shared" si="204"/>
        <v>0</v>
      </c>
      <c r="L356" s="89">
        <f t="shared" si="206"/>
        <v>0</v>
      </c>
      <c r="M356" s="94">
        <f t="shared" ca="1" si="205"/>
        <v>0</v>
      </c>
      <c r="N356" s="89">
        <f t="shared" ca="1" si="207"/>
        <v>0</v>
      </c>
      <c r="O356" s="89"/>
      <c r="P356" s="2">
        <f t="shared" si="209"/>
        <v>339</v>
      </c>
      <c r="Q356" s="2">
        <f t="shared" si="208"/>
        <v>338</v>
      </c>
      <c r="R356" s="2">
        <f t="shared" si="208"/>
        <v>337</v>
      </c>
      <c r="S356" s="2">
        <f t="shared" si="208"/>
        <v>336</v>
      </c>
      <c r="T356" s="2">
        <f t="shared" si="208"/>
        <v>335</v>
      </c>
      <c r="U356" s="2">
        <f t="shared" si="208"/>
        <v>339</v>
      </c>
      <c r="V356" s="2">
        <f t="shared" si="208"/>
        <v>338</v>
      </c>
      <c r="W356" s="2">
        <f t="shared" si="208"/>
        <v>337</v>
      </c>
      <c r="X356" s="2">
        <f t="shared" si="208"/>
        <v>336</v>
      </c>
      <c r="Y356" s="2">
        <f t="shared" si="208"/>
        <v>335</v>
      </c>
      <c r="Z356" s="2">
        <f t="shared" si="208"/>
        <v>335</v>
      </c>
      <c r="AA356" s="92">
        <f t="shared" si="188"/>
        <v>336</v>
      </c>
      <c r="AB356" s="92">
        <f t="shared" si="189"/>
        <v>335</v>
      </c>
      <c r="AC356" s="92">
        <f t="shared" si="190"/>
        <v>334</v>
      </c>
      <c r="AD356" s="92">
        <f t="shared" si="191"/>
        <v>333</v>
      </c>
      <c r="AE356" s="92">
        <f t="shared" si="192"/>
        <v>332</v>
      </c>
      <c r="AF356" s="92">
        <f t="shared" si="193"/>
        <v>336</v>
      </c>
      <c r="AG356" s="92">
        <f t="shared" si="194"/>
        <v>335</v>
      </c>
      <c r="AH356" s="92">
        <f t="shared" si="195"/>
        <v>334</v>
      </c>
      <c r="AI356" s="92">
        <f t="shared" si="196"/>
        <v>333</v>
      </c>
      <c r="AJ356" s="92">
        <f t="shared" si="197"/>
        <v>332</v>
      </c>
      <c r="AK356" s="92">
        <f t="shared" si="198"/>
        <v>332</v>
      </c>
      <c r="AL356" s="96">
        <f t="shared" ca="1" si="176"/>
        <v>0</v>
      </c>
      <c r="AM356" s="96">
        <f t="shared" ca="1" si="177"/>
        <v>0</v>
      </c>
      <c r="AN356" s="96">
        <f t="shared" ca="1" si="178"/>
        <v>0</v>
      </c>
      <c r="AO356" s="96">
        <f t="shared" ca="1" si="179"/>
        <v>0</v>
      </c>
      <c r="AP356" s="96">
        <f t="shared" ca="1" si="180"/>
        <v>0</v>
      </c>
      <c r="AQ356" s="96">
        <f t="shared" ca="1" si="181"/>
        <v>0</v>
      </c>
      <c r="AR356" s="96">
        <f t="shared" ca="1" si="182"/>
        <v>0</v>
      </c>
      <c r="AS356" s="96">
        <f t="shared" ca="1" si="183"/>
        <v>0</v>
      </c>
      <c r="AT356" s="96">
        <f t="shared" ca="1" si="184"/>
        <v>0</v>
      </c>
      <c r="AU356" s="96">
        <f t="shared" ca="1" si="185"/>
        <v>0</v>
      </c>
      <c r="AV356" s="96">
        <f t="shared" ca="1" si="186"/>
        <v>0</v>
      </c>
      <c r="AW356" s="13">
        <f t="shared" ca="1" si="199"/>
        <v>6</v>
      </c>
      <c r="AX356" s="2">
        <f t="shared" ca="1" si="200"/>
        <v>17</v>
      </c>
    </row>
    <row r="357" spans="1:50" ht="15" customHeight="1" x14ac:dyDescent="0.25">
      <c r="A357" s="93">
        <f t="shared" si="203"/>
        <v>43237</v>
      </c>
      <c r="B357" s="51">
        <f>bering!K357</f>
        <v>5650.8059999999996</v>
      </c>
      <c r="C357" s="51">
        <f>conus!K357</f>
        <v>5859.7470000000003</v>
      </c>
      <c r="D357" s="55">
        <f t="shared" ca="1" si="210"/>
        <v>5650.8059999999996</v>
      </c>
      <c r="E357" s="61">
        <f t="shared" ca="1" si="201"/>
        <v>17</v>
      </c>
      <c r="F357" s="9">
        <f t="shared" ca="1" si="187"/>
        <v>0</v>
      </c>
      <c r="G357" s="63">
        <f>ROW()</f>
        <v>357</v>
      </c>
      <c r="H357" s="95">
        <f t="shared" si="173"/>
        <v>354</v>
      </c>
      <c r="I357" s="95">
        <f t="shared" ca="1" si="174"/>
        <v>340</v>
      </c>
      <c r="J357" s="95">
        <f t="shared" ca="1" si="175"/>
        <v>337</v>
      </c>
      <c r="K357" s="94">
        <f t="shared" si="204"/>
        <v>0</v>
      </c>
      <c r="L357" s="89">
        <f t="shared" si="206"/>
        <v>0</v>
      </c>
      <c r="M357" s="94">
        <f t="shared" ca="1" si="205"/>
        <v>0</v>
      </c>
      <c r="N357" s="89">
        <f t="shared" ca="1" si="207"/>
        <v>0</v>
      </c>
      <c r="O357" s="89"/>
      <c r="P357" s="2">
        <f t="shared" si="209"/>
        <v>340</v>
      </c>
      <c r="Q357" s="2">
        <f t="shared" si="208"/>
        <v>339</v>
      </c>
      <c r="R357" s="2">
        <f t="shared" si="208"/>
        <v>338</v>
      </c>
      <c r="S357" s="2">
        <f t="shared" si="208"/>
        <v>337</v>
      </c>
      <c r="T357" s="2">
        <f t="shared" si="208"/>
        <v>336</v>
      </c>
      <c r="U357" s="2">
        <f t="shared" si="208"/>
        <v>340</v>
      </c>
      <c r="V357" s="2">
        <f t="shared" si="208"/>
        <v>339</v>
      </c>
      <c r="W357" s="2">
        <f t="shared" si="208"/>
        <v>338</v>
      </c>
      <c r="X357" s="2">
        <f t="shared" si="208"/>
        <v>337</v>
      </c>
      <c r="Y357" s="2">
        <f t="shared" si="208"/>
        <v>336</v>
      </c>
      <c r="Z357" s="2">
        <f t="shared" si="208"/>
        <v>336</v>
      </c>
      <c r="AA357" s="92">
        <f t="shared" si="188"/>
        <v>337</v>
      </c>
      <c r="AB357" s="92">
        <f t="shared" si="189"/>
        <v>336</v>
      </c>
      <c r="AC357" s="92">
        <f t="shared" si="190"/>
        <v>335</v>
      </c>
      <c r="AD357" s="92">
        <f t="shared" si="191"/>
        <v>334</v>
      </c>
      <c r="AE357" s="92">
        <f t="shared" si="192"/>
        <v>333</v>
      </c>
      <c r="AF357" s="92">
        <f t="shared" si="193"/>
        <v>337</v>
      </c>
      <c r="AG357" s="92">
        <f t="shared" si="194"/>
        <v>336</v>
      </c>
      <c r="AH357" s="92">
        <f t="shared" si="195"/>
        <v>335</v>
      </c>
      <c r="AI357" s="92">
        <f t="shared" si="196"/>
        <v>334</v>
      </c>
      <c r="AJ357" s="92">
        <f t="shared" si="197"/>
        <v>333</v>
      </c>
      <c r="AK357" s="92">
        <f t="shared" si="198"/>
        <v>333</v>
      </c>
      <c r="AL357" s="96">
        <f t="shared" ca="1" si="176"/>
        <v>0</v>
      </c>
      <c r="AM357" s="96">
        <f t="shared" ca="1" si="177"/>
        <v>0</v>
      </c>
      <c r="AN357" s="96">
        <f t="shared" ca="1" si="178"/>
        <v>0</v>
      </c>
      <c r="AO357" s="96">
        <f t="shared" ca="1" si="179"/>
        <v>0</v>
      </c>
      <c r="AP357" s="96">
        <f t="shared" ca="1" si="180"/>
        <v>0</v>
      </c>
      <c r="AQ357" s="96">
        <f t="shared" ca="1" si="181"/>
        <v>0</v>
      </c>
      <c r="AR357" s="96">
        <f t="shared" ca="1" si="182"/>
        <v>0</v>
      </c>
      <c r="AS357" s="96">
        <f t="shared" ca="1" si="183"/>
        <v>0</v>
      </c>
      <c r="AT357" s="96">
        <f t="shared" ca="1" si="184"/>
        <v>0</v>
      </c>
      <c r="AU357" s="96">
        <f t="shared" ca="1" si="185"/>
        <v>0</v>
      </c>
      <c r="AV357" s="96">
        <f t="shared" ca="1" si="186"/>
        <v>0</v>
      </c>
      <c r="AW357" s="13">
        <f t="shared" ca="1" si="199"/>
        <v>6</v>
      </c>
      <c r="AX357" s="2">
        <f t="shared" ca="1" si="200"/>
        <v>17</v>
      </c>
    </row>
    <row r="358" spans="1:50" ht="15" customHeight="1" x14ac:dyDescent="0.25">
      <c r="A358" s="93">
        <f t="shared" si="203"/>
        <v>43238</v>
      </c>
      <c r="B358" s="51">
        <f>bering!K358</f>
        <v>5650.8059999999996</v>
      </c>
      <c r="C358" s="51">
        <f>conus!K358</f>
        <v>5859.7470000000003</v>
      </c>
      <c r="D358" s="55">
        <f t="shared" ca="1" si="210"/>
        <v>5650.8059999999996</v>
      </c>
      <c r="E358" s="61">
        <f t="shared" ca="1" si="201"/>
        <v>17</v>
      </c>
      <c r="F358" s="9">
        <f t="shared" ca="1" si="187"/>
        <v>0</v>
      </c>
      <c r="G358" s="63">
        <f>ROW()</f>
        <v>358</v>
      </c>
      <c r="H358" s="95">
        <f t="shared" ref="H358:H401" si="211">G358-B$1</f>
        <v>355</v>
      </c>
      <c r="I358" s="95">
        <f t="shared" ref="I358:I401" ca="1" si="212">G358-E358</f>
        <v>341</v>
      </c>
      <c r="J358" s="95">
        <f t="shared" ref="J358:J401" ca="1" si="213">I358-B$1</f>
        <v>338</v>
      </c>
      <c r="K358" s="94">
        <f t="shared" si="204"/>
        <v>0</v>
      </c>
      <c r="L358" s="89">
        <f t="shared" si="206"/>
        <v>0</v>
      </c>
      <c r="M358" s="94">
        <f t="shared" ca="1" si="205"/>
        <v>0</v>
      </c>
      <c r="N358" s="89">
        <f t="shared" ca="1" si="207"/>
        <v>0</v>
      </c>
      <c r="O358" s="89"/>
      <c r="P358" s="2">
        <f t="shared" si="209"/>
        <v>341</v>
      </c>
      <c r="Q358" s="2">
        <f t="shared" si="208"/>
        <v>340</v>
      </c>
      <c r="R358" s="2">
        <f t="shared" si="208"/>
        <v>339</v>
      </c>
      <c r="S358" s="2">
        <f t="shared" si="208"/>
        <v>338</v>
      </c>
      <c r="T358" s="2">
        <f t="shared" si="208"/>
        <v>337</v>
      </c>
      <c r="U358" s="2">
        <f t="shared" si="208"/>
        <v>341</v>
      </c>
      <c r="V358" s="2">
        <f t="shared" si="208"/>
        <v>340</v>
      </c>
      <c r="W358" s="2">
        <f t="shared" ref="Q358:Z384" si="214">$G358-W$6</f>
        <v>339</v>
      </c>
      <c r="X358" s="2">
        <f t="shared" si="214"/>
        <v>338</v>
      </c>
      <c r="Y358" s="2">
        <f t="shared" si="214"/>
        <v>337</v>
      </c>
      <c r="Z358" s="2">
        <f t="shared" si="214"/>
        <v>337</v>
      </c>
      <c r="AA358" s="92">
        <f t="shared" si="188"/>
        <v>338</v>
      </c>
      <c r="AB358" s="92">
        <f t="shared" si="189"/>
        <v>337</v>
      </c>
      <c r="AC358" s="92">
        <f t="shared" si="190"/>
        <v>336</v>
      </c>
      <c r="AD358" s="92">
        <f t="shared" si="191"/>
        <v>335</v>
      </c>
      <c r="AE358" s="92">
        <f t="shared" si="192"/>
        <v>334</v>
      </c>
      <c r="AF358" s="92">
        <f t="shared" si="193"/>
        <v>338</v>
      </c>
      <c r="AG358" s="92">
        <f t="shared" si="194"/>
        <v>337</v>
      </c>
      <c r="AH358" s="92">
        <f t="shared" si="195"/>
        <v>336</v>
      </c>
      <c r="AI358" s="92">
        <f t="shared" si="196"/>
        <v>335</v>
      </c>
      <c r="AJ358" s="92">
        <f t="shared" si="197"/>
        <v>334</v>
      </c>
      <c r="AK358" s="92">
        <f t="shared" si="198"/>
        <v>334</v>
      </c>
      <c r="AL358" s="96">
        <f t="shared" ref="AL358:AL401" ca="1" si="215">IF(ISERROR(CORREL(INDIRECT("c" &amp; $G358 &amp; ":c" &amp; $H358), INDIRECT("b" &amp; P358 &amp; ":b" &amp; AA358))),0,CORREL(INDIRECT("c" &amp; $G358 &amp; ":c" &amp; $H358), INDIRECT("b" &amp; P358 &amp; ":b" &amp; AA358)))</f>
        <v>0</v>
      </c>
      <c r="AM358" s="96">
        <f t="shared" ref="AM358:AM401" ca="1" si="216">IF(ISERROR(CORREL(INDIRECT("c" &amp; $G358 &amp; ":c" &amp; $H358), INDIRECT("b" &amp; Q358 &amp; ":b" &amp; AB358))),0,CORREL(INDIRECT("c" &amp; $G358 &amp; ":c" &amp; $H358), INDIRECT("b" &amp; Q358 &amp; ":b" &amp; AB358)))</f>
        <v>0</v>
      </c>
      <c r="AN358" s="96">
        <f t="shared" ref="AN358:AN401" ca="1" si="217">IF(ISERROR(CORREL(INDIRECT("c" &amp; $G358 &amp; ":c" &amp; $H358), INDIRECT("b" &amp; R358 &amp; ":b" &amp; AC358))),0,CORREL(INDIRECT("c" &amp; $G358 &amp; ":c" &amp; $H358), INDIRECT("b" &amp; R358 &amp; ":b" &amp; AC358)))</f>
        <v>0</v>
      </c>
      <c r="AO358" s="96">
        <f t="shared" ref="AO358:AO401" ca="1" si="218">IF(ISERROR(CORREL(INDIRECT("c" &amp; $G358 &amp; ":c" &amp; $H358), INDIRECT("b" &amp; S358 &amp; ":b" &amp; AD358))),0,CORREL(INDIRECT("c" &amp; $G358 &amp; ":c" &amp; $H358), INDIRECT("b" &amp; S358 &amp; ":b" &amp; AD358)))</f>
        <v>0</v>
      </c>
      <c r="AP358" s="96">
        <f t="shared" ref="AP358:AP401" ca="1" si="219">IF(ISERROR(CORREL(INDIRECT("c" &amp; $G358 &amp; ":c" &amp; $H358), INDIRECT("b" &amp; T358 &amp; ":b" &amp; AE358))),0,CORREL(INDIRECT("c" &amp; $G358 &amp; ":c" &amp; $H358), INDIRECT("b" &amp; T358 &amp; ":b" &amp; AE358)))</f>
        <v>0</v>
      </c>
      <c r="AQ358" s="96">
        <f t="shared" ref="AQ358:AQ401" ca="1" si="220">IF(ISERROR(CORREL(INDIRECT("c" &amp; $G358 &amp; ":c" &amp; $H358), INDIRECT("b" &amp; U358 &amp; ":b" &amp; AF358))),0,CORREL(INDIRECT("c" &amp; $G358 &amp; ":c" &amp; $H358), INDIRECT("b" &amp; U358 &amp; ":b" &amp; AF358)))</f>
        <v>0</v>
      </c>
      <c r="AR358" s="96">
        <f t="shared" ref="AR358:AR401" ca="1" si="221">IF(ISERROR(CORREL(INDIRECT("c" &amp; $G358 &amp; ":c" &amp; $H358), INDIRECT("b" &amp; V358 &amp; ":b" &amp; AG358))),0,CORREL(INDIRECT("c" &amp; $G358 &amp; ":c" &amp; $H358), INDIRECT("b" &amp; V358 &amp; ":b" &amp; AG358)))</f>
        <v>0</v>
      </c>
      <c r="AS358" s="96">
        <f t="shared" ref="AS358:AS401" ca="1" si="222">IF(ISERROR(CORREL(INDIRECT("c" &amp; $G358 &amp; ":c" &amp; $H358), INDIRECT("b" &amp; W358 &amp; ":b" &amp; AH358))),0,CORREL(INDIRECT("c" &amp; $G358 &amp; ":c" &amp; $H358), INDIRECT("b" &amp; W358 &amp; ":b" &amp; AH358)))</f>
        <v>0</v>
      </c>
      <c r="AT358" s="96">
        <f t="shared" ref="AT358:AT401" ca="1" si="223">IF(ISERROR(CORREL(INDIRECT("c" &amp; $G358 &amp; ":c" &amp; $H358), INDIRECT("b" &amp; X358 &amp; ":b" &amp; AI358))),0,CORREL(INDIRECT("c" &amp; $G358 &amp; ":c" &amp; $H358), INDIRECT("b" &amp; X358 &amp; ":b" &amp; AI358)))</f>
        <v>0</v>
      </c>
      <c r="AU358" s="96">
        <f t="shared" ref="AU358:AU401" ca="1" si="224">IF(ISERROR(CORREL(INDIRECT("c" &amp; $G358 &amp; ":c" &amp; $H358), INDIRECT("b" &amp; Y358 &amp; ":b" &amp; AJ358))),0,CORREL(INDIRECT("c" &amp; $G358 &amp; ":c" &amp; $H358), INDIRECT("b" &amp; Y358 &amp; ":b" &amp; AJ358)))</f>
        <v>0</v>
      </c>
      <c r="AV358" s="96">
        <f t="shared" ref="AV358:AV401" ca="1" si="225">IF(ISERROR(CORREL(INDIRECT("c" &amp; $G358 &amp; ":c" &amp; $H358), INDIRECT("b" &amp; Z358 &amp; ":b" &amp; AK358))),0,CORREL(INDIRECT("c" &amp; $G358 &amp; ":c" &amp; $H358), INDIRECT("b" &amp; Z358 &amp; ":b" &amp; AK358)))</f>
        <v>0</v>
      </c>
      <c r="AW358" s="13">
        <f t="shared" ca="1" si="199"/>
        <v>6</v>
      </c>
      <c r="AX358" s="2">
        <f t="shared" ca="1" si="200"/>
        <v>17</v>
      </c>
    </row>
    <row r="359" spans="1:50" ht="15" customHeight="1" x14ac:dyDescent="0.25">
      <c r="A359" s="93">
        <f t="shared" si="203"/>
        <v>43239</v>
      </c>
      <c r="B359" s="51">
        <f>bering!K359</f>
        <v>5650.8059999999996</v>
      </c>
      <c r="C359" s="51">
        <f>conus!K359</f>
        <v>5859.7470000000003</v>
      </c>
      <c r="D359" s="55">
        <f t="shared" ca="1" si="210"/>
        <v>5650.8059999999996</v>
      </c>
      <c r="E359" s="61">
        <f t="shared" ca="1" si="201"/>
        <v>17</v>
      </c>
      <c r="F359" s="9">
        <f t="shared" ref="F359:F401" ca="1" si="226">MAX(AL359:AV359)</f>
        <v>0</v>
      </c>
      <c r="G359" s="63">
        <f>ROW()</f>
        <v>359</v>
      </c>
      <c r="H359" s="95">
        <f t="shared" si="211"/>
        <v>356</v>
      </c>
      <c r="I359" s="95">
        <f t="shared" ca="1" si="212"/>
        <v>342</v>
      </c>
      <c r="J359" s="95">
        <f t="shared" ca="1" si="213"/>
        <v>339</v>
      </c>
      <c r="K359" s="94">
        <f t="shared" si="204"/>
        <v>0</v>
      </c>
      <c r="L359" s="89">
        <f t="shared" si="206"/>
        <v>0</v>
      </c>
      <c r="M359" s="94">
        <f t="shared" ca="1" si="205"/>
        <v>0</v>
      </c>
      <c r="N359" s="89">
        <f t="shared" ca="1" si="207"/>
        <v>0</v>
      </c>
      <c r="O359" s="89"/>
      <c r="P359" s="2">
        <f t="shared" si="209"/>
        <v>342</v>
      </c>
      <c r="Q359" s="2">
        <f t="shared" si="214"/>
        <v>341</v>
      </c>
      <c r="R359" s="2">
        <f t="shared" si="214"/>
        <v>340</v>
      </c>
      <c r="S359" s="2">
        <f t="shared" si="214"/>
        <v>339</v>
      </c>
      <c r="T359" s="2">
        <f t="shared" si="214"/>
        <v>338</v>
      </c>
      <c r="U359" s="2">
        <f t="shared" si="214"/>
        <v>342</v>
      </c>
      <c r="V359" s="2">
        <f t="shared" si="214"/>
        <v>341</v>
      </c>
      <c r="W359" s="2">
        <f t="shared" si="214"/>
        <v>340</v>
      </c>
      <c r="X359" s="2">
        <f t="shared" si="214"/>
        <v>339</v>
      </c>
      <c r="Y359" s="2">
        <f t="shared" si="214"/>
        <v>338</v>
      </c>
      <c r="Z359" s="2">
        <f t="shared" si="214"/>
        <v>338</v>
      </c>
      <c r="AA359" s="92">
        <f t="shared" ref="AA359:AA401" si="227">P359-$B$1</f>
        <v>339</v>
      </c>
      <c r="AB359" s="92">
        <f t="shared" ref="AB359:AB401" si="228">Q359-$B$1</f>
        <v>338</v>
      </c>
      <c r="AC359" s="92">
        <f t="shared" ref="AC359:AC401" si="229">R359-$B$1</f>
        <v>337</v>
      </c>
      <c r="AD359" s="92">
        <f t="shared" ref="AD359:AD401" si="230">S359-$B$1</f>
        <v>336</v>
      </c>
      <c r="AE359" s="92">
        <f t="shared" ref="AE359:AE401" si="231">T359-$B$1</f>
        <v>335</v>
      </c>
      <c r="AF359" s="92">
        <f t="shared" ref="AF359:AF401" si="232">U359-$B$1</f>
        <v>339</v>
      </c>
      <c r="AG359" s="92">
        <f t="shared" ref="AG359:AG401" si="233">V359-$B$1</f>
        <v>338</v>
      </c>
      <c r="AH359" s="92">
        <f t="shared" ref="AH359:AH401" si="234">W359-$B$1</f>
        <v>337</v>
      </c>
      <c r="AI359" s="92">
        <f t="shared" ref="AI359:AI401" si="235">X359-$B$1</f>
        <v>336</v>
      </c>
      <c r="AJ359" s="92">
        <f t="shared" ref="AJ359:AJ401" si="236">Y359-$B$1</f>
        <v>335</v>
      </c>
      <c r="AK359" s="92">
        <f t="shared" ref="AK359:AK401" si="237">Z359-$B$1</f>
        <v>335</v>
      </c>
      <c r="AL359" s="96">
        <f t="shared" ca="1" si="215"/>
        <v>0</v>
      </c>
      <c r="AM359" s="96">
        <f t="shared" ca="1" si="216"/>
        <v>0</v>
      </c>
      <c r="AN359" s="96">
        <f t="shared" ca="1" si="217"/>
        <v>0</v>
      </c>
      <c r="AO359" s="96">
        <f t="shared" ca="1" si="218"/>
        <v>0</v>
      </c>
      <c r="AP359" s="96">
        <f t="shared" ca="1" si="219"/>
        <v>0</v>
      </c>
      <c r="AQ359" s="96">
        <f t="shared" ca="1" si="220"/>
        <v>0</v>
      </c>
      <c r="AR359" s="96">
        <f t="shared" ca="1" si="221"/>
        <v>0</v>
      </c>
      <c r="AS359" s="96">
        <f t="shared" ca="1" si="222"/>
        <v>0</v>
      </c>
      <c r="AT359" s="96">
        <f t="shared" ca="1" si="223"/>
        <v>0</v>
      </c>
      <c r="AU359" s="96">
        <f t="shared" ca="1" si="224"/>
        <v>0</v>
      </c>
      <c r="AV359" s="96">
        <f t="shared" ca="1" si="225"/>
        <v>0</v>
      </c>
      <c r="AW359" s="13">
        <f t="shared" ref="AW359:AW401" ca="1" si="238">IF(COUNTIF(AL359:AV359,"=0")=11,6,MATCH(MAX(AL359:AV359),AL359:AV359,0))</f>
        <v>6</v>
      </c>
      <c r="AX359" s="2">
        <f t="shared" ref="AX359:AX401" ca="1" si="239">INDEX(AL$6:AV$6,,AW359)</f>
        <v>17</v>
      </c>
    </row>
    <row r="360" spans="1:50" ht="15" customHeight="1" x14ac:dyDescent="0.25">
      <c r="A360" s="93">
        <f t="shared" si="203"/>
        <v>43240</v>
      </c>
      <c r="B360" s="51">
        <f>bering!K360</f>
        <v>5650.8059999999996</v>
      </c>
      <c r="C360" s="51">
        <f>conus!K360</f>
        <v>5859.7470000000003</v>
      </c>
      <c r="D360" s="55">
        <f t="shared" ca="1" si="210"/>
        <v>5650.8059999999996</v>
      </c>
      <c r="E360" s="61">
        <f t="shared" ref="E360:E402" ca="1" si="240">INDEX($AL$6:$AV$6,,AW360)</f>
        <v>17</v>
      </c>
      <c r="F360" s="9">
        <f t="shared" ca="1" si="226"/>
        <v>0</v>
      </c>
      <c r="G360" s="63">
        <f>ROW()</f>
        <v>360</v>
      </c>
      <c r="H360" s="95">
        <f t="shared" si="211"/>
        <v>357</v>
      </c>
      <c r="I360" s="95">
        <f t="shared" ca="1" si="212"/>
        <v>343</v>
      </c>
      <c r="J360" s="95">
        <f t="shared" ca="1" si="213"/>
        <v>340</v>
      </c>
      <c r="K360" s="94">
        <f t="shared" si="204"/>
        <v>0</v>
      </c>
      <c r="L360" s="89">
        <f t="shared" si="206"/>
        <v>0</v>
      </c>
      <c r="M360" s="94">
        <f t="shared" ca="1" si="205"/>
        <v>0</v>
      </c>
      <c r="N360" s="89">
        <f t="shared" ca="1" si="207"/>
        <v>0</v>
      </c>
      <c r="O360" s="89"/>
      <c r="P360" s="2">
        <f t="shared" si="209"/>
        <v>343</v>
      </c>
      <c r="Q360" s="2">
        <f t="shared" si="214"/>
        <v>342</v>
      </c>
      <c r="R360" s="2">
        <f t="shared" si="214"/>
        <v>341</v>
      </c>
      <c r="S360" s="2">
        <f t="shared" si="214"/>
        <v>340</v>
      </c>
      <c r="T360" s="2">
        <f t="shared" si="214"/>
        <v>339</v>
      </c>
      <c r="U360" s="2">
        <f t="shared" si="214"/>
        <v>343</v>
      </c>
      <c r="V360" s="2">
        <f t="shared" si="214"/>
        <v>342</v>
      </c>
      <c r="W360" s="2">
        <f t="shared" si="214"/>
        <v>341</v>
      </c>
      <c r="X360" s="2">
        <f t="shared" si="214"/>
        <v>340</v>
      </c>
      <c r="Y360" s="2">
        <f t="shared" si="214"/>
        <v>339</v>
      </c>
      <c r="Z360" s="2">
        <f t="shared" si="214"/>
        <v>339</v>
      </c>
      <c r="AA360" s="92">
        <f t="shared" si="227"/>
        <v>340</v>
      </c>
      <c r="AB360" s="92">
        <f t="shared" si="228"/>
        <v>339</v>
      </c>
      <c r="AC360" s="92">
        <f t="shared" si="229"/>
        <v>338</v>
      </c>
      <c r="AD360" s="92">
        <f t="shared" si="230"/>
        <v>337</v>
      </c>
      <c r="AE360" s="92">
        <f t="shared" si="231"/>
        <v>336</v>
      </c>
      <c r="AF360" s="92">
        <f t="shared" si="232"/>
        <v>340</v>
      </c>
      <c r="AG360" s="92">
        <f t="shared" si="233"/>
        <v>339</v>
      </c>
      <c r="AH360" s="92">
        <f t="shared" si="234"/>
        <v>338</v>
      </c>
      <c r="AI360" s="92">
        <f t="shared" si="235"/>
        <v>337</v>
      </c>
      <c r="AJ360" s="92">
        <f t="shared" si="236"/>
        <v>336</v>
      </c>
      <c r="AK360" s="92">
        <f t="shared" si="237"/>
        <v>336</v>
      </c>
      <c r="AL360" s="96">
        <f t="shared" ca="1" si="215"/>
        <v>0</v>
      </c>
      <c r="AM360" s="96">
        <f t="shared" ca="1" si="216"/>
        <v>0</v>
      </c>
      <c r="AN360" s="96">
        <f t="shared" ca="1" si="217"/>
        <v>0</v>
      </c>
      <c r="AO360" s="96">
        <f t="shared" ca="1" si="218"/>
        <v>0</v>
      </c>
      <c r="AP360" s="96">
        <f t="shared" ca="1" si="219"/>
        <v>0</v>
      </c>
      <c r="AQ360" s="96">
        <f t="shared" ca="1" si="220"/>
        <v>0</v>
      </c>
      <c r="AR360" s="96">
        <f t="shared" ca="1" si="221"/>
        <v>0</v>
      </c>
      <c r="AS360" s="96">
        <f t="shared" ca="1" si="222"/>
        <v>0</v>
      </c>
      <c r="AT360" s="96">
        <f t="shared" ca="1" si="223"/>
        <v>0</v>
      </c>
      <c r="AU360" s="96">
        <f t="shared" ca="1" si="224"/>
        <v>0</v>
      </c>
      <c r="AV360" s="96">
        <f t="shared" ca="1" si="225"/>
        <v>0</v>
      </c>
      <c r="AW360" s="13">
        <f t="shared" ca="1" si="238"/>
        <v>6</v>
      </c>
      <c r="AX360" s="2">
        <f t="shared" ca="1" si="239"/>
        <v>17</v>
      </c>
    </row>
    <row r="361" spans="1:50" ht="15" customHeight="1" x14ac:dyDescent="0.25">
      <c r="A361" s="93">
        <f t="shared" si="203"/>
        <v>43241</v>
      </c>
      <c r="B361" s="51">
        <f>bering!K361</f>
        <v>5650.8059999999996</v>
      </c>
      <c r="C361" s="51">
        <f>conus!K361</f>
        <v>5859.7470000000003</v>
      </c>
      <c r="D361" s="55">
        <f t="shared" ca="1" si="210"/>
        <v>5650.8059999999996</v>
      </c>
      <c r="E361" s="61">
        <f t="shared" ca="1" si="240"/>
        <v>17</v>
      </c>
      <c r="F361" s="9">
        <f t="shared" ca="1" si="226"/>
        <v>0</v>
      </c>
      <c r="G361" s="63">
        <f>ROW()</f>
        <v>361</v>
      </c>
      <c r="H361" s="95">
        <f t="shared" si="211"/>
        <v>358</v>
      </c>
      <c r="I361" s="95">
        <f t="shared" ca="1" si="212"/>
        <v>344</v>
      </c>
      <c r="J361" s="95">
        <f t="shared" ca="1" si="213"/>
        <v>341</v>
      </c>
      <c r="K361" s="94">
        <f t="shared" si="204"/>
        <v>0</v>
      </c>
      <c r="L361" s="89">
        <f t="shared" si="206"/>
        <v>0</v>
      </c>
      <c r="M361" s="94">
        <f t="shared" ca="1" si="205"/>
        <v>0</v>
      </c>
      <c r="N361" s="89">
        <f t="shared" ca="1" si="207"/>
        <v>0</v>
      </c>
      <c r="O361" s="89"/>
      <c r="P361" s="2">
        <f t="shared" si="209"/>
        <v>344</v>
      </c>
      <c r="Q361" s="2">
        <f t="shared" si="214"/>
        <v>343</v>
      </c>
      <c r="R361" s="2">
        <f t="shared" si="214"/>
        <v>342</v>
      </c>
      <c r="S361" s="2">
        <f t="shared" si="214"/>
        <v>341</v>
      </c>
      <c r="T361" s="2">
        <f t="shared" si="214"/>
        <v>340</v>
      </c>
      <c r="U361" s="2">
        <f t="shared" si="214"/>
        <v>344</v>
      </c>
      <c r="V361" s="2">
        <f t="shared" si="214"/>
        <v>343</v>
      </c>
      <c r="W361" s="2">
        <f t="shared" si="214"/>
        <v>342</v>
      </c>
      <c r="X361" s="2">
        <f t="shared" si="214"/>
        <v>341</v>
      </c>
      <c r="Y361" s="2">
        <f t="shared" si="214"/>
        <v>340</v>
      </c>
      <c r="Z361" s="2">
        <f t="shared" si="214"/>
        <v>340</v>
      </c>
      <c r="AA361" s="92">
        <f t="shared" si="227"/>
        <v>341</v>
      </c>
      <c r="AB361" s="92">
        <f t="shared" si="228"/>
        <v>340</v>
      </c>
      <c r="AC361" s="92">
        <f t="shared" si="229"/>
        <v>339</v>
      </c>
      <c r="AD361" s="92">
        <f t="shared" si="230"/>
        <v>338</v>
      </c>
      <c r="AE361" s="92">
        <f t="shared" si="231"/>
        <v>337</v>
      </c>
      <c r="AF361" s="92">
        <f t="shared" si="232"/>
        <v>341</v>
      </c>
      <c r="AG361" s="92">
        <f t="shared" si="233"/>
        <v>340</v>
      </c>
      <c r="AH361" s="92">
        <f t="shared" si="234"/>
        <v>339</v>
      </c>
      <c r="AI361" s="92">
        <f t="shared" si="235"/>
        <v>338</v>
      </c>
      <c r="AJ361" s="92">
        <f t="shared" si="236"/>
        <v>337</v>
      </c>
      <c r="AK361" s="92">
        <f t="shared" si="237"/>
        <v>337</v>
      </c>
      <c r="AL361" s="96">
        <f t="shared" ca="1" si="215"/>
        <v>0</v>
      </c>
      <c r="AM361" s="96">
        <f t="shared" ca="1" si="216"/>
        <v>0</v>
      </c>
      <c r="AN361" s="96">
        <f t="shared" ca="1" si="217"/>
        <v>0</v>
      </c>
      <c r="AO361" s="96">
        <f t="shared" ca="1" si="218"/>
        <v>0</v>
      </c>
      <c r="AP361" s="96">
        <f t="shared" ca="1" si="219"/>
        <v>0</v>
      </c>
      <c r="AQ361" s="96">
        <f t="shared" ca="1" si="220"/>
        <v>0</v>
      </c>
      <c r="AR361" s="96">
        <f t="shared" ca="1" si="221"/>
        <v>0</v>
      </c>
      <c r="AS361" s="96">
        <f t="shared" ca="1" si="222"/>
        <v>0</v>
      </c>
      <c r="AT361" s="96">
        <f t="shared" ca="1" si="223"/>
        <v>0</v>
      </c>
      <c r="AU361" s="96">
        <f t="shared" ca="1" si="224"/>
        <v>0</v>
      </c>
      <c r="AV361" s="96">
        <f t="shared" ca="1" si="225"/>
        <v>0</v>
      </c>
      <c r="AW361" s="13">
        <f t="shared" ca="1" si="238"/>
        <v>6</v>
      </c>
      <c r="AX361" s="2">
        <f t="shared" ca="1" si="239"/>
        <v>17</v>
      </c>
    </row>
    <row r="362" spans="1:50" ht="15" customHeight="1" x14ac:dyDescent="0.25">
      <c r="A362" s="93">
        <f t="shared" si="203"/>
        <v>43242</v>
      </c>
      <c r="B362" s="51">
        <f>bering!K362</f>
        <v>5650.8059999999996</v>
      </c>
      <c r="C362" s="51">
        <f>conus!K362</f>
        <v>5859.7470000000003</v>
      </c>
      <c r="D362" s="55">
        <f t="shared" ca="1" si="210"/>
        <v>5650.8059999999996</v>
      </c>
      <c r="E362" s="61">
        <f t="shared" ca="1" si="240"/>
        <v>17</v>
      </c>
      <c r="F362" s="9">
        <f t="shared" ca="1" si="226"/>
        <v>0</v>
      </c>
      <c r="G362" s="63">
        <f>ROW()</f>
        <v>362</v>
      </c>
      <c r="H362" s="95">
        <f t="shared" si="211"/>
        <v>359</v>
      </c>
      <c r="I362" s="95">
        <f t="shared" ca="1" si="212"/>
        <v>345</v>
      </c>
      <c r="J362" s="95">
        <f t="shared" ca="1" si="213"/>
        <v>342</v>
      </c>
      <c r="K362" s="94">
        <f t="shared" si="204"/>
        <v>0</v>
      </c>
      <c r="L362" s="89">
        <f t="shared" si="206"/>
        <v>0</v>
      </c>
      <c r="M362" s="94">
        <f t="shared" ca="1" si="205"/>
        <v>0</v>
      </c>
      <c r="N362" s="89">
        <f t="shared" ca="1" si="207"/>
        <v>0</v>
      </c>
      <c r="O362" s="89"/>
      <c r="P362" s="2">
        <f t="shared" si="209"/>
        <v>345</v>
      </c>
      <c r="Q362" s="2">
        <f t="shared" si="214"/>
        <v>344</v>
      </c>
      <c r="R362" s="2">
        <f t="shared" si="214"/>
        <v>343</v>
      </c>
      <c r="S362" s="2">
        <f t="shared" si="214"/>
        <v>342</v>
      </c>
      <c r="T362" s="2">
        <f t="shared" si="214"/>
        <v>341</v>
      </c>
      <c r="U362" s="2">
        <f t="shared" si="214"/>
        <v>345</v>
      </c>
      <c r="V362" s="2">
        <f t="shared" si="214"/>
        <v>344</v>
      </c>
      <c r="W362" s="2">
        <f t="shared" si="214"/>
        <v>343</v>
      </c>
      <c r="X362" s="2">
        <f t="shared" si="214"/>
        <v>342</v>
      </c>
      <c r="Y362" s="2">
        <f t="shared" si="214"/>
        <v>341</v>
      </c>
      <c r="Z362" s="2">
        <f t="shared" si="214"/>
        <v>341</v>
      </c>
      <c r="AA362" s="92">
        <f t="shared" si="227"/>
        <v>342</v>
      </c>
      <c r="AB362" s="92">
        <f t="shared" si="228"/>
        <v>341</v>
      </c>
      <c r="AC362" s="92">
        <f t="shared" si="229"/>
        <v>340</v>
      </c>
      <c r="AD362" s="92">
        <f t="shared" si="230"/>
        <v>339</v>
      </c>
      <c r="AE362" s="92">
        <f t="shared" si="231"/>
        <v>338</v>
      </c>
      <c r="AF362" s="92">
        <f t="shared" si="232"/>
        <v>342</v>
      </c>
      <c r="AG362" s="92">
        <f t="shared" si="233"/>
        <v>341</v>
      </c>
      <c r="AH362" s="92">
        <f t="shared" si="234"/>
        <v>340</v>
      </c>
      <c r="AI362" s="92">
        <f t="shared" si="235"/>
        <v>339</v>
      </c>
      <c r="AJ362" s="92">
        <f t="shared" si="236"/>
        <v>338</v>
      </c>
      <c r="AK362" s="92">
        <f t="shared" si="237"/>
        <v>338</v>
      </c>
      <c r="AL362" s="96">
        <f t="shared" ca="1" si="215"/>
        <v>0</v>
      </c>
      <c r="AM362" s="96">
        <f t="shared" ca="1" si="216"/>
        <v>0</v>
      </c>
      <c r="AN362" s="96">
        <f t="shared" ca="1" si="217"/>
        <v>0</v>
      </c>
      <c r="AO362" s="96">
        <f t="shared" ca="1" si="218"/>
        <v>0</v>
      </c>
      <c r="AP362" s="96">
        <f t="shared" ca="1" si="219"/>
        <v>0</v>
      </c>
      <c r="AQ362" s="96">
        <f t="shared" ca="1" si="220"/>
        <v>0</v>
      </c>
      <c r="AR362" s="96">
        <f t="shared" ca="1" si="221"/>
        <v>0</v>
      </c>
      <c r="AS362" s="96">
        <f t="shared" ca="1" si="222"/>
        <v>0</v>
      </c>
      <c r="AT362" s="96">
        <f t="shared" ca="1" si="223"/>
        <v>0</v>
      </c>
      <c r="AU362" s="96">
        <f t="shared" ca="1" si="224"/>
        <v>0</v>
      </c>
      <c r="AV362" s="96">
        <f t="shared" ca="1" si="225"/>
        <v>0</v>
      </c>
      <c r="AW362" s="13">
        <f t="shared" ca="1" si="238"/>
        <v>6</v>
      </c>
      <c r="AX362" s="2">
        <f t="shared" ca="1" si="239"/>
        <v>17</v>
      </c>
    </row>
    <row r="363" spans="1:50" ht="15" customHeight="1" x14ac:dyDescent="0.25">
      <c r="A363" s="93">
        <f t="shared" si="203"/>
        <v>43243</v>
      </c>
      <c r="B363" s="51">
        <f>bering!K363</f>
        <v>5650.8059999999996</v>
      </c>
      <c r="C363" s="51">
        <f>conus!K363</f>
        <v>5859.7470000000003</v>
      </c>
      <c r="D363" s="55">
        <f t="shared" ca="1" si="210"/>
        <v>5650.8059999999996</v>
      </c>
      <c r="E363" s="61">
        <f t="shared" ca="1" si="240"/>
        <v>17</v>
      </c>
      <c r="F363" s="9">
        <f t="shared" ca="1" si="226"/>
        <v>0</v>
      </c>
      <c r="G363" s="63">
        <f>ROW()</f>
        <v>363</v>
      </c>
      <c r="H363" s="95">
        <f t="shared" si="211"/>
        <v>360</v>
      </c>
      <c r="I363" s="95">
        <f t="shared" ca="1" si="212"/>
        <v>346</v>
      </c>
      <c r="J363" s="95">
        <f t="shared" ca="1" si="213"/>
        <v>343</v>
      </c>
      <c r="K363" s="94">
        <f t="shared" si="204"/>
        <v>0</v>
      </c>
      <c r="L363" s="89">
        <f t="shared" si="206"/>
        <v>0</v>
      </c>
      <c r="M363" s="94">
        <f t="shared" ca="1" si="205"/>
        <v>0</v>
      </c>
      <c r="N363" s="89">
        <f t="shared" ca="1" si="207"/>
        <v>0</v>
      </c>
      <c r="O363" s="89"/>
      <c r="P363" s="2">
        <f t="shared" si="209"/>
        <v>346</v>
      </c>
      <c r="Q363" s="2">
        <f t="shared" si="214"/>
        <v>345</v>
      </c>
      <c r="R363" s="2">
        <f t="shared" si="214"/>
        <v>344</v>
      </c>
      <c r="S363" s="2">
        <f t="shared" si="214"/>
        <v>343</v>
      </c>
      <c r="T363" s="2">
        <f t="shared" si="214"/>
        <v>342</v>
      </c>
      <c r="U363" s="2">
        <f t="shared" si="214"/>
        <v>346</v>
      </c>
      <c r="V363" s="2">
        <f t="shared" si="214"/>
        <v>345</v>
      </c>
      <c r="W363" s="2">
        <f t="shared" si="214"/>
        <v>344</v>
      </c>
      <c r="X363" s="2">
        <f t="shared" si="214"/>
        <v>343</v>
      </c>
      <c r="Y363" s="2">
        <f t="shared" si="214"/>
        <v>342</v>
      </c>
      <c r="Z363" s="2">
        <f t="shared" si="214"/>
        <v>342</v>
      </c>
      <c r="AA363" s="92">
        <f t="shared" si="227"/>
        <v>343</v>
      </c>
      <c r="AB363" s="92">
        <f t="shared" si="228"/>
        <v>342</v>
      </c>
      <c r="AC363" s="92">
        <f t="shared" si="229"/>
        <v>341</v>
      </c>
      <c r="AD363" s="92">
        <f t="shared" si="230"/>
        <v>340</v>
      </c>
      <c r="AE363" s="92">
        <f t="shared" si="231"/>
        <v>339</v>
      </c>
      <c r="AF363" s="92">
        <f t="shared" si="232"/>
        <v>343</v>
      </c>
      <c r="AG363" s="92">
        <f t="shared" si="233"/>
        <v>342</v>
      </c>
      <c r="AH363" s="92">
        <f t="shared" si="234"/>
        <v>341</v>
      </c>
      <c r="AI363" s="92">
        <f t="shared" si="235"/>
        <v>340</v>
      </c>
      <c r="AJ363" s="92">
        <f t="shared" si="236"/>
        <v>339</v>
      </c>
      <c r="AK363" s="92">
        <f t="shared" si="237"/>
        <v>339</v>
      </c>
      <c r="AL363" s="96">
        <f t="shared" ca="1" si="215"/>
        <v>0</v>
      </c>
      <c r="AM363" s="96">
        <f t="shared" ca="1" si="216"/>
        <v>0</v>
      </c>
      <c r="AN363" s="96">
        <f t="shared" ca="1" si="217"/>
        <v>0</v>
      </c>
      <c r="AO363" s="96">
        <f t="shared" ca="1" si="218"/>
        <v>0</v>
      </c>
      <c r="AP363" s="96">
        <f t="shared" ca="1" si="219"/>
        <v>0</v>
      </c>
      <c r="AQ363" s="96">
        <f t="shared" ca="1" si="220"/>
        <v>0</v>
      </c>
      <c r="AR363" s="96">
        <f t="shared" ca="1" si="221"/>
        <v>0</v>
      </c>
      <c r="AS363" s="96">
        <f t="shared" ca="1" si="222"/>
        <v>0</v>
      </c>
      <c r="AT363" s="96">
        <f t="shared" ca="1" si="223"/>
        <v>0</v>
      </c>
      <c r="AU363" s="96">
        <f t="shared" ca="1" si="224"/>
        <v>0</v>
      </c>
      <c r="AV363" s="96">
        <f t="shared" ca="1" si="225"/>
        <v>0</v>
      </c>
      <c r="AW363" s="13">
        <f t="shared" ca="1" si="238"/>
        <v>6</v>
      </c>
      <c r="AX363" s="2">
        <f t="shared" ca="1" si="239"/>
        <v>17</v>
      </c>
    </row>
    <row r="364" spans="1:50" ht="15" customHeight="1" x14ac:dyDescent="0.25">
      <c r="A364" s="93">
        <f t="shared" si="203"/>
        <v>43244</v>
      </c>
      <c r="B364" s="51">
        <f>bering!K364</f>
        <v>5650.8059999999996</v>
      </c>
      <c r="C364" s="51">
        <f>conus!K364</f>
        <v>5859.7470000000003</v>
      </c>
      <c r="D364" s="55">
        <f t="shared" ca="1" si="210"/>
        <v>5650.8059999999996</v>
      </c>
      <c r="E364" s="61">
        <f t="shared" ca="1" si="240"/>
        <v>17</v>
      </c>
      <c r="F364" s="9">
        <f t="shared" ca="1" si="226"/>
        <v>0</v>
      </c>
      <c r="G364" s="63">
        <f>ROW()</f>
        <v>364</v>
      </c>
      <c r="H364" s="95">
        <f t="shared" si="211"/>
        <v>361</v>
      </c>
      <c r="I364" s="95">
        <f t="shared" ca="1" si="212"/>
        <v>347</v>
      </c>
      <c r="J364" s="95">
        <f t="shared" ca="1" si="213"/>
        <v>344</v>
      </c>
      <c r="K364" s="94">
        <f t="shared" si="204"/>
        <v>0</v>
      </c>
      <c r="L364" s="89">
        <f t="shared" si="206"/>
        <v>0</v>
      </c>
      <c r="M364" s="94">
        <f t="shared" ca="1" si="205"/>
        <v>0</v>
      </c>
      <c r="N364" s="89">
        <f t="shared" ca="1" si="207"/>
        <v>0</v>
      </c>
      <c r="O364" s="89"/>
      <c r="P364" s="2">
        <f t="shared" si="209"/>
        <v>347</v>
      </c>
      <c r="Q364" s="2">
        <f t="shared" si="214"/>
        <v>346</v>
      </c>
      <c r="R364" s="2">
        <f t="shared" si="214"/>
        <v>345</v>
      </c>
      <c r="S364" s="2">
        <f t="shared" si="214"/>
        <v>344</v>
      </c>
      <c r="T364" s="2">
        <f t="shared" si="214"/>
        <v>343</v>
      </c>
      <c r="U364" s="2">
        <f t="shared" si="214"/>
        <v>347</v>
      </c>
      <c r="V364" s="2">
        <f t="shared" si="214"/>
        <v>346</v>
      </c>
      <c r="W364" s="2">
        <f t="shared" si="214"/>
        <v>345</v>
      </c>
      <c r="X364" s="2">
        <f t="shared" si="214"/>
        <v>344</v>
      </c>
      <c r="Y364" s="2">
        <f t="shared" si="214"/>
        <v>343</v>
      </c>
      <c r="Z364" s="2">
        <f t="shared" si="214"/>
        <v>343</v>
      </c>
      <c r="AA364" s="92">
        <f t="shared" si="227"/>
        <v>344</v>
      </c>
      <c r="AB364" s="92">
        <f t="shared" si="228"/>
        <v>343</v>
      </c>
      <c r="AC364" s="92">
        <f t="shared" si="229"/>
        <v>342</v>
      </c>
      <c r="AD364" s="92">
        <f t="shared" si="230"/>
        <v>341</v>
      </c>
      <c r="AE364" s="92">
        <f t="shared" si="231"/>
        <v>340</v>
      </c>
      <c r="AF364" s="92">
        <f t="shared" si="232"/>
        <v>344</v>
      </c>
      <c r="AG364" s="92">
        <f t="shared" si="233"/>
        <v>343</v>
      </c>
      <c r="AH364" s="92">
        <f t="shared" si="234"/>
        <v>342</v>
      </c>
      <c r="AI364" s="92">
        <f t="shared" si="235"/>
        <v>341</v>
      </c>
      <c r="AJ364" s="92">
        <f t="shared" si="236"/>
        <v>340</v>
      </c>
      <c r="AK364" s="92">
        <f t="shared" si="237"/>
        <v>340</v>
      </c>
      <c r="AL364" s="96">
        <f t="shared" ca="1" si="215"/>
        <v>0</v>
      </c>
      <c r="AM364" s="96">
        <f t="shared" ca="1" si="216"/>
        <v>0</v>
      </c>
      <c r="AN364" s="96">
        <f t="shared" ca="1" si="217"/>
        <v>0</v>
      </c>
      <c r="AO364" s="96">
        <f t="shared" ca="1" si="218"/>
        <v>0</v>
      </c>
      <c r="AP364" s="96">
        <f t="shared" ca="1" si="219"/>
        <v>0</v>
      </c>
      <c r="AQ364" s="96">
        <f t="shared" ca="1" si="220"/>
        <v>0</v>
      </c>
      <c r="AR364" s="96">
        <f t="shared" ca="1" si="221"/>
        <v>0</v>
      </c>
      <c r="AS364" s="96">
        <f t="shared" ca="1" si="222"/>
        <v>0</v>
      </c>
      <c r="AT364" s="96">
        <f t="shared" ca="1" si="223"/>
        <v>0</v>
      </c>
      <c r="AU364" s="96">
        <f t="shared" ca="1" si="224"/>
        <v>0</v>
      </c>
      <c r="AV364" s="96">
        <f t="shared" ca="1" si="225"/>
        <v>0</v>
      </c>
      <c r="AW364" s="13">
        <f t="shared" ca="1" si="238"/>
        <v>6</v>
      </c>
      <c r="AX364" s="2">
        <f t="shared" ca="1" si="239"/>
        <v>17</v>
      </c>
    </row>
    <row r="365" spans="1:50" ht="15" customHeight="1" x14ac:dyDescent="0.25">
      <c r="A365" s="93">
        <f t="shared" si="203"/>
        <v>43245</v>
      </c>
      <c r="B365" s="51">
        <f>bering!K365</f>
        <v>5650.8059999999996</v>
      </c>
      <c r="C365" s="51">
        <f>conus!K365</f>
        <v>5859.7470000000003</v>
      </c>
      <c r="D365" s="55">
        <f t="shared" ca="1" si="210"/>
        <v>5650.8059999999996</v>
      </c>
      <c r="E365" s="61">
        <f t="shared" ca="1" si="240"/>
        <v>17</v>
      </c>
      <c r="F365" s="9">
        <f t="shared" ca="1" si="226"/>
        <v>0</v>
      </c>
      <c r="G365" s="63">
        <f>ROW()</f>
        <v>365</v>
      </c>
      <c r="H365" s="95">
        <f t="shared" si="211"/>
        <v>362</v>
      </c>
      <c r="I365" s="95">
        <f t="shared" ca="1" si="212"/>
        <v>348</v>
      </c>
      <c r="J365" s="95">
        <f t="shared" ca="1" si="213"/>
        <v>345</v>
      </c>
      <c r="K365" s="94">
        <f t="shared" si="204"/>
        <v>0</v>
      </c>
      <c r="L365" s="89">
        <f t="shared" si="206"/>
        <v>0</v>
      </c>
      <c r="M365" s="94">
        <f t="shared" ca="1" si="205"/>
        <v>0</v>
      </c>
      <c r="N365" s="89">
        <f t="shared" ca="1" si="207"/>
        <v>0</v>
      </c>
      <c r="O365" s="89"/>
      <c r="P365" s="2">
        <f t="shared" si="209"/>
        <v>348</v>
      </c>
      <c r="Q365" s="2">
        <f t="shared" si="214"/>
        <v>347</v>
      </c>
      <c r="R365" s="2">
        <f t="shared" si="214"/>
        <v>346</v>
      </c>
      <c r="S365" s="2">
        <f t="shared" si="214"/>
        <v>345</v>
      </c>
      <c r="T365" s="2">
        <f t="shared" si="214"/>
        <v>344</v>
      </c>
      <c r="U365" s="2">
        <f t="shared" si="214"/>
        <v>348</v>
      </c>
      <c r="V365" s="2">
        <f t="shared" si="214"/>
        <v>347</v>
      </c>
      <c r="W365" s="2">
        <f t="shared" si="214"/>
        <v>346</v>
      </c>
      <c r="X365" s="2">
        <f t="shared" si="214"/>
        <v>345</v>
      </c>
      <c r="Y365" s="2">
        <f t="shared" si="214"/>
        <v>344</v>
      </c>
      <c r="Z365" s="2">
        <f t="shared" si="214"/>
        <v>344</v>
      </c>
      <c r="AA365" s="92">
        <f t="shared" si="227"/>
        <v>345</v>
      </c>
      <c r="AB365" s="92">
        <f t="shared" si="228"/>
        <v>344</v>
      </c>
      <c r="AC365" s="92">
        <f t="shared" si="229"/>
        <v>343</v>
      </c>
      <c r="AD365" s="92">
        <f t="shared" si="230"/>
        <v>342</v>
      </c>
      <c r="AE365" s="92">
        <f t="shared" si="231"/>
        <v>341</v>
      </c>
      <c r="AF365" s="92">
        <f t="shared" si="232"/>
        <v>345</v>
      </c>
      <c r="AG365" s="92">
        <f t="shared" si="233"/>
        <v>344</v>
      </c>
      <c r="AH365" s="92">
        <f t="shared" si="234"/>
        <v>343</v>
      </c>
      <c r="AI365" s="92">
        <f t="shared" si="235"/>
        <v>342</v>
      </c>
      <c r="AJ365" s="92">
        <f t="shared" si="236"/>
        <v>341</v>
      </c>
      <c r="AK365" s="92">
        <f t="shared" si="237"/>
        <v>341</v>
      </c>
      <c r="AL365" s="96">
        <f t="shared" ca="1" si="215"/>
        <v>0</v>
      </c>
      <c r="AM365" s="96">
        <f t="shared" ca="1" si="216"/>
        <v>0</v>
      </c>
      <c r="AN365" s="96">
        <f t="shared" ca="1" si="217"/>
        <v>0</v>
      </c>
      <c r="AO365" s="96">
        <f t="shared" ca="1" si="218"/>
        <v>0</v>
      </c>
      <c r="AP365" s="96">
        <f t="shared" ca="1" si="219"/>
        <v>0</v>
      </c>
      <c r="AQ365" s="96">
        <f t="shared" ca="1" si="220"/>
        <v>0</v>
      </c>
      <c r="AR365" s="96">
        <f t="shared" ca="1" si="221"/>
        <v>0</v>
      </c>
      <c r="AS365" s="96">
        <f t="shared" ca="1" si="222"/>
        <v>0</v>
      </c>
      <c r="AT365" s="96">
        <f t="shared" ca="1" si="223"/>
        <v>0</v>
      </c>
      <c r="AU365" s="96">
        <f t="shared" ca="1" si="224"/>
        <v>0</v>
      </c>
      <c r="AV365" s="96">
        <f t="shared" ca="1" si="225"/>
        <v>0</v>
      </c>
      <c r="AW365" s="13">
        <f t="shared" ca="1" si="238"/>
        <v>6</v>
      </c>
      <c r="AX365" s="2">
        <f t="shared" ca="1" si="239"/>
        <v>17</v>
      </c>
    </row>
    <row r="366" spans="1:50" ht="15" customHeight="1" x14ac:dyDescent="0.25">
      <c r="A366" s="93">
        <f t="shared" si="203"/>
        <v>43246</v>
      </c>
      <c r="B366" s="51">
        <f>bering!K366</f>
        <v>5650.8059999999996</v>
      </c>
      <c r="C366" s="51">
        <f>conus!K366</f>
        <v>5859.7470000000003</v>
      </c>
      <c r="D366" s="55">
        <f t="shared" ca="1" si="210"/>
        <v>5650.8059999999996</v>
      </c>
      <c r="E366" s="61">
        <f t="shared" ca="1" si="240"/>
        <v>17</v>
      </c>
      <c r="F366" s="9">
        <f t="shared" ca="1" si="226"/>
        <v>0</v>
      </c>
      <c r="G366" s="63">
        <f>ROW()</f>
        <v>366</v>
      </c>
      <c r="H366" s="95">
        <f t="shared" si="211"/>
        <v>363</v>
      </c>
      <c r="I366" s="95">
        <f t="shared" ca="1" si="212"/>
        <v>349</v>
      </c>
      <c r="J366" s="95">
        <f t="shared" ca="1" si="213"/>
        <v>346</v>
      </c>
      <c r="K366" s="94">
        <f t="shared" si="204"/>
        <v>0</v>
      </c>
      <c r="L366" s="89">
        <f t="shared" si="206"/>
        <v>0</v>
      </c>
      <c r="M366" s="94">
        <f t="shared" ca="1" si="205"/>
        <v>0</v>
      </c>
      <c r="N366" s="89">
        <f t="shared" ca="1" si="207"/>
        <v>0</v>
      </c>
      <c r="O366" s="89"/>
      <c r="P366" s="2">
        <f t="shared" si="209"/>
        <v>349</v>
      </c>
      <c r="Q366" s="2">
        <f t="shared" si="214"/>
        <v>348</v>
      </c>
      <c r="R366" s="2">
        <f t="shared" si="214"/>
        <v>347</v>
      </c>
      <c r="S366" s="2">
        <f t="shared" si="214"/>
        <v>346</v>
      </c>
      <c r="T366" s="2">
        <f t="shared" si="214"/>
        <v>345</v>
      </c>
      <c r="U366" s="2">
        <f t="shared" si="214"/>
        <v>349</v>
      </c>
      <c r="V366" s="2">
        <f t="shared" si="214"/>
        <v>348</v>
      </c>
      <c r="W366" s="2">
        <f t="shared" si="214"/>
        <v>347</v>
      </c>
      <c r="X366" s="2">
        <f t="shared" si="214"/>
        <v>346</v>
      </c>
      <c r="Y366" s="2">
        <f t="shared" si="214"/>
        <v>345</v>
      </c>
      <c r="Z366" s="2">
        <f t="shared" si="214"/>
        <v>345</v>
      </c>
      <c r="AA366" s="92">
        <f t="shared" si="227"/>
        <v>346</v>
      </c>
      <c r="AB366" s="92">
        <f t="shared" si="228"/>
        <v>345</v>
      </c>
      <c r="AC366" s="92">
        <f t="shared" si="229"/>
        <v>344</v>
      </c>
      <c r="AD366" s="92">
        <f t="shared" si="230"/>
        <v>343</v>
      </c>
      <c r="AE366" s="92">
        <f t="shared" si="231"/>
        <v>342</v>
      </c>
      <c r="AF366" s="92">
        <f t="shared" si="232"/>
        <v>346</v>
      </c>
      <c r="AG366" s="92">
        <f t="shared" si="233"/>
        <v>345</v>
      </c>
      <c r="AH366" s="92">
        <f t="shared" si="234"/>
        <v>344</v>
      </c>
      <c r="AI366" s="92">
        <f t="shared" si="235"/>
        <v>343</v>
      </c>
      <c r="AJ366" s="92">
        <f t="shared" si="236"/>
        <v>342</v>
      </c>
      <c r="AK366" s="92">
        <f t="shared" si="237"/>
        <v>342</v>
      </c>
      <c r="AL366" s="96">
        <f t="shared" ca="1" si="215"/>
        <v>0</v>
      </c>
      <c r="AM366" s="96">
        <f t="shared" ca="1" si="216"/>
        <v>0</v>
      </c>
      <c r="AN366" s="96">
        <f t="shared" ca="1" si="217"/>
        <v>0</v>
      </c>
      <c r="AO366" s="96">
        <f t="shared" ca="1" si="218"/>
        <v>0</v>
      </c>
      <c r="AP366" s="96">
        <f t="shared" ca="1" si="219"/>
        <v>0</v>
      </c>
      <c r="AQ366" s="96">
        <f t="shared" ca="1" si="220"/>
        <v>0</v>
      </c>
      <c r="AR366" s="96">
        <f t="shared" ca="1" si="221"/>
        <v>0</v>
      </c>
      <c r="AS366" s="96">
        <f t="shared" ca="1" si="222"/>
        <v>0</v>
      </c>
      <c r="AT366" s="96">
        <f t="shared" ca="1" si="223"/>
        <v>0</v>
      </c>
      <c r="AU366" s="96">
        <f t="shared" ca="1" si="224"/>
        <v>0</v>
      </c>
      <c r="AV366" s="96">
        <f t="shared" ca="1" si="225"/>
        <v>0</v>
      </c>
      <c r="AW366" s="13">
        <f t="shared" ca="1" si="238"/>
        <v>6</v>
      </c>
      <c r="AX366" s="2">
        <f t="shared" ca="1" si="239"/>
        <v>17</v>
      </c>
    </row>
    <row r="367" spans="1:50" ht="15" customHeight="1" x14ac:dyDescent="0.25">
      <c r="A367" s="93">
        <f t="shared" si="203"/>
        <v>43247</v>
      </c>
      <c r="B367" s="51">
        <f>bering!K367</f>
        <v>5650.8059999999996</v>
      </c>
      <c r="C367" s="51">
        <f>conus!K367</f>
        <v>5859.7470000000003</v>
      </c>
      <c r="D367" s="55">
        <f t="shared" ca="1" si="210"/>
        <v>5650.8059999999996</v>
      </c>
      <c r="E367" s="61">
        <f t="shared" ca="1" si="240"/>
        <v>17</v>
      </c>
      <c r="F367" s="9">
        <f t="shared" ca="1" si="226"/>
        <v>0</v>
      </c>
      <c r="G367" s="63">
        <f>ROW()</f>
        <v>367</v>
      </c>
      <c r="H367" s="95">
        <f t="shared" si="211"/>
        <v>364</v>
      </c>
      <c r="I367" s="95">
        <f t="shared" ca="1" si="212"/>
        <v>350</v>
      </c>
      <c r="J367" s="95">
        <f t="shared" ca="1" si="213"/>
        <v>347</v>
      </c>
      <c r="K367" s="94">
        <f t="shared" si="204"/>
        <v>0</v>
      </c>
      <c r="L367" s="89">
        <f t="shared" si="206"/>
        <v>0</v>
      </c>
      <c r="M367" s="94">
        <f t="shared" ca="1" si="205"/>
        <v>0</v>
      </c>
      <c r="N367" s="89">
        <f t="shared" ca="1" si="207"/>
        <v>0</v>
      </c>
      <c r="O367" s="89"/>
      <c r="P367" s="2">
        <f t="shared" si="209"/>
        <v>350</v>
      </c>
      <c r="Q367" s="2">
        <f t="shared" si="214"/>
        <v>349</v>
      </c>
      <c r="R367" s="2">
        <f t="shared" si="214"/>
        <v>348</v>
      </c>
      <c r="S367" s="2">
        <f t="shared" si="214"/>
        <v>347</v>
      </c>
      <c r="T367" s="2">
        <f t="shared" si="214"/>
        <v>346</v>
      </c>
      <c r="U367" s="2">
        <f t="shared" si="214"/>
        <v>350</v>
      </c>
      <c r="V367" s="2">
        <f t="shared" si="214"/>
        <v>349</v>
      </c>
      <c r="W367" s="2">
        <f t="shared" si="214"/>
        <v>348</v>
      </c>
      <c r="X367" s="2">
        <f t="shared" si="214"/>
        <v>347</v>
      </c>
      <c r="Y367" s="2">
        <f t="shared" si="214"/>
        <v>346</v>
      </c>
      <c r="Z367" s="2">
        <f t="shared" si="214"/>
        <v>346</v>
      </c>
      <c r="AA367" s="92">
        <f t="shared" si="227"/>
        <v>347</v>
      </c>
      <c r="AB367" s="92">
        <f t="shared" si="228"/>
        <v>346</v>
      </c>
      <c r="AC367" s="92">
        <f t="shared" si="229"/>
        <v>345</v>
      </c>
      <c r="AD367" s="92">
        <f t="shared" si="230"/>
        <v>344</v>
      </c>
      <c r="AE367" s="92">
        <f t="shared" si="231"/>
        <v>343</v>
      </c>
      <c r="AF367" s="92">
        <f t="shared" si="232"/>
        <v>347</v>
      </c>
      <c r="AG367" s="92">
        <f t="shared" si="233"/>
        <v>346</v>
      </c>
      <c r="AH367" s="92">
        <f t="shared" si="234"/>
        <v>345</v>
      </c>
      <c r="AI367" s="92">
        <f t="shared" si="235"/>
        <v>344</v>
      </c>
      <c r="AJ367" s="92">
        <f t="shared" si="236"/>
        <v>343</v>
      </c>
      <c r="AK367" s="92">
        <f t="shared" si="237"/>
        <v>343</v>
      </c>
      <c r="AL367" s="96">
        <f t="shared" ca="1" si="215"/>
        <v>0</v>
      </c>
      <c r="AM367" s="96">
        <f t="shared" ca="1" si="216"/>
        <v>0</v>
      </c>
      <c r="AN367" s="96">
        <f t="shared" ca="1" si="217"/>
        <v>0</v>
      </c>
      <c r="AO367" s="96">
        <f t="shared" ca="1" si="218"/>
        <v>0</v>
      </c>
      <c r="AP367" s="96">
        <f t="shared" ca="1" si="219"/>
        <v>0</v>
      </c>
      <c r="AQ367" s="96">
        <f t="shared" ca="1" si="220"/>
        <v>0</v>
      </c>
      <c r="AR367" s="96">
        <f t="shared" ca="1" si="221"/>
        <v>0</v>
      </c>
      <c r="AS367" s="96">
        <f t="shared" ca="1" si="222"/>
        <v>0</v>
      </c>
      <c r="AT367" s="96">
        <f t="shared" ca="1" si="223"/>
        <v>0</v>
      </c>
      <c r="AU367" s="96">
        <f t="shared" ca="1" si="224"/>
        <v>0</v>
      </c>
      <c r="AV367" s="96">
        <f t="shared" ca="1" si="225"/>
        <v>0</v>
      </c>
      <c r="AW367" s="13">
        <f t="shared" ca="1" si="238"/>
        <v>6</v>
      </c>
      <c r="AX367" s="2">
        <f t="shared" ca="1" si="239"/>
        <v>17</v>
      </c>
    </row>
    <row r="368" spans="1:50" ht="15" customHeight="1" x14ac:dyDescent="0.25">
      <c r="A368" s="93">
        <f t="shared" si="203"/>
        <v>43248</v>
      </c>
      <c r="B368" s="51">
        <f>bering!K368</f>
        <v>5650.8059999999996</v>
      </c>
      <c r="C368" s="51">
        <f>conus!K368</f>
        <v>5859.7470000000003</v>
      </c>
      <c r="D368" s="55">
        <f t="shared" ca="1" si="210"/>
        <v>5650.8059999999996</v>
      </c>
      <c r="E368" s="61">
        <f t="shared" ca="1" si="240"/>
        <v>17</v>
      </c>
      <c r="F368" s="9">
        <f t="shared" ca="1" si="226"/>
        <v>0</v>
      </c>
      <c r="G368" s="63">
        <f>ROW()</f>
        <v>368</v>
      </c>
      <c r="H368" s="95">
        <f t="shared" si="211"/>
        <v>365</v>
      </c>
      <c r="I368" s="95">
        <f t="shared" ca="1" si="212"/>
        <v>351</v>
      </c>
      <c r="J368" s="95">
        <f t="shared" ca="1" si="213"/>
        <v>348</v>
      </c>
      <c r="K368" s="94">
        <f t="shared" si="204"/>
        <v>0</v>
      </c>
      <c r="L368" s="89">
        <f t="shared" si="206"/>
        <v>0</v>
      </c>
      <c r="M368" s="94">
        <f t="shared" ca="1" si="205"/>
        <v>0</v>
      </c>
      <c r="N368" s="89">
        <f t="shared" ca="1" si="207"/>
        <v>0</v>
      </c>
      <c r="O368" s="89"/>
      <c r="P368" s="2">
        <f t="shared" si="209"/>
        <v>351</v>
      </c>
      <c r="Q368" s="2">
        <f t="shared" si="214"/>
        <v>350</v>
      </c>
      <c r="R368" s="2">
        <f t="shared" si="214"/>
        <v>349</v>
      </c>
      <c r="S368" s="2">
        <f t="shared" si="214"/>
        <v>348</v>
      </c>
      <c r="T368" s="2">
        <f t="shared" si="214"/>
        <v>347</v>
      </c>
      <c r="U368" s="2">
        <f t="shared" si="214"/>
        <v>351</v>
      </c>
      <c r="V368" s="2">
        <f t="shared" si="214"/>
        <v>350</v>
      </c>
      <c r="W368" s="2">
        <f t="shared" si="214"/>
        <v>349</v>
      </c>
      <c r="X368" s="2">
        <f t="shared" si="214"/>
        <v>348</v>
      </c>
      <c r="Y368" s="2">
        <f t="shared" si="214"/>
        <v>347</v>
      </c>
      <c r="Z368" s="2">
        <f t="shared" si="214"/>
        <v>347</v>
      </c>
      <c r="AA368" s="92">
        <f t="shared" si="227"/>
        <v>348</v>
      </c>
      <c r="AB368" s="92">
        <f t="shared" si="228"/>
        <v>347</v>
      </c>
      <c r="AC368" s="92">
        <f t="shared" si="229"/>
        <v>346</v>
      </c>
      <c r="AD368" s="92">
        <f t="shared" si="230"/>
        <v>345</v>
      </c>
      <c r="AE368" s="92">
        <f t="shared" si="231"/>
        <v>344</v>
      </c>
      <c r="AF368" s="92">
        <f t="shared" si="232"/>
        <v>348</v>
      </c>
      <c r="AG368" s="92">
        <f t="shared" si="233"/>
        <v>347</v>
      </c>
      <c r="AH368" s="92">
        <f t="shared" si="234"/>
        <v>346</v>
      </c>
      <c r="AI368" s="92">
        <f t="shared" si="235"/>
        <v>345</v>
      </c>
      <c r="AJ368" s="92">
        <f t="shared" si="236"/>
        <v>344</v>
      </c>
      <c r="AK368" s="92">
        <f t="shared" si="237"/>
        <v>344</v>
      </c>
      <c r="AL368" s="96">
        <f t="shared" ca="1" si="215"/>
        <v>0</v>
      </c>
      <c r="AM368" s="96">
        <f t="shared" ca="1" si="216"/>
        <v>0</v>
      </c>
      <c r="AN368" s="96">
        <f t="shared" ca="1" si="217"/>
        <v>0</v>
      </c>
      <c r="AO368" s="96">
        <f t="shared" ca="1" si="218"/>
        <v>0</v>
      </c>
      <c r="AP368" s="96">
        <f t="shared" ca="1" si="219"/>
        <v>0</v>
      </c>
      <c r="AQ368" s="96">
        <f t="shared" ca="1" si="220"/>
        <v>0</v>
      </c>
      <c r="AR368" s="96">
        <f t="shared" ca="1" si="221"/>
        <v>0</v>
      </c>
      <c r="AS368" s="96">
        <f t="shared" ca="1" si="222"/>
        <v>0</v>
      </c>
      <c r="AT368" s="96">
        <f t="shared" ca="1" si="223"/>
        <v>0</v>
      </c>
      <c r="AU368" s="96">
        <f t="shared" ca="1" si="224"/>
        <v>0</v>
      </c>
      <c r="AV368" s="96">
        <f t="shared" ca="1" si="225"/>
        <v>0</v>
      </c>
      <c r="AW368" s="13">
        <f t="shared" ca="1" si="238"/>
        <v>6</v>
      </c>
      <c r="AX368" s="2">
        <f t="shared" ca="1" si="239"/>
        <v>17</v>
      </c>
    </row>
    <row r="369" spans="1:50" ht="15" customHeight="1" x14ac:dyDescent="0.25">
      <c r="A369" s="93">
        <f t="shared" si="203"/>
        <v>43249</v>
      </c>
      <c r="B369" s="51">
        <f>bering!K369</f>
        <v>5650.8059999999996</v>
      </c>
      <c r="C369" s="51">
        <f>conus!K369</f>
        <v>5859.7470000000003</v>
      </c>
      <c r="D369" s="55">
        <f t="shared" ca="1" si="210"/>
        <v>5650.8059999999996</v>
      </c>
      <c r="E369" s="61">
        <f t="shared" ca="1" si="240"/>
        <v>17</v>
      </c>
      <c r="F369" s="9">
        <f t="shared" ca="1" si="226"/>
        <v>0</v>
      </c>
      <c r="G369" s="63">
        <f>ROW()</f>
        <v>369</v>
      </c>
      <c r="H369" s="95">
        <f t="shared" si="211"/>
        <v>366</v>
      </c>
      <c r="I369" s="95">
        <f t="shared" ca="1" si="212"/>
        <v>352</v>
      </c>
      <c r="J369" s="95">
        <f t="shared" ca="1" si="213"/>
        <v>349</v>
      </c>
      <c r="K369" s="94">
        <f t="shared" si="204"/>
        <v>0</v>
      </c>
      <c r="L369" s="89">
        <f t="shared" si="206"/>
        <v>0</v>
      </c>
      <c r="M369" s="94">
        <f t="shared" ca="1" si="205"/>
        <v>0</v>
      </c>
      <c r="N369" s="89">
        <f t="shared" ca="1" si="207"/>
        <v>0</v>
      </c>
      <c r="O369" s="89"/>
      <c r="P369" s="2">
        <f t="shared" si="209"/>
        <v>352</v>
      </c>
      <c r="Q369" s="2">
        <f t="shared" si="214"/>
        <v>351</v>
      </c>
      <c r="R369" s="2">
        <f t="shared" si="214"/>
        <v>350</v>
      </c>
      <c r="S369" s="2">
        <f t="shared" si="214"/>
        <v>349</v>
      </c>
      <c r="T369" s="2">
        <f t="shared" si="214"/>
        <v>348</v>
      </c>
      <c r="U369" s="2">
        <f t="shared" si="214"/>
        <v>352</v>
      </c>
      <c r="V369" s="2">
        <f t="shared" si="214"/>
        <v>351</v>
      </c>
      <c r="W369" s="2">
        <f t="shared" si="214"/>
        <v>350</v>
      </c>
      <c r="X369" s="2">
        <f t="shared" si="214"/>
        <v>349</v>
      </c>
      <c r="Y369" s="2">
        <f t="shared" si="214"/>
        <v>348</v>
      </c>
      <c r="Z369" s="2">
        <f t="shared" si="214"/>
        <v>348</v>
      </c>
      <c r="AA369" s="92">
        <f t="shared" si="227"/>
        <v>349</v>
      </c>
      <c r="AB369" s="92">
        <f t="shared" si="228"/>
        <v>348</v>
      </c>
      <c r="AC369" s="92">
        <f t="shared" si="229"/>
        <v>347</v>
      </c>
      <c r="AD369" s="92">
        <f t="shared" si="230"/>
        <v>346</v>
      </c>
      <c r="AE369" s="92">
        <f t="shared" si="231"/>
        <v>345</v>
      </c>
      <c r="AF369" s="92">
        <f t="shared" si="232"/>
        <v>349</v>
      </c>
      <c r="AG369" s="92">
        <f t="shared" si="233"/>
        <v>348</v>
      </c>
      <c r="AH369" s="92">
        <f t="shared" si="234"/>
        <v>347</v>
      </c>
      <c r="AI369" s="92">
        <f t="shared" si="235"/>
        <v>346</v>
      </c>
      <c r="AJ369" s="92">
        <f t="shared" si="236"/>
        <v>345</v>
      </c>
      <c r="AK369" s="92">
        <f t="shared" si="237"/>
        <v>345</v>
      </c>
      <c r="AL369" s="96">
        <f t="shared" ca="1" si="215"/>
        <v>0</v>
      </c>
      <c r="AM369" s="96">
        <f t="shared" ca="1" si="216"/>
        <v>0</v>
      </c>
      <c r="AN369" s="96">
        <f t="shared" ca="1" si="217"/>
        <v>0</v>
      </c>
      <c r="AO369" s="96">
        <f t="shared" ca="1" si="218"/>
        <v>0</v>
      </c>
      <c r="AP369" s="96">
        <f t="shared" ca="1" si="219"/>
        <v>0</v>
      </c>
      <c r="AQ369" s="96">
        <f t="shared" ca="1" si="220"/>
        <v>0</v>
      </c>
      <c r="AR369" s="96">
        <f t="shared" ca="1" si="221"/>
        <v>0</v>
      </c>
      <c r="AS369" s="96">
        <f t="shared" ca="1" si="222"/>
        <v>0</v>
      </c>
      <c r="AT369" s="96">
        <f t="shared" ca="1" si="223"/>
        <v>0</v>
      </c>
      <c r="AU369" s="96">
        <f t="shared" ca="1" si="224"/>
        <v>0</v>
      </c>
      <c r="AV369" s="96">
        <f t="shared" ca="1" si="225"/>
        <v>0</v>
      </c>
      <c r="AW369" s="13">
        <f t="shared" ca="1" si="238"/>
        <v>6</v>
      </c>
      <c r="AX369" s="2">
        <f t="shared" ca="1" si="239"/>
        <v>17</v>
      </c>
    </row>
    <row r="370" spans="1:50" ht="15" customHeight="1" x14ac:dyDescent="0.25">
      <c r="A370" s="93">
        <f t="shared" si="203"/>
        <v>43250</v>
      </c>
      <c r="B370" s="51">
        <f>bering!K370</f>
        <v>5650.8059999999996</v>
      </c>
      <c r="C370" s="51">
        <f>conus!K370</f>
        <v>5859.7470000000003</v>
      </c>
      <c r="D370" s="55">
        <f t="shared" ca="1" si="210"/>
        <v>5650.8059999999996</v>
      </c>
      <c r="E370" s="61">
        <f t="shared" ca="1" si="240"/>
        <v>17</v>
      </c>
      <c r="F370" s="9">
        <f t="shared" ca="1" si="226"/>
        <v>0</v>
      </c>
      <c r="G370" s="63">
        <f>ROW()</f>
        <v>370</v>
      </c>
      <c r="H370" s="95">
        <f t="shared" si="211"/>
        <v>367</v>
      </c>
      <c r="I370" s="95">
        <f t="shared" ca="1" si="212"/>
        <v>353</v>
      </c>
      <c r="J370" s="95">
        <f t="shared" ca="1" si="213"/>
        <v>350</v>
      </c>
      <c r="K370" s="94">
        <f t="shared" si="204"/>
        <v>0</v>
      </c>
      <c r="L370" s="89">
        <f t="shared" si="206"/>
        <v>0</v>
      </c>
      <c r="M370" s="94">
        <f t="shared" ca="1" si="205"/>
        <v>0</v>
      </c>
      <c r="N370" s="89">
        <f t="shared" ca="1" si="207"/>
        <v>0</v>
      </c>
      <c r="O370" s="89"/>
      <c r="P370" s="2">
        <f t="shared" si="209"/>
        <v>353</v>
      </c>
      <c r="Q370" s="2">
        <f t="shared" si="214"/>
        <v>352</v>
      </c>
      <c r="R370" s="2">
        <f t="shared" si="214"/>
        <v>351</v>
      </c>
      <c r="S370" s="2">
        <f t="shared" si="214"/>
        <v>350</v>
      </c>
      <c r="T370" s="2">
        <f t="shared" si="214"/>
        <v>349</v>
      </c>
      <c r="U370" s="2">
        <f t="shared" si="214"/>
        <v>353</v>
      </c>
      <c r="V370" s="2">
        <f t="shared" si="214"/>
        <v>352</v>
      </c>
      <c r="W370" s="2">
        <f t="shared" si="214"/>
        <v>351</v>
      </c>
      <c r="X370" s="2">
        <f t="shared" si="214"/>
        <v>350</v>
      </c>
      <c r="Y370" s="2">
        <f t="shared" si="214"/>
        <v>349</v>
      </c>
      <c r="Z370" s="2">
        <f t="shared" si="214"/>
        <v>349</v>
      </c>
      <c r="AA370" s="92">
        <f t="shared" si="227"/>
        <v>350</v>
      </c>
      <c r="AB370" s="92">
        <f t="shared" si="228"/>
        <v>349</v>
      </c>
      <c r="AC370" s="92">
        <f t="shared" si="229"/>
        <v>348</v>
      </c>
      <c r="AD370" s="92">
        <f t="shared" si="230"/>
        <v>347</v>
      </c>
      <c r="AE370" s="92">
        <f t="shared" si="231"/>
        <v>346</v>
      </c>
      <c r="AF370" s="92">
        <f t="shared" si="232"/>
        <v>350</v>
      </c>
      <c r="AG370" s="92">
        <f t="shared" si="233"/>
        <v>349</v>
      </c>
      <c r="AH370" s="92">
        <f t="shared" si="234"/>
        <v>348</v>
      </c>
      <c r="AI370" s="92">
        <f t="shared" si="235"/>
        <v>347</v>
      </c>
      <c r="AJ370" s="92">
        <f t="shared" si="236"/>
        <v>346</v>
      </c>
      <c r="AK370" s="92">
        <f t="shared" si="237"/>
        <v>346</v>
      </c>
      <c r="AL370" s="96">
        <f t="shared" ca="1" si="215"/>
        <v>0</v>
      </c>
      <c r="AM370" s="96">
        <f t="shared" ca="1" si="216"/>
        <v>0</v>
      </c>
      <c r="AN370" s="96">
        <f t="shared" ca="1" si="217"/>
        <v>0</v>
      </c>
      <c r="AO370" s="96">
        <f t="shared" ca="1" si="218"/>
        <v>0</v>
      </c>
      <c r="AP370" s="96">
        <f t="shared" ca="1" si="219"/>
        <v>0</v>
      </c>
      <c r="AQ370" s="96">
        <f t="shared" ca="1" si="220"/>
        <v>0</v>
      </c>
      <c r="AR370" s="96">
        <f t="shared" ca="1" si="221"/>
        <v>0</v>
      </c>
      <c r="AS370" s="96">
        <f t="shared" ca="1" si="222"/>
        <v>0</v>
      </c>
      <c r="AT370" s="96">
        <f t="shared" ca="1" si="223"/>
        <v>0</v>
      </c>
      <c r="AU370" s="96">
        <f t="shared" ca="1" si="224"/>
        <v>0</v>
      </c>
      <c r="AV370" s="96">
        <f t="shared" ca="1" si="225"/>
        <v>0</v>
      </c>
      <c r="AW370" s="13">
        <f t="shared" ca="1" si="238"/>
        <v>6</v>
      </c>
      <c r="AX370" s="2">
        <f t="shared" ca="1" si="239"/>
        <v>17</v>
      </c>
    </row>
    <row r="371" spans="1:50" ht="15" customHeight="1" x14ac:dyDescent="0.25">
      <c r="A371" s="93">
        <f t="shared" si="203"/>
        <v>43251</v>
      </c>
      <c r="B371" s="51">
        <f>bering!K371</f>
        <v>5650.8059999999996</v>
      </c>
      <c r="C371" s="51">
        <f>conus!K371</f>
        <v>5859.7470000000003</v>
      </c>
      <c r="D371" s="55">
        <f t="shared" ca="1" si="210"/>
        <v>5650.8059999999996</v>
      </c>
      <c r="E371" s="61">
        <f t="shared" ca="1" si="240"/>
        <v>17</v>
      </c>
      <c r="F371" s="9">
        <f t="shared" ca="1" si="226"/>
        <v>0</v>
      </c>
      <c r="G371" s="63">
        <f>ROW()</f>
        <v>371</v>
      </c>
      <c r="H371" s="95">
        <f t="shared" si="211"/>
        <v>368</v>
      </c>
      <c r="I371" s="95">
        <f t="shared" ca="1" si="212"/>
        <v>354</v>
      </c>
      <c r="J371" s="95">
        <f t="shared" ca="1" si="213"/>
        <v>351</v>
      </c>
      <c r="K371" s="94">
        <f t="shared" si="204"/>
        <v>0</v>
      </c>
      <c r="L371" s="89">
        <f t="shared" si="206"/>
        <v>0</v>
      </c>
      <c r="M371" s="94">
        <f t="shared" ca="1" si="205"/>
        <v>0</v>
      </c>
      <c r="N371" s="89">
        <f t="shared" ca="1" si="207"/>
        <v>0</v>
      </c>
      <c r="O371" s="89"/>
      <c r="P371" s="2">
        <f t="shared" si="209"/>
        <v>354</v>
      </c>
      <c r="Q371" s="2">
        <f t="shared" si="214"/>
        <v>353</v>
      </c>
      <c r="R371" s="2">
        <f t="shared" si="214"/>
        <v>352</v>
      </c>
      <c r="S371" s="2">
        <f t="shared" si="214"/>
        <v>351</v>
      </c>
      <c r="T371" s="2">
        <f t="shared" si="214"/>
        <v>350</v>
      </c>
      <c r="U371" s="2">
        <f t="shared" si="214"/>
        <v>354</v>
      </c>
      <c r="V371" s="2">
        <f t="shared" si="214"/>
        <v>353</v>
      </c>
      <c r="W371" s="2">
        <f t="shared" si="214"/>
        <v>352</v>
      </c>
      <c r="X371" s="2">
        <f t="shared" si="214"/>
        <v>351</v>
      </c>
      <c r="Y371" s="2">
        <f t="shared" si="214"/>
        <v>350</v>
      </c>
      <c r="Z371" s="2">
        <f t="shared" si="214"/>
        <v>350</v>
      </c>
      <c r="AA371" s="92">
        <f t="shared" si="227"/>
        <v>351</v>
      </c>
      <c r="AB371" s="92">
        <f t="shared" si="228"/>
        <v>350</v>
      </c>
      <c r="AC371" s="92">
        <f t="shared" si="229"/>
        <v>349</v>
      </c>
      <c r="AD371" s="92">
        <f t="shared" si="230"/>
        <v>348</v>
      </c>
      <c r="AE371" s="92">
        <f t="shared" si="231"/>
        <v>347</v>
      </c>
      <c r="AF371" s="92">
        <f t="shared" si="232"/>
        <v>351</v>
      </c>
      <c r="AG371" s="92">
        <f t="shared" si="233"/>
        <v>350</v>
      </c>
      <c r="AH371" s="92">
        <f t="shared" si="234"/>
        <v>349</v>
      </c>
      <c r="AI371" s="92">
        <f t="shared" si="235"/>
        <v>348</v>
      </c>
      <c r="AJ371" s="92">
        <f t="shared" si="236"/>
        <v>347</v>
      </c>
      <c r="AK371" s="92">
        <f t="shared" si="237"/>
        <v>347</v>
      </c>
      <c r="AL371" s="96">
        <f t="shared" ca="1" si="215"/>
        <v>0</v>
      </c>
      <c r="AM371" s="96">
        <f t="shared" ca="1" si="216"/>
        <v>0</v>
      </c>
      <c r="AN371" s="96">
        <f t="shared" ca="1" si="217"/>
        <v>0</v>
      </c>
      <c r="AO371" s="96">
        <f t="shared" ca="1" si="218"/>
        <v>0</v>
      </c>
      <c r="AP371" s="96">
        <f t="shared" ca="1" si="219"/>
        <v>0</v>
      </c>
      <c r="AQ371" s="96">
        <f t="shared" ca="1" si="220"/>
        <v>0</v>
      </c>
      <c r="AR371" s="96">
        <f t="shared" ca="1" si="221"/>
        <v>0</v>
      </c>
      <c r="AS371" s="96">
        <f t="shared" ca="1" si="222"/>
        <v>0</v>
      </c>
      <c r="AT371" s="96">
        <f t="shared" ca="1" si="223"/>
        <v>0</v>
      </c>
      <c r="AU371" s="96">
        <f t="shared" ca="1" si="224"/>
        <v>0</v>
      </c>
      <c r="AV371" s="96">
        <f t="shared" ca="1" si="225"/>
        <v>0</v>
      </c>
      <c r="AW371" s="13">
        <f t="shared" ca="1" si="238"/>
        <v>6</v>
      </c>
      <c r="AX371" s="2">
        <f t="shared" ca="1" si="239"/>
        <v>17</v>
      </c>
    </row>
    <row r="372" spans="1:50" ht="15" customHeight="1" x14ac:dyDescent="0.25">
      <c r="A372" s="93">
        <f t="shared" si="203"/>
        <v>43252</v>
      </c>
      <c r="B372" s="51">
        <f>bering!K372</f>
        <v>5650.8059999999996</v>
      </c>
      <c r="C372" s="51">
        <f>conus!K372</f>
        <v>5859.7470000000003</v>
      </c>
      <c r="D372" s="55">
        <f t="shared" ca="1" si="210"/>
        <v>5650.8059999999996</v>
      </c>
      <c r="E372" s="61">
        <f t="shared" ca="1" si="240"/>
        <v>17</v>
      </c>
      <c r="F372" s="9">
        <f t="shared" ca="1" si="226"/>
        <v>0</v>
      </c>
      <c r="G372" s="63">
        <f>ROW()</f>
        <v>372</v>
      </c>
      <c r="H372" s="95">
        <f t="shared" si="211"/>
        <v>369</v>
      </c>
      <c r="I372" s="95">
        <f t="shared" ca="1" si="212"/>
        <v>355</v>
      </c>
      <c r="J372" s="95">
        <f t="shared" ca="1" si="213"/>
        <v>352</v>
      </c>
      <c r="K372" s="94">
        <f t="shared" si="204"/>
        <v>0</v>
      </c>
      <c r="L372" s="89">
        <f t="shared" si="206"/>
        <v>0</v>
      </c>
      <c r="M372" s="94">
        <f t="shared" ca="1" si="205"/>
        <v>0</v>
      </c>
      <c r="N372" s="89">
        <f t="shared" ca="1" si="207"/>
        <v>0</v>
      </c>
      <c r="O372" s="89"/>
      <c r="P372" s="2">
        <f t="shared" si="209"/>
        <v>355</v>
      </c>
      <c r="Q372" s="2">
        <f t="shared" si="214"/>
        <v>354</v>
      </c>
      <c r="R372" s="2">
        <f t="shared" si="214"/>
        <v>353</v>
      </c>
      <c r="S372" s="2">
        <f t="shared" si="214"/>
        <v>352</v>
      </c>
      <c r="T372" s="2">
        <f t="shared" si="214"/>
        <v>351</v>
      </c>
      <c r="U372" s="2">
        <f t="shared" si="214"/>
        <v>355</v>
      </c>
      <c r="V372" s="2">
        <f t="shared" si="214"/>
        <v>354</v>
      </c>
      <c r="W372" s="2">
        <f t="shared" si="214"/>
        <v>353</v>
      </c>
      <c r="X372" s="2">
        <f t="shared" si="214"/>
        <v>352</v>
      </c>
      <c r="Y372" s="2">
        <f t="shared" si="214"/>
        <v>351</v>
      </c>
      <c r="Z372" s="2">
        <f t="shared" si="214"/>
        <v>351</v>
      </c>
      <c r="AA372" s="92">
        <f t="shared" si="227"/>
        <v>352</v>
      </c>
      <c r="AB372" s="92">
        <f t="shared" si="228"/>
        <v>351</v>
      </c>
      <c r="AC372" s="92">
        <f t="shared" si="229"/>
        <v>350</v>
      </c>
      <c r="AD372" s="92">
        <f t="shared" si="230"/>
        <v>349</v>
      </c>
      <c r="AE372" s="92">
        <f t="shared" si="231"/>
        <v>348</v>
      </c>
      <c r="AF372" s="92">
        <f t="shared" si="232"/>
        <v>352</v>
      </c>
      <c r="AG372" s="92">
        <f t="shared" si="233"/>
        <v>351</v>
      </c>
      <c r="AH372" s="92">
        <f t="shared" si="234"/>
        <v>350</v>
      </c>
      <c r="AI372" s="92">
        <f t="shared" si="235"/>
        <v>349</v>
      </c>
      <c r="AJ372" s="92">
        <f t="shared" si="236"/>
        <v>348</v>
      </c>
      <c r="AK372" s="92">
        <f t="shared" si="237"/>
        <v>348</v>
      </c>
      <c r="AL372" s="96">
        <f t="shared" ca="1" si="215"/>
        <v>0</v>
      </c>
      <c r="AM372" s="96">
        <f t="shared" ca="1" si="216"/>
        <v>0</v>
      </c>
      <c r="AN372" s="96">
        <f t="shared" ca="1" si="217"/>
        <v>0</v>
      </c>
      <c r="AO372" s="96">
        <f t="shared" ca="1" si="218"/>
        <v>0</v>
      </c>
      <c r="AP372" s="96">
        <f t="shared" ca="1" si="219"/>
        <v>0</v>
      </c>
      <c r="AQ372" s="96">
        <f t="shared" ca="1" si="220"/>
        <v>0</v>
      </c>
      <c r="AR372" s="96">
        <f t="shared" ca="1" si="221"/>
        <v>0</v>
      </c>
      <c r="AS372" s="96">
        <f t="shared" ca="1" si="222"/>
        <v>0</v>
      </c>
      <c r="AT372" s="96">
        <f t="shared" ca="1" si="223"/>
        <v>0</v>
      </c>
      <c r="AU372" s="96">
        <f t="shared" ca="1" si="224"/>
        <v>0</v>
      </c>
      <c r="AV372" s="96">
        <f t="shared" ca="1" si="225"/>
        <v>0</v>
      </c>
      <c r="AW372" s="13">
        <f t="shared" ca="1" si="238"/>
        <v>6</v>
      </c>
      <c r="AX372" s="2">
        <f t="shared" ca="1" si="239"/>
        <v>17</v>
      </c>
    </row>
    <row r="373" spans="1:50" ht="15" customHeight="1" x14ac:dyDescent="0.25">
      <c r="A373" s="93">
        <f t="shared" si="203"/>
        <v>43253</v>
      </c>
      <c r="B373" s="51">
        <f>bering!K373</f>
        <v>5650.8059999999996</v>
      </c>
      <c r="C373" s="51">
        <f>conus!K373</f>
        <v>5859.7470000000003</v>
      </c>
      <c r="D373" s="55">
        <f t="shared" ca="1" si="210"/>
        <v>5650.8059999999996</v>
      </c>
      <c r="E373" s="61">
        <f t="shared" ca="1" si="240"/>
        <v>17</v>
      </c>
      <c r="F373" s="9">
        <f t="shared" ca="1" si="226"/>
        <v>0</v>
      </c>
      <c r="G373" s="63">
        <f>ROW()</f>
        <v>373</v>
      </c>
      <c r="H373" s="95">
        <f t="shared" si="211"/>
        <v>370</v>
      </c>
      <c r="I373" s="95">
        <f t="shared" ca="1" si="212"/>
        <v>356</v>
      </c>
      <c r="J373" s="95">
        <f t="shared" ca="1" si="213"/>
        <v>353</v>
      </c>
      <c r="K373" s="94">
        <f t="shared" si="204"/>
        <v>0</v>
      </c>
      <c r="L373" s="89">
        <f t="shared" si="206"/>
        <v>0</v>
      </c>
      <c r="M373" s="94">
        <f t="shared" ca="1" si="205"/>
        <v>0</v>
      </c>
      <c r="N373" s="89">
        <f t="shared" ca="1" si="207"/>
        <v>0</v>
      </c>
      <c r="O373" s="89"/>
      <c r="P373" s="2">
        <f t="shared" si="209"/>
        <v>356</v>
      </c>
      <c r="Q373" s="2">
        <f t="shared" si="214"/>
        <v>355</v>
      </c>
      <c r="R373" s="2">
        <f t="shared" si="214"/>
        <v>354</v>
      </c>
      <c r="S373" s="2">
        <f t="shared" si="214"/>
        <v>353</v>
      </c>
      <c r="T373" s="2">
        <f t="shared" si="214"/>
        <v>352</v>
      </c>
      <c r="U373" s="2">
        <f t="shared" si="214"/>
        <v>356</v>
      </c>
      <c r="V373" s="2">
        <f t="shared" si="214"/>
        <v>355</v>
      </c>
      <c r="W373" s="2">
        <f t="shared" si="214"/>
        <v>354</v>
      </c>
      <c r="X373" s="2">
        <f t="shared" si="214"/>
        <v>353</v>
      </c>
      <c r="Y373" s="2">
        <f t="shared" si="214"/>
        <v>352</v>
      </c>
      <c r="Z373" s="2">
        <f t="shared" si="214"/>
        <v>352</v>
      </c>
      <c r="AA373" s="92">
        <f t="shared" si="227"/>
        <v>353</v>
      </c>
      <c r="AB373" s="92">
        <f t="shared" si="228"/>
        <v>352</v>
      </c>
      <c r="AC373" s="92">
        <f t="shared" si="229"/>
        <v>351</v>
      </c>
      <c r="AD373" s="92">
        <f t="shared" si="230"/>
        <v>350</v>
      </c>
      <c r="AE373" s="92">
        <f t="shared" si="231"/>
        <v>349</v>
      </c>
      <c r="AF373" s="92">
        <f t="shared" si="232"/>
        <v>353</v>
      </c>
      <c r="AG373" s="92">
        <f t="shared" si="233"/>
        <v>352</v>
      </c>
      <c r="AH373" s="92">
        <f t="shared" si="234"/>
        <v>351</v>
      </c>
      <c r="AI373" s="92">
        <f t="shared" si="235"/>
        <v>350</v>
      </c>
      <c r="AJ373" s="92">
        <f t="shared" si="236"/>
        <v>349</v>
      </c>
      <c r="AK373" s="92">
        <f t="shared" si="237"/>
        <v>349</v>
      </c>
      <c r="AL373" s="96">
        <f t="shared" ca="1" si="215"/>
        <v>0</v>
      </c>
      <c r="AM373" s="96">
        <f t="shared" ca="1" si="216"/>
        <v>0</v>
      </c>
      <c r="AN373" s="96">
        <f t="shared" ca="1" si="217"/>
        <v>0</v>
      </c>
      <c r="AO373" s="96">
        <f t="shared" ca="1" si="218"/>
        <v>0</v>
      </c>
      <c r="AP373" s="96">
        <f t="shared" ca="1" si="219"/>
        <v>0</v>
      </c>
      <c r="AQ373" s="96">
        <f t="shared" ca="1" si="220"/>
        <v>0</v>
      </c>
      <c r="AR373" s="96">
        <f t="shared" ca="1" si="221"/>
        <v>0</v>
      </c>
      <c r="AS373" s="96">
        <f t="shared" ca="1" si="222"/>
        <v>0</v>
      </c>
      <c r="AT373" s="96">
        <f t="shared" ca="1" si="223"/>
        <v>0</v>
      </c>
      <c r="AU373" s="96">
        <f t="shared" ca="1" si="224"/>
        <v>0</v>
      </c>
      <c r="AV373" s="96">
        <f t="shared" ca="1" si="225"/>
        <v>0</v>
      </c>
      <c r="AW373" s="13">
        <f t="shared" ca="1" si="238"/>
        <v>6</v>
      </c>
      <c r="AX373" s="2">
        <f t="shared" ca="1" si="239"/>
        <v>17</v>
      </c>
    </row>
    <row r="374" spans="1:50" ht="15" customHeight="1" x14ac:dyDescent="0.25">
      <c r="A374" s="93">
        <f t="shared" si="203"/>
        <v>43254</v>
      </c>
      <c r="B374" s="51">
        <f>bering!K374</f>
        <v>5650.8059999999996</v>
      </c>
      <c r="C374" s="51">
        <f>conus!K374</f>
        <v>5859.7470000000003</v>
      </c>
      <c r="D374" s="55">
        <f t="shared" ca="1" si="210"/>
        <v>5650.8059999999996</v>
      </c>
      <c r="E374" s="61">
        <f t="shared" ca="1" si="240"/>
        <v>17</v>
      </c>
      <c r="F374" s="9">
        <f t="shared" ca="1" si="226"/>
        <v>0</v>
      </c>
      <c r="G374" s="63">
        <f>ROW()</f>
        <v>374</v>
      </c>
      <c r="H374" s="95">
        <f t="shared" si="211"/>
        <v>371</v>
      </c>
      <c r="I374" s="95">
        <f t="shared" ca="1" si="212"/>
        <v>357</v>
      </c>
      <c r="J374" s="95">
        <f t="shared" ca="1" si="213"/>
        <v>354</v>
      </c>
      <c r="K374" s="94">
        <f t="shared" si="204"/>
        <v>0</v>
      </c>
      <c r="L374" s="89">
        <f t="shared" si="206"/>
        <v>0</v>
      </c>
      <c r="M374" s="94">
        <f t="shared" ca="1" si="205"/>
        <v>0</v>
      </c>
      <c r="N374" s="89">
        <f t="shared" ca="1" si="207"/>
        <v>0</v>
      </c>
      <c r="O374" s="89"/>
      <c r="P374" s="2">
        <f t="shared" si="209"/>
        <v>357</v>
      </c>
      <c r="Q374" s="2">
        <f t="shared" si="214"/>
        <v>356</v>
      </c>
      <c r="R374" s="2">
        <f t="shared" si="214"/>
        <v>355</v>
      </c>
      <c r="S374" s="2">
        <f t="shared" si="214"/>
        <v>354</v>
      </c>
      <c r="T374" s="2">
        <f t="shared" si="214"/>
        <v>353</v>
      </c>
      <c r="U374" s="2">
        <f t="shared" si="214"/>
        <v>357</v>
      </c>
      <c r="V374" s="2">
        <f t="shared" si="214"/>
        <v>356</v>
      </c>
      <c r="W374" s="2">
        <f t="shared" si="214"/>
        <v>355</v>
      </c>
      <c r="X374" s="2">
        <f t="shared" si="214"/>
        <v>354</v>
      </c>
      <c r="Y374" s="2">
        <f t="shared" si="214"/>
        <v>353</v>
      </c>
      <c r="Z374" s="2">
        <f t="shared" si="214"/>
        <v>353</v>
      </c>
      <c r="AA374" s="92">
        <f t="shared" si="227"/>
        <v>354</v>
      </c>
      <c r="AB374" s="92">
        <f t="shared" si="228"/>
        <v>353</v>
      </c>
      <c r="AC374" s="92">
        <f t="shared" si="229"/>
        <v>352</v>
      </c>
      <c r="AD374" s="92">
        <f t="shared" si="230"/>
        <v>351</v>
      </c>
      <c r="AE374" s="92">
        <f t="shared" si="231"/>
        <v>350</v>
      </c>
      <c r="AF374" s="92">
        <f t="shared" si="232"/>
        <v>354</v>
      </c>
      <c r="AG374" s="92">
        <f t="shared" si="233"/>
        <v>353</v>
      </c>
      <c r="AH374" s="92">
        <f t="shared" si="234"/>
        <v>352</v>
      </c>
      <c r="AI374" s="92">
        <f t="shared" si="235"/>
        <v>351</v>
      </c>
      <c r="AJ374" s="92">
        <f t="shared" si="236"/>
        <v>350</v>
      </c>
      <c r="AK374" s="92">
        <f t="shared" si="237"/>
        <v>350</v>
      </c>
      <c r="AL374" s="96">
        <f t="shared" ca="1" si="215"/>
        <v>0</v>
      </c>
      <c r="AM374" s="96">
        <f t="shared" ca="1" si="216"/>
        <v>0</v>
      </c>
      <c r="AN374" s="96">
        <f t="shared" ca="1" si="217"/>
        <v>0</v>
      </c>
      <c r="AO374" s="96">
        <f t="shared" ca="1" si="218"/>
        <v>0</v>
      </c>
      <c r="AP374" s="96">
        <f t="shared" ca="1" si="219"/>
        <v>0</v>
      </c>
      <c r="AQ374" s="96">
        <f t="shared" ca="1" si="220"/>
        <v>0</v>
      </c>
      <c r="AR374" s="96">
        <f t="shared" ca="1" si="221"/>
        <v>0</v>
      </c>
      <c r="AS374" s="96">
        <f t="shared" ca="1" si="222"/>
        <v>0</v>
      </c>
      <c r="AT374" s="96">
        <f t="shared" ca="1" si="223"/>
        <v>0</v>
      </c>
      <c r="AU374" s="96">
        <f t="shared" ca="1" si="224"/>
        <v>0</v>
      </c>
      <c r="AV374" s="96">
        <f t="shared" ca="1" si="225"/>
        <v>0</v>
      </c>
      <c r="AW374" s="13">
        <f t="shared" ca="1" si="238"/>
        <v>6</v>
      </c>
      <c r="AX374" s="2">
        <f t="shared" ca="1" si="239"/>
        <v>17</v>
      </c>
    </row>
    <row r="375" spans="1:50" ht="15" customHeight="1" x14ac:dyDescent="0.25">
      <c r="A375" s="93">
        <f t="shared" si="203"/>
        <v>43255</v>
      </c>
      <c r="B375" s="51">
        <f>bering!K375</f>
        <v>5650.8059999999996</v>
      </c>
      <c r="C375" s="51">
        <f>conus!K375</f>
        <v>5859.7470000000003</v>
      </c>
      <c r="D375" s="55">
        <f t="shared" ca="1" si="210"/>
        <v>5650.8059999999996</v>
      </c>
      <c r="E375" s="61">
        <f t="shared" ca="1" si="240"/>
        <v>17</v>
      </c>
      <c r="F375" s="9">
        <f t="shared" ca="1" si="226"/>
        <v>0</v>
      </c>
      <c r="G375" s="63">
        <f>ROW()</f>
        <v>375</v>
      </c>
      <c r="H375" s="95">
        <f t="shared" si="211"/>
        <v>372</v>
      </c>
      <c r="I375" s="95">
        <f t="shared" ca="1" si="212"/>
        <v>358</v>
      </c>
      <c r="J375" s="95">
        <f t="shared" ca="1" si="213"/>
        <v>355</v>
      </c>
      <c r="K375" s="94">
        <f t="shared" si="204"/>
        <v>0</v>
      </c>
      <c r="L375" s="89">
        <f t="shared" si="206"/>
        <v>0</v>
      </c>
      <c r="M375" s="94">
        <f t="shared" ca="1" si="205"/>
        <v>0</v>
      </c>
      <c r="N375" s="89">
        <f t="shared" ca="1" si="207"/>
        <v>0</v>
      </c>
      <c r="O375" s="89"/>
      <c r="P375" s="2">
        <f t="shared" si="209"/>
        <v>358</v>
      </c>
      <c r="Q375" s="2">
        <f t="shared" si="214"/>
        <v>357</v>
      </c>
      <c r="R375" s="2">
        <f t="shared" si="214"/>
        <v>356</v>
      </c>
      <c r="S375" s="2">
        <f t="shared" si="214"/>
        <v>355</v>
      </c>
      <c r="T375" s="2">
        <f t="shared" si="214"/>
        <v>354</v>
      </c>
      <c r="U375" s="2">
        <f t="shared" si="214"/>
        <v>358</v>
      </c>
      <c r="V375" s="2">
        <f t="shared" si="214"/>
        <v>357</v>
      </c>
      <c r="W375" s="2">
        <f t="shared" si="214"/>
        <v>356</v>
      </c>
      <c r="X375" s="2">
        <f t="shared" si="214"/>
        <v>355</v>
      </c>
      <c r="Y375" s="2">
        <f t="shared" si="214"/>
        <v>354</v>
      </c>
      <c r="Z375" s="2">
        <f t="shared" si="214"/>
        <v>354</v>
      </c>
      <c r="AA375" s="92">
        <f t="shared" si="227"/>
        <v>355</v>
      </c>
      <c r="AB375" s="92">
        <f t="shared" si="228"/>
        <v>354</v>
      </c>
      <c r="AC375" s="92">
        <f t="shared" si="229"/>
        <v>353</v>
      </c>
      <c r="AD375" s="92">
        <f t="shared" si="230"/>
        <v>352</v>
      </c>
      <c r="AE375" s="92">
        <f t="shared" si="231"/>
        <v>351</v>
      </c>
      <c r="AF375" s="92">
        <f t="shared" si="232"/>
        <v>355</v>
      </c>
      <c r="AG375" s="92">
        <f t="shared" si="233"/>
        <v>354</v>
      </c>
      <c r="AH375" s="92">
        <f t="shared" si="234"/>
        <v>353</v>
      </c>
      <c r="AI375" s="92">
        <f t="shared" si="235"/>
        <v>352</v>
      </c>
      <c r="AJ375" s="92">
        <f t="shared" si="236"/>
        <v>351</v>
      </c>
      <c r="AK375" s="92">
        <f t="shared" si="237"/>
        <v>351</v>
      </c>
      <c r="AL375" s="96">
        <f t="shared" ca="1" si="215"/>
        <v>0</v>
      </c>
      <c r="AM375" s="96">
        <f t="shared" ca="1" si="216"/>
        <v>0</v>
      </c>
      <c r="AN375" s="96">
        <f t="shared" ca="1" si="217"/>
        <v>0</v>
      </c>
      <c r="AO375" s="96">
        <f t="shared" ca="1" si="218"/>
        <v>0</v>
      </c>
      <c r="AP375" s="96">
        <f t="shared" ca="1" si="219"/>
        <v>0</v>
      </c>
      <c r="AQ375" s="96">
        <f t="shared" ca="1" si="220"/>
        <v>0</v>
      </c>
      <c r="AR375" s="96">
        <f t="shared" ca="1" si="221"/>
        <v>0</v>
      </c>
      <c r="AS375" s="96">
        <f t="shared" ca="1" si="222"/>
        <v>0</v>
      </c>
      <c r="AT375" s="96">
        <f t="shared" ca="1" si="223"/>
        <v>0</v>
      </c>
      <c r="AU375" s="96">
        <f t="shared" ca="1" si="224"/>
        <v>0</v>
      </c>
      <c r="AV375" s="96">
        <f t="shared" ca="1" si="225"/>
        <v>0</v>
      </c>
      <c r="AW375" s="13">
        <f t="shared" ca="1" si="238"/>
        <v>6</v>
      </c>
      <c r="AX375" s="2">
        <f t="shared" ca="1" si="239"/>
        <v>17</v>
      </c>
    </row>
    <row r="376" spans="1:50" ht="15" customHeight="1" x14ac:dyDescent="0.25">
      <c r="A376" s="93">
        <f t="shared" si="203"/>
        <v>43256</v>
      </c>
      <c r="B376" s="51">
        <f>bering!K376</f>
        <v>5650.8059999999996</v>
      </c>
      <c r="C376" s="51">
        <f>conus!K376</f>
        <v>5859.7470000000003</v>
      </c>
      <c r="D376" s="55">
        <f t="shared" ca="1" si="210"/>
        <v>5650.8059999999996</v>
      </c>
      <c r="E376" s="61">
        <f t="shared" ca="1" si="240"/>
        <v>17</v>
      </c>
      <c r="F376" s="9">
        <f t="shared" ca="1" si="226"/>
        <v>0</v>
      </c>
      <c r="G376" s="63">
        <f>ROW()</f>
        <v>376</v>
      </c>
      <c r="H376" s="95">
        <f t="shared" si="211"/>
        <v>373</v>
      </c>
      <c r="I376" s="95">
        <f t="shared" ca="1" si="212"/>
        <v>359</v>
      </c>
      <c r="J376" s="95">
        <f t="shared" ca="1" si="213"/>
        <v>356</v>
      </c>
      <c r="K376" s="94">
        <f t="shared" si="204"/>
        <v>0</v>
      </c>
      <c r="L376" s="89">
        <f t="shared" si="206"/>
        <v>0</v>
      </c>
      <c r="M376" s="94">
        <f t="shared" ca="1" si="205"/>
        <v>0</v>
      </c>
      <c r="N376" s="89">
        <f t="shared" ca="1" si="207"/>
        <v>0</v>
      </c>
      <c r="O376" s="89"/>
      <c r="P376" s="2">
        <f t="shared" si="209"/>
        <v>359</v>
      </c>
      <c r="Q376" s="2">
        <f t="shared" si="214"/>
        <v>358</v>
      </c>
      <c r="R376" s="2">
        <f t="shared" si="214"/>
        <v>357</v>
      </c>
      <c r="S376" s="2">
        <f t="shared" si="214"/>
        <v>356</v>
      </c>
      <c r="T376" s="2">
        <f t="shared" si="214"/>
        <v>355</v>
      </c>
      <c r="U376" s="2">
        <f t="shared" si="214"/>
        <v>359</v>
      </c>
      <c r="V376" s="2">
        <f t="shared" si="214"/>
        <v>358</v>
      </c>
      <c r="W376" s="2">
        <f t="shared" si="214"/>
        <v>357</v>
      </c>
      <c r="X376" s="2">
        <f t="shared" si="214"/>
        <v>356</v>
      </c>
      <c r="Y376" s="2">
        <f t="shared" si="214"/>
        <v>355</v>
      </c>
      <c r="Z376" s="2">
        <f t="shared" si="214"/>
        <v>355</v>
      </c>
      <c r="AA376" s="92">
        <f t="shared" si="227"/>
        <v>356</v>
      </c>
      <c r="AB376" s="92">
        <f t="shared" si="228"/>
        <v>355</v>
      </c>
      <c r="AC376" s="92">
        <f t="shared" si="229"/>
        <v>354</v>
      </c>
      <c r="AD376" s="92">
        <f t="shared" si="230"/>
        <v>353</v>
      </c>
      <c r="AE376" s="92">
        <f t="shared" si="231"/>
        <v>352</v>
      </c>
      <c r="AF376" s="92">
        <f t="shared" si="232"/>
        <v>356</v>
      </c>
      <c r="AG376" s="92">
        <f t="shared" si="233"/>
        <v>355</v>
      </c>
      <c r="AH376" s="92">
        <f t="shared" si="234"/>
        <v>354</v>
      </c>
      <c r="AI376" s="92">
        <f t="shared" si="235"/>
        <v>353</v>
      </c>
      <c r="AJ376" s="92">
        <f t="shared" si="236"/>
        <v>352</v>
      </c>
      <c r="AK376" s="92">
        <f t="shared" si="237"/>
        <v>352</v>
      </c>
      <c r="AL376" s="96">
        <f t="shared" ca="1" si="215"/>
        <v>0</v>
      </c>
      <c r="AM376" s="96">
        <f t="shared" ca="1" si="216"/>
        <v>0</v>
      </c>
      <c r="AN376" s="96">
        <f t="shared" ca="1" si="217"/>
        <v>0</v>
      </c>
      <c r="AO376" s="96">
        <f t="shared" ca="1" si="218"/>
        <v>0</v>
      </c>
      <c r="AP376" s="96">
        <f t="shared" ca="1" si="219"/>
        <v>0</v>
      </c>
      <c r="AQ376" s="96">
        <f t="shared" ca="1" si="220"/>
        <v>0</v>
      </c>
      <c r="AR376" s="96">
        <f t="shared" ca="1" si="221"/>
        <v>0</v>
      </c>
      <c r="AS376" s="96">
        <f t="shared" ca="1" si="222"/>
        <v>0</v>
      </c>
      <c r="AT376" s="96">
        <f t="shared" ca="1" si="223"/>
        <v>0</v>
      </c>
      <c r="AU376" s="96">
        <f t="shared" ca="1" si="224"/>
        <v>0</v>
      </c>
      <c r="AV376" s="96">
        <f t="shared" ca="1" si="225"/>
        <v>0</v>
      </c>
      <c r="AW376" s="13">
        <f t="shared" ca="1" si="238"/>
        <v>6</v>
      </c>
      <c r="AX376" s="2">
        <f t="shared" ca="1" si="239"/>
        <v>17</v>
      </c>
    </row>
    <row r="377" spans="1:50" ht="15" customHeight="1" x14ac:dyDescent="0.25">
      <c r="A377" s="93">
        <f t="shared" si="203"/>
        <v>43257</v>
      </c>
      <c r="B377" s="51">
        <f>bering!K377</f>
        <v>5650.8059999999996</v>
      </c>
      <c r="C377" s="51">
        <f>conus!K377</f>
        <v>5859.7470000000003</v>
      </c>
      <c r="D377" s="55">
        <f t="shared" ca="1" si="210"/>
        <v>5650.8059999999996</v>
      </c>
      <c r="E377" s="61">
        <f t="shared" ca="1" si="240"/>
        <v>17</v>
      </c>
      <c r="F377" s="9">
        <f t="shared" ca="1" si="226"/>
        <v>0</v>
      </c>
      <c r="G377" s="63">
        <f>ROW()</f>
        <v>377</v>
      </c>
      <c r="H377" s="95">
        <f t="shared" si="211"/>
        <v>374</v>
      </c>
      <c r="I377" s="95">
        <f t="shared" ca="1" si="212"/>
        <v>360</v>
      </c>
      <c r="J377" s="95">
        <f t="shared" ca="1" si="213"/>
        <v>357</v>
      </c>
      <c r="K377" s="94">
        <f t="shared" si="204"/>
        <v>0</v>
      </c>
      <c r="L377" s="89">
        <f t="shared" si="206"/>
        <v>0</v>
      </c>
      <c r="M377" s="94">
        <f t="shared" ca="1" si="205"/>
        <v>0</v>
      </c>
      <c r="N377" s="89">
        <f t="shared" ca="1" si="207"/>
        <v>0</v>
      </c>
      <c r="O377" s="89"/>
      <c r="P377" s="2">
        <f t="shared" si="209"/>
        <v>360</v>
      </c>
      <c r="Q377" s="2">
        <f t="shared" si="214"/>
        <v>359</v>
      </c>
      <c r="R377" s="2">
        <f t="shared" si="214"/>
        <v>358</v>
      </c>
      <c r="S377" s="2">
        <f t="shared" si="214"/>
        <v>357</v>
      </c>
      <c r="T377" s="2">
        <f t="shared" si="214"/>
        <v>356</v>
      </c>
      <c r="U377" s="2">
        <f t="shared" si="214"/>
        <v>360</v>
      </c>
      <c r="V377" s="2">
        <f t="shared" si="214"/>
        <v>359</v>
      </c>
      <c r="W377" s="2">
        <f t="shared" si="214"/>
        <v>358</v>
      </c>
      <c r="X377" s="2">
        <f t="shared" si="214"/>
        <v>357</v>
      </c>
      <c r="Y377" s="2">
        <f t="shared" si="214"/>
        <v>356</v>
      </c>
      <c r="Z377" s="2">
        <f t="shared" si="214"/>
        <v>356</v>
      </c>
      <c r="AA377" s="92">
        <f t="shared" si="227"/>
        <v>357</v>
      </c>
      <c r="AB377" s="92">
        <f t="shared" si="228"/>
        <v>356</v>
      </c>
      <c r="AC377" s="92">
        <f t="shared" si="229"/>
        <v>355</v>
      </c>
      <c r="AD377" s="92">
        <f t="shared" si="230"/>
        <v>354</v>
      </c>
      <c r="AE377" s="92">
        <f t="shared" si="231"/>
        <v>353</v>
      </c>
      <c r="AF377" s="92">
        <f t="shared" si="232"/>
        <v>357</v>
      </c>
      <c r="AG377" s="92">
        <f t="shared" si="233"/>
        <v>356</v>
      </c>
      <c r="AH377" s="92">
        <f t="shared" si="234"/>
        <v>355</v>
      </c>
      <c r="AI377" s="92">
        <f t="shared" si="235"/>
        <v>354</v>
      </c>
      <c r="AJ377" s="92">
        <f t="shared" si="236"/>
        <v>353</v>
      </c>
      <c r="AK377" s="92">
        <f t="shared" si="237"/>
        <v>353</v>
      </c>
      <c r="AL377" s="96">
        <f t="shared" ca="1" si="215"/>
        <v>0</v>
      </c>
      <c r="AM377" s="96">
        <f t="shared" ca="1" si="216"/>
        <v>0</v>
      </c>
      <c r="AN377" s="96">
        <f t="shared" ca="1" si="217"/>
        <v>0</v>
      </c>
      <c r="AO377" s="96">
        <f t="shared" ca="1" si="218"/>
        <v>0</v>
      </c>
      <c r="AP377" s="96">
        <f t="shared" ca="1" si="219"/>
        <v>0</v>
      </c>
      <c r="AQ377" s="96">
        <f t="shared" ca="1" si="220"/>
        <v>0</v>
      </c>
      <c r="AR377" s="96">
        <f t="shared" ca="1" si="221"/>
        <v>0</v>
      </c>
      <c r="AS377" s="96">
        <f t="shared" ca="1" si="222"/>
        <v>0</v>
      </c>
      <c r="AT377" s="96">
        <f t="shared" ca="1" si="223"/>
        <v>0</v>
      </c>
      <c r="AU377" s="96">
        <f t="shared" ca="1" si="224"/>
        <v>0</v>
      </c>
      <c r="AV377" s="96">
        <f t="shared" ca="1" si="225"/>
        <v>0</v>
      </c>
      <c r="AW377" s="13">
        <f t="shared" ca="1" si="238"/>
        <v>6</v>
      </c>
      <c r="AX377" s="2">
        <f t="shared" ca="1" si="239"/>
        <v>17</v>
      </c>
    </row>
    <row r="378" spans="1:50" ht="15" customHeight="1" x14ac:dyDescent="0.25">
      <c r="A378" s="93">
        <f t="shared" si="203"/>
        <v>43258</v>
      </c>
      <c r="B378" s="51">
        <f>bering!K378</f>
        <v>5650.8059999999996</v>
      </c>
      <c r="C378" s="51">
        <f>conus!K378</f>
        <v>5859.7470000000003</v>
      </c>
      <c r="D378" s="55">
        <f t="shared" ca="1" si="210"/>
        <v>5650.8059999999996</v>
      </c>
      <c r="E378" s="61">
        <f t="shared" ca="1" si="240"/>
        <v>17</v>
      </c>
      <c r="F378" s="9">
        <f t="shared" ca="1" si="226"/>
        <v>0</v>
      </c>
      <c r="G378" s="63">
        <f>ROW()</f>
        <v>378</v>
      </c>
      <c r="H378" s="95">
        <f t="shared" si="211"/>
        <v>375</v>
      </c>
      <c r="I378" s="95">
        <f t="shared" ca="1" si="212"/>
        <v>361</v>
      </c>
      <c r="J378" s="95">
        <f t="shared" ca="1" si="213"/>
        <v>358</v>
      </c>
      <c r="K378" s="94">
        <f t="shared" si="204"/>
        <v>0</v>
      </c>
      <c r="L378" s="89">
        <f t="shared" si="206"/>
        <v>0</v>
      </c>
      <c r="M378" s="94">
        <f t="shared" ca="1" si="205"/>
        <v>0</v>
      </c>
      <c r="N378" s="89">
        <f t="shared" ca="1" si="207"/>
        <v>0</v>
      </c>
      <c r="O378" s="89"/>
      <c r="P378" s="2">
        <f t="shared" si="209"/>
        <v>361</v>
      </c>
      <c r="Q378" s="2">
        <f t="shared" si="214"/>
        <v>360</v>
      </c>
      <c r="R378" s="2">
        <f t="shared" si="214"/>
        <v>359</v>
      </c>
      <c r="S378" s="2">
        <f t="shared" si="214"/>
        <v>358</v>
      </c>
      <c r="T378" s="2">
        <f t="shared" si="214"/>
        <v>357</v>
      </c>
      <c r="U378" s="2">
        <f t="shared" si="214"/>
        <v>361</v>
      </c>
      <c r="V378" s="2">
        <f t="shared" si="214"/>
        <v>360</v>
      </c>
      <c r="W378" s="2">
        <f t="shared" si="214"/>
        <v>359</v>
      </c>
      <c r="X378" s="2">
        <f t="shared" si="214"/>
        <v>358</v>
      </c>
      <c r="Y378" s="2">
        <f t="shared" si="214"/>
        <v>357</v>
      </c>
      <c r="Z378" s="2">
        <f t="shared" si="214"/>
        <v>357</v>
      </c>
      <c r="AA378" s="92">
        <f t="shared" si="227"/>
        <v>358</v>
      </c>
      <c r="AB378" s="92">
        <f t="shared" si="228"/>
        <v>357</v>
      </c>
      <c r="AC378" s="92">
        <f t="shared" si="229"/>
        <v>356</v>
      </c>
      <c r="AD378" s="92">
        <f t="shared" si="230"/>
        <v>355</v>
      </c>
      <c r="AE378" s="92">
        <f t="shared" si="231"/>
        <v>354</v>
      </c>
      <c r="AF378" s="92">
        <f t="shared" si="232"/>
        <v>358</v>
      </c>
      <c r="AG378" s="92">
        <f t="shared" si="233"/>
        <v>357</v>
      </c>
      <c r="AH378" s="92">
        <f t="shared" si="234"/>
        <v>356</v>
      </c>
      <c r="AI378" s="92">
        <f t="shared" si="235"/>
        <v>355</v>
      </c>
      <c r="AJ378" s="92">
        <f t="shared" si="236"/>
        <v>354</v>
      </c>
      <c r="AK378" s="92">
        <f t="shared" si="237"/>
        <v>354</v>
      </c>
      <c r="AL378" s="96">
        <f t="shared" ca="1" si="215"/>
        <v>0</v>
      </c>
      <c r="AM378" s="96">
        <f t="shared" ca="1" si="216"/>
        <v>0</v>
      </c>
      <c r="AN378" s="96">
        <f t="shared" ca="1" si="217"/>
        <v>0</v>
      </c>
      <c r="AO378" s="96">
        <f t="shared" ca="1" si="218"/>
        <v>0</v>
      </c>
      <c r="AP378" s="96">
        <f t="shared" ca="1" si="219"/>
        <v>0</v>
      </c>
      <c r="AQ378" s="96">
        <f t="shared" ca="1" si="220"/>
        <v>0</v>
      </c>
      <c r="AR378" s="96">
        <f t="shared" ca="1" si="221"/>
        <v>0</v>
      </c>
      <c r="AS378" s="96">
        <f t="shared" ca="1" si="222"/>
        <v>0</v>
      </c>
      <c r="AT378" s="96">
        <f t="shared" ca="1" si="223"/>
        <v>0</v>
      </c>
      <c r="AU378" s="96">
        <f t="shared" ca="1" si="224"/>
        <v>0</v>
      </c>
      <c r="AV378" s="96">
        <f t="shared" ca="1" si="225"/>
        <v>0</v>
      </c>
      <c r="AW378" s="13">
        <f t="shared" ca="1" si="238"/>
        <v>6</v>
      </c>
      <c r="AX378" s="2">
        <f t="shared" ca="1" si="239"/>
        <v>17</v>
      </c>
    </row>
    <row r="379" spans="1:50" ht="15" customHeight="1" x14ac:dyDescent="0.25">
      <c r="A379" s="93">
        <f t="shared" si="203"/>
        <v>43259</v>
      </c>
      <c r="B379" s="51">
        <f>bering!K379</f>
        <v>5650.8059999999996</v>
      </c>
      <c r="C379" s="51">
        <f>conus!K379</f>
        <v>5859.7470000000003</v>
      </c>
      <c r="D379" s="55">
        <f t="shared" ca="1" si="210"/>
        <v>5650.8059999999996</v>
      </c>
      <c r="E379" s="61">
        <f t="shared" ca="1" si="240"/>
        <v>17</v>
      </c>
      <c r="F379" s="9">
        <f t="shared" ca="1" si="226"/>
        <v>0</v>
      </c>
      <c r="G379" s="63">
        <f>ROW()</f>
        <v>379</v>
      </c>
      <c r="H379" s="95">
        <f t="shared" si="211"/>
        <v>376</v>
      </c>
      <c r="I379" s="95">
        <f t="shared" ca="1" si="212"/>
        <v>362</v>
      </c>
      <c r="J379" s="95">
        <f t="shared" ca="1" si="213"/>
        <v>359</v>
      </c>
      <c r="K379" s="94">
        <f t="shared" si="204"/>
        <v>0</v>
      </c>
      <c r="L379" s="89">
        <f t="shared" si="206"/>
        <v>0</v>
      </c>
      <c r="M379" s="94">
        <f t="shared" ca="1" si="205"/>
        <v>0</v>
      </c>
      <c r="N379" s="89">
        <f t="shared" ca="1" si="207"/>
        <v>0</v>
      </c>
      <c r="O379" s="89"/>
      <c r="P379" s="2">
        <f t="shared" si="209"/>
        <v>362</v>
      </c>
      <c r="Q379" s="2">
        <f t="shared" si="214"/>
        <v>361</v>
      </c>
      <c r="R379" s="2">
        <f t="shared" si="214"/>
        <v>360</v>
      </c>
      <c r="S379" s="2">
        <f t="shared" si="214"/>
        <v>359</v>
      </c>
      <c r="T379" s="2">
        <f t="shared" si="214"/>
        <v>358</v>
      </c>
      <c r="U379" s="2">
        <f t="shared" si="214"/>
        <v>362</v>
      </c>
      <c r="V379" s="2">
        <f t="shared" si="214"/>
        <v>361</v>
      </c>
      <c r="W379" s="2">
        <f t="shared" si="214"/>
        <v>360</v>
      </c>
      <c r="X379" s="2">
        <f t="shared" si="214"/>
        <v>359</v>
      </c>
      <c r="Y379" s="2">
        <f t="shared" si="214"/>
        <v>358</v>
      </c>
      <c r="Z379" s="2">
        <f t="shared" si="214"/>
        <v>358</v>
      </c>
      <c r="AA379" s="92">
        <f t="shared" si="227"/>
        <v>359</v>
      </c>
      <c r="AB379" s="92">
        <f t="shared" si="228"/>
        <v>358</v>
      </c>
      <c r="AC379" s="92">
        <f t="shared" si="229"/>
        <v>357</v>
      </c>
      <c r="AD379" s="92">
        <f t="shared" si="230"/>
        <v>356</v>
      </c>
      <c r="AE379" s="92">
        <f t="shared" si="231"/>
        <v>355</v>
      </c>
      <c r="AF379" s="92">
        <f t="shared" si="232"/>
        <v>359</v>
      </c>
      <c r="AG379" s="92">
        <f t="shared" si="233"/>
        <v>358</v>
      </c>
      <c r="AH379" s="92">
        <f t="shared" si="234"/>
        <v>357</v>
      </c>
      <c r="AI379" s="92">
        <f t="shared" si="235"/>
        <v>356</v>
      </c>
      <c r="AJ379" s="92">
        <f t="shared" si="236"/>
        <v>355</v>
      </c>
      <c r="AK379" s="92">
        <f t="shared" si="237"/>
        <v>355</v>
      </c>
      <c r="AL379" s="96">
        <f t="shared" ca="1" si="215"/>
        <v>0</v>
      </c>
      <c r="AM379" s="96">
        <f t="shared" ca="1" si="216"/>
        <v>0</v>
      </c>
      <c r="AN379" s="96">
        <f t="shared" ca="1" si="217"/>
        <v>0</v>
      </c>
      <c r="AO379" s="96">
        <f t="shared" ca="1" si="218"/>
        <v>0</v>
      </c>
      <c r="AP379" s="96">
        <f t="shared" ca="1" si="219"/>
        <v>0</v>
      </c>
      <c r="AQ379" s="96">
        <f t="shared" ca="1" si="220"/>
        <v>0</v>
      </c>
      <c r="AR379" s="96">
        <f t="shared" ca="1" si="221"/>
        <v>0</v>
      </c>
      <c r="AS379" s="96">
        <f t="shared" ca="1" si="222"/>
        <v>0</v>
      </c>
      <c r="AT379" s="96">
        <f t="shared" ca="1" si="223"/>
        <v>0</v>
      </c>
      <c r="AU379" s="96">
        <f t="shared" ca="1" si="224"/>
        <v>0</v>
      </c>
      <c r="AV379" s="96">
        <f t="shared" ca="1" si="225"/>
        <v>0</v>
      </c>
      <c r="AW379" s="13">
        <f t="shared" ca="1" si="238"/>
        <v>6</v>
      </c>
      <c r="AX379" s="2">
        <f t="shared" ca="1" si="239"/>
        <v>17</v>
      </c>
    </row>
    <row r="380" spans="1:50" ht="15" customHeight="1" x14ac:dyDescent="0.25">
      <c r="A380" s="93">
        <f t="shared" si="203"/>
        <v>43260</v>
      </c>
      <c r="B380" s="51">
        <f>bering!K380</f>
        <v>5650.8059999999996</v>
      </c>
      <c r="C380" s="51">
        <f>conus!K380</f>
        <v>5859.7470000000003</v>
      </c>
      <c r="D380" s="55">
        <f t="shared" ca="1" si="210"/>
        <v>5650.8059999999996</v>
      </c>
      <c r="E380" s="61">
        <f t="shared" ca="1" si="240"/>
        <v>17</v>
      </c>
      <c r="F380" s="9">
        <f t="shared" ca="1" si="226"/>
        <v>0</v>
      </c>
      <c r="G380" s="63">
        <f>ROW()</f>
        <v>380</v>
      </c>
      <c r="H380" s="95">
        <f t="shared" si="211"/>
        <v>377</v>
      </c>
      <c r="I380" s="95">
        <f t="shared" ca="1" si="212"/>
        <v>363</v>
      </c>
      <c r="J380" s="95">
        <f t="shared" ca="1" si="213"/>
        <v>360</v>
      </c>
      <c r="K380" s="94">
        <f t="shared" si="204"/>
        <v>0</v>
      </c>
      <c r="L380" s="89">
        <f t="shared" si="206"/>
        <v>0</v>
      </c>
      <c r="M380" s="94">
        <f t="shared" ca="1" si="205"/>
        <v>0</v>
      </c>
      <c r="N380" s="89">
        <f t="shared" ca="1" si="207"/>
        <v>0</v>
      </c>
      <c r="O380" s="89"/>
      <c r="P380" s="2">
        <f t="shared" si="209"/>
        <v>363</v>
      </c>
      <c r="Q380" s="2">
        <f t="shared" si="214"/>
        <v>362</v>
      </c>
      <c r="R380" s="2">
        <f t="shared" si="214"/>
        <v>361</v>
      </c>
      <c r="S380" s="2">
        <f t="shared" si="214"/>
        <v>360</v>
      </c>
      <c r="T380" s="2">
        <f t="shared" si="214"/>
        <v>359</v>
      </c>
      <c r="U380" s="2">
        <f t="shared" si="214"/>
        <v>363</v>
      </c>
      <c r="V380" s="2">
        <f t="shared" si="214"/>
        <v>362</v>
      </c>
      <c r="W380" s="2">
        <f t="shared" si="214"/>
        <v>361</v>
      </c>
      <c r="X380" s="2">
        <f t="shared" si="214"/>
        <v>360</v>
      </c>
      <c r="Y380" s="2">
        <f t="shared" si="214"/>
        <v>359</v>
      </c>
      <c r="Z380" s="2">
        <f t="shared" si="214"/>
        <v>359</v>
      </c>
      <c r="AA380" s="92">
        <f t="shared" si="227"/>
        <v>360</v>
      </c>
      <c r="AB380" s="92">
        <f t="shared" si="228"/>
        <v>359</v>
      </c>
      <c r="AC380" s="92">
        <f t="shared" si="229"/>
        <v>358</v>
      </c>
      <c r="AD380" s="92">
        <f t="shared" si="230"/>
        <v>357</v>
      </c>
      <c r="AE380" s="92">
        <f t="shared" si="231"/>
        <v>356</v>
      </c>
      <c r="AF380" s="92">
        <f t="shared" si="232"/>
        <v>360</v>
      </c>
      <c r="AG380" s="92">
        <f t="shared" si="233"/>
        <v>359</v>
      </c>
      <c r="AH380" s="92">
        <f t="shared" si="234"/>
        <v>358</v>
      </c>
      <c r="AI380" s="92">
        <f t="shared" si="235"/>
        <v>357</v>
      </c>
      <c r="AJ380" s="92">
        <f t="shared" si="236"/>
        <v>356</v>
      </c>
      <c r="AK380" s="92">
        <f t="shared" si="237"/>
        <v>356</v>
      </c>
      <c r="AL380" s="96">
        <f t="shared" ca="1" si="215"/>
        <v>0</v>
      </c>
      <c r="AM380" s="96">
        <f t="shared" ca="1" si="216"/>
        <v>0</v>
      </c>
      <c r="AN380" s="96">
        <f t="shared" ca="1" si="217"/>
        <v>0</v>
      </c>
      <c r="AO380" s="96">
        <f t="shared" ca="1" si="218"/>
        <v>0</v>
      </c>
      <c r="AP380" s="96">
        <f t="shared" ca="1" si="219"/>
        <v>0</v>
      </c>
      <c r="AQ380" s="96">
        <f t="shared" ca="1" si="220"/>
        <v>0</v>
      </c>
      <c r="AR380" s="96">
        <f t="shared" ca="1" si="221"/>
        <v>0</v>
      </c>
      <c r="AS380" s="96">
        <f t="shared" ca="1" si="222"/>
        <v>0</v>
      </c>
      <c r="AT380" s="96">
        <f t="shared" ca="1" si="223"/>
        <v>0</v>
      </c>
      <c r="AU380" s="96">
        <f t="shared" ca="1" si="224"/>
        <v>0</v>
      </c>
      <c r="AV380" s="96">
        <f t="shared" ca="1" si="225"/>
        <v>0</v>
      </c>
      <c r="AW380" s="13">
        <f t="shared" ca="1" si="238"/>
        <v>6</v>
      </c>
      <c r="AX380" s="2">
        <f t="shared" ca="1" si="239"/>
        <v>17</v>
      </c>
    </row>
    <row r="381" spans="1:50" ht="15" customHeight="1" x14ac:dyDescent="0.25">
      <c r="A381" s="93">
        <f t="shared" si="203"/>
        <v>43261</v>
      </c>
      <c r="B381" s="51">
        <f>bering!K381</f>
        <v>5650.8059999999996</v>
      </c>
      <c r="C381" s="51">
        <f>conus!K381</f>
        <v>5859.7470000000003</v>
      </c>
      <c r="D381" s="55">
        <f t="shared" ca="1" si="210"/>
        <v>5650.8059999999996</v>
      </c>
      <c r="E381" s="61">
        <f t="shared" ca="1" si="240"/>
        <v>17</v>
      </c>
      <c r="F381" s="9">
        <f t="shared" ca="1" si="226"/>
        <v>0</v>
      </c>
      <c r="G381" s="63">
        <f>ROW()</f>
        <v>381</v>
      </c>
      <c r="H381" s="95">
        <f t="shared" si="211"/>
        <v>378</v>
      </c>
      <c r="I381" s="95">
        <f t="shared" ca="1" si="212"/>
        <v>364</v>
      </c>
      <c r="J381" s="95">
        <f t="shared" ca="1" si="213"/>
        <v>361</v>
      </c>
      <c r="K381" s="94">
        <f t="shared" si="204"/>
        <v>0</v>
      </c>
      <c r="L381" s="89">
        <f t="shared" si="206"/>
        <v>0</v>
      </c>
      <c r="M381" s="94">
        <f t="shared" ca="1" si="205"/>
        <v>0</v>
      </c>
      <c r="N381" s="89">
        <f t="shared" ca="1" si="207"/>
        <v>0</v>
      </c>
      <c r="O381" s="89"/>
      <c r="P381" s="2">
        <f t="shared" si="209"/>
        <v>364</v>
      </c>
      <c r="Q381" s="2">
        <f t="shared" si="214"/>
        <v>363</v>
      </c>
      <c r="R381" s="2">
        <f t="shared" si="214"/>
        <v>362</v>
      </c>
      <c r="S381" s="2">
        <f t="shared" si="214"/>
        <v>361</v>
      </c>
      <c r="T381" s="2">
        <f t="shared" si="214"/>
        <v>360</v>
      </c>
      <c r="U381" s="2">
        <f t="shared" si="214"/>
        <v>364</v>
      </c>
      <c r="V381" s="2">
        <f t="shared" si="214"/>
        <v>363</v>
      </c>
      <c r="W381" s="2">
        <f t="shared" si="214"/>
        <v>362</v>
      </c>
      <c r="X381" s="2">
        <f t="shared" si="214"/>
        <v>361</v>
      </c>
      <c r="Y381" s="2">
        <f t="shared" si="214"/>
        <v>360</v>
      </c>
      <c r="Z381" s="2">
        <f t="shared" si="214"/>
        <v>360</v>
      </c>
      <c r="AA381" s="92">
        <f t="shared" si="227"/>
        <v>361</v>
      </c>
      <c r="AB381" s="92">
        <f t="shared" si="228"/>
        <v>360</v>
      </c>
      <c r="AC381" s="92">
        <f t="shared" si="229"/>
        <v>359</v>
      </c>
      <c r="AD381" s="92">
        <f t="shared" si="230"/>
        <v>358</v>
      </c>
      <c r="AE381" s="92">
        <f t="shared" si="231"/>
        <v>357</v>
      </c>
      <c r="AF381" s="92">
        <f t="shared" si="232"/>
        <v>361</v>
      </c>
      <c r="AG381" s="92">
        <f t="shared" si="233"/>
        <v>360</v>
      </c>
      <c r="AH381" s="92">
        <f t="shared" si="234"/>
        <v>359</v>
      </c>
      <c r="AI381" s="92">
        <f t="shared" si="235"/>
        <v>358</v>
      </c>
      <c r="AJ381" s="92">
        <f t="shared" si="236"/>
        <v>357</v>
      </c>
      <c r="AK381" s="92">
        <f t="shared" si="237"/>
        <v>357</v>
      </c>
      <c r="AL381" s="96">
        <f t="shared" ca="1" si="215"/>
        <v>0</v>
      </c>
      <c r="AM381" s="96">
        <f t="shared" ca="1" si="216"/>
        <v>0</v>
      </c>
      <c r="AN381" s="96">
        <f t="shared" ca="1" si="217"/>
        <v>0</v>
      </c>
      <c r="AO381" s="96">
        <f t="shared" ca="1" si="218"/>
        <v>0</v>
      </c>
      <c r="AP381" s="96">
        <f t="shared" ca="1" si="219"/>
        <v>0</v>
      </c>
      <c r="AQ381" s="96">
        <f t="shared" ca="1" si="220"/>
        <v>0</v>
      </c>
      <c r="AR381" s="96">
        <f t="shared" ca="1" si="221"/>
        <v>0</v>
      </c>
      <c r="AS381" s="96">
        <f t="shared" ca="1" si="222"/>
        <v>0</v>
      </c>
      <c r="AT381" s="96">
        <f t="shared" ca="1" si="223"/>
        <v>0</v>
      </c>
      <c r="AU381" s="96">
        <f t="shared" ca="1" si="224"/>
        <v>0</v>
      </c>
      <c r="AV381" s="96">
        <f t="shared" ca="1" si="225"/>
        <v>0</v>
      </c>
      <c r="AW381" s="13">
        <f t="shared" ca="1" si="238"/>
        <v>6</v>
      </c>
      <c r="AX381" s="2">
        <f t="shared" ca="1" si="239"/>
        <v>17</v>
      </c>
    </row>
    <row r="382" spans="1:50" ht="15" customHeight="1" x14ac:dyDescent="0.25">
      <c r="A382" s="93">
        <f t="shared" si="203"/>
        <v>43262</v>
      </c>
      <c r="B382" s="51">
        <f>bering!K382</f>
        <v>5650.8059999999996</v>
      </c>
      <c r="C382" s="51">
        <f>conus!K382</f>
        <v>5859.7470000000003</v>
      </c>
      <c r="D382" s="55">
        <f t="shared" ca="1" si="210"/>
        <v>5650.8059999999996</v>
      </c>
      <c r="E382" s="61">
        <f t="shared" ca="1" si="240"/>
        <v>17</v>
      </c>
      <c r="F382" s="9">
        <f t="shared" ca="1" si="226"/>
        <v>0</v>
      </c>
      <c r="G382" s="63">
        <f>ROW()</f>
        <v>382</v>
      </c>
      <c r="H382" s="95">
        <f t="shared" si="211"/>
        <v>379</v>
      </c>
      <c r="I382" s="95">
        <f t="shared" ca="1" si="212"/>
        <v>365</v>
      </c>
      <c r="J382" s="95">
        <f t="shared" ca="1" si="213"/>
        <v>362</v>
      </c>
      <c r="K382" s="94">
        <f t="shared" si="204"/>
        <v>0</v>
      </c>
      <c r="L382" s="89">
        <f t="shared" si="206"/>
        <v>0</v>
      </c>
      <c r="M382" s="94">
        <f t="shared" ca="1" si="205"/>
        <v>0</v>
      </c>
      <c r="N382" s="89">
        <f t="shared" ca="1" si="207"/>
        <v>0</v>
      </c>
      <c r="O382" s="89"/>
      <c r="P382" s="2">
        <f t="shared" si="209"/>
        <v>365</v>
      </c>
      <c r="Q382" s="2">
        <f t="shared" si="214"/>
        <v>364</v>
      </c>
      <c r="R382" s="2">
        <f t="shared" si="214"/>
        <v>363</v>
      </c>
      <c r="S382" s="2">
        <f t="shared" si="214"/>
        <v>362</v>
      </c>
      <c r="T382" s="2">
        <f t="shared" si="214"/>
        <v>361</v>
      </c>
      <c r="U382" s="2">
        <f t="shared" si="214"/>
        <v>365</v>
      </c>
      <c r="V382" s="2">
        <f t="shared" si="214"/>
        <v>364</v>
      </c>
      <c r="W382" s="2">
        <f t="shared" si="214"/>
        <v>363</v>
      </c>
      <c r="X382" s="2">
        <f t="shared" si="214"/>
        <v>362</v>
      </c>
      <c r="Y382" s="2">
        <f t="shared" si="214"/>
        <v>361</v>
      </c>
      <c r="Z382" s="2">
        <f t="shared" si="214"/>
        <v>361</v>
      </c>
      <c r="AA382" s="92">
        <f t="shared" si="227"/>
        <v>362</v>
      </c>
      <c r="AB382" s="92">
        <f t="shared" si="228"/>
        <v>361</v>
      </c>
      <c r="AC382" s="92">
        <f t="shared" si="229"/>
        <v>360</v>
      </c>
      <c r="AD382" s="92">
        <f t="shared" si="230"/>
        <v>359</v>
      </c>
      <c r="AE382" s="92">
        <f t="shared" si="231"/>
        <v>358</v>
      </c>
      <c r="AF382" s="92">
        <f t="shared" si="232"/>
        <v>362</v>
      </c>
      <c r="AG382" s="92">
        <f t="shared" si="233"/>
        <v>361</v>
      </c>
      <c r="AH382" s="92">
        <f t="shared" si="234"/>
        <v>360</v>
      </c>
      <c r="AI382" s="92">
        <f t="shared" si="235"/>
        <v>359</v>
      </c>
      <c r="AJ382" s="92">
        <f t="shared" si="236"/>
        <v>358</v>
      </c>
      <c r="AK382" s="92">
        <f t="shared" si="237"/>
        <v>358</v>
      </c>
      <c r="AL382" s="96">
        <f t="shared" ca="1" si="215"/>
        <v>0</v>
      </c>
      <c r="AM382" s="96">
        <f t="shared" ca="1" si="216"/>
        <v>0</v>
      </c>
      <c r="AN382" s="96">
        <f t="shared" ca="1" si="217"/>
        <v>0</v>
      </c>
      <c r="AO382" s="96">
        <f t="shared" ca="1" si="218"/>
        <v>0</v>
      </c>
      <c r="AP382" s="96">
        <f t="shared" ca="1" si="219"/>
        <v>0</v>
      </c>
      <c r="AQ382" s="96">
        <f t="shared" ca="1" si="220"/>
        <v>0</v>
      </c>
      <c r="AR382" s="96">
        <f t="shared" ca="1" si="221"/>
        <v>0</v>
      </c>
      <c r="AS382" s="96">
        <f t="shared" ca="1" si="222"/>
        <v>0</v>
      </c>
      <c r="AT382" s="96">
        <f t="shared" ca="1" si="223"/>
        <v>0</v>
      </c>
      <c r="AU382" s="96">
        <f t="shared" ca="1" si="224"/>
        <v>0</v>
      </c>
      <c r="AV382" s="96">
        <f t="shared" ca="1" si="225"/>
        <v>0</v>
      </c>
      <c r="AW382" s="13">
        <f t="shared" ca="1" si="238"/>
        <v>6</v>
      </c>
      <c r="AX382" s="2">
        <f t="shared" ca="1" si="239"/>
        <v>17</v>
      </c>
    </row>
    <row r="383" spans="1:50" ht="15" customHeight="1" x14ac:dyDescent="0.25">
      <c r="A383" s="93">
        <f t="shared" si="203"/>
        <v>43263</v>
      </c>
      <c r="B383" s="51">
        <f>bering!K383</f>
        <v>5650.8059999999996</v>
      </c>
      <c r="C383" s="51">
        <f>conus!K383</f>
        <v>5859.7470000000003</v>
      </c>
      <c r="D383" s="55">
        <f t="shared" ca="1" si="210"/>
        <v>5650.8059999999996</v>
      </c>
      <c r="E383" s="61">
        <f t="shared" ca="1" si="240"/>
        <v>17</v>
      </c>
      <c r="F383" s="9">
        <f t="shared" ca="1" si="226"/>
        <v>0</v>
      </c>
      <c r="G383" s="63">
        <f>ROW()</f>
        <v>383</v>
      </c>
      <c r="H383" s="95">
        <f t="shared" si="211"/>
        <v>380</v>
      </c>
      <c r="I383" s="95">
        <f t="shared" ca="1" si="212"/>
        <v>366</v>
      </c>
      <c r="J383" s="95">
        <f t="shared" ca="1" si="213"/>
        <v>363</v>
      </c>
      <c r="K383" s="94">
        <f t="shared" si="204"/>
        <v>0</v>
      </c>
      <c r="L383" s="89">
        <f t="shared" si="206"/>
        <v>0</v>
      </c>
      <c r="M383" s="94">
        <f t="shared" ca="1" si="205"/>
        <v>0</v>
      </c>
      <c r="N383" s="89">
        <f t="shared" ca="1" si="207"/>
        <v>0</v>
      </c>
      <c r="O383" s="89"/>
      <c r="P383" s="2">
        <f t="shared" si="209"/>
        <v>366</v>
      </c>
      <c r="Q383" s="2">
        <f t="shared" si="214"/>
        <v>365</v>
      </c>
      <c r="R383" s="2">
        <f t="shared" si="214"/>
        <v>364</v>
      </c>
      <c r="S383" s="2">
        <f t="shared" si="214"/>
        <v>363</v>
      </c>
      <c r="T383" s="2">
        <f t="shared" si="214"/>
        <v>362</v>
      </c>
      <c r="U383" s="2">
        <f t="shared" si="214"/>
        <v>366</v>
      </c>
      <c r="V383" s="2">
        <f t="shared" si="214"/>
        <v>365</v>
      </c>
      <c r="W383" s="2">
        <f t="shared" si="214"/>
        <v>364</v>
      </c>
      <c r="X383" s="2">
        <f t="shared" si="214"/>
        <v>363</v>
      </c>
      <c r="Y383" s="2">
        <f t="shared" si="214"/>
        <v>362</v>
      </c>
      <c r="Z383" s="2">
        <f t="shared" si="214"/>
        <v>362</v>
      </c>
      <c r="AA383" s="92">
        <f t="shared" si="227"/>
        <v>363</v>
      </c>
      <c r="AB383" s="92">
        <f t="shared" si="228"/>
        <v>362</v>
      </c>
      <c r="AC383" s="92">
        <f t="shared" si="229"/>
        <v>361</v>
      </c>
      <c r="AD383" s="92">
        <f t="shared" si="230"/>
        <v>360</v>
      </c>
      <c r="AE383" s="92">
        <f t="shared" si="231"/>
        <v>359</v>
      </c>
      <c r="AF383" s="92">
        <f t="shared" si="232"/>
        <v>363</v>
      </c>
      <c r="AG383" s="92">
        <f t="shared" si="233"/>
        <v>362</v>
      </c>
      <c r="AH383" s="92">
        <f t="shared" si="234"/>
        <v>361</v>
      </c>
      <c r="AI383" s="92">
        <f t="shared" si="235"/>
        <v>360</v>
      </c>
      <c r="AJ383" s="92">
        <f t="shared" si="236"/>
        <v>359</v>
      </c>
      <c r="AK383" s="92">
        <f t="shared" si="237"/>
        <v>359</v>
      </c>
      <c r="AL383" s="96">
        <f t="shared" ca="1" si="215"/>
        <v>0</v>
      </c>
      <c r="AM383" s="96">
        <f t="shared" ca="1" si="216"/>
        <v>0</v>
      </c>
      <c r="AN383" s="96">
        <f t="shared" ca="1" si="217"/>
        <v>0</v>
      </c>
      <c r="AO383" s="96">
        <f t="shared" ca="1" si="218"/>
        <v>0</v>
      </c>
      <c r="AP383" s="96">
        <f t="shared" ca="1" si="219"/>
        <v>0</v>
      </c>
      <c r="AQ383" s="96">
        <f t="shared" ca="1" si="220"/>
        <v>0</v>
      </c>
      <c r="AR383" s="96">
        <f t="shared" ca="1" si="221"/>
        <v>0</v>
      </c>
      <c r="AS383" s="96">
        <f t="shared" ca="1" si="222"/>
        <v>0</v>
      </c>
      <c r="AT383" s="96">
        <f t="shared" ca="1" si="223"/>
        <v>0</v>
      </c>
      <c r="AU383" s="96">
        <f t="shared" ca="1" si="224"/>
        <v>0</v>
      </c>
      <c r="AV383" s="96">
        <f t="shared" ca="1" si="225"/>
        <v>0</v>
      </c>
      <c r="AW383" s="13">
        <f t="shared" ca="1" si="238"/>
        <v>6</v>
      </c>
      <c r="AX383" s="2">
        <f t="shared" ca="1" si="239"/>
        <v>17</v>
      </c>
    </row>
    <row r="384" spans="1:50" ht="15" customHeight="1" x14ac:dyDescent="0.25">
      <c r="A384" s="93">
        <f t="shared" si="203"/>
        <v>43264</v>
      </c>
      <c r="B384" s="51">
        <f>bering!K384</f>
        <v>5650.8059999999996</v>
      </c>
      <c r="C384" s="51">
        <f>conus!K384</f>
        <v>5859.7470000000003</v>
      </c>
      <c r="D384" s="55">
        <f t="shared" ca="1" si="210"/>
        <v>5650.8059999999996</v>
      </c>
      <c r="E384" s="61">
        <f t="shared" ca="1" si="240"/>
        <v>17</v>
      </c>
      <c r="F384" s="9">
        <f t="shared" ca="1" si="226"/>
        <v>0</v>
      </c>
      <c r="G384" s="63">
        <f>ROW()</f>
        <v>384</v>
      </c>
      <c r="H384" s="95">
        <f t="shared" si="211"/>
        <v>381</v>
      </c>
      <c r="I384" s="95">
        <f t="shared" ca="1" si="212"/>
        <v>367</v>
      </c>
      <c r="J384" s="95">
        <f t="shared" ca="1" si="213"/>
        <v>364</v>
      </c>
      <c r="K384" s="94">
        <f t="shared" si="204"/>
        <v>0</v>
      </c>
      <c r="L384" s="89">
        <f t="shared" si="206"/>
        <v>0</v>
      </c>
      <c r="M384" s="94">
        <f t="shared" ca="1" si="205"/>
        <v>0</v>
      </c>
      <c r="N384" s="89">
        <f t="shared" ca="1" si="207"/>
        <v>0</v>
      </c>
      <c r="O384" s="89"/>
      <c r="P384" s="2">
        <f t="shared" si="209"/>
        <v>367</v>
      </c>
      <c r="Q384" s="2">
        <f t="shared" si="214"/>
        <v>366</v>
      </c>
      <c r="R384" s="2">
        <f t="shared" ref="Q384:Z402" si="241">$G384-R$6</f>
        <v>365</v>
      </c>
      <c r="S384" s="2">
        <f t="shared" si="241"/>
        <v>364</v>
      </c>
      <c r="T384" s="2">
        <f t="shared" si="241"/>
        <v>363</v>
      </c>
      <c r="U384" s="2">
        <f t="shared" si="241"/>
        <v>367</v>
      </c>
      <c r="V384" s="2">
        <f t="shared" si="241"/>
        <v>366</v>
      </c>
      <c r="W384" s="2">
        <f t="shared" si="241"/>
        <v>365</v>
      </c>
      <c r="X384" s="2">
        <f t="shared" si="241"/>
        <v>364</v>
      </c>
      <c r="Y384" s="2">
        <f t="shared" si="241"/>
        <v>363</v>
      </c>
      <c r="Z384" s="2">
        <f t="shared" si="241"/>
        <v>363</v>
      </c>
      <c r="AA384" s="92">
        <f t="shared" si="227"/>
        <v>364</v>
      </c>
      <c r="AB384" s="92">
        <f t="shared" si="228"/>
        <v>363</v>
      </c>
      <c r="AC384" s="92">
        <f t="shared" si="229"/>
        <v>362</v>
      </c>
      <c r="AD384" s="92">
        <f t="shared" si="230"/>
        <v>361</v>
      </c>
      <c r="AE384" s="92">
        <f t="shared" si="231"/>
        <v>360</v>
      </c>
      <c r="AF384" s="92">
        <f t="shared" si="232"/>
        <v>364</v>
      </c>
      <c r="AG384" s="92">
        <f t="shared" si="233"/>
        <v>363</v>
      </c>
      <c r="AH384" s="92">
        <f t="shared" si="234"/>
        <v>362</v>
      </c>
      <c r="AI384" s="92">
        <f t="shared" si="235"/>
        <v>361</v>
      </c>
      <c r="AJ384" s="92">
        <f t="shared" si="236"/>
        <v>360</v>
      </c>
      <c r="AK384" s="92">
        <f t="shared" si="237"/>
        <v>360</v>
      </c>
      <c r="AL384" s="96">
        <f t="shared" ca="1" si="215"/>
        <v>0</v>
      </c>
      <c r="AM384" s="96">
        <f t="shared" ca="1" si="216"/>
        <v>0</v>
      </c>
      <c r="AN384" s="96">
        <f t="shared" ca="1" si="217"/>
        <v>0</v>
      </c>
      <c r="AO384" s="96">
        <f t="shared" ca="1" si="218"/>
        <v>0</v>
      </c>
      <c r="AP384" s="96">
        <f t="shared" ca="1" si="219"/>
        <v>0</v>
      </c>
      <c r="AQ384" s="96">
        <f t="shared" ca="1" si="220"/>
        <v>0</v>
      </c>
      <c r="AR384" s="96">
        <f t="shared" ca="1" si="221"/>
        <v>0</v>
      </c>
      <c r="AS384" s="96">
        <f t="shared" ca="1" si="222"/>
        <v>0</v>
      </c>
      <c r="AT384" s="96">
        <f t="shared" ca="1" si="223"/>
        <v>0</v>
      </c>
      <c r="AU384" s="96">
        <f t="shared" ca="1" si="224"/>
        <v>0</v>
      </c>
      <c r="AV384" s="96">
        <f t="shared" ca="1" si="225"/>
        <v>0</v>
      </c>
      <c r="AW384" s="13">
        <f t="shared" ca="1" si="238"/>
        <v>6</v>
      </c>
      <c r="AX384" s="2">
        <f t="shared" ca="1" si="239"/>
        <v>17</v>
      </c>
    </row>
    <row r="385" spans="1:50" ht="15" customHeight="1" x14ac:dyDescent="0.25">
      <c r="A385" s="93">
        <f t="shared" si="203"/>
        <v>43265</v>
      </c>
      <c r="B385" s="51">
        <f>bering!K385</f>
        <v>5650.8059999999996</v>
      </c>
      <c r="C385" s="51">
        <f>conus!K385</f>
        <v>5859.7470000000003</v>
      </c>
      <c r="D385" s="55">
        <f t="shared" ca="1" si="210"/>
        <v>5650.8059999999996</v>
      </c>
      <c r="E385" s="61">
        <f t="shared" ca="1" si="240"/>
        <v>17</v>
      </c>
      <c r="F385" s="9">
        <f t="shared" ca="1" si="226"/>
        <v>0</v>
      </c>
      <c r="G385" s="63">
        <f>ROW()</f>
        <v>385</v>
      </c>
      <c r="H385" s="95">
        <f t="shared" si="211"/>
        <v>382</v>
      </c>
      <c r="I385" s="95">
        <f t="shared" ca="1" si="212"/>
        <v>368</v>
      </c>
      <c r="J385" s="95">
        <f t="shared" ca="1" si="213"/>
        <v>365</v>
      </c>
      <c r="K385" s="94">
        <f t="shared" si="204"/>
        <v>0</v>
      </c>
      <c r="L385" s="89">
        <f t="shared" si="206"/>
        <v>0</v>
      </c>
      <c r="M385" s="94">
        <f t="shared" ca="1" si="205"/>
        <v>0</v>
      </c>
      <c r="N385" s="89">
        <f t="shared" ca="1" si="207"/>
        <v>0</v>
      </c>
      <c r="O385" s="89"/>
      <c r="P385" s="2">
        <f t="shared" si="209"/>
        <v>368</v>
      </c>
      <c r="Q385" s="2">
        <f t="shared" si="241"/>
        <v>367</v>
      </c>
      <c r="R385" s="2">
        <f t="shared" si="241"/>
        <v>366</v>
      </c>
      <c r="S385" s="2">
        <f t="shared" si="241"/>
        <v>365</v>
      </c>
      <c r="T385" s="2">
        <f t="shared" si="241"/>
        <v>364</v>
      </c>
      <c r="U385" s="2">
        <f t="shared" si="241"/>
        <v>368</v>
      </c>
      <c r="V385" s="2">
        <f t="shared" si="241"/>
        <v>367</v>
      </c>
      <c r="W385" s="2">
        <f t="shared" si="241"/>
        <v>366</v>
      </c>
      <c r="X385" s="2">
        <f t="shared" si="241"/>
        <v>365</v>
      </c>
      <c r="Y385" s="2">
        <f t="shared" si="241"/>
        <v>364</v>
      </c>
      <c r="Z385" s="2">
        <f t="shared" si="241"/>
        <v>364</v>
      </c>
      <c r="AA385" s="92">
        <f t="shared" si="227"/>
        <v>365</v>
      </c>
      <c r="AB385" s="92">
        <f t="shared" si="228"/>
        <v>364</v>
      </c>
      <c r="AC385" s="92">
        <f t="shared" si="229"/>
        <v>363</v>
      </c>
      <c r="AD385" s="92">
        <f t="shared" si="230"/>
        <v>362</v>
      </c>
      <c r="AE385" s="92">
        <f t="shared" si="231"/>
        <v>361</v>
      </c>
      <c r="AF385" s="92">
        <f t="shared" si="232"/>
        <v>365</v>
      </c>
      <c r="AG385" s="92">
        <f t="shared" si="233"/>
        <v>364</v>
      </c>
      <c r="AH385" s="92">
        <f t="shared" si="234"/>
        <v>363</v>
      </c>
      <c r="AI385" s="92">
        <f t="shared" si="235"/>
        <v>362</v>
      </c>
      <c r="AJ385" s="92">
        <f t="shared" si="236"/>
        <v>361</v>
      </c>
      <c r="AK385" s="92">
        <f t="shared" si="237"/>
        <v>361</v>
      </c>
      <c r="AL385" s="96">
        <f t="shared" ca="1" si="215"/>
        <v>0</v>
      </c>
      <c r="AM385" s="96">
        <f t="shared" ca="1" si="216"/>
        <v>0</v>
      </c>
      <c r="AN385" s="96">
        <f t="shared" ca="1" si="217"/>
        <v>0</v>
      </c>
      <c r="AO385" s="96">
        <f t="shared" ca="1" si="218"/>
        <v>0</v>
      </c>
      <c r="AP385" s="96">
        <f t="shared" ca="1" si="219"/>
        <v>0</v>
      </c>
      <c r="AQ385" s="96">
        <f t="shared" ca="1" si="220"/>
        <v>0</v>
      </c>
      <c r="AR385" s="96">
        <f t="shared" ca="1" si="221"/>
        <v>0</v>
      </c>
      <c r="AS385" s="96">
        <f t="shared" ca="1" si="222"/>
        <v>0</v>
      </c>
      <c r="AT385" s="96">
        <f t="shared" ca="1" si="223"/>
        <v>0</v>
      </c>
      <c r="AU385" s="96">
        <f t="shared" ca="1" si="224"/>
        <v>0</v>
      </c>
      <c r="AV385" s="96">
        <f t="shared" ca="1" si="225"/>
        <v>0</v>
      </c>
      <c r="AW385" s="13">
        <f t="shared" ca="1" si="238"/>
        <v>6</v>
      </c>
      <c r="AX385" s="2">
        <f t="shared" ca="1" si="239"/>
        <v>17</v>
      </c>
    </row>
    <row r="386" spans="1:50" ht="15" customHeight="1" x14ac:dyDescent="0.25">
      <c r="A386" s="93">
        <f t="shared" si="203"/>
        <v>43266</v>
      </c>
      <c r="B386" s="51">
        <f>bering!K386</f>
        <v>5650.8059999999996</v>
      </c>
      <c r="C386" s="51">
        <f>conus!K386</f>
        <v>5859.7470000000003</v>
      </c>
      <c r="D386" s="55">
        <f t="shared" ca="1" si="210"/>
        <v>5650.8059999999996</v>
      </c>
      <c r="E386" s="61">
        <f t="shared" ca="1" si="240"/>
        <v>17</v>
      </c>
      <c r="F386" s="9">
        <f t="shared" ca="1" si="226"/>
        <v>0</v>
      </c>
      <c r="G386" s="63">
        <f>ROW()</f>
        <v>386</v>
      </c>
      <c r="H386" s="95">
        <f t="shared" si="211"/>
        <v>383</v>
      </c>
      <c r="I386" s="95">
        <f t="shared" ca="1" si="212"/>
        <v>369</v>
      </c>
      <c r="J386" s="95">
        <f t="shared" ca="1" si="213"/>
        <v>366</v>
      </c>
      <c r="K386" s="94">
        <f t="shared" si="204"/>
        <v>0</v>
      </c>
      <c r="L386" s="89">
        <f t="shared" si="206"/>
        <v>0</v>
      </c>
      <c r="M386" s="94">
        <f t="shared" ca="1" si="205"/>
        <v>0</v>
      </c>
      <c r="N386" s="89">
        <f t="shared" ca="1" si="207"/>
        <v>0</v>
      </c>
      <c r="O386" s="89"/>
      <c r="P386" s="2">
        <f t="shared" si="209"/>
        <v>369</v>
      </c>
      <c r="Q386" s="2">
        <f t="shared" si="241"/>
        <v>368</v>
      </c>
      <c r="R386" s="2">
        <f t="shared" si="241"/>
        <v>367</v>
      </c>
      <c r="S386" s="2">
        <f t="shared" si="241"/>
        <v>366</v>
      </c>
      <c r="T386" s="2">
        <f t="shared" si="241"/>
        <v>365</v>
      </c>
      <c r="U386" s="2">
        <f t="shared" si="241"/>
        <v>369</v>
      </c>
      <c r="V386" s="2">
        <f t="shared" si="241"/>
        <v>368</v>
      </c>
      <c r="W386" s="2">
        <f t="shared" si="241"/>
        <v>367</v>
      </c>
      <c r="X386" s="2">
        <f t="shared" si="241"/>
        <v>366</v>
      </c>
      <c r="Y386" s="2">
        <f t="shared" si="241"/>
        <v>365</v>
      </c>
      <c r="Z386" s="2">
        <f t="shared" si="241"/>
        <v>365</v>
      </c>
      <c r="AA386" s="92">
        <f t="shared" si="227"/>
        <v>366</v>
      </c>
      <c r="AB386" s="92">
        <f t="shared" si="228"/>
        <v>365</v>
      </c>
      <c r="AC386" s="92">
        <f t="shared" si="229"/>
        <v>364</v>
      </c>
      <c r="AD386" s="92">
        <f t="shared" si="230"/>
        <v>363</v>
      </c>
      <c r="AE386" s="92">
        <f t="shared" si="231"/>
        <v>362</v>
      </c>
      <c r="AF386" s="92">
        <f t="shared" si="232"/>
        <v>366</v>
      </c>
      <c r="AG386" s="92">
        <f t="shared" si="233"/>
        <v>365</v>
      </c>
      <c r="AH386" s="92">
        <f t="shared" si="234"/>
        <v>364</v>
      </c>
      <c r="AI386" s="92">
        <f t="shared" si="235"/>
        <v>363</v>
      </c>
      <c r="AJ386" s="92">
        <f t="shared" si="236"/>
        <v>362</v>
      </c>
      <c r="AK386" s="92">
        <f t="shared" si="237"/>
        <v>362</v>
      </c>
      <c r="AL386" s="96">
        <f t="shared" ca="1" si="215"/>
        <v>0</v>
      </c>
      <c r="AM386" s="96">
        <f t="shared" ca="1" si="216"/>
        <v>0</v>
      </c>
      <c r="AN386" s="96">
        <f t="shared" ca="1" si="217"/>
        <v>0</v>
      </c>
      <c r="AO386" s="96">
        <f t="shared" ca="1" si="218"/>
        <v>0</v>
      </c>
      <c r="AP386" s="96">
        <f t="shared" ca="1" si="219"/>
        <v>0</v>
      </c>
      <c r="AQ386" s="96">
        <f t="shared" ca="1" si="220"/>
        <v>0</v>
      </c>
      <c r="AR386" s="96">
        <f t="shared" ca="1" si="221"/>
        <v>0</v>
      </c>
      <c r="AS386" s="96">
        <f t="shared" ca="1" si="222"/>
        <v>0</v>
      </c>
      <c r="AT386" s="96">
        <f t="shared" ca="1" si="223"/>
        <v>0</v>
      </c>
      <c r="AU386" s="96">
        <f t="shared" ca="1" si="224"/>
        <v>0</v>
      </c>
      <c r="AV386" s="96">
        <f t="shared" ca="1" si="225"/>
        <v>0</v>
      </c>
      <c r="AW386" s="13">
        <f t="shared" ca="1" si="238"/>
        <v>6</v>
      </c>
      <c r="AX386" s="2">
        <f t="shared" ca="1" si="239"/>
        <v>17</v>
      </c>
    </row>
    <row r="387" spans="1:50" ht="15" customHeight="1" x14ac:dyDescent="0.25">
      <c r="A387" s="93">
        <f t="shared" si="203"/>
        <v>43267</v>
      </c>
      <c r="B387" s="51">
        <f>bering!K387</f>
        <v>5650.8059999999996</v>
      </c>
      <c r="C387" s="51">
        <f>conus!K387</f>
        <v>5859.7470000000003</v>
      </c>
      <c r="D387" s="55">
        <f t="shared" ca="1" si="210"/>
        <v>5650.8059999999996</v>
      </c>
      <c r="E387" s="61">
        <f t="shared" ca="1" si="240"/>
        <v>17</v>
      </c>
      <c r="F387" s="9">
        <f t="shared" ca="1" si="226"/>
        <v>0</v>
      </c>
      <c r="G387" s="63">
        <f>ROW()</f>
        <v>387</v>
      </c>
      <c r="H387" s="95">
        <f t="shared" si="211"/>
        <v>384</v>
      </c>
      <c r="I387" s="95">
        <f t="shared" ca="1" si="212"/>
        <v>370</v>
      </c>
      <c r="J387" s="95">
        <f t="shared" ca="1" si="213"/>
        <v>367</v>
      </c>
      <c r="K387" s="94">
        <f t="shared" si="204"/>
        <v>0</v>
      </c>
      <c r="L387" s="89">
        <f t="shared" si="206"/>
        <v>0</v>
      </c>
      <c r="M387" s="94">
        <f t="shared" ca="1" si="205"/>
        <v>0</v>
      </c>
      <c r="N387" s="89">
        <f t="shared" ca="1" si="207"/>
        <v>0</v>
      </c>
      <c r="O387" s="89"/>
      <c r="P387" s="2">
        <f t="shared" si="209"/>
        <v>370</v>
      </c>
      <c r="Q387" s="2">
        <f t="shared" si="241"/>
        <v>369</v>
      </c>
      <c r="R387" s="2">
        <f t="shared" si="241"/>
        <v>368</v>
      </c>
      <c r="S387" s="2">
        <f t="shared" si="241"/>
        <v>367</v>
      </c>
      <c r="T387" s="2">
        <f t="shared" si="241"/>
        <v>366</v>
      </c>
      <c r="U387" s="2">
        <f t="shared" si="241"/>
        <v>370</v>
      </c>
      <c r="V387" s="2">
        <f t="shared" si="241"/>
        <v>369</v>
      </c>
      <c r="W387" s="2">
        <f t="shared" si="241"/>
        <v>368</v>
      </c>
      <c r="X387" s="2">
        <f t="shared" si="241"/>
        <v>367</v>
      </c>
      <c r="Y387" s="2">
        <f t="shared" si="241"/>
        <v>366</v>
      </c>
      <c r="Z387" s="2">
        <f t="shared" si="241"/>
        <v>366</v>
      </c>
      <c r="AA387" s="92">
        <f t="shared" si="227"/>
        <v>367</v>
      </c>
      <c r="AB387" s="92">
        <f t="shared" si="228"/>
        <v>366</v>
      </c>
      <c r="AC387" s="92">
        <f t="shared" si="229"/>
        <v>365</v>
      </c>
      <c r="AD387" s="92">
        <f t="shared" si="230"/>
        <v>364</v>
      </c>
      <c r="AE387" s="92">
        <f t="shared" si="231"/>
        <v>363</v>
      </c>
      <c r="AF387" s="92">
        <f t="shared" si="232"/>
        <v>367</v>
      </c>
      <c r="AG387" s="92">
        <f t="shared" si="233"/>
        <v>366</v>
      </c>
      <c r="AH387" s="92">
        <f t="shared" si="234"/>
        <v>365</v>
      </c>
      <c r="AI387" s="92">
        <f t="shared" si="235"/>
        <v>364</v>
      </c>
      <c r="AJ387" s="92">
        <f t="shared" si="236"/>
        <v>363</v>
      </c>
      <c r="AK387" s="92">
        <f t="shared" si="237"/>
        <v>363</v>
      </c>
      <c r="AL387" s="96">
        <f t="shared" ca="1" si="215"/>
        <v>0</v>
      </c>
      <c r="AM387" s="96">
        <f t="shared" ca="1" si="216"/>
        <v>0</v>
      </c>
      <c r="AN387" s="96">
        <f t="shared" ca="1" si="217"/>
        <v>0</v>
      </c>
      <c r="AO387" s="96">
        <f t="shared" ca="1" si="218"/>
        <v>0</v>
      </c>
      <c r="AP387" s="96">
        <f t="shared" ca="1" si="219"/>
        <v>0</v>
      </c>
      <c r="AQ387" s="96">
        <f t="shared" ca="1" si="220"/>
        <v>0</v>
      </c>
      <c r="AR387" s="96">
        <f t="shared" ca="1" si="221"/>
        <v>0</v>
      </c>
      <c r="AS387" s="96">
        <f t="shared" ca="1" si="222"/>
        <v>0</v>
      </c>
      <c r="AT387" s="96">
        <f t="shared" ca="1" si="223"/>
        <v>0</v>
      </c>
      <c r="AU387" s="96">
        <f t="shared" ca="1" si="224"/>
        <v>0</v>
      </c>
      <c r="AV387" s="96">
        <f t="shared" ca="1" si="225"/>
        <v>0</v>
      </c>
      <c r="AW387" s="13">
        <f t="shared" ca="1" si="238"/>
        <v>6</v>
      </c>
      <c r="AX387" s="2">
        <f t="shared" ca="1" si="239"/>
        <v>17</v>
      </c>
    </row>
    <row r="388" spans="1:50" ht="15" customHeight="1" x14ac:dyDescent="0.25">
      <c r="A388" s="93">
        <f t="shared" si="203"/>
        <v>43268</v>
      </c>
      <c r="B388" s="51">
        <f>bering!K388</f>
        <v>5650.8059999999996</v>
      </c>
      <c r="C388" s="51">
        <f>conus!K388</f>
        <v>5859.7470000000003</v>
      </c>
      <c r="D388" s="55">
        <f t="shared" ca="1" si="210"/>
        <v>5650.8059999999996</v>
      </c>
      <c r="E388" s="61">
        <f t="shared" ca="1" si="240"/>
        <v>17</v>
      </c>
      <c r="F388" s="9">
        <f t="shared" ca="1" si="226"/>
        <v>0</v>
      </c>
      <c r="G388" s="63">
        <f>ROW()</f>
        <v>388</v>
      </c>
      <c r="H388" s="95">
        <f t="shared" si="211"/>
        <v>385</v>
      </c>
      <c r="I388" s="95">
        <f t="shared" ca="1" si="212"/>
        <v>371</v>
      </c>
      <c r="J388" s="95">
        <f t="shared" ca="1" si="213"/>
        <v>368</v>
      </c>
      <c r="K388" s="94">
        <f t="shared" si="204"/>
        <v>0</v>
      </c>
      <c r="L388" s="89">
        <f t="shared" si="206"/>
        <v>0</v>
      </c>
      <c r="M388" s="94">
        <f t="shared" ca="1" si="205"/>
        <v>0</v>
      </c>
      <c r="N388" s="89">
        <f t="shared" ca="1" si="207"/>
        <v>0</v>
      </c>
      <c r="O388" s="89"/>
      <c r="P388" s="2">
        <f t="shared" si="209"/>
        <v>371</v>
      </c>
      <c r="Q388" s="2">
        <f t="shared" si="241"/>
        <v>370</v>
      </c>
      <c r="R388" s="2">
        <f t="shared" si="241"/>
        <v>369</v>
      </c>
      <c r="S388" s="2">
        <f t="shared" si="241"/>
        <v>368</v>
      </c>
      <c r="T388" s="2">
        <f t="shared" si="241"/>
        <v>367</v>
      </c>
      <c r="U388" s="2">
        <f t="shared" si="241"/>
        <v>371</v>
      </c>
      <c r="V388" s="2">
        <f t="shared" si="241"/>
        <v>370</v>
      </c>
      <c r="W388" s="2">
        <f t="shared" si="241"/>
        <v>369</v>
      </c>
      <c r="X388" s="2">
        <f t="shared" si="241"/>
        <v>368</v>
      </c>
      <c r="Y388" s="2">
        <f t="shared" si="241"/>
        <v>367</v>
      </c>
      <c r="Z388" s="2">
        <f t="shared" si="241"/>
        <v>367</v>
      </c>
      <c r="AA388" s="92">
        <f t="shared" si="227"/>
        <v>368</v>
      </c>
      <c r="AB388" s="92">
        <f t="shared" si="228"/>
        <v>367</v>
      </c>
      <c r="AC388" s="92">
        <f t="shared" si="229"/>
        <v>366</v>
      </c>
      <c r="AD388" s="92">
        <f t="shared" si="230"/>
        <v>365</v>
      </c>
      <c r="AE388" s="92">
        <f t="shared" si="231"/>
        <v>364</v>
      </c>
      <c r="AF388" s="92">
        <f t="shared" si="232"/>
        <v>368</v>
      </c>
      <c r="AG388" s="92">
        <f t="shared" si="233"/>
        <v>367</v>
      </c>
      <c r="AH388" s="92">
        <f t="shared" si="234"/>
        <v>366</v>
      </c>
      <c r="AI388" s="92">
        <f t="shared" si="235"/>
        <v>365</v>
      </c>
      <c r="AJ388" s="92">
        <f t="shared" si="236"/>
        <v>364</v>
      </c>
      <c r="AK388" s="92">
        <f t="shared" si="237"/>
        <v>364</v>
      </c>
      <c r="AL388" s="96">
        <f t="shared" ca="1" si="215"/>
        <v>0</v>
      </c>
      <c r="AM388" s="96">
        <f t="shared" ca="1" si="216"/>
        <v>0</v>
      </c>
      <c r="AN388" s="96">
        <f t="shared" ca="1" si="217"/>
        <v>0</v>
      </c>
      <c r="AO388" s="96">
        <f t="shared" ca="1" si="218"/>
        <v>0</v>
      </c>
      <c r="AP388" s="96">
        <f t="shared" ca="1" si="219"/>
        <v>0</v>
      </c>
      <c r="AQ388" s="96">
        <f t="shared" ca="1" si="220"/>
        <v>0</v>
      </c>
      <c r="AR388" s="96">
        <f t="shared" ca="1" si="221"/>
        <v>0</v>
      </c>
      <c r="AS388" s="96">
        <f t="shared" ca="1" si="222"/>
        <v>0</v>
      </c>
      <c r="AT388" s="96">
        <f t="shared" ca="1" si="223"/>
        <v>0</v>
      </c>
      <c r="AU388" s="96">
        <f t="shared" ca="1" si="224"/>
        <v>0</v>
      </c>
      <c r="AV388" s="96">
        <f t="shared" ca="1" si="225"/>
        <v>0</v>
      </c>
      <c r="AW388" s="13">
        <f t="shared" ca="1" si="238"/>
        <v>6</v>
      </c>
      <c r="AX388" s="2">
        <f t="shared" ca="1" si="239"/>
        <v>17</v>
      </c>
    </row>
    <row r="389" spans="1:50" ht="15" customHeight="1" x14ac:dyDescent="0.25">
      <c r="A389" s="93">
        <f t="shared" si="203"/>
        <v>43269</v>
      </c>
      <c r="B389" s="51">
        <f>bering!K389</f>
        <v>5650.8059999999996</v>
      </c>
      <c r="C389" s="51">
        <f>conus!K389</f>
        <v>5859.7470000000003</v>
      </c>
      <c r="D389" s="55">
        <f t="shared" ca="1" si="210"/>
        <v>5650.8059999999996</v>
      </c>
      <c r="E389" s="61">
        <f t="shared" ca="1" si="240"/>
        <v>17</v>
      </c>
      <c r="F389" s="9">
        <f t="shared" ca="1" si="226"/>
        <v>0</v>
      </c>
      <c r="G389" s="63">
        <f>ROW()</f>
        <v>389</v>
      </c>
      <c r="H389" s="95">
        <f t="shared" si="211"/>
        <v>386</v>
      </c>
      <c r="I389" s="95">
        <f t="shared" ca="1" si="212"/>
        <v>372</v>
      </c>
      <c r="J389" s="95">
        <f t="shared" ca="1" si="213"/>
        <v>369</v>
      </c>
      <c r="K389" s="94">
        <f t="shared" si="204"/>
        <v>0</v>
      </c>
      <c r="L389" s="89">
        <f t="shared" si="206"/>
        <v>0</v>
      </c>
      <c r="M389" s="94">
        <f t="shared" ca="1" si="205"/>
        <v>0</v>
      </c>
      <c r="N389" s="89">
        <f t="shared" ca="1" si="207"/>
        <v>0</v>
      </c>
      <c r="O389" s="89"/>
      <c r="P389" s="2">
        <f t="shared" si="209"/>
        <v>372</v>
      </c>
      <c r="Q389" s="2">
        <f t="shared" si="241"/>
        <v>371</v>
      </c>
      <c r="R389" s="2">
        <f t="shared" si="241"/>
        <v>370</v>
      </c>
      <c r="S389" s="2">
        <f t="shared" si="241"/>
        <v>369</v>
      </c>
      <c r="T389" s="2">
        <f t="shared" si="241"/>
        <v>368</v>
      </c>
      <c r="U389" s="2">
        <f t="shared" si="241"/>
        <v>372</v>
      </c>
      <c r="V389" s="2">
        <f t="shared" si="241"/>
        <v>371</v>
      </c>
      <c r="W389" s="2">
        <f t="shared" si="241"/>
        <v>370</v>
      </c>
      <c r="X389" s="2">
        <f t="shared" si="241"/>
        <v>369</v>
      </c>
      <c r="Y389" s="2">
        <f t="shared" si="241"/>
        <v>368</v>
      </c>
      <c r="Z389" s="2">
        <f t="shared" si="241"/>
        <v>368</v>
      </c>
      <c r="AA389" s="92">
        <f t="shared" si="227"/>
        <v>369</v>
      </c>
      <c r="AB389" s="92">
        <f t="shared" si="228"/>
        <v>368</v>
      </c>
      <c r="AC389" s="92">
        <f t="shared" si="229"/>
        <v>367</v>
      </c>
      <c r="AD389" s="92">
        <f t="shared" si="230"/>
        <v>366</v>
      </c>
      <c r="AE389" s="92">
        <f t="shared" si="231"/>
        <v>365</v>
      </c>
      <c r="AF389" s="92">
        <f t="shared" si="232"/>
        <v>369</v>
      </c>
      <c r="AG389" s="92">
        <f t="shared" si="233"/>
        <v>368</v>
      </c>
      <c r="AH389" s="92">
        <f t="shared" si="234"/>
        <v>367</v>
      </c>
      <c r="AI389" s="92">
        <f t="shared" si="235"/>
        <v>366</v>
      </c>
      <c r="AJ389" s="92">
        <f t="shared" si="236"/>
        <v>365</v>
      </c>
      <c r="AK389" s="92">
        <f t="shared" si="237"/>
        <v>365</v>
      </c>
      <c r="AL389" s="96">
        <f t="shared" ca="1" si="215"/>
        <v>0</v>
      </c>
      <c r="AM389" s="96">
        <f t="shared" ca="1" si="216"/>
        <v>0</v>
      </c>
      <c r="AN389" s="96">
        <f t="shared" ca="1" si="217"/>
        <v>0</v>
      </c>
      <c r="AO389" s="96">
        <f t="shared" ca="1" si="218"/>
        <v>0</v>
      </c>
      <c r="AP389" s="96">
        <f t="shared" ca="1" si="219"/>
        <v>0</v>
      </c>
      <c r="AQ389" s="96">
        <f t="shared" ca="1" si="220"/>
        <v>0</v>
      </c>
      <c r="AR389" s="96">
        <f t="shared" ca="1" si="221"/>
        <v>0</v>
      </c>
      <c r="AS389" s="96">
        <f t="shared" ca="1" si="222"/>
        <v>0</v>
      </c>
      <c r="AT389" s="96">
        <f t="shared" ca="1" si="223"/>
        <v>0</v>
      </c>
      <c r="AU389" s="96">
        <f t="shared" ca="1" si="224"/>
        <v>0</v>
      </c>
      <c r="AV389" s="96">
        <f t="shared" ca="1" si="225"/>
        <v>0</v>
      </c>
      <c r="AW389" s="13">
        <f t="shared" ca="1" si="238"/>
        <v>6</v>
      </c>
      <c r="AX389" s="2">
        <f t="shared" ca="1" si="239"/>
        <v>17</v>
      </c>
    </row>
    <row r="390" spans="1:50" ht="15" customHeight="1" x14ac:dyDescent="0.25">
      <c r="A390" s="93">
        <f t="shared" si="203"/>
        <v>43270</v>
      </c>
      <c r="B390" s="51">
        <f>bering!K390</f>
        <v>5650.8059999999996</v>
      </c>
      <c r="C390" s="51">
        <f>conus!K390</f>
        <v>5859.7470000000003</v>
      </c>
      <c r="D390" s="55">
        <f t="shared" ca="1" si="210"/>
        <v>5650.8059999999996</v>
      </c>
      <c r="E390" s="61">
        <f t="shared" ca="1" si="240"/>
        <v>17</v>
      </c>
      <c r="F390" s="9">
        <f t="shared" ca="1" si="226"/>
        <v>0</v>
      </c>
      <c r="G390" s="63">
        <f>ROW()</f>
        <v>390</v>
      </c>
      <c r="H390" s="95">
        <f t="shared" si="211"/>
        <v>387</v>
      </c>
      <c r="I390" s="95">
        <f t="shared" ca="1" si="212"/>
        <v>373</v>
      </c>
      <c r="J390" s="95">
        <f t="shared" ca="1" si="213"/>
        <v>370</v>
      </c>
      <c r="K390" s="94">
        <f t="shared" si="204"/>
        <v>0</v>
      </c>
      <c r="L390" s="89">
        <f t="shared" si="206"/>
        <v>0</v>
      </c>
      <c r="M390" s="94">
        <f t="shared" ca="1" si="205"/>
        <v>0</v>
      </c>
      <c r="N390" s="89">
        <f t="shared" ca="1" si="207"/>
        <v>0</v>
      </c>
      <c r="O390" s="89"/>
      <c r="P390" s="2">
        <f t="shared" si="209"/>
        <v>373</v>
      </c>
      <c r="Q390" s="2">
        <f t="shared" si="241"/>
        <v>372</v>
      </c>
      <c r="R390" s="2">
        <f t="shared" si="241"/>
        <v>371</v>
      </c>
      <c r="S390" s="2">
        <f t="shared" si="241"/>
        <v>370</v>
      </c>
      <c r="T390" s="2">
        <f t="shared" si="241"/>
        <v>369</v>
      </c>
      <c r="U390" s="2">
        <f t="shared" si="241"/>
        <v>373</v>
      </c>
      <c r="V390" s="2">
        <f t="shared" si="241"/>
        <v>372</v>
      </c>
      <c r="W390" s="2">
        <f t="shared" si="241"/>
        <v>371</v>
      </c>
      <c r="X390" s="2">
        <f t="shared" si="241"/>
        <v>370</v>
      </c>
      <c r="Y390" s="2">
        <f t="shared" si="241"/>
        <v>369</v>
      </c>
      <c r="Z390" s="2">
        <f t="shared" si="241"/>
        <v>369</v>
      </c>
      <c r="AA390" s="92">
        <f t="shared" si="227"/>
        <v>370</v>
      </c>
      <c r="AB390" s="92">
        <f t="shared" si="228"/>
        <v>369</v>
      </c>
      <c r="AC390" s="92">
        <f t="shared" si="229"/>
        <v>368</v>
      </c>
      <c r="AD390" s="92">
        <f t="shared" si="230"/>
        <v>367</v>
      </c>
      <c r="AE390" s="92">
        <f t="shared" si="231"/>
        <v>366</v>
      </c>
      <c r="AF390" s="92">
        <f t="shared" si="232"/>
        <v>370</v>
      </c>
      <c r="AG390" s="92">
        <f t="shared" si="233"/>
        <v>369</v>
      </c>
      <c r="AH390" s="92">
        <f t="shared" si="234"/>
        <v>368</v>
      </c>
      <c r="AI390" s="92">
        <f t="shared" si="235"/>
        <v>367</v>
      </c>
      <c r="AJ390" s="92">
        <f t="shared" si="236"/>
        <v>366</v>
      </c>
      <c r="AK390" s="92">
        <f t="shared" si="237"/>
        <v>366</v>
      </c>
      <c r="AL390" s="96">
        <f t="shared" ca="1" si="215"/>
        <v>0</v>
      </c>
      <c r="AM390" s="96">
        <f t="shared" ca="1" si="216"/>
        <v>0</v>
      </c>
      <c r="AN390" s="96">
        <f t="shared" ca="1" si="217"/>
        <v>0</v>
      </c>
      <c r="AO390" s="96">
        <f t="shared" ca="1" si="218"/>
        <v>0</v>
      </c>
      <c r="AP390" s="96">
        <f t="shared" ca="1" si="219"/>
        <v>0</v>
      </c>
      <c r="AQ390" s="96">
        <f t="shared" ca="1" si="220"/>
        <v>0</v>
      </c>
      <c r="AR390" s="96">
        <f t="shared" ca="1" si="221"/>
        <v>0</v>
      </c>
      <c r="AS390" s="96">
        <f t="shared" ca="1" si="222"/>
        <v>0</v>
      </c>
      <c r="AT390" s="96">
        <f t="shared" ca="1" si="223"/>
        <v>0</v>
      </c>
      <c r="AU390" s="96">
        <f t="shared" ca="1" si="224"/>
        <v>0</v>
      </c>
      <c r="AV390" s="96">
        <f t="shared" ca="1" si="225"/>
        <v>0</v>
      </c>
      <c r="AW390" s="13">
        <f t="shared" ca="1" si="238"/>
        <v>6</v>
      </c>
      <c r="AX390" s="2">
        <f t="shared" ca="1" si="239"/>
        <v>17</v>
      </c>
    </row>
    <row r="391" spans="1:50" ht="15" customHeight="1" x14ac:dyDescent="0.25">
      <c r="A391" s="93">
        <f t="shared" si="203"/>
        <v>43271</v>
      </c>
      <c r="B391" s="51">
        <f>bering!K391</f>
        <v>5650.8059999999996</v>
      </c>
      <c r="C391" s="51">
        <f>conus!K391</f>
        <v>5859.7470000000003</v>
      </c>
      <c r="D391" s="55">
        <f t="shared" ca="1" si="210"/>
        <v>5650.8059999999996</v>
      </c>
      <c r="E391" s="61">
        <f t="shared" ca="1" si="240"/>
        <v>17</v>
      </c>
      <c r="F391" s="9">
        <f t="shared" ca="1" si="226"/>
        <v>0</v>
      </c>
      <c r="G391" s="63">
        <f>ROW()</f>
        <v>391</v>
      </c>
      <c r="H391" s="95">
        <f t="shared" si="211"/>
        <v>388</v>
      </c>
      <c r="I391" s="95">
        <f t="shared" ca="1" si="212"/>
        <v>374</v>
      </c>
      <c r="J391" s="95">
        <f t="shared" ca="1" si="213"/>
        <v>371</v>
      </c>
      <c r="K391" s="94">
        <f t="shared" si="204"/>
        <v>0</v>
      </c>
      <c r="L391" s="89">
        <f t="shared" si="206"/>
        <v>0</v>
      </c>
      <c r="M391" s="94">
        <f t="shared" ca="1" si="205"/>
        <v>0</v>
      </c>
      <c r="N391" s="89">
        <f t="shared" ca="1" si="207"/>
        <v>0</v>
      </c>
      <c r="O391" s="89"/>
      <c r="P391" s="2">
        <f t="shared" si="209"/>
        <v>374</v>
      </c>
      <c r="Q391" s="2">
        <f t="shared" si="241"/>
        <v>373</v>
      </c>
      <c r="R391" s="2">
        <f t="shared" si="241"/>
        <v>372</v>
      </c>
      <c r="S391" s="2">
        <f t="shared" si="241"/>
        <v>371</v>
      </c>
      <c r="T391" s="2">
        <f t="shared" si="241"/>
        <v>370</v>
      </c>
      <c r="U391" s="2">
        <f t="shared" si="241"/>
        <v>374</v>
      </c>
      <c r="V391" s="2">
        <f t="shared" si="241"/>
        <v>373</v>
      </c>
      <c r="W391" s="2">
        <f t="shared" si="241"/>
        <v>372</v>
      </c>
      <c r="X391" s="2">
        <f t="shared" si="241"/>
        <v>371</v>
      </c>
      <c r="Y391" s="2">
        <f t="shared" si="241"/>
        <v>370</v>
      </c>
      <c r="Z391" s="2">
        <f t="shared" si="241"/>
        <v>370</v>
      </c>
      <c r="AA391" s="92">
        <f t="shared" si="227"/>
        <v>371</v>
      </c>
      <c r="AB391" s="92">
        <f t="shared" si="228"/>
        <v>370</v>
      </c>
      <c r="AC391" s="92">
        <f t="shared" si="229"/>
        <v>369</v>
      </c>
      <c r="AD391" s="92">
        <f t="shared" si="230"/>
        <v>368</v>
      </c>
      <c r="AE391" s="92">
        <f t="shared" si="231"/>
        <v>367</v>
      </c>
      <c r="AF391" s="92">
        <f t="shared" si="232"/>
        <v>371</v>
      </c>
      <c r="AG391" s="92">
        <f t="shared" si="233"/>
        <v>370</v>
      </c>
      <c r="AH391" s="92">
        <f t="shared" si="234"/>
        <v>369</v>
      </c>
      <c r="AI391" s="92">
        <f t="shared" si="235"/>
        <v>368</v>
      </c>
      <c r="AJ391" s="92">
        <f t="shared" si="236"/>
        <v>367</v>
      </c>
      <c r="AK391" s="92">
        <f t="shared" si="237"/>
        <v>367</v>
      </c>
      <c r="AL391" s="96">
        <f t="shared" ca="1" si="215"/>
        <v>0</v>
      </c>
      <c r="AM391" s="96">
        <f t="shared" ca="1" si="216"/>
        <v>0</v>
      </c>
      <c r="AN391" s="96">
        <f t="shared" ca="1" si="217"/>
        <v>0</v>
      </c>
      <c r="AO391" s="96">
        <f t="shared" ca="1" si="218"/>
        <v>0</v>
      </c>
      <c r="AP391" s="96">
        <f t="shared" ca="1" si="219"/>
        <v>0</v>
      </c>
      <c r="AQ391" s="96">
        <f t="shared" ca="1" si="220"/>
        <v>0</v>
      </c>
      <c r="AR391" s="96">
        <f t="shared" ca="1" si="221"/>
        <v>0</v>
      </c>
      <c r="AS391" s="96">
        <f t="shared" ca="1" si="222"/>
        <v>0</v>
      </c>
      <c r="AT391" s="96">
        <f t="shared" ca="1" si="223"/>
        <v>0</v>
      </c>
      <c r="AU391" s="96">
        <f t="shared" ca="1" si="224"/>
        <v>0</v>
      </c>
      <c r="AV391" s="96">
        <f t="shared" ca="1" si="225"/>
        <v>0</v>
      </c>
      <c r="AW391" s="13">
        <f t="shared" ca="1" si="238"/>
        <v>6</v>
      </c>
      <c r="AX391" s="2">
        <f t="shared" ca="1" si="239"/>
        <v>17</v>
      </c>
    </row>
    <row r="392" spans="1:50" ht="15" customHeight="1" x14ac:dyDescent="0.25">
      <c r="A392" s="93">
        <f t="shared" si="203"/>
        <v>43272</v>
      </c>
      <c r="B392" s="51">
        <f>bering!K392</f>
        <v>5650.8059999999996</v>
      </c>
      <c r="C392" s="51">
        <f>conus!K392</f>
        <v>5859.7470000000003</v>
      </c>
      <c r="D392" s="55">
        <f t="shared" ca="1" si="210"/>
        <v>5650.8059999999996</v>
      </c>
      <c r="E392" s="61">
        <f t="shared" ca="1" si="240"/>
        <v>17</v>
      </c>
      <c r="F392" s="9">
        <f t="shared" ca="1" si="226"/>
        <v>0</v>
      </c>
      <c r="G392" s="63">
        <f>ROW()</f>
        <v>392</v>
      </c>
      <c r="H392" s="95">
        <f t="shared" si="211"/>
        <v>389</v>
      </c>
      <c r="I392" s="95">
        <f t="shared" ca="1" si="212"/>
        <v>375</v>
      </c>
      <c r="J392" s="95">
        <f t="shared" ca="1" si="213"/>
        <v>372</v>
      </c>
      <c r="K392" s="94">
        <f t="shared" si="204"/>
        <v>0</v>
      </c>
      <c r="L392" s="89">
        <f t="shared" si="206"/>
        <v>0</v>
      </c>
      <c r="M392" s="94">
        <f t="shared" ca="1" si="205"/>
        <v>0</v>
      </c>
      <c r="N392" s="89">
        <f t="shared" ca="1" si="207"/>
        <v>0</v>
      </c>
      <c r="O392" s="89"/>
      <c r="P392" s="2">
        <f t="shared" si="209"/>
        <v>375</v>
      </c>
      <c r="Q392" s="2">
        <f t="shared" si="241"/>
        <v>374</v>
      </c>
      <c r="R392" s="2">
        <f t="shared" si="241"/>
        <v>373</v>
      </c>
      <c r="S392" s="2">
        <f t="shared" si="241"/>
        <v>372</v>
      </c>
      <c r="T392" s="2">
        <f t="shared" si="241"/>
        <v>371</v>
      </c>
      <c r="U392" s="2">
        <f t="shared" si="241"/>
        <v>375</v>
      </c>
      <c r="V392" s="2">
        <f t="shared" si="241"/>
        <v>374</v>
      </c>
      <c r="W392" s="2">
        <f t="shared" si="241"/>
        <v>373</v>
      </c>
      <c r="X392" s="2">
        <f t="shared" si="241"/>
        <v>372</v>
      </c>
      <c r="Y392" s="2">
        <f t="shared" si="241"/>
        <v>371</v>
      </c>
      <c r="Z392" s="2">
        <f t="shared" si="241"/>
        <v>371</v>
      </c>
      <c r="AA392" s="92">
        <f t="shared" si="227"/>
        <v>372</v>
      </c>
      <c r="AB392" s="92">
        <f t="shared" si="228"/>
        <v>371</v>
      </c>
      <c r="AC392" s="92">
        <f t="shared" si="229"/>
        <v>370</v>
      </c>
      <c r="AD392" s="92">
        <f t="shared" si="230"/>
        <v>369</v>
      </c>
      <c r="AE392" s="92">
        <f t="shared" si="231"/>
        <v>368</v>
      </c>
      <c r="AF392" s="92">
        <f t="shared" si="232"/>
        <v>372</v>
      </c>
      <c r="AG392" s="92">
        <f t="shared" si="233"/>
        <v>371</v>
      </c>
      <c r="AH392" s="92">
        <f t="shared" si="234"/>
        <v>370</v>
      </c>
      <c r="AI392" s="92">
        <f t="shared" si="235"/>
        <v>369</v>
      </c>
      <c r="AJ392" s="92">
        <f t="shared" si="236"/>
        <v>368</v>
      </c>
      <c r="AK392" s="92">
        <f t="shared" si="237"/>
        <v>368</v>
      </c>
      <c r="AL392" s="96">
        <f t="shared" ca="1" si="215"/>
        <v>0</v>
      </c>
      <c r="AM392" s="96">
        <f t="shared" ca="1" si="216"/>
        <v>0</v>
      </c>
      <c r="AN392" s="96">
        <f t="shared" ca="1" si="217"/>
        <v>0</v>
      </c>
      <c r="AO392" s="96">
        <f t="shared" ca="1" si="218"/>
        <v>0</v>
      </c>
      <c r="AP392" s="96">
        <f t="shared" ca="1" si="219"/>
        <v>0</v>
      </c>
      <c r="AQ392" s="96">
        <f t="shared" ca="1" si="220"/>
        <v>0</v>
      </c>
      <c r="AR392" s="96">
        <f t="shared" ca="1" si="221"/>
        <v>0</v>
      </c>
      <c r="AS392" s="96">
        <f t="shared" ca="1" si="222"/>
        <v>0</v>
      </c>
      <c r="AT392" s="96">
        <f t="shared" ca="1" si="223"/>
        <v>0</v>
      </c>
      <c r="AU392" s="96">
        <f t="shared" ca="1" si="224"/>
        <v>0</v>
      </c>
      <c r="AV392" s="96">
        <f t="shared" ca="1" si="225"/>
        <v>0</v>
      </c>
      <c r="AW392" s="13">
        <f t="shared" ca="1" si="238"/>
        <v>6</v>
      </c>
      <c r="AX392" s="2">
        <f t="shared" ca="1" si="239"/>
        <v>17</v>
      </c>
    </row>
    <row r="393" spans="1:50" ht="15" customHeight="1" x14ac:dyDescent="0.25">
      <c r="A393" s="93">
        <f t="shared" ref="A393:A402" si="242">A392+1</f>
        <v>43273</v>
      </c>
      <c r="B393" s="51">
        <f>bering!K393</f>
        <v>5650.8059999999996</v>
      </c>
      <c r="C393" s="51">
        <f>conus!K393</f>
        <v>5859.7470000000003</v>
      </c>
      <c r="D393" s="55">
        <f t="shared" ca="1" si="210"/>
        <v>5650.8059999999996</v>
      </c>
      <c r="E393" s="61">
        <f t="shared" ca="1" si="240"/>
        <v>17</v>
      </c>
      <c r="F393" s="9">
        <f t="shared" ca="1" si="226"/>
        <v>0</v>
      </c>
      <c r="G393" s="63">
        <f>ROW()</f>
        <v>393</v>
      </c>
      <c r="H393" s="95">
        <f t="shared" si="211"/>
        <v>390</v>
      </c>
      <c r="I393" s="95">
        <f t="shared" ca="1" si="212"/>
        <v>376</v>
      </c>
      <c r="J393" s="95">
        <f t="shared" ca="1" si="213"/>
        <v>373</v>
      </c>
      <c r="K393" s="94">
        <f t="shared" si="204"/>
        <v>0</v>
      </c>
      <c r="L393" s="89">
        <f t="shared" si="206"/>
        <v>0</v>
      </c>
      <c r="M393" s="94">
        <f t="shared" ca="1" si="205"/>
        <v>0</v>
      </c>
      <c r="N393" s="89">
        <f t="shared" ca="1" si="207"/>
        <v>0</v>
      </c>
      <c r="O393" s="89"/>
      <c r="P393" s="2">
        <f t="shared" si="209"/>
        <v>376</v>
      </c>
      <c r="Q393" s="2">
        <f t="shared" si="241"/>
        <v>375</v>
      </c>
      <c r="R393" s="2">
        <f t="shared" si="241"/>
        <v>374</v>
      </c>
      <c r="S393" s="2">
        <f t="shared" si="241"/>
        <v>373</v>
      </c>
      <c r="T393" s="2">
        <f t="shared" si="241"/>
        <v>372</v>
      </c>
      <c r="U393" s="2">
        <f t="shared" si="241"/>
        <v>376</v>
      </c>
      <c r="V393" s="2">
        <f t="shared" si="241"/>
        <v>375</v>
      </c>
      <c r="W393" s="2">
        <f t="shared" si="241"/>
        <v>374</v>
      </c>
      <c r="X393" s="2">
        <f t="shared" si="241"/>
        <v>373</v>
      </c>
      <c r="Y393" s="2">
        <f t="shared" si="241"/>
        <v>372</v>
      </c>
      <c r="Z393" s="2">
        <f t="shared" si="241"/>
        <v>372</v>
      </c>
      <c r="AA393" s="92">
        <f t="shared" si="227"/>
        <v>373</v>
      </c>
      <c r="AB393" s="92">
        <f t="shared" si="228"/>
        <v>372</v>
      </c>
      <c r="AC393" s="92">
        <f t="shared" si="229"/>
        <v>371</v>
      </c>
      <c r="AD393" s="92">
        <f t="shared" si="230"/>
        <v>370</v>
      </c>
      <c r="AE393" s="92">
        <f t="shared" si="231"/>
        <v>369</v>
      </c>
      <c r="AF393" s="92">
        <f t="shared" si="232"/>
        <v>373</v>
      </c>
      <c r="AG393" s="92">
        <f t="shared" si="233"/>
        <v>372</v>
      </c>
      <c r="AH393" s="92">
        <f t="shared" si="234"/>
        <v>371</v>
      </c>
      <c r="AI393" s="92">
        <f t="shared" si="235"/>
        <v>370</v>
      </c>
      <c r="AJ393" s="92">
        <f t="shared" si="236"/>
        <v>369</v>
      </c>
      <c r="AK393" s="92">
        <f t="shared" si="237"/>
        <v>369</v>
      </c>
      <c r="AL393" s="96">
        <f t="shared" ca="1" si="215"/>
        <v>0</v>
      </c>
      <c r="AM393" s="96">
        <f t="shared" ca="1" si="216"/>
        <v>0</v>
      </c>
      <c r="AN393" s="96">
        <f t="shared" ca="1" si="217"/>
        <v>0</v>
      </c>
      <c r="AO393" s="96">
        <f t="shared" ca="1" si="218"/>
        <v>0</v>
      </c>
      <c r="AP393" s="96">
        <f t="shared" ca="1" si="219"/>
        <v>0</v>
      </c>
      <c r="AQ393" s="96">
        <f t="shared" ca="1" si="220"/>
        <v>0</v>
      </c>
      <c r="AR393" s="96">
        <f t="shared" ca="1" si="221"/>
        <v>0</v>
      </c>
      <c r="AS393" s="96">
        <f t="shared" ca="1" si="222"/>
        <v>0</v>
      </c>
      <c r="AT393" s="96">
        <f t="shared" ca="1" si="223"/>
        <v>0</v>
      </c>
      <c r="AU393" s="96">
        <f t="shared" ca="1" si="224"/>
        <v>0</v>
      </c>
      <c r="AV393" s="96">
        <f t="shared" ca="1" si="225"/>
        <v>0</v>
      </c>
      <c r="AW393" s="13">
        <f t="shared" ca="1" si="238"/>
        <v>6</v>
      </c>
      <c r="AX393" s="2">
        <f t="shared" ca="1" si="239"/>
        <v>17</v>
      </c>
    </row>
    <row r="394" spans="1:50" ht="15" customHeight="1" x14ac:dyDescent="0.25">
      <c r="A394" s="93">
        <f t="shared" si="242"/>
        <v>43274</v>
      </c>
      <c r="B394" s="51">
        <f>bering!K394</f>
        <v>5650.8059999999996</v>
      </c>
      <c r="C394" s="51">
        <f>conus!K394</f>
        <v>5859.7470000000003</v>
      </c>
      <c r="D394" s="55">
        <f t="shared" ca="1" si="210"/>
        <v>5650.8059999999996</v>
      </c>
      <c r="E394" s="61">
        <f t="shared" ca="1" si="240"/>
        <v>17</v>
      </c>
      <c r="F394" s="9">
        <f t="shared" ca="1" si="226"/>
        <v>0</v>
      </c>
      <c r="G394" s="63">
        <f>ROW()</f>
        <v>394</v>
      </c>
      <c r="H394" s="95">
        <f t="shared" si="211"/>
        <v>391</v>
      </c>
      <c r="I394" s="95">
        <f t="shared" ca="1" si="212"/>
        <v>377</v>
      </c>
      <c r="J394" s="95">
        <f t="shared" ca="1" si="213"/>
        <v>374</v>
      </c>
      <c r="K394" s="94">
        <f t="shared" si="204"/>
        <v>0</v>
      </c>
      <c r="L394" s="89">
        <f t="shared" si="206"/>
        <v>0</v>
      </c>
      <c r="M394" s="94">
        <f t="shared" ca="1" si="205"/>
        <v>0</v>
      </c>
      <c r="N394" s="89">
        <f t="shared" ca="1" si="207"/>
        <v>0</v>
      </c>
      <c r="O394" s="89"/>
      <c r="P394" s="2">
        <f t="shared" si="209"/>
        <v>377</v>
      </c>
      <c r="Q394" s="2">
        <f t="shared" si="241"/>
        <v>376</v>
      </c>
      <c r="R394" s="2">
        <f t="shared" si="241"/>
        <v>375</v>
      </c>
      <c r="S394" s="2">
        <f t="shared" si="241"/>
        <v>374</v>
      </c>
      <c r="T394" s="2">
        <f t="shared" si="241"/>
        <v>373</v>
      </c>
      <c r="U394" s="2">
        <f t="shared" si="241"/>
        <v>377</v>
      </c>
      <c r="V394" s="2">
        <f t="shared" si="241"/>
        <v>376</v>
      </c>
      <c r="W394" s="2">
        <f t="shared" si="241"/>
        <v>375</v>
      </c>
      <c r="X394" s="2">
        <f t="shared" si="241"/>
        <v>374</v>
      </c>
      <c r="Y394" s="2">
        <f t="shared" si="241"/>
        <v>373</v>
      </c>
      <c r="Z394" s="2">
        <f t="shared" si="241"/>
        <v>373</v>
      </c>
      <c r="AA394" s="92">
        <f t="shared" si="227"/>
        <v>374</v>
      </c>
      <c r="AB394" s="92">
        <f t="shared" si="228"/>
        <v>373</v>
      </c>
      <c r="AC394" s="92">
        <f t="shared" si="229"/>
        <v>372</v>
      </c>
      <c r="AD394" s="92">
        <f t="shared" si="230"/>
        <v>371</v>
      </c>
      <c r="AE394" s="92">
        <f t="shared" si="231"/>
        <v>370</v>
      </c>
      <c r="AF394" s="92">
        <f t="shared" si="232"/>
        <v>374</v>
      </c>
      <c r="AG394" s="92">
        <f t="shared" si="233"/>
        <v>373</v>
      </c>
      <c r="AH394" s="92">
        <f t="shared" si="234"/>
        <v>372</v>
      </c>
      <c r="AI394" s="92">
        <f t="shared" si="235"/>
        <v>371</v>
      </c>
      <c r="AJ394" s="92">
        <f t="shared" si="236"/>
        <v>370</v>
      </c>
      <c r="AK394" s="92">
        <f t="shared" si="237"/>
        <v>370</v>
      </c>
      <c r="AL394" s="96">
        <f t="shared" ca="1" si="215"/>
        <v>0</v>
      </c>
      <c r="AM394" s="96">
        <f t="shared" ca="1" si="216"/>
        <v>0</v>
      </c>
      <c r="AN394" s="96">
        <f t="shared" ca="1" si="217"/>
        <v>0</v>
      </c>
      <c r="AO394" s="96">
        <f t="shared" ca="1" si="218"/>
        <v>0</v>
      </c>
      <c r="AP394" s="96">
        <f t="shared" ca="1" si="219"/>
        <v>0</v>
      </c>
      <c r="AQ394" s="96">
        <f t="shared" ca="1" si="220"/>
        <v>0</v>
      </c>
      <c r="AR394" s="96">
        <f t="shared" ca="1" si="221"/>
        <v>0</v>
      </c>
      <c r="AS394" s="96">
        <f t="shared" ca="1" si="222"/>
        <v>0</v>
      </c>
      <c r="AT394" s="96">
        <f t="shared" ca="1" si="223"/>
        <v>0</v>
      </c>
      <c r="AU394" s="96">
        <f t="shared" ca="1" si="224"/>
        <v>0</v>
      </c>
      <c r="AV394" s="96">
        <f t="shared" ca="1" si="225"/>
        <v>0</v>
      </c>
      <c r="AW394" s="13">
        <f t="shared" ca="1" si="238"/>
        <v>6</v>
      </c>
      <c r="AX394" s="2">
        <f t="shared" ca="1" si="239"/>
        <v>17</v>
      </c>
    </row>
    <row r="395" spans="1:50" ht="15" customHeight="1" x14ac:dyDescent="0.25">
      <c r="A395" s="93">
        <f t="shared" si="242"/>
        <v>43275</v>
      </c>
      <c r="B395" s="51">
        <f>bering!K395</f>
        <v>5650.8059999999996</v>
      </c>
      <c r="C395" s="51">
        <f>conus!K395</f>
        <v>5859.7470000000003</v>
      </c>
      <c r="D395" s="55">
        <f t="shared" ca="1" si="210"/>
        <v>5650.8059999999996</v>
      </c>
      <c r="E395" s="61">
        <f t="shared" ca="1" si="240"/>
        <v>17</v>
      </c>
      <c r="F395" s="9">
        <f t="shared" ca="1" si="226"/>
        <v>0</v>
      </c>
      <c r="G395" s="63">
        <f>ROW()</f>
        <v>395</v>
      </c>
      <c r="H395" s="95">
        <f t="shared" si="211"/>
        <v>392</v>
      </c>
      <c r="I395" s="95">
        <f t="shared" ca="1" si="212"/>
        <v>378</v>
      </c>
      <c r="J395" s="95">
        <f t="shared" ca="1" si="213"/>
        <v>375</v>
      </c>
      <c r="K395" s="94">
        <f t="shared" si="204"/>
        <v>0</v>
      </c>
      <c r="L395" s="89">
        <f t="shared" si="206"/>
        <v>0</v>
      </c>
      <c r="M395" s="94">
        <f t="shared" ca="1" si="205"/>
        <v>0</v>
      </c>
      <c r="N395" s="89">
        <f t="shared" ca="1" si="207"/>
        <v>0</v>
      </c>
      <c r="O395" s="89"/>
      <c r="P395" s="2">
        <f t="shared" si="209"/>
        <v>378</v>
      </c>
      <c r="Q395" s="2">
        <f t="shared" si="241"/>
        <v>377</v>
      </c>
      <c r="R395" s="2">
        <f t="shared" si="241"/>
        <v>376</v>
      </c>
      <c r="S395" s="2">
        <f t="shared" si="241"/>
        <v>375</v>
      </c>
      <c r="T395" s="2">
        <f t="shared" si="241"/>
        <v>374</v>
      </c>
      <c r="U395" s="2">
        <f t="shared" si="241"/>
        <v>378</v>
      </c>
      <c r="V395" s="2">
        <f t="shared" si="241"/>
        <v>377</v>
      </c>
      <c r="W395" s="2">
        <f t="shared" si="241"/>
        <v>376</v>
      </c>
      <c r="X395" s="2">
        <f t="shared" si="241"/>
        <v>375</v>
      </c>
      <c r="Y395" s="2">
        <f t="shared" si="241"/>
        <v>374</v>
      </c>
      <c r="Z395" s="2">
        <f t="shared" si="241"/>
        <v>374</v>
      </c>
      <c r="AA395" s="92">
        <f t="shared" si="227"/>
        <v>375</v>
      </c>
      <c r="AB395" s="92">
        <f t="shared" si="228"/>
        <v>374</v>
      </c>
      <c r="AC395" s="92">
        <f t="shared" si="229"/>
        <v>373</v>
      </c>
      <c r="AD395" s="92">
        <f t="shared" si="230"/>
        <v>372</v>
      </c>
      <c r="AE395" s="92">
        <f t="shared" si="231"/>
        <v>371</v>
      </c>
      <c r="AF395" s="92">
        <f t="shared" si="232"/>
        <v>375</v>
      </c>
      <c r="AG395" s="92">
        <f t="shared" si="233"/>
        <v>374</v>
      </c>
      <c r="AH395" s="92">
        <f t="shared" si="234"/>
        <v>373</v>
      </c>
      <c r="AI395" s="92">
        <f t="shared" si="235"/>
        <v>372</v>
      </c>
      <c r="AJ395" s="92">
        <f t="shared" si="236"/>
        <v>371</v>
      </c>
      <c r="AK395" s="92">
        <f t="shared" si="237"/>
        <v>371</v>
      </c>
      <c r="AL395" s="96">
        <f t="shared" ca="1" si="215"/>
        <v>0</v>
      </c>
      <c r="AM395" s="96">
        <f t="shared" ca="1" si="216"/>
        <v>0</v>
      </c>
      <c r="AN395" s="96">
        <f t="shared" ca="1" si="217"/>
        <v>0</v>
      </c>
      <c r="AO395" s="96">
        <f t="shared" ca="1" si="218"/>
        <v>0</v>
      </c>
      <c r="AP395" s="96">
        <f t="shared" ca="1" si="219"/>
        <v>0</v>
      </c>
      <c r="AQ395" s="96">
        <f t="shared" ca="1" si="220"/>
        <v>0</v>
      </c>
      <c r="AR395" s="96">
        <f t="shared" ca="1" si="221"/>
        <v>0</v>
      </c>
      <c r="AS395" s="96">
        <f t="shared" ca="1" si="222"/>
        <v>0</v>
      </c>
      <c r="AT395" s="96">
        <f t="shared" ca="1" si="223"/>
        <v>0</v>
      </c>
      <c r="AU395" s="96">
        <f t="shared" ca="1" si="224"/>
        <v>0</v>
      </c>
      <c r="AV395" s="96">
        <f t="shared" ca="1" si="225"/>
        <v>0</v>
      </c>
      <c r="AW395" s="13">
        <f t="shared" ca="1" si="238"/>
        <v>6</v>
      </c>
      <c r="AX395" s="2">
        <f t="shared" ca="1" si="239"/>
        <v>17</v>
      </c>
    </row>
    <row r="396" spans="1:50" ht="15" customHeight="1" x14ac:dyDescent="0.25">
      <c r="A396" s="93">
        <f t="shared" si="242"/>
        <v>43276</v>
      </c>
      <c r="B396" s="51">
        <f>bering!K396</f>
        <v>5650.8059999999996</v>
      </c>
      <c r="C396" s="51">
        <f>conus!K396</f>
        <v>5859.7470000000003</v>
      </c>
      <c r="D396" s="55">
        <f t="shared" ca="1" si="210"/>
        <v>5650.8059999999996</v>
      </c>
      <c r="E396" s="61">
        <f t="shared" ca="1" si="240"/>
        <v>17</v>
      </c>
      <c r="F396" s="9">
        <f t="shared" ca="1" si="226"/>
        <v>0</v>
      </c>
      <c r="G396" s="63">
        <f>ROW()</f>
        <v>396</v>
      </c>
      <c r="H396" s="95">
        <f t="shared" si="211"/>
        <v>393</v>
      </c>
      <c r="I396" s="95">
        <f t="shared" ca="1" si="212"/>
        <v>379</v>
      </c>
      <c r="J396" s="95">
        <f t="shared" ca="1" si="213"/>
        <v>376</v>
      </c>
      <c r="K396" s="94">
        <f t="shared" ref="K396:K401" si="243">IF(C396&gt;0,SUM(C394:C396)-SUM(C391:C393),0)</f>
        <v>0</v>
      </c>
      <c r="L396" s="89">
        <f t="shared" si="206"/>
        <v>0</v>
      </c>
      <c r="M396" s="94">
        <f t="shared" ref="M396:M401" ca="1" si="244">IF(D396&gt;0,SUM(D394:D396)-SUM(D391:D393),0)</f>
        <v>0</v>
      </c>
      <c r="N396" s="89">
        <f t="shared" ca="1" si="207"/>
        <v>0</v>
      </c>
      <c r="O396" s="89"/>
      <c r="P396" s="2">
        <f t="shared" si="209"/>
        <v>379</v>
      </c>
      <c r="Q396" s="2">
        <f t="shared" si="241"/>
        <v>378</v>
      </c>
      <c r="R396" s="2">
        <f t="shared" si="241"/>
        <v>377</v>
      </c>
      <c r="S396" s="2">
        <f t="shared" si="241"/>
        <v>376</v>
      </c>
      <c r="T396" s="2">
        <f t="shared" si="241"/>
        <v>375</v>
      </c>
      <c r="U396" s="2">
        <f t="shared" si="241"/>
        <v>379</v>
      </c>
      <c r="V396" s="2">
        <f t="shared" si="241"/>
        <v>378</v>
      </c>
      <c r="W396" s="2">
        <f t="shared" si="241"/>
        <v>377</v>
      </c>
      <c r="X396" s="2">
        <f t="shared" si="241"/>
        <v>376</v>
      </c>
      <c r="Y396" s="2">
        <f t="shared" si="241"/>
        <v>375</v>
      </c>
      <c r="Z396" s="2">
        <f t="shared" si="241"/>
        <v>375</v>
      </c>
      <c r="AA396" s="92">
        <f t="shared" si="227"/>
        <v>376</v>
      </c>
      <c r="AB396" s="92">
        <f t="shared" si="228"/>
        <v>375</v>
      </c>
      <c r="AC396" s="92">
        <f t="shared" si="229"/>
        <v>374</v>
      </c>
      <c r="AD396" s="92">
        <f t="shared" si="230"/>
        <v>373</v>
      </c>
      <c r="AE396" s="92">
        <f t="shared" si="231"/>
        <v>372</v>
      </c>
      <c r="AF396" s="92">
        <f t="shared" si="232"/>
        <v>376</v>
      </c>
      <c r="AG396" s="92">
        <f t="shared" si="233"/>
        <v>375</v>
      </c>
      <c r="AH396" s="92">
        <f t="shared" si="234"/>
        <v>374</v>
      </c>
      <c r="AI396" s="92">
        <f t="shared" si="235"/>
        <v>373</v>
      </c>
      <c r="AJ396" s="92">
        <f t="shared" si="236"/>
        <v>372</v>
      </c>
      <c r="AK396" s="92">
        <f t="shared" si="237"/>
        <v>372</v>
      </c>
      <c r="AL396" s="96">
        <f t="shared" ca="1" si="215"/>
        <v>0</v>
      </c>
      <c r="AM396" s="96">
        <f t="shared" ca="1" si="216"/>
        <v>0</v>
      </c>
      <c r="AN396" s="96">
        <f t="shared" ca="1" si="217"/>
        <v>0</v>
      </c>
      <c r="AO396" s="96">
        <f t="shared" ca="1" si="218"/>
        <v>0</v>
      </c>
      <c r="AP396" s="96">
        <f t="shared" ca="1" si="219"/>
        <v>0</v>
      </c>
      <c r="AQ396" s="96">
        <f t="shared" ca="1" si="220"/>
        <v>0</v>
      </c>
      <c r="AR396" s="96">
        <f t="shared" ca="1" si="221"/>
        <v>0</v>
      </c>
      <c r="AS396" s="96">
        <f t="shared" ca="1" si="222"/>
        <v>0</v>
      </c>
      <c r="AT396" s="96">
        <f t="shared" ca="1" si="223"/>
        <v>0</v>
      </c>
      <c r="AU396" s="96">
        <f t="shared" ca="1" si="224"/>
        <v>0</v>
      </c>
      <c r="AV396" s="96">
        <f t="shared" ca="1" si="225"/>
        <v>0</v>
      </c>
      <c r="AW396" s="13">
        <f t="shared" ca="1" si="238"/>
        <v>6</v>
      </c>
      <c r="AX396" s="2">
        <f t="shared" ca="1" si="239"/>
        <v>17</v>
      </c>
    </row>
    <row r="397" spans="1:50" ht="15" customHeight="1" x14ac:dyDescent="0.25">
      <c r="A397" s="93">
        <f t="shared" si="242"/>
        <v>43277</v>
      </c>
      <c r="B397" s="51">
        <f>bering!K397</f>
        <v>5650.8059999999996</v>
      </c>
      <c r="C397" s="51">
        <f>conus!K397</f>
        <v>5859.7470000000003</v>
      </c>
      <c r="D397" s="55">
        <f t="shared" ca="1" si="210"/>
        <v>5650.8059999999996</v>
      </c>
      <c r="E397" s="61">
        <f t="shared" ca="1" si="240"/>
        <v>17</v>
      </c>
      <c r="F397" s="9">
        <f t="shared" ca="1" si="226"/>
        <v>0</v>
      </c>
      <c r="G397" s="63">
        <f>ROW()</f>
        <v>397</v>
      </c>
      <c r="H397" s="95">
        <f t="shared" si="211"/>
        <v>394</v>
      </c>
      <c r="I397" s="95">
        <f t="shared" ca="1" si="212"/>
        <v>380</v>
      </c>
      <c r="J397" s="95">
        <f t="shared" ca="1" si="213"/>
        <v>377</v>
      </c>
      <c r="K397" s="94">
        <f t="shared" si="243"/>
        <v>0</v>
      </c>
      <c r="L397" s="89">
        <f t="shared" ref="L397:L401" si="245">K397/$B$1</f>
        <v>0</v>
      </c>
      <c r="M397" s="94">
        <f t="shared" ca="1" si="244"/>
        <v>0</v>
      </c>
      <c r="N397" s="89">
        <f t="shared" ref="N397:N401" ca="1" si="246">M397/$B$1</f>
        <v>0</v>
      </c>
      <c r="O397" s="89"/>
      <c r="P397" s="2">
        <f t="shared" si="209"/>
        <v>380</v>
      </c>
      <c r="Q397" s="2">
        <f t="shared" si="241"/>
        <v>379</v>
      </c>
      <c r="R397" s="2">
        <f t="shared" si="241"/>
        <v>378</v>
      </c>
      <c r="S397" s="2">
        <f t="shared" si="241"/>
        <v>377</v>
      </c>
      <c r="T397" s="2">
        <f t="shared" si="241"/>
        <v>376</v>
      </c>
      <c r="U397" s="2">
        <f t="shared" si="241"/>
        <v>380</v>
      </c>
      <c r="V397" s="2">
        <f t="shared" si="241"/>
        <v>379</v>
      </c>
      <c r="W397" s="2">
        <f t="shared" si="241"/>
        <v>378</v>
      </c>
      <c r="X397" s="2">
        <f t="shared" si="241"/>
        <v>377</v>
      </c>
      <c r="Y397" s="2">
        <f t="shared" si="241"/>
        <v>376</v>
      </c>
      <c r="Z397" s="2">
        <f t="shared" si="241"/>
        <v>376</v>
      </c>
      <c r="AA397" s="92">
        <f t="shared" si="227"/>
        <v>377</v>
      </c>
      <c r="AB397" s="92">
        <f t="shared" si="228"/>
        <v>376</v>
      </c>
      <c r="AC397" s="92">
        <f t="shared" si="229"/>
        <v>375</v>
      </c>
      <c r="AD397" s="92">
        <f t="shared" si="230"/>
        <v>374</v>
      </c>
      <c r="AE397" s="92">
        <f t="shared" si="231"/>
        <v>373</v>
      </c>
      <c r="AF397" s="92">
        <f t="shared" si="232"/>
        <v>377</v>
      </c>
      <c r="AG397" s="92">
        <f t="shared" si="233"/>
        <v>376</v>
      </c>
      <c r="AH397" s="92">
        <f t="shared" si="234"/>
        <v>375</v>
      </c>
      <c r="AI397" s="92">
        <f t="shared" si="235"/>
        <v>374</v>
      </c>
      <c r="AJ397" s="92">
        <f t="shared" si="236"/>
        <v>373</v>
      </c>
      <c r="AK397" s="92">
        <f t="shared" si="237"/>
        <v>373</v>
      </c>
      <c r="AL397" s="96">
        <f t="shared" ca="1" si="215"/>
        <v>0</v>
      </c>
      <c r="AM397" s="96">
        <f t="shared" ca="1" si="216"/>
        <v>0</v>
      </c>
      <c r="AN397" s="96">
        <f t="shared" ca="1" si="217"/>
        <v>0</v>
      </c>
      <c r="AO397" s="96">
        <f t="shared" ca="1" si="218"/>
        <v>0</v>
      </c>
      <c r="AP397" s="96">
        <f t="shared" ca="1" si="219"/>
        <v>0</v>
      </c>
      <c r="AQ397" s="96">
        <f t="shared" ca="1" si="220"/>
        <v>0</v>
      </c>
      <c r="AR397" s="96">
        <f t="shared" ca="1" si="221"/>
        <v>0</v>
      </c>
      <c r="AS397" s="96">
        <f t="shared" ca="1" si="222"/>
        <v>0</v>
      </c>
      <c r="AT397" s="96">
        <f t="shared" ca="1" si="223"/>
        <v>0</v>
      </c>
      <c r="AU397" s="96">
        <f t="shared" ca="1" si="224"/>
        <v>0</v>
      </c>
      <c r="AV397" s="96">
        <f t="shared" ca="1" si="225"/>
        <v>0</v>
      </c>
      <c r="AW397" s="13">
        <f t="shared" ca="1" si="238"/>
        <v>6</v>
      </c>
      <c r="AX397" s="2">
        <f t="shared" ca="1" si="239"/>
        <v>17</v>
      </c>
    </row>
    <row r="398" spans="1:50" ht="15" customHeight="1" x14ac:dyDescent="0.25">
      <c r="A398" s="93">
        <f t="shared" si="242"/>
        <v>43278</v>
      </c>
      <c r="B398" s="51">
        <f>bering!K398</f>
        <v>5650.8059999999996</v>
      </c>
      <c r="C398" s="51">
        <f>conus!K398</f>
        <v>5859.7470000000003</v>
      </c>
      <c r="D398" s="55">
        <f t="shared" ca="1" si="210"/>
        <v>5650.8059999999996</v>
      </c>
      <c r="E398" s="61">
        <f t="shared" ca="1" si="240"/>
        <v>17</v>
      </c>
      <c r="F398" s="9">
        <f t="shared" ca="1" si="226"/>
        <v>0</v>
      </c>
      <c r="G398" s="63">
        <f>ROW()</f>
        <v>398</v>
      </c>
      <c r="H398" s="95">
        <f t="shared" si="211"/>
        <v>395</v>
      </c>
      <c r="I398" s="95">
        <f t="shared" ca="1" si="212"/>
        <v>381</v>
      </c>
      <c r="J398" s="95">
        <f t="shared" ca="1" si="213"/>
        <v>378</v>
      </c>
      <c r="K398" s="94">
        <f t="shared" si="243"/>
        <v>0</v>
      </c>
      <c r="L398" s="89">
        <f t="shared" si="245"/>
        <v>0</v>
      </c>
      <c r="M398" s="94">
        <f t="shared" ca="1" si="244"/>
        <v>0</v>
      </c>
      <c r="N398" s="89">
        <f t="shared" ca="1" si="246"/>
        <v>0</v>
      </c>
      <c r="O398" s="89"/>
      <c r="P398" s="2">
        <f t="shared" si="209"/>
        <v>381</v>
      </c>
      <c r="Q398" s="2">
        <f t="shared" si="241"/>
        <v>380</v>
      </c>
      <c r="R398" s="2">
        <f t="shared" si="241"/>
        <v>379</v>
      </c>
      <c r="S398" s="2">
        <f t="shared" si="241"/>
        <v>378</v>
      </c>
      <c r="T398" s="2">
        <f t="shared" si="241"/>
        <v>377</v>
      </c>
      <c r="U398" s="2">
        <f t="shared" si="241"/>
        <v>381</v>
      </c>
      <c r="V398" s="2">
        <f t="shared" si="241"/>
        <v>380</v>
      </c>
      <c r="W398" s="2">
        <f t="shared" si="241"/>
        <v>379</v>
      </c>
      <c r="X398" s="2">
        <f t="shared" si="241"/>
        <v>378</v>
      </c>
      <c r="Y398" s="2">
        <f t="shared" si="241"/>
        <v>377</v>
      </c>
      <c r="Z398" s="2">
        <f t="shared" si="241"/>
        <v>377</v>
      </c>
      <c r="AA398" s="92">
        <f t="shared" si="227"/>
        <v>378</v>
      </c>
      <c r="AB398" s="92">
        <f t="shared" si="228"/>
        <v>377</v>
      </c>
      <c r="AC398" s="92">
        <f t="shared" si="229"/>
        <v>376</v>
      </c>
      <c r="AD398" s="92">
        <f t="shared" si="230"/>
        <v>375</v>
      </c>
      <c r="AE398" s="92">
        <f t="shared" si="231"/>
        <v>374</v>
      </c>
      <c r="AF398" s="92">
        <f t="shared" si="232"/>
        <v>378</v>
      </c>
      <c r="AG398" s="92">
        <f t="shared" si="233"/>
        <v>377</v>
      </c>
      <c r="AH398" s="92">
        <f t="shared" si="234"/>
        <v>376</v>
      </c>
      <c r="AI398" s="92">
        <f t="shared" si="235"/>
        <v>375</v>
      </c>
      <c r="AJ398" s="92">
        <f t="shared" si="236"/>
        <v>374</v>
      </c>
      <c r="AK398" s="92">
        <f t="shared" si="237"/>
        <v>374</v>
      </c>
      <c r="AL398" s="96">
        <f t="shared" ca="1" si="215"/>
        <v>0</v>
      </c>
      <c r="AM398" s="96">
        <f t="shared" ca="1" si="216"/>
        <v>0</v>
      </c>
      <c r="AN398" s="96">
        <f t="shared" ca="1" si="217"/>
        <v>0</v>
      </c>
      <c r="AO398" s="96">
        <f t="shared" ca="1" si="218"/>
        <v>0</v>
      </c>
      <c r="AP398" s="96">
        <f t="shared" ca="1" si="219"/>
        <v>0</v>
      </c>
      <c r="AQ398" s="96">
        <f t="shared" ca="1" si="220"/>
        <v>0</v>
      </c>
      <c r="AR398" s="96">
        <f t="shared" ca="1" si="221"/>
        <v>0</v>
      </c>
      <c r="AS398" s="96">
        <f t="shared" ca="1" si="222"/>
        <v>0</v>
      </c>
      <c r="AT398" s="96">
        <f t="shared" ca="1" si="223"/>
        <v>0</v>
      </c>
      <c r="AU398" s="96">
        <f t="shared" ca="1" si="224"/>
        <v>0</v>
      </c>
      <c r="AV398" s="96">
        <f t="shared" ca="1" si="225"/>
        <v>0</v>
      </c>
      <c r="AW398" s="13">
        <f t="shared" ca="1" si="238"/>
        <v>6</v>
      </c>
      <c r="AX398" s="2">
        <f t="shared" ca="1" si="239"/>
        <v>17</v>
      </c>
    </row>
    <row r="399" spans="1:50" ht="15" customHeight="1" x14ac:dyDescent="0.25">
      <c r="A399" s="93">
        <f t="shared" si="242"/>
        <v>43279</v>
      </c>
      <c r="B399" s="51">
        <f>bering!K399</f>
        <v>5650.8059999999996</v>
      </c>
      <c r="C399" s="51">
        <f>conus!K399</f>
        <v>5859.7470000000003</v>
      </c>
      <c r="D399" s="55">
        <f t="shared" ca="1" si="210"/>
        <v>5650.8059999999996</v>
      </c>
      <c r="E399" s="61">
        <f t="shared" ca="1" si="240"/>
        <v>17</v>
      </c>
      <c r="F399" s="9">
        <f t="shared" ca="1" si="226"/>
        <v>0</v>
      </c>
      <c r="G399" s="63">
        <f>ROW()</f>
        <v>399</v>
      </c>
      <c r="H399" s="95">
        <f t="shared" si="211"/>
        <v>396</v>
      </c>
      <c r="I399" s="95">
        <f t="shared" ca="1" si="212"/>
        <v>382</v>
      </c>
      <c r="J399" s="95">
        <f t="shared" ca="1" si="213"/>
        <v>379</v>
      </c>
      <c r="K399" s="94">
        <f t="shared" si="243"/>
        <v>0</v>
      </c>
      <c r="L399" s="89">
        <f t="shared" si="245"/>
        <v>0</v>
      </c>
      <c r="M399" s="94">
        <f t="shared" ca="1" si="244"/>
        <v>0</v>
      </c>
      <c r="N399" s="89">
        <f t="shared" ca="1" si="246"/>
        <v>0</v>
      </c>
      <c r="O399" s="89"/>
      <c r="P399" s="2">
        <f t="shared" ref="P399:P402" si="247">$G399-P$6</f>
        <v>382</v>
      </c>
      <c r="Q399" s="2">
        <f t="shared" si="241"/>
        <v>381</v>
      </c>
      <c r="R399" s="2">
        <f t="shared" si="241"/>
        <v>380</v>
      </c>
      <c r="S399" s="2">
        <f t="shared" si="241"/>
        <v>379</v>
      </c>
      <c r="T399" s="2">
        <f t="shared" si="241"/>
        <v>378</v>
      </c>
      <c r="U399" s="2">
        <f t="shared" si="241"/>
        <v>382</v>
      </c>
      <c r="V399" s="2">
        <f t="shared" si="241"/>
        <v>381</v>
      </c>
      <c r="W399" s="2">
        <f t="shared" si="241"/>
        <v>380</v>
      </c>
      <c r="X399" s="2">
        <f t="shared" si="241"/>
        <v>379</v>
      </c>
      <c r="Y399" s="2">
        <f t="shared" si="241"/>
        <v>378</v>
      </c>
      <c r="Z399" s="2">
        <f t="shared" si="241"/>
        <v>378</v>
      </c>
      <c r="AA399" s="92">
        <f t="shared" si="227"/>
        <v>379</v>
      </c>
      <c r="AB399" s="92">
        <f t="shared" si="228"/>
        <v>378</v>
      </c>
      <c r="AC399" s="92">
        <f t="shared" si="229"/>
        <v>377</v>
      </c>
      <c r="AD399" s="92">
        <f t="shared" si="230"/>
        <v>376</v>
      </c>
      <c r="AE399" s="92">
        <f t="shared" si="231"/>
        <v>375</v>
      </c>
      <c r="AF399" s="92">
        <f t="shared" si="232"/>
        <v>379</v>
      </c>
      <c r="AG399" s="92">
        <f t="shared" si="233"/>
        <v>378</v>
      </c>
      <c r="AH399" s="92">
        <f t="shared" si="234"/>
        <v>377</v>
      </c>
      <c r="AI399" s="92">
        <f t="shared" si="235"/>
        <v>376</v>
      </c>
      <c r="AJ399" s="92">
        <f t="shared" si="236"/>
        <v>375</v>
      </c>
      <c r="AK399" s="92">
        <f t="shared" si="237"/>
        <v>375</v>
      </c>
      <c r="AL399" s="96">
        <f t="shared" ca="1" si="215"/>
        <v>0</v>
      </c>
      <c r="AM399" s="96">
        <f t="shared" ca="1" si="216"/>
        <v>0</v>
      </c>
      <c r="AN399" s="96">
        <f t="shared" ca="1" si="217"/>
        <v>0</v>
      </c>
      <c r="AO399" s="96">
        <f t="shared" ca="1" si="218"/>
        <v>0</v>
      </c>
      <c r="AP399" s="96">
        <f t="shared" ca="1" si="219"/>
        <v>0</v>
      </c>
      <c r="AQ399" s="96">
        <f t="shared" ca="1" si="220"/>
        <v>0</v>
      </c>
      <c r="AR399" s="96">
        <f t="shared" ca="1" si="221"/>
        <v>0</v>
      </c>
      <c r="AS399" s="96">
        <f t="shared" ca="1" si="222"/>
        <v>0</v>
      </c>
      <c r="AT399" s="96">
        <f t="shared" ca="1" si="223"/>
        <v>0</v>
      </c>
      <c r="AU399" s="96">
        <f t="shared" ca="1" si="224"/>
        <v>0</v>
      </c>
      <c r="AV399" s="96">
        <f t="shared" ca="1" si="225"/>
        <v>0</v>
      </c>
      <c r="AW399" s="13">
        <f t="shared" ca="1" si="238"/>
        <v>6</v>
      </c>
      <c r="AX399" s="2">
        <f t="shared" ca="1" si="239"/>
        <v>17</v>
      </c>
    </row>
    <row r="400" spans="1:50" ht="15" customHeight="1" x14ac:dyDescent="0.25">
      <c r="A400" s="93">
        <f t="shared" si="242"/>
        <v>43280</v>
      </c>
      <c r="B400" s="51">
        <f>bering!K400</f>
        <v>5650.8059999999996</v>
      </c>
      <c r="C400" s="51">
        <f>conus!K400</f>
        <v>5859.7470000000003</v>
      </c>
      <c r="D400" s="55">
        <f t="shared" ca="1" si="210"/>
        <v>5650.8059999999996</v>
      </c>
      <c r="E400" s="61">
        <f t="shared" ca="1" si="240"/>
        <v>17</v>
      </c>
      <c r="F400" s="9">
        <f t="shared" ca="1" si="226"/>
        <v>0</v>
      </c>
      <c r="G400" s="63">
        <f>ROW()</f>
        <v>400</v>
      </c>
      <c r="H400" s="95">
        <f t="shared" si="211"/>
        <v>397</v>
      </c>
      <c r="I400" s="95">
        <f t="shared" ca="1" si="212"/>
        <v>383</v>
      </c>
      <c r="J400" s="95">
        <f t="shared" ca="1" si="213"/>
        <v>380</v>
      </c>
      <c r="K400" s="94">
        <f t="shared" si="243"/>
        <v>0</v>
      </c>
      <c r="L400" s="89">
        <f t="shared" si="245"/>
        <v>0</v>
      </c>
      <c r="M400" s="94">
        <f t="shared" ca="1" si="244"/>
        <v>0</v>
      </c>
      <c r="N400" s="89">
        <f t="shared" ca="1" si="246"/>
        <v>0</v>
      </c>
      <c r="O400" s="89"/>
      <c r="P400" s="2">
        <f t="shared" si="247"/>
        <v>383</v>
      </c>
      <c r="Q400" s="2">
        <f t="shared" si="241"/>
        <v>382</v>
      </c>
      <c r="R400" s="2">
        <f t="shared" si="241"/>
        <v>381</v>
      </c>
      <c r="S400" s="2">
        <f t="shared" si="241"/>
        <v>380</v>
      </c>
      <c r="T400" s="2">
        <f t="shared" si="241"/>
        <v>379</v>
      </c>
      <c r="U400" s="2">
        <f t="shared" si="241"/>
        <v>383</v>
      </c>
      <c r="V400" s="2">
        <f t="shared" si="241"/>
        <v>382</v>
      </c>
      <c r="W400" s="2">
        <f t="shared" si="241"/>
        <v>381</v>
      </c>
      <c r="X400" s="2">
        <f t="shared" si="241"/>
        <v>380</v>
      </c>
      <c r="Y400" s="2">
        <f t="shared" si="241"/>
        <v>379</v>
      </c>
      <c r="Z400" s="2">
        <f t="shared" si="241"/>
        <v>379</v>
      </c>
      <c r="AA400" s="92">
        <f t="shared" si="227"/>
        <v>380</v>
      </c>
      <c r="AB400" s="92">
        <f t="shared" si="228"/>
        <v>379</v>
      </c>
      <c r="AC400" s="92">
        <f t="shared" si="229"/>
        <v>378</v>
      </c>
      <c r="AD400" s="92">
        <f t="shared" si="230"/>
        <v>377</v>
      </c>
      <c r="AE400" s="92">
        <f t="shared" si="231"/>
        <v>376</v>
      </c>
      <c r="AF400" s="92">
        <f t="shared" si="232"/>
        <v>380</v>
      </c>
      <c r="AG400" s="92">
        <f t="shared" si="233"/>
        <v>379</v>
      </c>
      <c r="AH400" s="92">
        <f t="shared" si="234"/>
        <v>378</v>
      </c>
      <c r="AI400" s="92">
        <f t="shared" si="235"/>
        <v>377</v>
      </c>
      <c r="AJ400" s="92">
        <f t="shared" si="236"/>
        <v>376</v>
      </c>
      <c r="AK400" s="92">
        <f t="shared" si="237"/>
        <v>376</v>
      </c>
      <c r="AL400" s="96">
        <f t="shared" ca="1" si="215"/>
        <v>0</v>
      </c>
      <c r="AM400" s="96">
        <f t="shared" ca="1" si="216"/>
        <v>0</v>
      </c>
      <c r="AN400" s="96">
        <f t="shared" ca="1" si="217"/>
        <v>0</v>
      </c>
      <c r="AO400" s="96">
        <f t="shared" ca="1" si="218"/>
        <v>0</v>
      </c>
      <c r="AP400" s="96">
        <f t="shared" ca="1" si="219"/>
        <v>0</v>
      </c>
      <c r="AQ400" s="96">
        <f t="shared" ca="1" si="220"/>
        <v>0</v>
      </c>
      <c r="AR400" s="96">
        <f t="shared" ca="1" si="221"/>
        <v>0</v>
      </c>
      <c r="AS400" s="96">
        <f t="shared" ca="1" si="222"/>
        <v>0</v>
      </c>
      <c r="AT400" s="96">
        <f t="shared" ca="1" si="223"/>
        <v>0</v>
      </c>
      <c r="AU400" s="96">
        <f t="shared" ca="1" si="224"/>
        <v>0</v>
      </c>
      <c r="AV400" s="96">
        <f t="shared" ca="1" si="225"/>
        <v>0</v>
      </c>
      <c r="AW400" s="13">
        <f t="shared" ca="1" si="238"/>
        <v>6</v>
      </c>
      <c r="AX400" s="2">
        <f t="shared" ca="1" si="239"/>
        <v>17</v>
      </c>
    </row>
    <row r="401" spans="1:50" ht="15" customHeight="1" x14ac:dyDescent="0.25">
      <c r="A401" s="93">
        <f t="shared" si="242"/>
        <v>43281</v>
      </c>
      <c r="B401" s="51">
        <f>bering!K401</f>
        <v>5650.8059999999996</v>
      </c>
      <c r="C401" s="51">
        <f>conus!K401</f>
        <v>5859.7470000000003</v>
      </c>
      <c r="D401" s="55">
        <f t="shared" ca="1" si="210"/>
        <v>5650.8059999999996</v>
      </c>
      <c r="E401" s="61">
        <f t="shared" ca="1" si="240"/>
        <v>17</v>
      </c>
      <c r="F401" s="9">
        <f t="shared" ca="1" si="226"/>
        <v>0</v>
      </c>
      <c r="G401" s="63">
        <f>ROW()</f>
        <v>401</v>
      </c>
      <c r="H401" s="95">
        <f t="shared" si="211"/>
        <v>398</v>
      </c>
      <c r="I401" s="95">
        <f t="shared" ca="1" si="212"/>
        <v>384</v>
      </c>
      <c r="J401" s="95">
        <f t="shared" ca="1" si="213"/>
        <v>381</v>
      </c>
      <c r="K401" s="94">
        <f t="shared" si="243"/>
        <v>0</v>
      </c>
      <c r="L401" s="89">
        <f t="shared" si="245"/>
        <v>0</v>
      </c>
      <c r="M401" s="94">
        <f t="shared" ca="1" si="244"/>
        <v>0</v>
      </c>
      <c r="N401" s="89">
        <f t="shared" ca="1" si="246"/>
        <v>0</v>
      </c>
      <c r="O401" s="89"/>
      <c r="P401" s="2">
        <f t="shared" si="247"/>
        <v>384</v>
      </c>
      <c r="Q401" s="2">
        <f t="shared" si="241"/>
        <v>383</v>
      </c>
      <c r="R401" s="2">
        <f t="shared" si="241"/>
        <v>382</v>
      </c>
      <c r="S401" s="2">
        <f t="shared" si="241"/>
        <v>381</v>
      </c>
      <c r="T401" s="2">
        <f t="shared" si="241"/>
        <v>380</v>
      </c>
      <c r="U401" s="2">
        <f t="shared" si="241"/>
        <v>384</v>
      </c>
      <c r="V401" s="2">
        <f t="shared" si="241"/>
        <v>383</v>
      </c>
      <c r="W401" s="2">
        <f t="shared" si="241"/>
        <v>382</v>
      </c>
      <c r="X401" s="2">
        <f t="shared" si="241"/>
        <v>381</v>
      </c>
      <c r="Y401" s="2">
        <f t="shared" si="241"/>
        <v>380</v>
      </c>
      <c r="Z401" s="2">
        <f t="shared" si="241"/>
        <v>380</v>
      </c>
      <c r="AA401" s="92">
        <f t="shared" si="227"/>
        <v>381</v>
      </c>
      <c r="AB401" s="92">
        <f t="shared" si="228"/>
        <v>380</v>
      </c>
      <c r="AC401" s="92">
        <f t="shared" si="229"/>
        <v>379</v>
      </c>
      <c r="AD401" s="92">
        <f t="shared" si="230"/>
        <v>378</v>
      </c>
      <c r="AE401" s="92">
        <f t="shared" si="231"/>
        <v>377</v>
      </c>
      <c r="AF401" s="92">
        <f t="shared" si="232"/>
        <v>381</v>
      </c>
      <c r="AG401" s="92">
        <f t="shared" si="233"/>
        <v>380</v>
      </c>
      <c r="AH401" s="92">
        <f t="shared" si="234"/>
        <v>379</v>
      </c>
      <c r="AI401" s="92">
        <f t="shared" si="235"/>
        <v>378</v>
      </c>
      <c r="AJ401" s="92">
        <f t="shared" si="236"/>
        <v>377</v>
      </c>
      <c r="AK401" s="92">
        <f t="shared" si="237"/>
        <v>377</v>
      </c>
      <c r="AL401" s="96">
        <f t="shared" ca="1" si="215"/>
        <v>0</v>
      </c>
      <c r="AM401" s="96">
        <f t="shared" ca="1" si="216"/>
        <v>0</v>
      </c>
      <c r="AN401" s="96">
        <f t="shared" ca="1" si="217"/>
        <v>0</v>
      </c>
      <c r="AO401" s="96">
        <f t="shared" ca="1" si="218"/>
        <v>0</v>
      </c>
      <c r="AP401" s="96">
        <f t="shared" ca="1" si="219"/>
        <v>0</v>
      </c>
      <c r="AQ401" s="96">
        <f t="shared" ca="1" si="220"/>
        <v>0</v>
      </c>
      <c r="AR401" s="96">
        <f t="shared" ca="1" si="221"/>
        <v>0</v>
      </c>
      <c r="AS401" s="96">
        <f t="shared" ca="1" si="222"/>
        <v>0</v>
      </c>
      <c r="AT401" s="96">
        <f t="shared" ca="1" si="223"/>
        <v>0</v>
      </c>
      <c r="AU401" s="96">
        <f t="shared" ca="1" si="224"/>
        <v>0</v>
      </c>
      <c r="AV401" s="96">
        <f t="shared" ca="1" si="225"/>
        <v>0</v>
      </c>
      <c r="AW401" s="13">
        <f t="shared" ca="1" si="238"/>
        <v>6</v>
      </c>
      <c r="AX401" s="2">
        <f t="shared" ca="1" si="239"/>
        <v>17</v>
      </c>
    </row>
    <row r="402" spans="1:50" ht="15.75" customHeight="1" x14ac:dyDescent="0.25">
      <c r="A402" s="93">
        <f t="shared" si="242"/>
        <v>43282</v>
      </c>
      <c r="B402" s="51">
        <f>bering!K402</f>
        <v>5650.8059999999996</v>
      </c>
      <c r="C402" s="51">
        <f>conus!K402</f>
        <v>5859.7470000000003</v>
      </c>
      <c r="D402" s="55">
        <f t="shared" ref="D402" ca="1" si="248">OFFSET(B402,-E402,0)</f>
        <v>5650.8059999999996</v>
      </c>
      <c r="E402" s="61">
        <f t="shared" ca="1" si="240"/>
        <v>17</v>
      </c>
      <c r="F402" s="9">
        <f t="shared" ref="F402" ca="1" si="249">MAX(AL402:AV402)</f>
        <v>0</v>
      </c>
      <c r="G402" s="63">
        <f>ROW()</f>
        <v>402</v>
      </c>
      <c r="H402" s="95">
        <f t="shared" ref="H402" si="250">G402-B$1</f>
        <v>399</v>
      </c>
      <c r="I402" s="95">
        <f t="shared" ref="I402" ca="1" si="251">G402-E402</f>
        <v>385</v>
      </c>
      <c r="J402" s="95">
        <f t="shared" ref="J402" ca="1" si="252">I402-B$1</f>
        <v>382</v>
      </c>
      <c r="K402" s="94">
        <f t="shared" ref="K402" si="253">IF(C402&gt;0,SUM(C400:C402)-SUM(C397:C399),0)</f>
        <v>0</v>
      </c>
      <c r="L402" s="89">
        <f t="shared" ref="L402" si="254">K402/$B$1</f>
        <v>0</v>
      </c>
      <c r="M402" s="94">
        <f t="shared" ref="M402" ca="1" si="255">IF(D402&gt;0,SUM(D400:D402)-SUM(D397:D399),0)</f>
        <v>0</v>
      </c>
      <c r="N402" s="89">
        <f t="shared" ref="N402" ca="1" si="256">M402/$B$1</f>
        <v>0</v>
      </c>
      <c r="O402" s="89"/>
      <c r="P402" s="2">
        <f t="shared" si="247"/>
        <v>385</v>
      </c>
      <c r="Q402" s="2">
        <f t="shared" si="241"/>
        <v>384</v>
      </c>
      <c r="R402" s="2">
        <f t="shared" si="241"/>
        <v>383</v>
      </c>
      <c r="S402" s="2">
        <f t="shared" si="241"/>
        <v>382</v>
      </c>
      <c r="T402" s="2">
        <f t="shared" si="241"/>
        <v>381</v>
      </c>
      <c r="U402" s="2">
        <f t="shared" si="241"/>
        <v>385</v>
      </c>
      <c r="V402" s="2">
        <f t="shared" si="241"/>
        <v>384</v>
      </c>
      <c r="W402" s="2">
        <f t="shared" si="241"/>
        <v>383</v>
      </c>
      <c r="X402" s="2">
        <f t="shared" si="241"/>
        <v>382</v>
      </c>
      <c r="Y402" s="2">
        <f t="shared" si="241"/>
        <v>381</v>
      </c>
      <c r="Z402" s="2">
        <f t="shared" si="241"/>
        <v>381</v>
      </c>
      <c r="AA402" s="92">
        <f t="shared" ref="AA402" si="257">P402-$B$1</f>
        <v>382</v>
      </c>
      <c r="AB402" s="92">
        <f t="shared" ref="AB402" si="258">Q402-$B$1</f>
        <v>381</v>
      </c>
      <c r="AC402" s="92">
        <f t="shared" ref="AC402" si="259">R402-$B$1</f>
        <v>380</v>
      </c>
      <c r="AD402" s="92">
        <f t="shared" ref="AD402" si="260">S402-$B$1</f>
        <v>379</v>
      </c>
      <c r="AE402" s="92">
        <f t="shared" ref="AE402" si="261">T402-$B$1</f>
        <v>378</v>
      </c>
      <c r="AF402" s="92">
        <f t="shared" ref="AF402" si="262">U402-$B$1</f>
        <v>382</v>
      </c>
      <c r="AG402" s="92">
        <f t="shared" ref="AG402" si="263">V402-$B$1</f>
        <v>381</v>
      </c>
      <c r="AH402" s="92">
        <f t="shared" ref="AH402" si="264">W402-$B$1</f>
        <v>380</v>
      </c>
      <c r="AI402" s="92">
        <f t="shared" ref="AI402" si="265">X402-$B$1</f>
        <v>379</v>
      </c>
      <c r="AJ402" s="92">
        <f t="shared" ref="AJ402" si="266">Y402-$B$1</f>
        <v>378</v>
      </c>
      <c r="AK402" s="92">
        <f t="shared" ref="AK402" si="267">Z402-$B$1</f>
        <v>378</v>
      </c>
      <c r="AL402" s="96">
        <f t="shared" ref="AL402" ca="1" si="268">IF(ISERROR(CORREL(INDIRECT("c" &amp; $G402 &amp; ":c" &amp; $H402), INDIRECT("b" &amp; P402 &amp; ":b" &amp; AA402))),0,CORREL(INDIRECT("c" &amp; $G402 &amp; ":c" &amp; $H402), INDIRECT("b" &amp; P402 &amp; ":b" &amp; AA402)))</f>
        <v>0</v>
      </c>
      <c r="AM402" s="96">
        <f t="shared" ref="AM402" ca="1" si="269">IF(ISERROR(CORREL(INDIRECT("c" &amp; $G402 &amp; ":c" &amp; $H402), INDIRECT("b" &amp; Q402 &amp; ":b" &amp; AB402))),0,CORREL(INDIRECT("c" &amp; $G402 &amp; ":c" &amp; $H402), INDIRECT("b" &amp; Q402 &amp; ":b" &amp; AB402)))</f>
        <v>0</v>
      </c>
      <c r="AN402" s="96">
        <f t="shared" ref="AN402" ca="1" si="270">IF(ISERROR(CORREL(INDIRECT("c" &amp; $G402 &amp; ":c" &amp; $H402), INDIRECT("b" &amp; R402 &amp; ":b" &amp; AC402))),0,CORREL(INDIRECT("c" &amp; $G402 &amp; ":c" &amp; $H402), INDIRECT("b" &amp; R402 &amp; ":b" &amp; AC402)))</f>
        <v>0</v>
      </c>
      <c r="AO402" s="96">
        <f t="shared" ref="AO402" ca="1" si="271">IF(ISERROR(CORREL(INDIRECT("c" &amp; $G402 &amp; ":c" &amp; $H402), INDIRECT("b" &amp; S402 &amp; ":b" &amp; AD402))),0,CORREL(INDIRECT("c" &amp; $G402 &amp; ":c" &amp; $H402), INDIRECT("b" &amp; S402 &amp; ":b" &amp; AD402)))</f>
        <v>0</v>
      </c>
      <c r="AP402" s="96">
        <f t="shared" ref="AP402" ca="1" si="272">IF(ISERROR(CORREL(INDIRECT("c" &amp; $G402 &amp; ":c" &amp; $H402), INDIRECT("b" &amp; T402 &amp; ":b" &amp; AE402))),0,CORREL(INDIRECT("c" &amp; $G402 &amp; ":c" &amp; $H402), INDIRECT("b" &amp; T402 &amp; ":b" &amp; AE402)))</f>
        <v>0</v>
      </c>
      <c r="AQ402" s="96">
        <f t="shared" ref="AQ402" ca="1" si="273">IF(ISERROR(CORREL(INDIRECT("c" &amp; $G402 &amp; ":c" &amp; $H402), INDIRECT("b" &amp; U402 &amp; ":b" &amp; AF402))),0,CORREL(INDIRECT("c" &amp; $G402 &amp; ":c" &amp; $H402), INDIRECT("b" &amp; U402 &amp; ":b" &amp; AF402)))</f>
        <v>0</v>
      </c>
      <c r="AR402" s="96">
        <f t="shared" ref="AR402" ca="1" si="274">IF(ISERROR(CORREL(INDIRECT("c" &amp; $G402 &amp; ":c" &amp; $H402), INDIRECT("b" &amp; V402 &amp; ":b" &amp; AG402))),0,CORREL(INDIRECT("c" &amp; $G402 &amp; ":c" &amp; $H402), INDIRECT("b" &amp; V402 &amp; ":b" &amp; AG402)))</f>
        <v>0</v>
      </c>
      <c r="AS402" s="96">
        <f t="shared" ref="AS402" ca="1" si="275">IF(ISERROR(CORREL(INDIRECT("c" &amp; $G402 &amp; ":c" &amp; $H402), INDIRECT("b" &amp; W402 &amp; ":b" &amp; AH402))),0,CORREL(INDIRECT("c" &amp; $G402 &amp; ":c" &amp; $H402), INDIRECT("b" &amp; W402 &amp; ":b" &amp; AH402)))</f>
        <v>0</v>
      </c>
      <c r="AT402" s="96">
        <f t="shared" ref="AT402" ca="1" si="276">IF(ISERROR(CORREL(INDIRECT("c" &amp; $G402 &amp; ":c" &amp; $H402), INDIRECT("b" &amp; X402 &amp; ":b" &amp; AI402))),0,CORREL(INDIRECT("c" &amp; $G402 &amp; ":c" &amp; $H402), INDIRECT("b" &amp; X402 &amp; ":b" &amp; AI402)))</f>
        <v>0</v>
      </c>
      <c r="AU402" s="96">
        <f t="shared" ref="AU402" ca="1" si="277">IF(ISERROR(CORREL(INDIRECT("c" &amp; $G402 &amp; ":c" &amp; $H402), INDIRECT("b" &amp; Y402 &amp; ":b" &amp; AJ402))),0,CORREL(INDIRECT("c" &amp; $G402 &amp; ":c" &amp; $H402), INDIRECT("b" &amp; Y402 &amp; ":b" &amp; AJ402)))</f>
        <v>0</v>
      </c>
      <c r="AV402" s="96">
        <f t="shared" ref="AV402" ca="1" si="278">IF(ISERROR(CORREL(INDIRECT("c" &amp; $G402 &amp; ":c" &amp; $H402), INDIRECT("b" &amp; Z402 &amp; ":b" &amp; AK402))),0,CORREL(INDIRECT("c" &amp; $G402 &amp; ":c" &amp; $H402), INDIRECT("b" &amp; Z402 &amp; ":b" &amp; AK402)))</f>
        <v>0</v>
      </c>
      <c r="AW402" s="13">
        <f t="shared" ref="AW402" ca="1" si="279">IF(COUNTIF(AL402:AV402,"=0")=11,6,MATCH(MAX(AL402:AV402),AL402:AV402,0))</f>
        <v>6</v>
      </c>
      <c r="AX402" s="2">
        <f t="shared" ref="AX402" ca="1" si="280">INDEX(AL$6:AV$6,,AW402)</f>
        <v>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00B050"/>
  </sheetPr>
  <dimension ref="A1:K367"/>
  <sheetViews>
    <sheetView zoomScale="80" zoomScaleNormal="80" workbookViewId="0"/>
  </sheetViews>
  <sheetFormatPr defaultRowHeight="12.75" x14ac:dyDescent="0.2"/>
  <cols>
    <col min="1" max="1" width="17.42578125" style="1" bestFit="1" customWidth="1"/>
    <col min="2" max="2" width="15.140625" style="7" bestFit="1" customWidth="1"/>
    <col min="3" max="3" width="16.28515625" style="7" bestFit="1" customWidth="1"/>
    <col min="4" max="4" width="5.85546875" style="1" bestFit="1" customWidth="1"/>
    <col min="5" max="5" width="11.28515625" style="1" bestFit="1" customWidth="1"/>
    <col min="6" max="6" width="15" style="58" bestFit="1" customWidth="1"/>
    <col min="7" max="7" width="9.28515625" style="1" bestFit="1" customWidth="1"/>
    <col min="8" max="8" width="8.7109375" style="3" bestFit="1" customWidth="1"/>
    <col min="9" max="9" width="13.7109375" style="1" bestFit="1" customWidth="1"/>
    <col min="10" max="10" width="10" style="1" bestFit="1" customWidth="1"/>
    <col min="11" max="11" width="12.42578125" style="1" customWidth="1"/>
    <col min="12" max="16384" width="9.140625" style="1"/>
  </cols>
  <sheetData>
    <row r="1" spans="1:11" s="114" customFormat="1" x14ac:dyDescent="0.2">
      <c r="A1" s="121" t="s">
        <v>448</v>
      </c>
      <c r="B1" s="122" t="str">
        <f>CONCATENATE("conus ","[",'control-data'!B5,",",'control-data'!B6,"]")</f>
        <v>conus [45,-90]</v>
      </c>
      <c r="C1" s="122" t="str">
        <f>CONCATENATE("bering ","[",'control-data'!B7,",",'control-data'!B8,"]")</f>
        <v>bering [60,-180]</v>
      </c>
      <c r="D1" s="123" t="s">
        <v>15</v>
      </c>
      <c r="E1" s="123" t="s">
        <v>25</v>
      </c>
      <c r="F1" s="124" t="s">
        <v>442</v>
      </c>
      <c r="G1" s="111" t="s">
        <v>443</v>
      </c>
      <c r="H1" s="8" t="s">
        <v>446</v>
      </c>
      <c r="I1" s="111" t="s">
        <v>447</v>
      </c>
      <c r="J1" s="111" t="s">
        <v>444</v>
      </c>
      <c r="K1" s="111" t="s">
        <v>445</v>
      </c>
    </row>
    <row r="2" spans="1:11" ht="15" x14ac:dyDescent="0.25">
      <c r="A2" s="6">
        <f>'control-500'!A38</f>
        <v>42918</v>
      </c>
      <c r="B2" s="7">
        <f ca="1">IF(ROW()&lt;=I$2,'control-500'!L38,NA())</f>
        <v>28.099999999998545</v>
      </c>
      <c r="C2" s="7">
        <f ca="1">IF(ROW()&lt;=J$2,'control-500'!N38,NA())</f>
        <v>-4.3181333333341172</v>
      </c>
      <c r="D2" s="5">
        <f ca="1">IF(ROW()&lt;=I$2,'control-500'!E38,NA())</f>
        <v>19</v>
      </c>
      <c r="E2" s="5"/>
      <c r="F2" s="57">
        <f ca="1">'control-500'!F38</f>
        <v>0.79708868039806002</v>
      </c>
      <c r="G2" s="111">
        <f ca="1">INDEX(D:D,I2)</f>
        <v>18</v>
      </c>
      <c r="H2" s="47">
        <f ca="1">'control-data'!B4</f>
        <v>42949</v>
      </c>
      <c r="I2" s="8">
        <f ca="1">MATCH(H2,A:A,0)</f>
        <v>33</v>
      </c>
      <c r="J2" s="8">
        <f ca="1">I2+K2</f>
        <v>51.8125</v>
      </c>
      <c r="K2" s="8">
        <f ca="1">AVERAGE(INDIRECT("D2:D"&amp;I2))</f>
        <v>18.8125</v>
      </c>
    </row>
    <row r="3" spans="1:11" ht="15" x14ac:dyDescent="0.25">
      <c r="A3" s="6">
        <f>'control-500'!A39</f>
        <v>42919</v>
      </c>
      <c r="B3" s="7">
        <f ca="1">IF(ROW()&lt;=I$2,'control-500'!L39,NA())</f>
        <v>26.382666666667017</v>
      </c>
      <c r="C3" s="7">
        <f ca="1">IF(ROW()&lt;=J$2,'control-500'!N39,NA())</f>
        <v>4.3412000000001472</v>
      </c>
      <c r="D3" s="5">
        <f ca="1">IF(ROW()&lt;=I$2,'control-500'!E39,NA())</f>
        <v>19</v>
      </c>
      <c r="E3" s="5"/>
      <c r="F3" s="57">
        <f ca="1">'control-500'!F39</f>
        <v>0.99201933408872434</v>
      </c>
    </row>
    <row r="4" spans="1:11" ht="15" x14ac:dyDescent="0.25">
      <c r="A4" s="6">
        <f>'control-500'!A40</f>
        <v>42920</v>
      </c>
      <c r="B4" s="7">
        <f ca="1">IF(ROW()&lt;=I$2,'control-500'!L40,NA())</f>
        <v>64.654566666667961</v>
      </c>
      <c r="C4" s="7">
        <f ca="1">IF(ROW()&lt;=J$2,'control-500'!N40,NA())</f>
        <v>26.248766666666295</v>
      </c>
      <c r="D4" s="5">
        <f ca="1">IF(ROW()&lt;=I$2,'control-500'!E40,NA())</f>
        <v>20</v>
      </c>
      <c r="E4" s="5"/>
      <c r="F4" s="57">
        <f ca="1">'control-500'!F40</f>
        <v>0.8218848322774871</v>
      </c>
    </row>
    <row r="5" spans="1:11" ht="15" x14ac:dyDescent="0.25">
      <c r="A5" s="6">
        <f>'control-500'!A41</f>
        <v>42921</v>
      </c>
      <c r="B5" s="7">
        <f ca="1">IF(ROW()&lt;=I$2,'control-500'!L41,NA())</f>
        <v>104.68506666666751</v>
      </c>
      <c r="C5" s="7">
        <f ca="1">IF(ROW()&lt;=J$2,'control-500'!N41,NA())</f>
        <v>39.209366666667243</v>
      </c>
      <c r="D5" s="5">
        <f ca="1">IF(ROW()&lt;=I$2,'control-500'!E41,NA())</f>
        <v>17</v>
      </c>
      <c r="E5" s="5"/>
      <c r="F5" s="57">
        <f ca="1">'control-500'!F41</f>
        <v>0.85648405732992827</v>
      </c>
    </row>
    <row r="6" spans="1:11" ht="15" x14ac:dyDescent="0.25">
      <c r="A6" s="6">
        <f>'control-500'!A42</f>
        <v>42922</v>
      </c>
      <c r="B6" s="7">
        <f ca="1">IF(ROW()&lt;=I$2,'control-500'!L42,NA())</f>
        <v>104.58290000000004</v>
      </c>
      <c r="C6" s="7">
        <f ca="1">IF(ROW()&lt;=J$2,'control-500'!N42,NA())</f>
        <v>33.017566666666731</v>
      </c>
      <c r="D6" s="5">
        <f ca="1">IF(ROW()&lt;=I$2,'control-500'!E42,NA())</f>
        <v>17</v>
      </c>
      <c r="E6" s="5"/>
      <c r="F6" s="57">
        <f ca="1">'control-500'!F42</f>
        <v>0.94634013566964326</v>
      </c>
    </row>
    <row r="7" spans="1:11" ht="15" x14ac:dyDescent="0.25">
      <c r="A7" s="6">
        <f>'control-500'!A43</f>
        <v>42923</v>
      </c>
      <c r="B7" s="7">
        <f ca="1">IF(ROW()&lt;=I$2,'control-500'!L43,NA())</f>
        <v>66.776766666665935</v>
      </c>
      <c r="C7" s="7">
        <f ca="1">IF(ROW()&lt;=J$2,'control-500'!N43,NA())</f>
        <v>19.112766666666477</v>
      </c>
      <c r="D7" s="5">
        <f ca="1">IF(ROW()&lt;=I$2,'control-500'!E43,NA())</f>
        <v>17</v>
      </c>
      <c r="E7" s="5"/>
      <c r="F7" s="57">
        <f ca="1">'control-500'!F43</f>
        <v>0.73909057943802836</v>
      </c>
    </row>
    <row r="8" spans="1:11" ht="15" x14ac:dyDescent="0.25">
      <c r="A8" s="6">
        <f>'control-500'!A44</f>
        <v>42924</v>
      </c>
      <c r="B8" s="7">
        <f ca="1">IF(ROW()&lt;=I$2,'control-500'!L44,NA())</f>
        <v>-17.782899999999547</v>
      </c>
      <c r="C8" s="7">
        <f ca="1">IF(ROW()&lt;=J$2,'control-500'!N44,NA())</f>
        <v>-4.6758000000008906</v>
      </c>
      <c r="D8" s="5">
        <f ca="1">IF(ROW()&lt;=I$2,'control-500'!E44,NA())</f>
        <v>18</v>
      </c>
      <c r="E8" s="5"/>
      <c r="F8" s="57">
        <f ca="1">'control-500'!F44</f>
        <v>0.95007365991395343</v>
      </c>
    </row>
    <row r="9" spans="1:11" ht="15" x14ac:dyDescent="0.25">
      <c r="A9" s="6">
        <f>'control-500'!A45</f>
        <v>42925</v>
      </c>
      <c r="B9" s="7">
        <f ca="1">IF(ROW()&lt;=I$2,'control-500'!L45,NA())</f>
        <v>-71.545233333332973</v>
      </c>
      <c r="C9" s="7">
        <f ca="1">IF(ROW()&lt;=J$2,'control-500'!N45,NA())</f>
        <v>-15.366566666667495</v>
      </c>
      <c r="D9" s="5">
        <f ca="1">IF(ROW()&lt;=I$2,'control-500'!E45,NA())</f>
        <v>18</v>
      </c>
      <c r="E9" s="5"/>
      <c r="F9" s="57">
        <f ca="1">'control-500'!F45</f>
        <v>0.95725402747441557</v>
      </c>
    </row>
    <row r="10" spans="1:11" ht="15" x14ac:dyDescent="0.25">
      <c r="A10" s="6">
        <f>'control-500'!A46</f>
        <v>42926</v>
      </c>
      <c r="B10" s="7">
        <f ca="1">IF(ROW()&lt;=I$2,'control-500'!L46,NA())</f>
        <v>-89.233766666666881</v>
      </c>
      <c r="C10" s="7">
        <f ca="1">IF(ROW()&lt;=J$2,'control-500'!N46,NA())</f>
        <v>-10.35056666666666</v>
      </c>
      <c r="D10" s="5">
        <f ca="1">IF(ROW()&lt;=I$2,'control-500'!E46,NA())</f>
        <v>18</v>
      </c>
      <c r="E10" s="5"/>
      <c r="F10" s="57">
        <f ca="1">'control-500'!F46</f>
        <v>0.94663252123016606</v>
      </c>
    </row>
    <row r="11" spans="1:11" ht="15" x14ac:dyDescent="0.25">
      <c r="A11" s="6">
        <f>'control-500'!A47</f>
        <v>42927</v>
      </c>
      <c r="B11" s="7">
        <f ca="1">IF(ROW()&lt;=I$2,'control-500'!L47,NA())</f>
        <v>-21.28753333333346</v>
      </c>
      <c r="C11" s="7">
        <f ca="1">IF(ROW()&lt;=J$2,'control-500'!N47,NA())</f>
        <v>29.111433333334087</v>
      </c>
      <c r="D11" s="5">
        <f ca="1">IF(ROW()&lt;=I$2,'control-500'!E47,NA())</f>
        <v>18</v>
      </c>
      <c r="E11" s="5"/>
      <c r="F11" s="57">
        <f ca="1">'control-500'!F47</f>
        <v>0.79199274682067333</v>
      </c>
    </row>
    <row r="12" spans="1:11" ht="15" x14ac:dyDescent="0.25">
      <c r="A12" s="6">
        <f>'control-500'!A48</f>
        <v>42928</v>
      </c>
      <c r="B12" s="7">
        <f ca="1">IF(ROW()&lt;=I$2,'control-500'!L48,NA())</f>
        <v>24.306466666666285</v>
      </c>
      <c r="C12" s="7">
        <f ca="1">IF(ROW()&lt;=J$2,'control-500'!N48,NA())</f>
        <v>65.516100000000733</v>
      </c>
      <c r="D12" s="5">
        <f ca="1">IF(ROW()&lt;=I$2,'control-500'!E48,NA())</f>
        <v>19</v>
      </c>
      <c r="E12" s="5"/>
      <c r="F12" s="57">
        <f ca="1">'control-500'!F48</f>
        <v>0.81825411146122973</v>
      </c>
    </row>
    <row r="13" spans="1:11" ht="15" x14ac:dyDescent="0.25">
      <c r="A13" s="6">
        <f>'control-500'!A49</f>
        <v>42929</v>
      </c>
      <c r="B13" s="7">
        <f ca="1">IF(ROW()&lt;=I$2,'control-500'!L49,NA())</f>
        <v>66.19710000000002</v>
      </c>
      <c r="C13" s="7">
        <f ca="1">IF(ROW()&lt;=J$2,'control-500'!N49,NA())</f>
        <v>79.069466666666514</v>
      </c>
      <c r="D13" s="5">
        <f ca="1">IF(ROW()&lt;=I$2,'control-500'!E49,NA())</f>
        <v>19</v>
      </c>
      <c r="E13" s="5"/>
      <c r="F13" s="57">
        <f ca="1">'control-500'!F49</f>
        <v>0.73361931106654055</v>
      </c>
    </row>
    <row r="14" spans="1:11" ht="15" x14ac:dyDescent="0.25">
      <c r="A14" s="6">
        <f>'control-500'!A50</f>
        <v>42930</v>
      </c>
      <c r="B14" s="7">
        <f ca="1">IF(ROW()&lt;=I$2,'control-500'!L50,NA())</f>
        <v>45.420066666666877</v>
      </c>
      <c r="C14" s="7">
        <f ca="1">IF(ROW()&lt;=J$2,'control-500'!N50,NA())</f>
        <v>34.249699999999088</v>
      </c>
      <c r="D14" s="5">
        <f ca="1">IF(ROW()&lt;=I$2,'control-500'!E50,NA())</f>
        <v>20</v>
      </c>
      <c r="E14" s="5"/>
      <c r="F14" s="57">
        <f ca="1">'control-500'!F50</f>
        <v>0.83508977501394543</v>
      </c>
    </row>
    <row r="15" spans="1:11" ht="15" x14ac:dyDescent="0.25">
      <c r="A15" s="6">
        <f>'control-500'!A51</f>
        <v>42931</v>
      </c>
      <c r="B15" s="7">
        <f ca="1">IF(ROW()&lt;=I$2,'control-500'!L51,NA())</f>
        <v>48.96273333333253</v>
      </c>
      <c r="C15" s="7">
        <f ca="1">IF(ROW()&lt;=J$2,'control-500'!N51,NA())</f>
        <v>-9.2007333333325132</v>
      </c>
      <c r="D15" s="5">
        <f ca="1">IF(ROW()&lt;=I$2,'control-500'!E51,NA())</f>
        <v>21</v>
      </c>
      <c r="E15" s="5"/>
      <c r="F15" s="57">
        <f ca="1">'control-500'!F51</f>
        <v>0.11416520076500071</v>
      </c>
    </row>
    <row r="16" spans="1:11" ht="15" x14ac:dyDescent="0.25">
      <c r="A16" s="6">
        <f>'control-500'!A52</f>
        <v>42932</v>
      </c>
      <c r="B16" s="7">
        <f ca="1">IF(ROW()&lt;=I$2,'control-500'!L52,NA())</f>
        <v>32.890766666666117</v>
      </c>
      <c r="C16" s="7">
        <f ca="1">IF(ROW()&lt;=J$2,'control-500'!N52,NA())</f>
        <v>-43.071533333333115</v>
      </c>
      <c r="D16" s="5">
        <f ca="1">IF(ROW()&lt;=I$2,'control-500'!E52,NA())</f>
        <v>21</v>
      </c>
      <c r="E16" s="5"/>
      <c r="F16" s="57">
        <f ca="1">'control-500'!F52</f>
        <v>-0.26421025662257203</v>
      </c>
    </row>
    <row r="17" spans="1:6" ht="15" x14ac:dyDescent="0.25">
      <c r="A17" s="6">
        <f>'control-500'!A53</f>
        <v>42933</v>
      </c>
      <c r="B17" s="7">
        <f ca="1">IF(ROW()&lt;=I$2,'control-500'!L53,NA())</f>
        <v>38.069133333333106</v>
      </c>
      <c r="C17" s="7">
        <f ca="1">IF(ROW()&lt;=J$2,'control-500'!N53,NA())</f>
        <v>-75.320333333331902</v>
      </c>
      <c r="D17" s="5">
        <f ca="1">IF(ROW()&lt;=I$2,'control-500'!E53,NA())</f>
        <v>21</v>
      </c>
      <c r="E17" s="5"/>
      <c r="F17" s="57">
        <f ca="1">'control-500'!F53</f>
        <v>-0.25891515405266829</v>
      </c>
    </row>
    <row r="18" spans="1:6" ht="15" x14ac:dyDescent="0.25">
      <c r="A18" s="6">
        <f>'control-500'!A54</f>
        <v>42934</v>
      </c>
      <c r="B18" s="7">
        <f ca="1">IF(ROW()&lt;=I$2,'control-500'!L54,NA())</f>
        <v>19.412900000000565</v>
      </c>
      <c r="C18" s="7">
        <f ca="1">IF(ROW()&lt;=J$2,'control-500'!N54,NA())</f>
        <v>-123.48413333333399</v>
      </c>
      <c r="D18" s="5">
        <f ca="1">IF(ROW()&lt;=I$2,'control-500'!E54,NA())</f>
        <v>17</v>
      </c>
      <c r="E18" s="5"/>
      <c r="F18" s="57">
        <f ca="1">'control-500'!F54</f>
        <v>0.9367846028434148</v>
      </c>
    </row>
    <row r="19" spans="1:6" ht="15" x14ac:dyDescent="0.25">
      <c r="A19" s="6">
        <f>'control-500'!A55</f>
        <v>42935</v>
      </c>
      <c r="B19" s="7">
        <f ca="1">IF(ROW()&lt;=I$2,'control-500'!L55,NA())</f>
        <v>15.037666666667064</v>
      </c>
      <c r="C19" s="7">
        <f ca="1">IF(ROW()&lt;=J$2,'control-500'!N55,NA())</f>
        <v>-152.60869999999946</v>
      </c>
      <c r="D19" s="5">
        <f ca="1">IF(ROW()&lt;=I$2,'control-500'!E55,NA())</f>
        <v>17</v>
      </c>
      <c r="E19" s="5"/>
      <c r="F19" s="57">
        <f ca="1">'control-500'!F55</f>
        <v>0.84860569502397021</v>
      </c>
    </row>
    <row r="20" spans="1:6" ht="15" x14ac:dyDescent="0.25">
      <c r="A20" s="6">
        <f>'control-500'!A56</f>
        <v>42936</v>
      </c>
      <c r="B20" s="7">
        <f ca="1">IF(ROW()&lt;=I$2,'control-500'!L56,NA())</f>
        <v>11.085766666667041</v>
      </c>
      <c r="C20" s="7">
        <f ca="1">IF(ROW()&lt;=J$2,'control-500'!N56,NA())</f>
        <v>-114.38813333333383</v>
      </c>
      <c r="D20" s="5">
        <f ca="1">IF(ROW()&lt;=I$2,'control-500'!E56,NA())</f>
        <v>17</v>
      </c>
      <c r="E20" s="5">
        <f ca="1">AVERAGE(D2:D20)</f>
        <v>18.578947368421051</v>
      </c>
      <c r="F20" s="57">
        <f ca="1">'control-500'!F56</f>
        <v>0.78574877886612482</v>
      </c>
    </row>
    <row r="21" spans="1:6" ht="15" x14ac:dyDescent="0.25">
      <c r="A21" s="6">
        <f>'control-500'!A57</f>
        <v>42937</v>
      </c>
      <c r="B21" s="7">
        <f ca="1">IF(ROW()&lt;=I$2,'control-500'!L57,NA())</f>
        <v>5.3479000000006636</v>
      </c>
      <c r="C21" s="7">
        <f ca="1">IF(ROW()&lt;=J$2,'control-500'!N57,NA())</f>
        <v>-86.404900000000154</v>
      </c>
      <c r="D21" s="5">
        <f ca="1">IF(ROW()&lt;=I$2,'control-500'!E57,NA())</f>
        <v>21</v>
      </c>
      <c r="E21" s="5">
        <f t="shared" ref="E21:E84" ca="1" si="0">AVERAGE(D3:D21)</f>
        <v>18.684210526315791</v>
      </c>
      <c r="F21" s="57">
        <f ca="1">'control-500'!F57</f>
        <v>0.51165995180674706</v>
      </c>
    </row>
    <row r="22" spans="1:6" ht="15" x14ac:dyDescent="0.25">
      <c r="A22" s="6">
        <f>'control-500'!A58</f>
        <v>42938</v>
      </c>
      <c r="B22" s="7">
        <f ca="1">IF(ROW()&lt;=I$2,'control-500'!L58,NA())</f>
        <v>-6.1790999999999867</v>
      </c>
      <c r="C22" s="7">
        <f ca="1">IF(ROW()&lt;=J$2,'control-500'!N58,NA())</f>
        <v>-27.584333333334143</v>
      </c>
      <c r="D22" s="5">
        <f ca="1">IF(ROW()&lt;=I$2,'control-500'!E58,NA())</f>
        <v>19</v>
      </c>
      <c r="E22" s="5">
        <f t="shared" ca="1" si="0"/>
        <v>18.684210526315791</v>
      </c>
      <c r="F22" s="57">
        <f ca="1">'control-500'!F58</f>
        <v>-0.37467363871006565</v>
      </c>
    </row>
    <row r="23" spans="1:6" ht="15" x14ac:dyDescent="0.25">
      <c r="A23" s="6">
        <f>'control-500'!A59</f>
        <v>42939</v>
      </c>
      <c r="B23" s="7">
        <f ca="1">IF(ROW()&lt;=I$2,'control-500'!L59,NA())</f>
        <v>-33.96976666666766</v>
      </c>
      <c r="C23" s="7">
        <f ca="1">IF(ROW()&lt;=J$2,'control-500'!N59,NA())</f>
        <v>31.168000000000273</v>
      </c>
      <c r="D23" s="5">
        <f ca="1">IF(ROW()&lt;=I$2,'control-500'!E59,NA())</f>
        <v>17</v>
      </c>
      <c r="E23" s="5">
        <f t="shared" ca="1" si="0"/>
        <v>18.526315789473685</v>
      </c>
      <c r="F23" s="57">
        <f ca="1">'control-500'!F59</f>
        <v>-0.38091973668016449</v>
      </c>
    </row>
    <row r="24" spans="1:6" ht="15" x14ac:dyDescent="0.25">
      <c r="A24" s="6">
        <f>'control-500'!A60</f>
        <v>42940</v>
      </c>
      <c r="B24" s="7">
        <f ca="1">IF(ROW()&lt;=I$2,'control-500'!L60,NA())</f>
        <v>-60.259999999999614</v>
      </c>
      <c r="C24" s="7">
        <f ca="1">IF(ROW()&lt;=J$2,'control-500'!N60,NA())</f>
        <v>164.68100000000049</v>
      </c>
      <c r="D24" s="5">
        <f ca="1">IF(ROW()&lt;=I$2,'control-500'!E60,NA())</f>
        <v>17</v>
      </c>
      <c r="E24" s="5">
        <f t="shared" ca="1" si="0"/>
        <v>18.526315789473685</v>
      </c>
      <c r="F24" s="57">
        <f ca="1">'control-500'!F60</f>
        <v>0.66144192432771642</v>
      </c>
    </row>
    <row r="25" spans="1:6" ht="15" x14ac:dyDescent="0.25">
      <c r="A25" s="6">
        <f>'control-500'!A61</f>
        <v>42941</v>
      </c>
      <c r="B25" s="7">
        <f ca="1">IF(ROW()&lt;=I$2,'control-500'!L61,NA())</f>
        <v>-46.743433333333087</v>
      </c>
      <c r="C25" s="7">
        <f ca="1">IF(ROW()&lt;=J$2,'control-500'!N61,NA())</f>
        <v>218.72286666666636</v>
      </c>
      <c r="D25" s="5">
        <f ca="1">IF(ROW()&lt;=I$2,'control-500'!E61,NA())</f>
        <v>21</v>
      </c>
      <c r="E25" s="5">
        <f t="shared" ca="1" si="0"/>
        <v>18.736842105263158</v>
      </c>
      <c r="F25" s="57">
        <f ca="1">'control-500'!F61</f>
        <v>0.588679194591744</v>
      </c>
    </row>
    <row r="26" spans="1:6" ht="15" x14ac:dyDescent="0.25">
      <c r="A26" s="6">
        <f>'control-500'!A62</f>
        <v>42942</v>
      </c>
      <c r="B26" s="7">
        <f ca="1">IF(ROW()&lt;=I$2,'control-500'!L62,NA())</f>
        <v>2.3921333333334283</v>
      </c>
      <c r="C26" s="7">
        <f ca="1">IF(ROW()&lt;=J$2,'control-500'!N62,NA())</f>
        <v>183.66263333333336</v>
      </c>
      <c r="D26" s="5">
        <f ca="1">IF(ROW()&lt;=I$2,'control-500'!E62,NA())</f>
        <v>21</v>
      </c>
      <c r="E26" s="5">
        <f t="shared" ca="1" si="0"/>
        <v>18.94736842105263</v>
      </c>
      <c r="F26" s="57">
        <f ca="1">'control-500'!F62</f>
        <v>0.87790825205342982</v>
      </c>
    </row>
    <row r="27" spans="1:6" ht="15" x14ac:dyDescent="0.25">
      <c r="A27" s="6">
        <f>'control-500'!A63</f>
        <v>42943</v>
      </c>
      <c r="B27" s="7">
        <f ca="1">IF(ROW()&lt;=I$2,'control-500'!L63,NA())</f>
        <v>58.156933333331835</v>
      </c>
      <c r="C27" s="7">
        <f ca="1">IF(ROW()&lt;=J$2,'control-500'!N63,NA())</f>
        <v>76.584966666666631</v>
      </c>
      <c r="D27" s="5">
        <f ca="1">IF(ROW()&lt;=I$2,'control-500'!E63,NA())</f>
        <v>21</v>
      </c>
      <c r="E27" s="5">
        <f t="shared" ca="1" si="0"/>
        <v>19.105263157894736</v>
      </c>
      <c r="F27" s="57">
        <f ca="1">'control-500'!F63</f>
        <v>0.94039870047612406</v>
      </c>
    </row>
    <row r="28" spans="1:6" ht="15" x14ac:dyDescent="0.25">
      <c r="A28" s="6">
        <f>'control-500'!A64</f>
        <v>42944</v>
      </c>
      <c r="B28" s="7">
        <f ca="1">IF(ROW()&lt;=I$2,'control-500'!L64,NA())</f>
        <v>44.942133333332698</v>
      </c>
      <c r="C28" s="7">
        <f ca="1">IF(ROW()&lt;=J$2,'control-500'!N64,NA())</f>
        <v>-26.992766666666284</v>
      </c>
      <c r="D28" s="5">
        <f ca="1">IF(ROW()&lt;=I$2,'control-500'!E64,NA())</f>
        <v>19</v>
      </c>
      <c r="E28" s="5">
        <f t="shared" ca="1" si="0"/>
        <v>19.157894736842106</v>
      </c>
      <c r="F28" s="57">
        <f ca="1">'control-500'!F64</f>
        <v>0.85716164502119641</v>
      </c>
    </row>
    <row r="29" spans="1:6" ht="15" x14ac:dyDescent="0.25">
      <c r="A29" s="6">
        <f>'control-500'!A65</f>
        <v>42945</v>
      </c>
      <c r="B29" s="7">
        <f ca="1">IF(ROW()&lt;=I$2,'control-500'!L65,NA())</f>
        <v>-2.9486666666671226</v>
      </c>
      <c r="C29" s="7">
        <f ca="1">IF(ROW()&lt;=J$2,'control-500'!N65,NA())</f>
        <v>-66.665033333334577</v>
      </c>
      <c r="D29" s="5">
        <f ca="1">IF(ROW()&lt;=I$2,'control-500'!E65,NA())</f>
        <v>19</v>
      </c>
      <c r="E29" s="5">
        <f t="shared" ca="1" si="0"/>
        <v>19.210526315789473</v>
      </c>
      <c r="F29" s="57">
        <f ca="1">'control-500'!F65</f>
        <v>0.83520219119345951</v>
      </c>
    </row>
    <row r="30" spans="1:6" ht="15" x14ac:dyDescent="0.25">
      <c r="A30" s="6">
        <f>'control-500'!A66</f>
        <v>42946</v>
      </c>
      <c r="B30" s="7">
        <f ca="1">IF(ROW()&lt;=I$2,'control-500'!L66,NA())</f>
        <v>-26.147599999999027</v>
      </c>
      <c r="C30" s="7">
        <f ca="1">IF(ROW()&lt;=J$2,'control-500'!N66,NA())</f>
        <v>-46.801033333334395</v>
      </c>
      <c r="D30" s="5">
        <f ca="1">IF(ROW()&lt;=I$2,'control-500'!E66,NA())</f>
        <v>19</v>
      </c>
      <c r="E30" s="5">
        <f t="shared" ca="1" si="0"/>
        <v>19.263157894736842</v>
      </c>
      <c r="F30" s="57">
        <f ca="1">'control-500'!F66</f>
        <v>0.71187404418246591</v>
      </c>
    </row>
    <row r="31" spans="1:6" ht="15" x14ac:dyDescent="0.25">
      <c r="A31" s="6">
        <f>'control-500'!A67</f>
        <v>42947</v>
      </c>
      <c r="B31" s="7">
        <f ca="1">IF(ROW()&lt;=I$2,'control-500'!L67,NA())</f>
        <v>-5.7390333333326753</v>
      </c>
      <c r="C31" s="7">
        <f ca="1">IF(ROW()&lt;=J$2,'control-500'!N67,NA())</f>
        <v>53.027166666666744</v>
      </c>
      <c r="D31" s="5">
        <f ca="1">IF(ROW()&lt;=I$2,'control-500'!E67,NA())</f>
        <v>18</v>
      </c>
      <c r="E31" s="5">
        <f t="shared" ca="1" si="0"/>
        <v>19.210526315789473</v>
      </c>
      <c r="F31" s="57">
        <f ca="1">'control-500'!F67</f>
        <v>0.99027237814816471</v>
      </c>
    </row>
    <row r="32" spans="1:6" ht="15" x14ac:dyDescent="0.25">
      <c r="A32" s="6">
        <f>'control-500'!A68</f>
        <v>42948</v>
      </c>
      <c r="B32" s="7">
        <f ca="1">IF(ROW()&lt;=I$2,'control-500'!L68,NA())</f>
        <v>21.585866666668153</v>
      </c>
      <c r="C32" s="7">
        <f ca="1">IF(ROW()&lt;=J$2,'control-500'!N68,NA())</f>
        <v>121.28540000000187</v>
      </c>
      <c r="D32" s="5">
        <f ca="1">IF(ROW()&lt;=I$2,'control-500'!E68,NA())</f>
        <v>19</v>
      </c>
      <c r="E32" s="5">
        <f t="shared" ca="1" si="0"/>
        <v>19.210526315789473</v>
      </c>
      <c r="F32" s="57">
        <f ca="1">'control-500'!F68</f>
        <v>0.7931894374684858</v>
      </c>
    </row>
    <row r="33" spans="1:6" ht="15" x14ac:dyDescent="0.25">
      <c r="A33" s="6">
        <f>'control-500'!A69</f>
        <v>42949</v>
      </c>
      <c r="B33" s="7">
        <f ca="1">IF(ROW()&lt;=I$2,'control-500'!L69,NA())</f>
        <v>18.645000000000437</v>
      </c>
      <c r="C33" s="7">
        <f ca="1">IF(ROW()&lt;=J$2,'control-500'!N69,NA())</f>
        <v>94.190633333334219</v>
      </c>
      <c r="D33" s="5">
        <f ca="1">IF(ROW()&lt;=I$2,'control-500'!E69,NA())</f>
        <v>18</v>
      </c>
      <c r="E33" s="5">
        <f t="shared" ca="1" si="0"/>
        <v>19.105263157894736</v>
      </c>
      <c r="F33" s="57">
        <f ca="1">'control-500'!F69</f>
        <v>0.96407567493416069</v>
      </c>
    </row>
    <row r="34" spans="1:6" ht="15" x14ac:dyDescent="0.25">
      <c r="A34" s="6">
        <f>'control-500'!A70</f>
        <v>42950</v>
      </c>
      <c r="B34" s="7" t="e">
        <f ca="1">IF(ROW()&lt;=I$2,'control-500'!L70,NA())</f>
        <v>#N/A</v>
      </c>
      <c r="C34" s="7">
        <f ca="1">IF(ROW()&lt;=J$2,'control-500'!N70,NA())</f>
        <v>-8.9513666666668232</v>
      </c>
      <c r="D34" s="5" t="e">
        <f ca="1">IF(ROW()&lt;=I$2,'control-500'!E70,NA())</f>
        <v>#N/A</v>
      </c>
      <c r="E34" s="5" t="e">
        <f t="shared" ca="1" si="0"/>
        <v>#N/A</v>
      </c>
      <c r="F34" s="57">
        <f ca="1">'control-500'!F70</f>
        <v>0.94158780687955013</v>
      </c>
    </row>
    <row r="35" spans="1:6" ht="15" x14ac:dyDescent="0.25">
      <c r="A35" s="6">
        <f>'control-500'!A71</f>
        <v>42951</v>
      </c>
      <c r="B35" s="7" t="e">
        <f ca="1">IF(ROW()&lt;=I$2,'control-500'!L71,NA())</f>
        <v>#N/A</v>
      </c>
      <c r="C35" s="7">
        <f ca="1">IF(ROW()&lt;=J$2,'control-500'!N71,NA())</f>
        <v>-137.60043333333428</v>
      </c>
      <c r="D35" s="5" t="e">
        <f ca="1">IF(ROW()&lt;=I$2,'control-500'!E71,NA())</f>
        <v>#N/A</v>
      </c>
      <c r="E35" s="5" t="e">
        <f t="shared" ca="1" si="0"/>
        <v>#N/A</v>
      </c>
      <c r="F35" s="57">
        <f ca="1">'control-500'!F71</f>
        <v>0</v>
      </c>
    </row>
    <row r="36" spans="1:6" ht="15" x14ac:dyDescent="0.25">
      <c r="A36" s="6">
        <f>'control-500'!A72</f>
        <v>42952</v>
      </c>
      <c r="B36" s="7" t="e">
        <f ca="1">IF(ROW()&lt;=I$2,'control-500'!L72,NA())</f>
        <v>#N/A</v>
      </c>
      <c r="C36" s="7">
        <f ca="1">IF(ROW()&lt;=J$2,'control-500'!N72,NA())</f>
        <v>-103.18400000000111</v>
      </c>
      <c r="D36" s="5" t="e">
        <f ca="1">IF(ROW()&lt;=I$2,'control-500'!E72,NA())</f>
        <v>#N/A</v>
      </c>
      <c r="E36" s="5" t="e">
        <f t="shared" ca="1" si="0"/>
        <v>#N/A</v>
      </c>
      <c r="F36" s="57">
        <f ca="1">'control-500'!F72</f>
        <v>0</v>
      </c>
    </row>
    <row r="37" spans="1:6" ht="15" x14ac:dyDescent="0.25">
      <c r="A37" s="6">
        <f>'control-500'!A73</f>
        <v>42953</v>
      </c>
      <c r="B37" s="7" t="e">
        <f ca="1">IF(ROW()&lt;=I$2,'control-500'!L73,NA())</f>
        <v>#N/A</v>
      </c>
      <c r="C37" s="7">
        <f ca="1">IF(ROW()&lt;=J$2,'control-500'!N73,NA())</f>
        <v>-20.805666666665882</v>
      </c>
      <c r="D37" s="5" t="e">
        <f ca="1">IF(ROW()&lt;=I$2,'control-500'!E73,NA())</f>
        <v>#N/A</v>
      </c>
      <c r="E37" s="5" t="e">
        <f t="shared" ca="1" si="0"/>
        <v>#N/A</v>
      </c>
      <c r="F37" s="57">
        <f ca="1">'control-500'!F73</f>
        <v>0</v>
      </c>
    </row>
    <row r="38" spans="1:6" ht="15" x14ac:dyDescent="0.25">
      <c r="A38" s="6">
        <f>'control-500'!A74</f>
        <v>42954</v>
      </c>
      <c r="B38" s="7" t="e">
        <f ca="1">IF(ROW()&lt;=I$2,'control-500'!L74,NA())</f>
        <v>#N/A</v>
      </c>
      <c r="C38" s="7">
        <f ca="1">IF(ROW()&lt;=J$2,'control-500'!N74,NA())</f>
        <v>164.994</v>
      </c>
      <c r="D38" s="5" t="e">
        <f ca="1">IF(ROW()&lt;=I$2,'control-500'!E74,NA())</f>
        <v>#N/A</v>
      </c>
      <c r="E38" s="5" t="e">
        <f t="shared" ca="1" si="0"/>
        <v>#N/A</v>
      </c>
      <c r="F38" s="57">
        <f ca="1">'control-500'!F74</f>
        <v>0</v>
      </c>
    </row>
    <row r="39" spans="1:6" ht="15" x14ac:dyDescent="0.25">
      <c r="A39" s="6">
        <f>'control-500'!A75</f>
        <v>42955</v>
      </c>
      <c r="B39" s="7" t="e">
        <f ca="1">IF(ROW()&lt;=I$2,'control-500'!L75,NA())</f>
        <v>#N/A</v>
      </c>
      <c r="C39" s="7">
        <f ca="1">IF(ROW()&lt;=J$2,'control-500'!N75,NA())</f>
        <v>179.59543333333446</v>
      </c>
      <c r="D39" s="5" t="e">
        <f ca="1">IF(ROW()&lt;=I$2,'control-500'!E75,NA())</f>
        <v>#N/A</v>
      </c>
      <c r="E39" s="5" t="e">
        <f t="shared" ca="1" si="0"/>
        <v>#N/A</v>
      </c>
      <c r="F39" s="57">
        <f ca="1">'control-500'!F75</f>
        <v>0</v>
      </c>
    </row>
    <row r="40" spans="1:6" ht="15" x14ac:dyDescent="0.25">
      <c r="A40" s="6">
        <f>'control-500'!A76</f>
        <v>42956</v>
      </c>
      <c r="B40" s="7" t="e">
        <f ca="1">IF(ROW()&lt;=I$2,'control-500'!L76,NA())</f>
        <v>#N/A</v>
      </c>
      <c r="C40" s="7">
        <f ca="1">IF(ROW()&lt;=J$2,'control-500'!N76,NA())</f>
        <v>146.66393333333326</v>
      </c>
      <c r="D40" s="5" t="e">
        <f ca="1">IF(ROW()&lt;=I$2,'control-500'!E76,NA())</f>
        <v>#N/A</v>
      </c>
      <c r="E40" s="5" t="e">
        <f t="shared" ca="1" si="0"/>
        <v>#N/A</v>
      </c>
      <c r="F40" s="57">
        <f ca="1">'control-500'!F76</f>
        <v>0</v>
      </c>
    </row>
    <row r="41" spans="1:6" ht="15" x14ac:dyDescent="0.25">
      <c r="A41" s="6">
        <f>'control-500'!A77</f>
        <v>42957</v>
      </c>
      <c r="B41" s="7" t="e">
        <f ca="1">IF(ROW()&lt;=I$2,'control-500'!L77,NA())</f>
        <v>#N/A</v>
      </c>
      <c r="C41" s="7">
        <f ca="1">IF(ROW()&lt;=J$2,'control-500'!N77,NA())</f>
        <v>17.514933333333222</v>
      </c>
      <c r="D41" s="5" t="e">
        <f ca="1">IF(ROW()&lt;=I$2,'control-500'!E77,NA())</f>
        <v>#N/A</v>
      </c>
      <c r="E41" s="5" t="e">
        <f t="shared" ca="1" si="0"/>
        <v>#N/A</v>
      </c>
      <c r="F41" s="57">
        <f ca="1">'control-500'!F77</f>
        <v>0</v>
      </c>
    </row>
    <row r="42" spans="1:6" ht="15" x14ac:dyDescent="0.25">
      <c r="A42" s="6">
        <f>'control-500'!A78</f>
        <v>42958</v>
      </c>
      <c r="B42" s="7" t="e">
        <f ca="1">IF(ROW()&lt;=I$2,'control-500'!L78,NA())</f>
        <v>#N/A</v>
      </c>
      <c r="C42" s="7">
        <f ca="1">IF(ROW()&lt;=J$2,'control-500'!N78,NA())</f>
        <v>-34.454633333333426</v>
      </c>
      <c r="D42" s="5" t="e">
        <f ca="1">IF(ROW()&lt;=I$2,'control-500'!E78,NA())</f>
        <v>#N/A</v>
      </c>
      <c r="E42" s="5" t="e">
        <f t="shared" ca="1" si="0"/>
        <v>#N/A</v>
      </c>
      <c r="F42" s="57">
        <f ca="1">'control-500'!F78</f>
        <v>0</v>
      </c>
    </row>
    <row r="43" spans="1:6" ht="15" x14ac:dyDescent="0.25">
      <c r="A43" s="6">
        <f>'control-500'!A79</f>
        <v>42959</v>
      </c>
      <c r="B43" s="7" t="e">
        <f ca="1">IF(ROW()&lt;=I$2,'control-500'!L79,NA())</f>
        <v>#N/A</v>
      </c>
      <c r="C43" s="7">
        <f ca="1">IF(ROW()&lt;=J$2,'control-500'!N79,NA())</f>
        <v>-44.594300000000658</v>
      </c>
      <c r="D43" s="5" t="e">
        <f ca="1">IF(ROW()&lt;=I$2,'control-500'!E79,NA())</f>
        <v>#N/A</v>
      </c>
      <c r="E43" s="5" t="e">
        <f t="shared" ca="1" si="0"/>
        <v>#N/A</v>
      </c>
      <c r="F43" s="57">
        <f ca="1">'control-500'!F79</f>
        <v>0</v>
      </c>
    </row>
    <row r="44" spans="1:6" ht="15" x14ac:dyDescent="0.25">
      <c r="A44" s="6">
        <f>'control-500'!A80</f>
        <v>42960</v>
      </c>
      <c r="B44" s="7" t="e">
        <f ca="1">IF(ROW()&lt;=I$2,'control-500'!L80,NA())</f>
        <v>#N/A</v>
      </c>
      <c r="C44" s="7">
        <f ca="1">IF(ROW()&lt;=J$2,'control-500'!N80,NA())</f>
        <v>7.5951333333335542</v>
      </c>
      <c r="D44" s="5" t="e">
        <f ca="1">IF(ROW()&lt;=I$2,'control-500'!E80,NA())</f>
        <v>#N/A</v>
      </c>
      <c r="E44" s="5" t="e">
        <f t="shared" ca="1" si="0"/>
        <v>#N/A</v>
      </c>
      <c r="F44" s="57">
        <f ca="1">'control-500'!F80</f>
        <v>0</v>
      </c>
    </row>
    <row r="45" spans="1:6" ht="15" x14ac:dyDescent="0.25">
      <c r="A45" s="6">
        <f>'control-500'!A81</f>
        <v>42961</v>
      </c>
      <c r="B45" s="7" t="e">
        <f ca="1">IF(ROW()&lt;=I$2,'control-500'!L81,NA())</f>
        <v>#N/A</v>
      </c>
      <c r="C45" s="7">
        <f ca="1">IF(ROW()&lt;=J$2,'control-500'!N81,NA())</f>
        <v>6.8923999999994221</v>
      </c>
      <c r="D45" s="5" t="e">
        <f ca="1">IF(ROW()&lt;=I$2,'control-500'!E81,NA())</f>
        <v>#N/A</v>
      </c>
      <c r="E45" s="5" t="e">
        <f t="shared" ca="1" si="0"/>
        <v>#N/A</v>
      </c>
      <c r="F45" s="57">
        <f ca="1">'control-500'!F81</f>
        <v>0</v>
      </c>
    </row>
    <row r="46" spans="1:6" ht="15" x14ac:dyDescent="0.25">
      <c r="A46" s="6">
        <f>'control-500'!A82</f>
        <v>42962</v>
      </c>
      <c r="B46" s="7" t="e">
        <f ca="1">IF(ROW()&lt;=I$2,'control-500'!L82,NA())</f>
        <v>#N/A</v>
      </c>
      <c r="C46" s="7">
        <f ca="1">IF(ROW()&lt;=J$2,'control-500'!N82,NA())</f>
        <v>-31.121433333333698</v>
      </c>
      <c r="D46" s="5" t="e">
        <f ca="1">IF(ROW()&lt;=I$2,'control-500'!E82,NA())</f>
        <v>#N/A</v>
      </c>
      <c r="E46" s="5" t="e">
        <f t="shared" ca="1" si="0"/>
        <v>#N/A</v>
      </c>
      <c r="F46" s="57">
        <f ca="1">'control-500'!F82</f>
        <v>0</v>
      </c>
    </row>
    <row r="47" spans="1:6" ht="15" x14ac:dyDescent="0.25">
      <c r="A47" s="6">
        <f>'control-500'!A83</f>
        <v>42963</v>
      </c>
      <c r="B47" s="7" t="e">
        <f ca="1">IF(ROW()&lt;=I$2,'control-500'!L83,NA())</f>
        <v>#N/A</v>
      </c>
      <c r="C47" s="7">
        <f ca="1">IF(ROW()&lt;=J$2,'control-500'!N83,NA())</f>
        <v>-78.907300000000149</v>
      </c>
      <c r="D47" s="5" t="e">
        <f ca="1">IF(ROW()&lt;=I$2,'control-500'!E83,NA())</f>
        <v>#N/A</v>
      </c>
      <c r="E47" s="5" t="e">
        <f t="shared" ca="1" si="0"/>
        <v>#N/A</v>
      </c>
      <c r="F47" s="57">
        <f ca="1">'control-500'!F83</f>
        <v>0</v>
      </c>
    </row>
    <row r="48" spans="1:6" ht="15" x14ac:dyDescent="0.25">
      <c r="A48" s="6">
        <f>'control-500'!A84</f>
        <v>42964</v>
      </c>
      <c r="B48" s="7" t="e">
        <f ca="1">IF(ROW()&lt;=I$2,'control-500'!L84,NA())</f>
        <v>#N/A</v>
      </c>
      <c r="C48" s="7">
        <f ca="1">IF(ROW()&lt;=J$2,'control-500'!N84,NA())</f>
        <v>-46.885766666666314</v>
      </c>
      <c r="D48" s="5" t="e">
        <f ca="1">IF(ROW()&lt;=I$2,'control-500'!E84,NA())</f>
        <v>#N/A</v>
      </c>
      <c r="E48" s="5" t="e">
        <f t="shared" ca="1" si="0"/>
        <v>#N/A</v>
      </c>
      <c r="F48" s="57">
        <f ca="1">'control-500'!F84</f>
        <v>0</v>
      </c>
    </row>
    <row r="49" spans="1:6" ht="15" x14ac:dyDescent="0.25">
      <c r="A49" s="6">
        <f>'control-500'!A85</f>
        <v>42965</v>
      </c>
      <c r="B49" s="7" t="e">
        <f ca="1">IF(ROW()&lt;=I$2,'control-500'!L85,NA())</f>
        <v>#N/A</v>
      </c>
      <c r="C49" s="7">
        <f ca="1">IF(ROW()&lt;=J$2,'control-500'!N85,NA())</f>
        <v>-3.9777666666668665</v>
      </c>
      <c r="D49" s="5" t="e">
        <f ca="1">IF(ROW()&lt;=I$2,'control-500'!E85,NA())</f>
        <v>#N/A</v>
      </c>
      <c r="E49" s="5" t="e">
        <f t="shared" ca="1" si="0"/>
        <v>#N/A</v>
      </c>
      <c r="F49" s="57">
        <f ca="1">'control-500'!F85</f>
        <v>0</v>
      </c>
    </row>
    <row r="50" spans="1:6" ht="15" x14ac:dyDescent="0.25">
      <c r="A50" s="6">
        <f>'control-500'!A86</f>
        <v>42966</v>
      </c>
      <c r="B50" s="7" t="e">
        <f ca="1">IF(ROW()&lt;=I$2,'control-500'!L86,NA())</f>
        <v>#N/A</v>
      </c>
      <c r="C50" s="7">
        <f ca="1">IF(ROW()&lt;=J$2,'control-500'!N86,NA())</f>
        <v>-5.3816666666668125</v>
      </c>
      <c r="D50" s="5" t="e">
        <f ca="1">IF(ROW()&lt;=I$2,'control-500'!E86,NA())</f>
        <v>#N/A</v>
      </c>
      <c r="E50" s="5" t="e">
        <f t="shared" ca="1" si="0"/>
        <v>#N/A</v>
      </c>
      <c r="F50" s="57">
        <f ca="1">'control-500'!F86</f>
        <v>0</v>
      </c>
    </row>
    <row r="51" spans="1:6" ht="15" x14ac:dyDescent="0.25">
      <c r="A51" s="6">
        <f>'control-500'!A87</f>
        <v>42967</v>
      </c>
      <c r="B51" s="7" t="e">
        <f ca="1">IF(ROW()&lt;=I$2,'control-500'!L87,NA())</f>
        <v>#N/A</v>
      </c>
      <c r="C51" s="7">
        <f ca="1">IF(ROW()&lt;=J$2,'control-500'!N87,NA())</f>
        <v>-43.521666666667443</v>
      </c>
      <c r="D51" s="5" t="e">
        <f ca="1">IF(ROW()&lt;=I$2,'control-500'!E87,NA())</f>
        <v>#N/A</v>
      </c>
      <c r="E51" s="5" t="e">
        <f t="shared" ca="1" si="0"/>
        <v>#N/A</v>
      </c>
      <c r="F51" s="57">
        <f ca="1">'control-500'!F87</f>
        <v>0</v>
      </c>
    </row>
    <row r="52" spans="1:6" ht="15" x14ac:dyDescent="0.25">
      <c r="A52" s="6">
        <f>'control-500'!A88</f>
        <v>42968</v>
      </c>
      <c r="B52" s="7" t="e">
        <f ca="1">IF(ROW()&lt;=I$2,'control-500'!L88,NA())</f>
        <v>#N/A</v>
      </c>
      <c r="C52" s="7" t="e">
        <f ca="1">IF(ROW()&lt;=J$2,'control-500'!N88,NA())</f>
        <v>#N/A</v>
      </c>
      <c r="D52" s="5" t="e">
        <f ca="1">IF(ROW()&lt;=I$2,'control-500'!E88,NA())</f>
        <v>#N/A</v>
      </c>
      <c r="E52" s="5" t="e">
        <f t="shared" ca="1" si="0"/>
        <v>#N/A</v>
      </c>
      <c r="F52" s="57">
        <f ca="1">'control-500'!F88</f>
        <v>0</v>
      </c>
    </row>
    <row r="53" spans="1:6" ht="15" x14ac:dyDescent="0.25">
      <c r="A53" s="6">
        <f>'control-500'!A89</f>
        <v>42969</v>
      </c>
      <c r="B53" s="7" t="e">
        <f ca="1">IF(ROW()&lt;=I$2,'control-500'!L89,NA())</f>
        <v>#N/A</v>
      </c>
      <c r="C53" s="7" t="e">
        <f ca="1">IF(ROW()&lt;=J$2,'control-500'!N89,NA())</f>
        <v>#N/A</v>
      </c>
      <c r="D53" s="5" t="e">
        <f ca="1">IF(ROW()&lt;=I$2,'control-500'!E89,NA())</f>
        <v>#N/A</v>
      </c>
      <c r="E53" s="5" t="e">
        <f t="shared" ca="1" si="0"/>
        <v>#N/A</v>
      </c>
      <c r="F53" s="57">
        <f ca="1">'control-500'!F89</f>
        <v>0</v>
      </c>
    </row>
    <row r="54" spans="1:6" ht="15" x14ac:dyDescent="0.25">
      <c r="A54" s="6">
        <f>'control-500'!A90</f>
        <v>42970</v>
      </c>
      <c r="B54" s="7" t="e">
        <f ca="1">IF(ROW()&lt;=I$2,'control-500'!L90,NA())</f>
        <v>#N/A</v>
      </c>
      <c r="C54" s="7" t="e">
        <f ca="1">IF(ROW()&lt;=J$2,'control-500'!N90,NA())</f>
        <v>#N/A</v>
      </c>
      <c r="D54" s="5" t="e">
        <f ca="1">IF(ROW()&lt;=I$2,'control-500'!E90,NA())</f>
        <v>#N/A</v>
      </c>
      <c r="E54" s="5" t="e">
        <f t="shared" ca="1" si="0"/>
        <v>#N/A</v>
      </c>
      <c r="F54" s="57">
        <f ca="1">'control-500'!F90</f>
        <v>0</v>
      </c>
    </row>
    <row r="55" spans="1:6" ht="15" x14ac:dyDescent="0.25">
      <c r="A55" s="6">
        <f>'control-500'!A91</f>
        <v>42971</v>
      </c>
      <c r="B55" s="7" t="e">
        <f ca="1">IF(ROW()&lt;=I$2,'control-500'!L91,NA())</f>
        <v>#N/A</v>
      </c>
      <c r="C55" s="7" t="e">
        <f ca="1">IF(ROW()&lt;=J$2,'control-500'!N91,NA())</f>
        <v>#N/A</v>
      </c>
      <c r="D55" s="5" t="e">
        <f ca="1">IF(ROW()&lt;=I$2,'control-500'!E91,NA())</f>
        <v>#N/A</v>
      </c>
      <c r="E55" s="5" t="e">
        <f t="shared" ca="1" si="0"/>
        <v>#N/A</v>
      </c>
      <c r="F55" s="57">
        <f ca="1">'control-500'!F91</f>
        <v>0</v>
      </c>
    </row>
    <row r="56" spans="1:6" ht="15" x14ac:dyDescent="0.25">
      <c r="A56" s="6">
        <f>'control-500'!A92</f>
        <v>42972</v>
      </c>
      <c r="B56" s="7" t="e">
        <f ca="1">IF(ROW()&lt;=I$2,'control-500'!L92,NA())</f>
        <v>#N/A</v>
      </c>
      <c r="C56" s="7" t="e">
        <f ca="1">IF(ROW()&lt;=J$2,'control-500'!N92,NA())</f>
        <v>#N/A</v>
      </c>
      <c r="D56" s="5" t="e">
        <f ca="1">IF(ROW()&lt;=I$2,'control-500'!E92,NA())</f>
        <v>#N/A</v>
      </c>
      <c r="E56" s="5" t="e">
        <f t="shared" ca="1" si="0"/>
        <v>#N/A</v>
      </c>
      <c r="F56" s="57">
        <f ca="1">'control-500'!F92</f>
        <v>0</v>
      </c>
    </row>
    <row r="57" spans="1:6" ht="15" x14ac:dyDescent="0.25">
      <c r="A57" s="6">
        <f>'control-500'!A93</f>
        <v>42973</v>
      </c>
      <c r="B57" s="7" t="e">
        <f ca="1">IF(ROW()&lt;=I$2,'control-500'!L93,NA())</f>
        <v>#N/A</v>
      </c>
      <c r="C57" s="7" t="e">
        <f ca="1">IF(ROW()&lt;=J$2,'control-500'!N93,NA())</f>
        <v>#N/A</v>
      </c>
      <c r="D57" s="5" t="e">
        <f ca="1">IF(ROW()&lt;=I$2,'control-500'!E93,NA())</f>
        <v>#N/A</v>
      </c>
      <c r="E57" s="5" t="e">
        <f t="shared" ca="1" si="0"/>
        <v>#N/A</v>
      </c>
      <c r="F57" s="57">
        <f ca="1">'control-500'!F93</f>
        <v>0</v>
      </c>
    </row>
    <row r="58" spans="1:6" ht="15" x14ac:dyDescent="0.25">
      <c r="A58" s="6">
        <f>'control-500'!A94</f>
        <v>42974</v>
      </c>
      <c r="B58" s="7" t="e">
        <f ca="1">IF(ROW()&lt;=I$2,'control-500'!L94,NA())</f>
        <v>#N/A</v>
      </c>
      <c r="C58" s="7" t="e">
        <f ca="1">IF(ROW()&lt;=J$2,'control-500'!N94,NA())</f>
        <v>#N/A</v>
      </c>
      <c r="D58" s="5" t="e">
        <f ca="1">IF(ROW()&lt;=I$2,'control-500'!E94,NA())</f>
        <v>#N/A</v>
      </c>
      <c r="E58" s="5" t="e">
        <f t="shared" ca="1" si="0"/>
        <v>#N/A</v>
      </c>
      <c r="F58" s="57">
        <f ca="1">'control-500'!F94</f>
        <v>0</v>
      </c>
    </row>
    <row r="59" spans="1:6" ht="15" x14ac:dyDescent="0.25">
      <c r="A59" s="6">
        <f>'control-500'!A95</f>
        <v>42975</v>
      </c>
      <c r="B59" s="7" t="e">
        <f ca="1">IF(ROW()&lt;=I$2,'control-500'!L95,NA())</f>
        <v>#N/A</v>
      </c>
      <c r="C59" s="7" t="e">
        <f ca="1">IF(ROW()&lt;=J$2,'control-500'!N95,NA())</f>
        <v>#N/A</v>
      </c>
      <c r="D59" s="5" t="e">
        <f ca="1">IF(ROW()&lt;=I$2,'control-500'!E95,NA())</f>
        <v>#N/A</v>
      </c>
      <c r="E59" s="5" t="e">
        <f t="shared" ca="1" si="0"/>
        <v>#N/A</v>
      </c>
      <c r="F59" s="57">
        <f ca="1">'control-500'!F95</f>
        <v>0</v>
      </c>
    </row>
    <row r="60" spans="1:6" ht="15" x14ac:dyDescent="0.25">
      <c r="A60" s="6">
        <f>'control-500'!A96</f>
        <v>42976</v>
      </c>
      <c r="B60" s="7" t="e">
        <f ca="1">IF(ROW()&lt;=I$2,'control-500'!L96,NA())</f>
        <v>#N/A</v>
      </c>
      <c r="C60" s="7" t="e">
        <f ca="1">IF(ROW()&lt;=J$2,'control-500'!N96,NA())</f>
        <v>#N/A</v>
      </c>
      <c r="D60" s="5" t="e">
        <f ca="1">IF(ROW()&lt;=I$2,'control-500'!E96,NA())</f>
        <v>#N/A</v>
      </c>
      <c r="E60" s="5" t="e">
        <f t="shared" ca="1" si="0"/>
        <v>#N/A</v>
      </c>
      <c r="F60" s="57">
        <f ca="1">'control-500'!F96</f>
        <v>0</v>
      </c>
    </row>
    <row r="61" spans="1:6" ht="15" x14ac:dyDescent="0.25">
      <c r="A61" s="6">
        <f>'control-500'!A97</f>
        <v>42977</v>
      </c>
      <c r="B61" s="7" t="e">
        <f ca="1">IF(ROW()&lt;=I$2,'control-500'!L97,NA())</f>
        <v>#N/A</v>
      </c>
      <c r="C61" s="7" t="e">
        <f ca="1">IF(ROW()&lt;=J$2,'control-500'!N97,NA())</f>
        <v>#N/A</v>
      </c>
      <c r="D61" s="5" t="e">
        <f ca="1">IF(ROW()&lt;=I$2,'control-500'!E97,NA())</f>
        <v>#N/A</v>
      </c>
      <c r="E61" s="5" t="e">
        <f t="shared" ca="1" si="0"/>
        <v>#N/A</v>
      </c>
      <c r="F61" s="57">
        <f ca="1">'control-500'!F97</f>
        <v>0</v>
      </c>
    </row>
    <row r="62" spans="1:6" ht="15" x14ac:dyDescent="0.25">
      <c r="A62" s="6">
        <f>'control-500'!A98</f>
        <v>42978</v>
      </c>
      <c r="B62" s="7" t="e">
        <f ca="1">IF(ROW()&lt;=I$2,'control-500'!L98,NA())</f>
        <v>#N/A</v>
      </c>
      <c r="C62" s="7" t="e">
        <f ca="1">IF(ROW()&lt;=J$2,'control-500'!N98,NA())</f>
        <v>#N/A</v>
      </c>
      <c r="D62" s="5" t="e">
        <f ca="1">IF(ROW()&lt;=I$2,'control-500'!E98,NA())</f>
        <v>#N/A</v>
      </c>
      <c r="E62" s="5" t="e">
        <f t="shared" ca="1" si="0"/>
        <v>#N/A</v>
      </c>
      <c r="F62" s="57">
        <f ca="1">'control-500'!F98</f>
        <v>0</v>
      </c>
    </row>
    <row r="63" spans="1:6" ht="15" x14ac:dyDescent="0.25">
      <c r="A63" s="6">
        <f>'control-500'!A99</f>
        <v>42979</v>
      </c>
      <c r="B63" s="7" t="e">
        <f ca="1">IF(ROW()&lt;=I$2,'control-500'!L99,NA())</f>
        <v>#N/A</v>
      </c>
      <c r="C63" s="7" t="e">
        <f ca="1">IF(ROW()&lt;=J$2,'control-500'!N99,NA())</f>
        <v>#N/A</v>
      </c>
      <c r="D63" s="5" t="e">
        <f ca="1">IF(ROW()&lt;=I$2,'control-500'!E99,NA())</f>
        <v>#N/A</v>
      </c>
      <c r="E63" s="5" t="e">
        <f t="shared" ca="1" si="0"/>
        <v>#N/A</v>
      </c>
      <c r="F63" s="57">
        <f ca="1">'control-500'!F99</f>
        <v>0</v>
      </c>
    </row>
    <row r="64" spans="1:6" ht="15" x14ac:dyDescent="0.25">
      <c r="A64" s="6">
        <f>'control-500'!A100</f>
        <v>42980</v>
      </c>
      <c r="B64" s="7" t="e">
        <f ca="1">IF(ROW()&lt;=I$2,'control-500'!L100,NA())</f>
        <v>#N/A</v>
      </c>
      <c r="C64" s="7" t="e">
        <f ca="1">IF(ROW()&lt;=J$2,'control-500'!N100,NA())</f>
        <v>#N/A</v>
      </c>
      <c r="D64" s="5" t="e">
        <f ca="1">IF(ROW()&lt;=I$2,'control-500'!E100,NA())</f>
        <v>#N/A</v>
      </c>
      <c r="E64" s="5" t="e">
        <f t="shared" ca="1" si="0"/>
        <v>#N/A</v>
      </c>
      <c r="F64" s="57">
        <f ca="1">'control-500'!F100</f>
        <v>0</v>
      </c>
    </row>
    <row r="65" spans="1:6" ht="15" x14ac:dyDescent="0.25">
      <c r="A65" s="6">
        <f>'control-500'!A101</f>
        <v>42981</v>
      </c>
      <c r="B65" s="7" t="e">
        <f ca="1">IF(ROW()&lt;=I$2,'control-500'!L101,NA())</f>
        <v>#N/A</v>
      </c>
      <c r="C65" s="7" t="e">
        <f ca="1">IF(ROW()&lt;=J$2,'control-500'!N101,NA())</f>
        <v>#N/A</v>
      </c>
      <c r="D65" s="5" t="e">
        <f ca="1">IF(ROW()&lt;=I$2,'control-500'!E101,NA())</f>
        <v>#N/A</v>
      </c>
      <c r="E65" s="5" t="e">
        <f t="shared" ca="1" si="0"/>
        <v>#N/A</v>
      </c>
      <c r="F65" s="57">
        <f ca="1">'control-500'!F101</f>
        <v>0</v>
      </c>
    </row>
    <row r="66" spans="1:6" ht="15" x14ac:dyDescent="0.25">
      <c r="A66" s="6">
        <f>'control-500'!A102</f>
        <v>42982</v>
      </c>
      <c r="B66" s="7" t="e">
        <f ca="1">IF(ROW()&lt;=I$2,'control-500'!L102,NA())</f>
        <v>#N/A</v>
      </c>
      <c r="C66" s="7" t="e">
        <f ca="1">IF(ROW()&lt;=J$2,'control-500'!N102,NA())</f>
        <v>#N/A</v>
      </c>
      <c r="D66" s="5" t="e">
        <f ca="1">IF(ROW()&lt;=I$2,'control-500'!E102,NA())</f>
        <v>#N/A</v>
      </c>
      <c r="E66" s="5" t="e">
        <f t="shared" ca="1" si="0"/>
        <v>#N/A</v>
      </c>
      <c r="F66" s="57">
        <f ca="1">'control-500'!F102</f>
        <v>0</v>
      </c>
    </row>
    <row r="67" spans="1:6" ht="15" x14ac:dyDescent="0.25">
      <c r="A67" s="6">
        <f>'control-500'!A103</f>
        <v>42983</v>
      </c>
      <c r="B67" s="7" t="e">
        <f ca="1">IF(ROW()&lt;=I$2,'control-500'!L103,NA())</f>
        <v>#N/A</v>
      </c>
      <c r="C67" s="7" t="e">
        <f ca="1">IF(ROW()&lt;=J$2,'control-500'!N103,NA())</f>
        <v>#N/A</v>
      </c>
      <c r="D67" s="5" t="e">
        <f ca="1">IF(ROW()&lt;=I$2,'control-500'!E103,NA())</f>
        <v>#N/A</v>
      </c>
      <c r="E67" s="5" t="e">
        <f t="shared" ca="1" si="0"/>
        <v>#N/A</v>
      </c>
      <c r="F67" s="57">
        <f ca="1">'control-500'!F103</f>
        <v>0</v>
      </c>
    </row>
    <row r="68" spans="1:6" ht="15" x14ac:dyDescent="0.25">
      <c r="A68" s="6">
        <f>'control-500'!A104</f>
        <v>42984</v>
      </c>
      <c r="B68" s="7" t="e">
        <f ca="1">IF(ROW()&lt;=I$2,'control-500'!L104,NA())</f>
        <v>#N/A</v>
      </c>
      <c r="C68" s="7" t="e">
        <f ca="1">IF(ROW()&lt;=J$2,'control-500'!N104,NA())</f>
        <v>#N/A</v>
      </c>
      <c r="D68" s="5" t="e">
        <f ca="1">IF(ROW()&lt;=I$2,'control-500'!E104,NA())</f>
        <v>#N/A</v>
      </c>
      <c r="E68" s="5" t="e">
        <f t="shared" ca="1" si="0"/>
        <v>#N/A</v>
      </c>
      <c r="F68" s="57">
        <f ca="1">'control-500'!F104</f>
        <v>0</v>
      </c>
    </row>
    <row r="69" spans="1:6" ht="15" x14ac:dyDescent="0.25">
      <c r="A69" s="6">
        <f>'control-500'!A105</f>
        <v>42985</v>
      </c>
      <c r="B69" s="7" t="e">
        <f ca="1">IF(ROW()&lt;=I$2,'control-500'!L105,NA())</f>
        <v>#N/A</v>
      </c>
      <c r="C69" s="7" t="e">
        <f ca="1">IF(ROW()&lt;=J$2,'control-500'!N105,NA())</f>
        <v>#N/A</v>
      </c>
      <c r="D69" s="5" t="e">
        <f ca="1">IF(ROW()&lt;=I$2,'control-500'!E105,NA())</f>
        <v>#N/A</v>
      </c>
      <c r="E69" s="5" t="e">
        <f t="shared" ca="1" si="0"/>
        <v>#N/A</v>
      </c>
      <c r="F69" s="57">
        <f ca="1">'control-500'!F105</f>
        <v>0</v>
      </c>
    </row>
    <row r="70" spans="1:6" ht="15" x14ac:dyDescent="0.25">
      <c r="A70" s="6">
        <f>'control-500'!A106</f>
        <v>42986</v>
      </c>
      <c r="B70" s="7" t="e">
        <f ca="1">IF(ROW()&lt;=I$2,'control-500'!L106,NA())</f>
        <v>#N/A</v>
      </c>
      <c r="C70" s="7" t="e">
        <f ca="1">IF(ROW()&lt;=J$2,'control-500'!N106,NA())</f>
        <v>#N/A</v>
      </c>
      <c r="D70" s="5" t="e">
        <f ca="1">IF(ROW()&lt;=I$2,'control-500'!E106,NA())</f>
        <v>#N/A</v>
      </c>
      <c r="E70" s="5" t="e">
        <f t="shared" ca="1" si="0"/>
        <v>#N/A</v>
      </c>
      <c r="F70" s="57">
        <f ca="1">'control-500'!F106</f>
        <v>0</v>
      </c>
    </row>
    <row r="71" spans="1:6" ht="15" x14ac:dyDescent="0.25">
      <c r="A71" s="6">
        <f>'control-500'!A107</f>
        <v>42987</v>
      </c>
      <c r="B71" s="7" t="e">
        <f ca="1">IF(ROW()&lt;=I$2,'control-500'!L107,NA())</f>
        <v>#N/A</v>
      </c>
      <c r="C71" s="7" t="e">
        <f ca="1">IF(ROW()&lt;=J$2,'control-500'!N107,NA())</f>
        <v>#N/A</v>
      </c>
      <c r="D71" s="5" t="e">
        <f ca="1">IF(ROW()&lt;=I$2,'control-500'!E107,NA())</f>
        <v>#N/A</v>
      </c>
      <c r="E71" s="5" t="e">
        <f t="shared" ca="1" si="0"/>
        <v>#N/A</v>
      </c>
      <c r="F71" s="57">
        <f ca="1">'control-500'!F107</f>
        <v>0</v>
      </c>
    </row>
    <row r="72" spans="1:6" ht="15" x14ac:dyDescent="0.25">
      <c r="A72" s="6">
        <f>'control-500'!A108</f>
        <v>42988</v>
      </c>
      <c r="B72" s="7" t="e">
        <f ca="1">IF(ROW()&lt;=I$2,'control-500'!L108,NA())</f>
        <v>#N/A</v>
      </c>
      <c r="C72" s="7" t="e">
        <f ca="1">IF(ROW()&lt;=J$2,'control-500'!N108,NA())</f>
        <v>#N/A</v>
      </c>
      <c r="D72" s="5" t="e">
        <f ca="1">IF(ROW()&lt;=I$2,'control-500'!E108,NA())</f>
        <v>#N/A</v>
      </c>
      <c r="E72" s="5" t="e">
        <f t="shared" ca="1" si="0"/>
        <v>#N/A</v>
      </c>
      <c r="F72" s="57">
        <f ca="1">'control-500'!F108</f>
        <v>0</v>
      </c>
    </row>
    <row r="73" spans="1:6" ht="15" x14ac:dyDescent="0.25">
      <c r="A73" s="6">
        <f>'control-500'!A109</f>
        <v>42989</v>
      </c>
      <c r="B73" s="7" t="e">
        <f ca="1">IF(ROW()&lt;=I$2,'control-500'!L109,NA())</f>
        <v>#N/A</v>
      </c>
      <c r="C73" s="7" t="e">
        <f ca="1">IF(ROW()&lt;=J$2,'control-500'!N109,NA())</f>
        <v>#N/A</v>
      </c>
      <c r="D73" s="5" t="e">
        <f ca="1">IF(ROW()&lt;=I$2,'control-500'!E109,NA())</f>
        <v>#N/A</v>
      </c>
      <c r="E73" s="5" t="e">
        <f t="shared" ca="1" si="0"/>
        <v>#N/A</v>
      </c>
      <c r="F73" s="57">
        <f ca="1">'control-500'!F109</f>
        <v>0</v>
      </c>
    </row>
    <row r="74" spans="1:6" ht="15" x14ac:dyDescent="0.25">
      <c r="A74" s="6">
        <f>'control-500'!A110</f>
        <v>42990</v>
      </c>
      <c r="B74" s="7" t="e">
        <f ca="1">IF(ROW()&lt;=I$2,'control-500'!L110,NA())</f>
        <v>#N/A</v>
      </c>
      <c r="C74" s="7" t="e">
        <f ca="1">IF(ROW()&lt;=J$2,'control-500'!N110,NA())</f>
        <v>#N/A</v>
      </c>
      <c r="D74" s="5" t="e">
        <f ca="1">IF(ROW()&lt;=I$2,'control-500'!E110,NA())</f>
        <v>#N/A</v>
      </c>
      <c r="E74" s="5" t="e">
        <f t="shared" ca="1" si="0"/>
        <v>#N/A</v>
      </c>
      <c r="F74" s="57">
        <f ca="1">'control-500'!F110</f>
        <v>0</v>
      </c>
    </row>
    <row r="75" spans="1:6" ht="15" x14ac:dyDescent="0.25">
      <c r="A75" s="6">
        <f>'control-500'!A111</f>
        <v>42991</v>
      </c>
      <c r="B75" s="7" t="e">
        <f ca="1">IF(ROW()&lt;=I$2,'control-500'!L111,NA())</f>
        <v>#N/A</v>
      </c>
      <c r="C75" s="7" t="e">
        <f ca="1">IF(ROW()&lt;=J$2,'control-500'!N111,NA())</f>
        <v>#N/A</v>
      </c>
      <c r="D75" s="5" t="e">
        <f ca="1">IF(ROW()&lt;=I$2,'control-500'!E111,NA())</f>
        <v>#N/A</v>
      </c>
      <c r="E75" s="5" t="e">
        <f t="shared" ca="1" si="0"/>
        <v>#N/A</v>
      </c>
      <c r="F75" s="57">
        <f ca="1">'control-500'!F111</f>
        <v>0</v>
      </c>
    </row>
    <row r="76" spans="1:6" ht="15" x14ac:dyDescent="0.25">
      <c r="A76" s="6">
        <f>'control-500'!A112</f>
        <v>42992</v>
      </c>
      <c r="B76" s="7" t="e">
        <f ca="1">IF(ROW()&lt;=I$2,'control-500'!L112,NA())</f>
        <v>#N/A</v>
      </c>
      <c r="C76" s="7" t="e">
        <f ca="1">IF(ROW()&lt;=J$2,'control-500'!N112,NA())</f>
        <v>#N/A</v>
      </c>
      <c r="D76" s="5" t="e">
        <f ca="1">IF(ROW()&lt;=I$2,'control-500'!E112,NA())</f>
        <v>#N/A</v>
      </c>
      <c r="E76" s="5" t="e">
        <f t="shared" ca="1" si="0"/>
        <v>#N/A</v>
      </c>
      <c r="F76" s="57">
        <f ca="1">'control-500'!F112</f>
        <v>0</v>
      </c>
    </row>
    <row r="77" spans="1:6" ht="15" x14ac:dyDescent="0.25">
      <c r="A77" s="6">
        <f>'control-500'!A113</f>
        <v>42993</v>
      </c>
      <c r="B77" s="7" t="e">
        <f ca="1">IF(ROW()&lt;=I$2,'control-500'!L113,NA())</f>
        <v>#N/A</v>
      </c>
      <c r="C77" s="7" t="e">
        <f ca="1">IF(ROW()&lt;=J$2,'control-500'!N113,NA())</f>
        <v>#N/A</v>
      </c>
      <c r="D77" s="5" t="e">
        <f ca="1">IF(ROW()&lt;=I$2,'control-500'!E113,NA())</f>
        <v>#N/A</v>
      </c>
      <c r="E77" s="5" t="e">
        <f t="shared" ca="1" si="0"/>
        <v>#N/A</v>
      </c>
      <c r="F77" s="57">
        <f ca="1">'control-500'!F113</f>
        <v>0</v>
      </c>
    </row>
    <row r="78" spans="1:6" ht="15" x14ac:dyDescent="0.25">
      <c r="A78" s="6">
        <f>'control-500'!A114</f>
        <v>42994</v>
      </c>
      <c r="B78" s="7" t="e">
        <f ca="1">IF(ROW()&lt;=I$2,'control-500'!L114,NA())</f>
        <v>#N/A</v>
      </c>
      <c r="C78" s="7" t="e">
        <f ca="1">IF(ROW()&lt;=J$2,'control-500'!N114,NA())</f>
        <v>#N/A</v>
      </c>
      <c r="D78" s="5" t="e">
        <f ca="1">IF(ROW()&lt;=I$2,'control-500'!E114,NA())</f>
        <v>#N/A</v>
      </c>
      <c r="E78" s="5" t="e">
        <f t="shared" ca="1" si="0"/>
        <v>#N/A</v>
      </c>
      <c r="F78" s="57">
        <f ca="1">'control-500'!F114</f>
        <v>0</v>
      </c>
    </row>
    <row r="79" spans="1:6" ht="15" x14ac:dyDescent="0.25">
      <c r="A79" s="6">
        <f>'control-500'!A115</f>
        <v>42995</v>
      </c>
      <c r="B79" s="7" t="e">
        <f ca="1">IF(ROW()&lt;=I$2,'control-500'!L115,NA())</f>
        <v>#N/A</v>
      </c>
      <c r="C79" s="7" t="e">
        <f ca="1">IF(ROW()&lt;=J$2,'control-500'!N115,NA())</f>
        <v>#N/A</v>
      </c>
      <c r="D79" s="5" t="e">
        <f ca="1">IF(ROW()&lt;=I$2,'control-500'!E115,NA())</f>
        <v>#N/A</v>
      </c>
      <c r="E79" s="5" t="e">
        <f t="shared" ca="1" si="0"/>
        <v>#N/A</v>
      </c>
      <c r="F79" s="57">
        <f ca="1">'control-500'!F115</f>
        <v>0</v>
      </c>
    </row>
    <row r="80" spans="1:6" ht="15" x14ac:dyDescent="0.25">
      <c r="A80" s="6">
        <f>'control-500'!A116</f>
        <v>42996</v>
      </c>
      <c r="B80" s="7" t="e">
        <f ca="1">IF(ROW()&lt;=I$2,'control-500'!L116,NA())</f>
        <v>#N/A</v>
      </c>
      <c r="C80" s="7" t="e">
        <f ca="1">IF(ROW()&lt;=J$2,'control-500'!N116,NA())</f>
        <v>#N/A</v>
      </c>
      <c r="D80" s="5" t="e">
        <f ca="1">IF(ROW()&lt;=I$2,'control-500'!E116,NA())</f>
        <v>#N/A</v>
      </c>
      <c r="E80" s="5" t="e">
        <f t="shared" ca="1" si="0"/>
        <v>#N/A</v>
      </c>
      <c r="F80" s="57">
        <f ca="1">'control-500'!F116</f>
        <v>0</v>
      </c>
    </row>
    <row r="81" spans="1:6" ht="15" x14ac:dyDescent="0.25">
      <c r="A81" s="6">
        <f>'control-500'!A117</f>
        <v>42997</v>
      </c>
      <c r="B81" s="7" t="e">
        <f ca="1">IF(ROW()&lt;=I$2,'control-500'!L117,NA())</f>
        <v>#N/A</v>
      </c>
      <c r="C81" s="7" t="e">
        <f ca="1">IF(ROW()&lt;=J$2,'control-500'!N117,NA())</f>
        <v>#N/A</v>
      </c>
      <c r="D81" s="5" t="e">
        <f ca="1">IF(ROW()&lt;=I$2,'control-500'!E117,NA())</f>
        <v>#N/A</v>
      </c>
      <c r="E81" s="5" t="e">
        <f t="shared" ca="1" si="0"/>
        <v>#N/A</v>
      </c>
      <c r="F81" s="57">
        <f ca="1">'control-500'!F117</f>
        <v>0</v>
      </c>
    </row>
    <row r="82" spans="1:6" ht="15" x14ac:dyDescent="0.25">
      <c r="A82" s="6">
        <f>'control-500'!A118</f>
        <v>42998</v>
      </c>
      <c r="B82" s="7" t="e">
        <f ca="1">IF(ROW()&lt;=I$2,'control-500'!L118,NA())</f>
        <v>#N/A</v>
      </c>
      <c r="C82" s="7" t="e">
        <f ca="1">IF(ROW()&lt;=J$2,'control-500'!N118,NA())</f>
        <v>#N/A</v>
      </c>
      <c r="D82" s="5" t="e">
        <f ca="1">IF(ROW()&lt;=I$2,'control-500'!E118,NA())</f>
        <v>#N/A</v>
      </c>
      <c r="E82" s="5" t="e">
        <f t="shared" ca="1" si="0"/>
        <v>#N/A</v>
      </c>
      <c r="F82" s="57">
        <f ca="1">'control-500'!F118</f>
        <v>0</v>
      </c>
    </row>
    <row r="83" spans="1:6" ht="15" x14ac:dyDescent="0.25">
      <c r="A83" s="6">
        <f>'control-500'!A119</f>
        <v>42999</v>
      </c>
      <c r="B83" s="7" t="e">
        <f ca="1">IF(ROW()&lt;=I$2,'control-500'!L119,NA())</f>
        <v>#N/A</v>
      </c>
      <c r="C83" s="7" t="e">
        <f ca="1">IF(ROW()&lt;=J$2,'control-500'!N119,NA())</f>
        <v>#N/A</v>
      </c>
      <c r="D83" s="5" t="e">
        <f ca="1">IF(ROW()&lt;=I$2,'control-500'!E119,NA())</f>
        <v>#N/A</v>
      </c>
      <c r="E83" s="5" t="e">
        <f t="shared" ca="1" si="0"/>
        <v>#N/A</v>
      </c>
      <c r="F83" s="57">
        <f ca="1">'control-500'!F119</f>
        <v>0</v>
      </c>
    </row>
    <row r="84" spans="1:6" ht="15" x14ac:dyDescent="0.25">
      <c r="A84" s="6">
        <f>'control-500'!A120</f>
        <v>43000</v>
      </c>
      <c r="B84" s="7" t="e">
        <f ca="1">IF(ROW()&lt;=I$2,'control-500'!L120,NA())</f>
        <v>#N/A</v>
      </c>
      <c r="C84" s="7" t="e">
        <f ca="1">IF(ROW()&lt;=J$2,'control-500'!N120,NA())</f>
        <v>#N/A</v>
      </c>
      <c r="D84" s="5" t="e">
        <f ca="1">IF(ROW()&lt;=I$2,'control-500'!E120,NA())</f>
        <v>#N/A</v>
      </c>
      <c r="E84" s="5" t="e">
        <f t="shared" ca="1" si="0"/>
        <v>#N/A</v>
      </c>
      <c r="F84" s="57">
        <f ca="1">'control-500'!F120</f>
        <v>0</v>
      </c>
    </row>
    <row r="85" spans="1:6" ht="15" x14ac:dyDescent="0.25">
      <c r="A85" s="6">
        <f>'control-500'!A121</f>
        <v>43001</v>
      </c>
      <c r="B85" s="7" t="e">
        <f ca="1">IF(ROW()&lt;=I$2,'control-500'!L121,NA())</f>
        <v>#N/A</v>
      </c>
      <c r="C85" s="7" t="e">
        <f ca="1">IF(ROW()&lt;=J$2,'control-500'!N121,NA())</f>
        <v>#N/A</v>
      </c>
      <c r="D85" s="5" t="e">
        <f ca="1">IF(ROW()&lt;=I$2,'control-500'!E121,NA())</f>
        <v>#N/A</v>
      </c>
      <c r="E85" s="5" t="e">
        <f t="shared" ref="E85:E148" ca="1" si="1">AVERAGE(D67:D85)</f>
        <v>#N/A</v>
      </c>
      <c r="F85" s="57">
        <f ca="1">'control-500'!F121</f>
        <v>0</v>
      </c>
    </row>
    <row r="86" spans="1:6" ht="15" x14ac:dyDescent="0.25">
      <c r="A86" s="6">
        <f>'control-500'!A122</f>
        <v>43002</v>
      </c>
      <c r="B86" s="7" t="e">
        <f ca="1">IF(ROW()&lt;=I$2,'control-500'!L122,NA())</f>
        <v>#N/A</v>
      </c>
      <c r="C86" s="7" t="e">
        <f ca="1">IF(ROW()&lt;=J$2,'control-500'!N122,NA())</f>
        <v>#N/A</v>
      </c>
      <c r="D86" s="5" t="e">
        <f ca="1">IF(ROW()&lt;=I$2,'control-500'!E122,NA())</f>
        <v>#N/A</v>
      </c>
      <c r="E86" s="5" t="e">
        <f t="shared" ca="1" si="1"/>
        <v>#N/A</v>
      </c>
      <c r="F86" s="57">
        <f ca="1">'control-500'!F122</f>
        <v>0</v>
      </c>
    </row>
    <row r="87" spans="1:6" ht="15" x14ac:dyDescent="0.25">
      <c r="A87" s="6">
        <f>'control-500'!A123</f>
        <v>43003</v>
      </c>
      <c r="B87" s="7" t="e">
        <f ca="1">IF(ROW()&lt;=I$2,'control-500'!L123,NA())</f>
        <v>#N/A</v>
      </c>
      <c r="C87" s="7" t="e">
        <f ca="1">IF(ROW()&lt;=J$2,'control-500'!N123,NA())</f>
        <v>#N/A</v>
      </c>
      <c r="D87" s="5" t="e">
        <f ca="1">IF(ROW()&lt;=I$2,'control-500'!E123,NA())</f>
        <v>#N/A</v>
      </c>
      <c r="E87" s="5" t="e">
        <f t="shared" ca="1" si="1"/>
        <v>#N/A</v>
      </c>
      <c r="F87" s="57">
        <f ca="1">'control-500'!F123</f>
        <v>0</v>
      </c>
    </row>
    <row r="88" spans="1:6" ht="15" x14ac:dyDescent="0.25">
      <c r="A88" s="6">
        <f>'control-500'!A124</f>
        <v>43004</v>
      </c>
      <c r="B88" s="7" t="e">
        <f ca="1">IF(ROW()&lt;=I$2,'control-500'!L124,NA())</f>
        <v>#N/A</v>
      </c>
      <c r="C88" s="7" t="e">
        <f ca="1">IF(ROW()&lt;=J$2,'control-500'!N124,NA())</f>
        <v>#N/A</v>
      </c>
      <c r="D88" s="5" t="e">
        <f ca="1">IF(ROW()&lt;=I$2,'control-500'!E124,NA())</f>
        <v>#N/A</v>
      </c>
      <c r="E88" s="5" t="e">
        <f t="shared" ca="1" si="1"/>
        <v>#N/A</v>
      </c>
      <c r="F88" s="57">
        <f ca="1">'control-500'!F124</f>
        <v>0</v>
      </c>
    </row>
    <row r="89" spans="1:6" ht="15" x14ac:dyDescent="0.25">
      <c r="A89" s="6">
        <f>'control-500'!A125</f>
        <v>43005</v>
      </c>
      <c r="B89" s="7" t="e">
        <f ca="1">IF(ROW()&lt;=I$2,'control-500'!L125,NA())</f>
        <v>#N/A</v>
      </c>
      <c r="C89" s="7" t="e">
        <f ca="1">IF(ROW()&lt;=J$2,'control-500'!N125,NA())</f>
        <v>#N/A</v>
      </c>
      <c r="D89" s="5" t="e">
        <f ca="1">IF(ROW()&lt;=I$2,'control-500'!E125,NA())</f>
        <v>#N/A</v>
      </c>
      <c r="E89" s="5" t="e">
        <f t="shared" ca="1" si="1"/>
        <v>#N/A</v>
      </c>
      <c r="F89" s="57">
        <f ca="1">'control-500'!F125</f>
        <v>0</v>
      </c>
    </row>
    <row r="90" spans="1:6" ht="15" x14ac:dyDescent="0.25">
      <c r="A90" s="6">
        <f>'control-500'!A126</f>
        <v>43006</v>
      </c>
      <c r="B90" s="7" t="e">
        <f ca="1">IF(ROW()&lt;=I$2,'control-500'!L126,NA())</f>
        <v>#N/A</v>
      </c>
      <c r="C90" s="7" t="e">
        <f ca="1">IF(ROW()&lt;=J$2,'control-500'!N126,NA())</f>
        <v>#N/A</v>
      </c>
      <c r="D90" s="5" t="e">
        <f ca="1">IF(ROW()&lt;=I$2,'control-500'!E126,NA())</f>
        <v>#N/A</v>
      </c>
      <c r="E90" s="5" t="e">
        <f t="shared" ca="1" si="1"/>
        <v>#N/A</v>
      </c>
      <c r="F90" s="57">
        <f ca="1">'control-500'!F126</f>
        <v>0</v>
      </c>
    </row>
    <row r="91" spans="1:6" ht="15" x14ac:dyDescent="0.25">
      <c r="A91" s="6">
        <f>'control-500'!A127</f>
        <v>43007</v>
      </c>
      <c r="B91" s="7" t="e">
        <f ca="1">IF(ROW()&lt;=I$2,'control-500'!L127,NA())</f>
        <v>#N/A</v>
      </c>
      <c r="C91" s="7" t="e">
        <f ca="1">IF(ROW()&lt;=J$2,'control-500'!N127,NA())</f>
        <v>#N/A</v>
      </c>
      <c r="D91" s="5" t="e">
        <f ca="1">IF(ROW()&lt;=I$2,'control-500'!E127,NA())</f>
        <v>#N/A</v>
      </c>
      <c r="E91" s="5" t="e">
        <f t="shared" ca="1" si="1"/>
        <v>#N/A</v>
      </c>
      <c r="F91" s="57">
        <f ca="1">'control-500'!F127</f>
        <v>0</v>
      </c>
    </row>
    <row r="92" spans="1:6" ht="15" x14ac:dyDescent="0.25">
      <c r="A92" s="6">
        <f>'control-500'!A128</f>
        <v>43008</v>
      </c>
      <c r="B92" s="7" t="e">
        <f ca="1">IF(ROW()&lt;=I$2,'control-500'!L128,NA())</f>
        <v>#N/A</v>
      </c>
      <c r="C92" s="7" t="e">
        <f ca="1">IF(ROW()&lt;=J$2,'control-500'!N128,NA())</f>
        <v>#N/A</v>
      </c>
      <c r="D92" s="5" t="e">
        <f ca="1">IF(ROW()&lt;=I$2,'control-500'!E128,NA())</f>
        <v>#N/A</v>
      </c>
      <c r="E92" s="5" t="e">
        <f t="shared" ca="1" si="1"/>
        <v>#N/A</v>
      </c>
      <c r="F92" s="57">
        <f ca="1">'control-500'!F128</f>
        <v>0</v>
      </c>
    </row>
    <row r="93" spans="1:6" ht="15" x14ac:dyDescent="0.25">
      <c r="A93" s="6">
        <f>'control-500'!A129</f>
        <v>43009</v>
      </c>
      <c r="B93" s="7" t="e">
        <f ca="1">IF(ROW()&lt;=I$2,'control-500'!L129,NA())</f>
        <v>#N/A</v>
      </c>
      <c r="C93" s="7" t="e">
        <f ca="1">IF(ROW()&lt;=J$2,'control-500'!N129,NA())</f>
        <v>#N/A</v>
      </c>
      <c r="D93" s="5" t="e">
        <f ca="1">IF(ROW()&lt;=I$2,'control-500'!E129,NA())</f>
        <v>#N/A</v>
      </c>
      <c r="E93" s="5" t="e">
        <f t="shared" ca="1" si="1"/>
        <v>#N/A</v>
      </c>
      <c r="F93" s="57">
        <f ca="1">'control-500'!F129</f>
        <v>0</v>
      </c>
    </row>
    <row r="94" spans="1:6" ht="15" x14ac:dyDescent="0.25">
      <c r="A94" s="6">
        <f>'control-500'!A130</f>
        <v>43010</v>
      </c>
      <c r="B94" s="7" t="e">
        <f ca="1">IF(ROW()&lt;=I$2,'control-500'!L130,NA())</f>
        <v>#N/A</v>
      </c>
      <c r="C94" s="7" t="e">
        <f ca="1">IF(ROW()&lt;=J$2,'control-500'!N130,NA())</f>
        <v>#N/A</v>
      </c>
      <c r="D94" s="5" t="e">
        <f ca="1">IF(ROW()&lt;=I$2,'control-500'!E130,NA())</f>
        <v>#N/A</v>
      </c>
      <c r="E94" s="5" t="e">
        <f t="shared" ca="1" si="1"/>
        <v>#N/A</v>
      </c>
      <c r="F94" s="57">
        <f ca="1">'control-500'!F130</f>
        <v>0</v>
      </c>
    </row>
    <row r="95" spans="1:6" ht="15" x14ac:dyDescent="0.25">
      <c r="A95" s="6">
        <f>'control-500'!A131</f>
        <v>43011</v>
      </c>
      <c r="B95" s="7" t="e">
        <f ca="1">IF(ROW()&lt;=I$2,'control-500'!L131,NA())</f>
        <v>#N/A</v>
      </c>
      <c r="C95" s="7" t="e">
        <f ca="1">IF(ROW()&lt;=J$2,'control-500'!N131,NA())</f>
        <v>#N/A</v>
      </c>
      <c r="D95" s="5" t="e">
        <f ca="1">IF(ROW()&lt;=I$2,'control-500'!E131,NA())</f>
        <v>#N/A</v>
      </c>
      <c r="E95" s="5" t="e">
        <f t="shared" ca="1" si="1"/>
        <v>#N/A</v>
      </c>
      <c r="F95" s="57">
        <f ca="1">'control-500'!F131</f>
        <v>0</v>
      </c>
    </row>
    <row r="96" spans="1:6" ht="15" x14ac:dyDescent="0.25">
      <c r="A96" s="6">
        <f>'control-500'!A132</f>
        <v>43012</v>
      </c>
      <c r="B96" s="7" t="e">
        <f ca="1">IF(ROW()&lt;=I$2,'control-500'!L132,NA())</f>
        <v>#N/A</v>
      </c>
      <c r="C96" s="7" t="e">
        <f ca="1">IF(ROW()&lt;=J$2,'control-500'!N132,NA())</f>
        <v>#N/A</v>
      </c>
      <c r="D96" s="5" t="e">
        <f ca="1">IF(ROW()&lt;=I$2,'control-500'!E132,NA())</f>
        <v>#N/A</v>
      </c>
      <c r="E96" s="5" t="e">
        <f t="shared" ca="1" si="1"/>
        <v>#N/A</v>
      </c>
      <c r="F96" s="57">
        <f ca="1">'control-500'!F132</f>
        <v>0</v>
      </c>
    </row>
    <row r="97" spans="1:6" ht="15" x14ac:dyDescent="0.25">
      <c r="A97" s="6">
        <f>'control-500'!A133</f>
        <v>43013</v>
      </c>
      <c r="B97" s="7" t="e">
        <f ca="1">IF(ROW()&lt;=I$2,'control-500'!L133,NA())</f>
        <v>#N/A</v>
      </c>
      <c r="C97" s="7" t="e">
        <f ca="1">IF(ROW()&lt;=J$2,'control-500'!N133,NA())</f>
        <v>#N/A</v>
      </c>
      <c r="D97" s="5" t="e">
        <f ca="1">IF(ROW()&lt;=I$2,'control-500'!E133,NA())</f>
        <v>#N/A</v>
      </c>
      <c r="E97" s="5" t="e">
        <f t="shared" ca="1" si="1"/>
        <v>#N/A</v>
      </c>
      <c r="F97" s="57">
        <f ca="1">'control-500'!F133</f>
        <v>0</v>
      </c>
    </row>
    <row r="98" spans="1:6" ht="15" x14ac:dyDescent="0.25">
      <c r="A98" s="6">
        <f>'control-500'!A134</f>
        <v>43014</v>
      </c>
      <c r="B98" s="7" t="e">
        <f ca="1">IF(ROW()&lt;=I$2,'control-500'!L134,NA())</f>
        <v>#N/A</v>
      </c>
      <c r="C98" s="7" t="e">
        <f ca="1">IF(ROW()&lt;=J$2,'control-500'!N134,NA())</f>
        <v>#N/A</v>
      </c>
      <c r="D98" s="5" t="e">
        <f ca="1">IF(ROW()&lt;=I$2,'control-500'!E134,NA())</f>
        <v>#N/A</v>
      </c>
      <c r="E98" s="5" t="e">
        <f t="shared" ca="1" si="1"/>
        <v>#N/A</v>
      </c>
      <c r="F98" s="57">
        <f ca="1">'control-500'!F134</f>
        <v>0</v>
      </c>
    </row>
    <row r="99" spans="1:6" ht="15" x14ac:dyDescent="0.25">
      <c r="A99" s="6">
        <f>'control-500'!A135</f>
        <v>43015</v>
      </c>
      <c r="B99" s="7" t="e">
        <f ca="1">IF(ROW()&lt;=I$2,'control-500'!L135,NA())</f>
        <v>#N/A</v>
      </c>
      <c r="C99" s="7" t="e">
        <f ca="1">IF(ROW()&lt;=J$2,'control-500'!N135,NA())</f>
        <v>#N/A</v>
      </c>
      <c r="D99" s="5" t="e">
        <f ca="1">IF(ROW()&lt;=I$2,'control-500'!E135,NA())</f>
        <v>#N/A</v>
      </c>
      <c r="E99" s="5" t="e">
        <f t="shared" ca="1" si="1"/>
        <v>#N/A</v>
      </c>
      <c r="F99" s="57">
        <f ca="1">'control-500'!F135</f>
        <v>0</v>
      </c>
    </row>
    <row r="100" spans="1:6" ht="15" x14ac:dyDescent="0.25">
      <c r="A100" s="6">
        <f>'control-500'!A136</f>
        <v>43016</v>
      </c>
      <c r="B100" s="7" t="e">
        <f ca="1">IF(ROW()&lt;=I$2,'control-500'!L136,NA())</f>
        <v>#N/A</v>
      </c>
      <c r="C100" s="7" t="e">
        <f ca="1">IF(ROW()&lt;=J$2,'control-500'!N136,NA())</f>
        <v>#N/A</v>
      </c>
      <c r="D100" s="5" t="e">
        <f ca="1">IF(ROW()&lt;=I$2,'control-500'!E136,NA())</f>
        <v>#N/A</v>
      </c>
      <c r="E100" s="5" t="e">
        <f t="shared" ca="1" si="1"/>
        <v>#N/A</v>
      </c>
      <c r="F100" s="57">
        <f ca="1">'control-500'!F136</f>
        <v>0</v>
      </c>
    </row>
    <row r="101" spans="1:6" ht="15" x14ac:dyDescent="0.25">
      <c r="A101" s="6">
        <f>'control-500'!A137</f>
        <v>43017</v>
      </c>
      <c r="B101" s="7" t="e">
        <f ca="1">IF(ROW()&lt;=I$2,'control-500'!L137,NA())</f>
        <v>#N/A</v>
      </c>
      <c r="C101" s="7" t="e">
        <f ca="1">IF(ROW()&lt;=J$2,'control-500'!N137,NA())</f>
        <v>#N/A</v>
      </c>
      <c r="D101" s="5" t="e">
        <f ca="1">IF(ROW()&lt;=I$2,'control-500'!E137,NA())</f>
        <v>#N/A</v>
      </c>
      <c r="E101" s="5" t="e">
        <f t="shared" ca="1" si="1"/>
        <v>#N/A</v>
      </c>
      <c r="F101" s="57">
        <f ca="1">'control-500'!F137</f>
        <v>0</v>
      </c>
    </row>
    <row r="102" spans="1:6" ht="15" x14ac:dyDescent="0.25">
      <c r="A102" s="6">
        <f>'control-500'!A138</f>
        <v>43018</v>
      </c>
      <c r="B102" s="7" t="e">
        <f ca="1">IF(ROW()&lt;=I$2,'control-500'!L138,NA())</f>
        <v>#N/A</v>
      </c>
      <c r="C102" s="7" t="e">
        <f ca="1">IF(ROW()&lt;=J$2,'control-500'!N138,NA())</f>
        <v>#N/A</v>
      </c>
      <c r="D102" s="5" t="e">
        <f ca="1">IF(ROW()&lt;=I$2,'control-500'!E138,NA())</f>
        <v>#N/A</v>
      </c>
      <c r="E102" s="5" t="e">
        <f t="shared" ca="1" si="1"/>
        <v>#N/A</v>
      </c>
      <c r="F102" s="57">
        <f ca="1">'control-500'!F138</f>
        <v>0</v>
      </c>
    </row>
    <row r="103" spans="1:6" ht="15" x14ac:dyDescent="0.25">
      <c r="A103" s="6">
        <f>'control-500'!A139</f>
        <v>43019</v>
      </c>
      <c r="B103" s="7" t="e">
        <f ca="1">IF(ROW()&lt;=I$2,'control-500'!L139,NA())</f>
        <v>#N/A</v>
      </c>
      <c r="C103" s="7" t="e">
        <f ca="1">IF(ROW()&lt;=J$2,'control-500'!N139,NA())</f>
        <v>#N/A</v>
      </c>
      <c r="D103" s="5" t="e">
        <f ca="1">IF(ROW()&lt;=I$2,'control-500'!E139,NA())</f>
        <v>#N/A</v>
      </c>
      <c r="E103" s="5" t="e">
        <f t="shared" ca="1" si="1"/>
        <v>#N/A</v>
      </c>
      <c r="F103" s="57">
        <f ca="1">'control-500'!F139</f>
        <v>0</v>
      </c>
    </row>
    <row r="104" spans="1:6" ht="15" x14ac:dyDescent="0.25">
      <c r="A104" s="6">
        <f>'control-500'!A140</f>
        <v>43020</v>
      </c>
      <c r="B104" s="7" t="e">
        <f ca="1">IF(ROW()&lt;=I$2,'control-500'!L140,NA())</f>
        <v>#N/A</v>
      </c>
      <c r="C104" s="7" t="e">
        <f ca="1">IF(ROW()&lt;=J$2,'control-500'!N140,NA())</f>
        <v>#N/A</v>
      </c>
      <c r="D104" s="5" t="e">
        <f ca="1">IF(ROW()&lt;=I$2,'control-500'!E140,NA())</f>
        <v>#N/A</v>
      </c>
      <c r="E104" s="5" t="e">
        <f t="shared" ca="1" si="1"/>
        <v>#N/A</v>
      </c>
      <c r="F104" s="57">
        <f ca="1">'control-500'!F140</f>
        <v>0</v>
      </c>
    </row>
    <row r="105" spans="1:6" ht="15" x14ac:dyDescent="0.25">
      <c r="A105" s="6">
        <f>'control-500'!A141</f>
        <v>43021</v>
      </c>
      <c r="B105" s="7" t="e">
        <f ca="1">IF(ROW()&lt;=I$2,'control-500'!L141,NA())</f>
        <v>#N/A</v>
      </c>
      <c r="C105" s="7" t="e">
        <f ca="1">IF(ROW()&lt;=J$2,'control-500'!N141,NA())</f>
        <v>#N/A</v>
      </c>
      <c r="D105" s="5" t="e">
        <f ca="1">IF(ROW()&lt;=I$2,'control-500'!E141,NA())</f>
        <v>#N/A</v>
      </c>
      <c r="E105" s="5" t="e">
        <f t="shared" ca="1" si="1"/>
        <v>#N/A</v>
      </c>
      <c r="F105" s="57">
        <f ca="1">'control-500'!F141</f>
        <v>0</v>
      </c>
    </row>
    <row r="106" spans="1:6" ht="15" x14ac:dyDescent="0.25">
      <c r="A106" s="6">
        <f>'control-500'!A142</f>
        <v>43022</v>
      </c>
      <c r="B106" s="7" t="e">
        <f ca="1">IF(ROW()&lt;=I$2,'control-500'!L142,NA())</f>
        <v>#N/A</v>
      </c>
      <c r="C106" s="7" t="e">
        <f ca="1">IF(ROW()&lt;=J$2,'control-500'!N142,NA())</f>
        <v>#N/A</v>
      </c>
      <c r="D106" s="5" t="e">
        <f ca="1">IF(ROW()&lt;=I$2,'control-500'!E142,NA())</f>
        <v>#N/A</v>
      </c>
      <c r="E106" s="5" t="e">
        <f t="shared" ca="1" si="1"/>
        <v>#N/A</v>
      </c>
      <c r="F106" s="57">
        <f ca="1">'control-500'!F142</f>
        <v>0</v>
      </c>
    </row>
    <row r="107" spans="1:6" ht="15" x14ac:dyDescent="0.25">
      <c r="A107" s="6">
        <f>'control-500'!A143</f>
        <v>43023</v>
      </c>
      <c r="B107" s="7" t="e">
        <f ca="1">IF(ROW()&lt;=I$2,'control-500'!L143,NA())</f>
        <v>#N/A</v>
      </c>
      <c r="C107" s="7" t="e">
        <f ca="1">IF(ROW()&lt;=J$2,'control-500'!N143,NA())</f>
        <v>#N/A</v>
      </c>
      <c r="D107" s="5" t="e">
        <f ca="1">IF(ROW()&lt;=I$2,'control-500'!E143,NA())</f>
        <v>#N/A</v>
      </c>
      <c r="E107" s="5" t="e">
        <f t="shared" ca="1" si="1"/>
        <v>#N/A</v>
      </c>
      <c r="F107" s="57">
        <f ca="1">'control-500'!F143</f>
        <v>0</v>
      </c>
    </row>
    <row r="108" spans="1:6" ht="15" x14ac:dyDescent="0.25">
      <c r="A108" s="6">
        <f>'control-500'!A144</f>
        <v>43024</v>
      </c>
      <c r="B108" s="7" t="e">
        <f ca="1">IF(ROW()&lt;=I$2,'control-500'!L144,NA())</f>
        <v>#N/A</v>
      </c>
      <c r="C108" s="7" t="e">
        <f ca="1">IF(ROW()&lt;=J$2,'control-500'!N144,NA())</f>
        <v>#N/A</v>
      </c>
      <c r="D108" s="5" t="e">
        <f ca="1">IF(ROW()&lt;=I$2,'control-500'!E144,NA())</f>
        <v>#N/A</v>
      </c>
      <c r="E108" s="5" t="e">
        <f t="shared" ca="1" si="1"/>
        <v>#N/A</v>
      </c>
      <c r="F108" s="57">
        <f ca="1">'control-500'!F144</f>
        <v>0</v>
      </c>
    </row>
    <row r="109" spans="1:6" ht="15" x14ac:dyDescent="0.25">
      <c r="A109" s="6">
        <f>'control-500'!A145</f>
        <v>43025</v>
      </c>
      <c r="B109" s="7" t="e">
        <f ca="1">IF(ROW()&lt;=I$2,'control-500'!L145,NA())</f>
        <v>#N/A</v>
      </c>
      <c r="C109" s="7" t="e">
        <f ca="1">IF(ROW()&lt;=J$2,'control-500'!N145,NA())</f>
        <v>#N/A</v>
      </c>
      <c r="D109" s="5" t="e">
        <f ca="1">IF(ROW()&lt;=I$2,'control-500'!E145,NA())</f>
        <v>#N/A</v>
      </c>
      <c r="E109" s="5" t="e">
        <f t="shared" ca="1" si="1"/>
        <v>#N/A</v>
      </c>
      <c r="F109" s="57">
        <f ca="1">'control-500'!F145</f>
        <v>0</v>
      </c>
    </row>
    <row r="110" spans="1:6" ht="15" x14ac:dyDescent="0.25">
      <c r="A110" s="6">
        <f>'control-500'!A146</f>
        <v>43026</v>
      </c>
      <c r="B110" s="7" t="e">
        <f ca="1">IF(ROW()&lt;=I$2,'control-500'!L146,NA())</f>
        <v>#N/A</v>
      </c>
      <c r="C110" s="7" t="e">
        <f ca="1">IF(ROW()&lt;=J$2,'control-500'!N146,NA())</f>
        <v>#N/A</v>
      </c>
      <c r="D110" s="5" t="e">
        <f ca="1">IF(ROW()&lt;=I$2,'control-500'!E146,NA())</f>
        <v>#N/A</v>
      </c>
      <c r="E110" s="5" t="e">
        <f t="shared" ca="1" si="1"/>
        <v>#N/A</v>
      </c>
      <c r="F110" s="57">
        <f ca="1">'control-500'!F146</f>
        <v>0</v>
      </c>
    </row>
    <row r="111" spans="1:6" ht="15" x14ac:dyDescent="0.25">
      <c r="A111" s="6">
        <f>'control-500'!A147</f>
        <v>43027</v>
      </c>
      <c r="B111" s="7" t="e">
        <f ca="1">IF(ROW()&lt;=I$2,'control-500'!L147,NA())</f>
        <v>#N/A</v>
      </c>
      <c r="C111" s="7" t="e">
        <f ca="1">IF(ROW()&lt;=J$2,'control-500'!N147,NA())</f>
        <v>#N/A</v>
      </c>
      <c r="D111" s="5" t="e">
        <f ca="1">IF(ROW()&lt;=I$2,'control-500'!E147,NA())</f>
        <v>#N/A</v>
      </c>
      <c r="E111" s="5" t="e">
        <f t="shared" ca="1" si="1"/>
        <v>#N/A</v>
      </c>
      <c r="F111" s="57">
        <f ca="1">'control-500'!F147</f>
        <v>0</v>
      </c>
    </row>
    <row r="112" spans="1:6" ht="15" x14ac:dyDescent="0.25">
      <c r="A112" s="6">
        <f>'control-500'!A148</f>
        <v>43028</v>
      </c>
      <c r="B112" s="7" t="e">
        <f ca="1">IF(ROW()&lt;=I$2,'control-500'!L148,NA())</f>
        <v>#N/A</v>
      </c>
      <c r="C112" s="7" t="e">
        <f ca="1">IF(ROW()&lt;=J$2,'control-500'!N148,NA())</f>
        <v>#N/A</v>
      </c>
      <c r="D112" s="5" t="e">
        <f ca="1">IF(ROW()&lt;=I$2,'control-500'!E148,NA())</f>
        <v>#N/A</v>
      </c>
      <c r="E112" s="5" t="e">
        <f t="shared" ca="1" si="1"/>
        <v>#N/A</v>
      </c>
      <c r="F112" s="57">
        <f ca="1">'control-500'!F148</f>
        <v>0</v>
      </c>
    </row>
    <row r="113" spans="1:6" ht="15" x14ac:dyDescent="0.25">
      <c r="A113" s="6">
        <f>'control-500'!A149</f>
        <v>43029</v>
      </c>
      <c r="B113" s="7" t="e">
        <f ca="1">IF(ROW()&lt;=I$2,'control-500'!L149,NA())</f>
        <v>#N/A</v>
      </c>
      <c r="C113" s="7" t="e">
        <f ca="1">IF(ROW()&lt;=J$2,'control-500'!N149,NA())</f>
        <v>#N/A</v>
      </c>
      <c r="D113" s="5" t="e">
        <f ca="1">IF(ROW()&lt;=I$2,'control-500'!E149,NA())</f>
        <v>#N/A</v>
      </c>
      <c r="E113" s="5" t="e">
        <f t="shared" ca="1" si="1"/>
        <v>#N/A</v>
      </c>
      <c r="F113" s="57">
        <f ca="1">'control-500'!F149</f>
        <v>0</v>
      </c>
    </row>
    <row r="114" spans="1:6" ht="15" x14ac:dyDescent="0.25">
      <c r="A114" s="6">
        <f>'control-500'!A150</f>
        <v>43030</v>
      </c>
      <c r="B114" s="7" t="e">
        <f ca="1">IF(ROW()&lt;=I$2,'control-500'!L150,NA())</f>
        <v>#N/A</v>
      </c>
      <c r="C114" s="7" t="e">
        <f ca="1">IF(ROW()&lt;=J$2,'control-500'!N150,NA())</f>
        <v>#N/A</v>
      </c>
      <c r="D114" s="5" t="e">
        <f ca="1">IF(ROW()&lt;=I$2,'control-500'!E150,NA())</f>
        <v>#N/A</v>
      </c>
      <c r="E114" s="5" t="e">
        <f t="shared" ca="1" si="1"/>
        <v>#N/A</v>
      </c>
      <c r="F114" s="57">
        <f ca="1">'control-500'!F150</f>
        <v>0</v>
      </c>
    </row>
    <row r="115" spans="1:6" ht="15" x14ac:dyDescent="0.25">
      <c r="A115" s="6">
        <f>'control-500'!A151</f>
        <v>43031</v>
      </c>
      <c r="B115" s="7" t="e">
        <f ca="1">IF(ROW()&lt;=I$2,'control-500'!L151,NA())</f>
        <v>#N/A</v>
      </c>
      <c r="C115" s="7" t="e">
        <f ca="1">IF(ROW()&lt;=J$2,'control-500'!N151,NA())</f>
        <v>#N/A</v>
      </c>
      <c r="D115" s="5" t="e">
        <f ca="1">IF(ROW()&lt;=I$2,'control-500'!E151,NA())</f>
        <v>#N/A</v>
      </c>
      <c r="E115" s="5" t="e">
        <f t="shared" ca="1" si="1"/>
        <v>#N/A</v>
      </c>
      <c r="F115" s="57">
        <f ca="1">'control-500'!F151</f>
        <v>0</v>
      </c>
    </row>
    <row r="116" spans="1:6" ht="15" x14ac:dyDescent="0.25">
      <c r="A116" s="6">
        <f>'control-500'!A152</f>
        <v>43032</v>
      </c>
      <c r="B116" s="7" t="e">
        <f ca="1">IF(ROW()&lt;=I$2,'control-500'!L152,NA())</f>
        <v>#N/A</v>
      </c>
      <c r="C116" s="7" t="e">
        <f ca="1">IF(ROW()&lt;=J$2,'control-500'!N152,NA())</f>
        <v>#N/A</v>
      </c>
      <c r="D116" s="5" t="e">
        <f ca="1">IF(ROW()&lt;=I$2,'control-500'!E152,NA())</f>
        <v>#N/A</v>
      </c>
      <c r="E116" s="5" t="e">
        <f t="shared" ca="1" si="1"/>
        <v>#N/A</v>
      </c>
      <c r="F116" s="57">
        <f ca="1">'control-500'!F152</f>
        <v>0</v>
      </c>
    </row>
    <row r="117" spans="1:6" ht="15" x14ac:dyDescent="0.25">
      <c r="A117" s="6">
        <f>'control-500'!A153</f>
        <v>43033</v>
      </c>
      <c r="B117" s="7" t="e">
        <f ca="1">IF(ROW()&lt;=I$2,'control-500'!L153,NA())</f>
        <v>#N/A</v>
      </c>
      <c r="C117" s="7" t="e">
        <f ca="1">IF(ROW()&lt;=J$2,'control-500'!N153,NA())</f>
        <v>#N/A</v>
      </c>
      <c r="D117" s="5" t="e">
        <f ca="1">IF(ROW()&lt;=I$2,'control-500'!E153,NA())</f>
        <v>#N/A</v>
      </c>
      <c r="E117" s="5" t="e">
        <f t="shared" ca="1" si="1"/>
        <v>#N/A</v>
      </c>
      <c r="F117" s="57">
        <f ca="1">'control-500'!F153</f>
        <v>0</v>
      </c>
    </row>
    <row r="118" spans="1:6" ht="15" x14ac:dyDescent="0.25">
      <c r="A118" s="6">
        <f>'control-500'!A154</f>
        <v>43034</v>
      </c>
      <c r="B118" s="7" t="e">
        <f ca="1">IF(ROW()&lt;=I$2,'control-500'!L154,NA())</f>
        <v>#N/A</v>
      </c>
      <c r="C118" s="7" t="e">
        <f ca="1">IF(ROW()&lt;=J$2,'control-500'!N154,NA())</f>
        <v>#N/A</v>
      </c>
      <c r="D118" s="5" t="e">
        <f ca="1">IF(ROW()&lt;=I$2,'control-500'!E154,NA())</f>
        <v>#N/A</v>
      </c>
      <c r="E118" s="5" t="e">
        <f t="shared" ca="1" si="1"/>
        <v>#N/A</v>
      </c>
      <c r="F118" s="57">
        <f ca="1">'control-500'!F154</f>
        <v>0</v>
      </c>
    </row>
    <row r="119" spans="1:6" ht="15" x14ac:dyDescent="0.25">
      <c r="A119" s="6">
        <f>'control-500'!A155</f>
        <v>43035</v>
      </c>
      <c r="B119" s="7" t="e">
        <f ca="1">IF(ROW()&lt;=I$2,'control-500'!L155,NA())</f>
        <v>#N/A</v>
      </c>
      <c r="C119" s="7" t="e">
        <f ca="1">IF(ROW()&lt;=J$2,'control-500'!N155,NA())</f>
        <v>#N/A</v>
      </c>
      <c r="D119" s="5" t="e">
        <f ca="1">IF(ROW()&lt;=I$2,'control-500'!E155,NA())</f>
        <v>#N/A</v>
      </c>
      <c r="E119" s="5" t="e">
        <f t="shared" ca="1" si="1"/>
        <v>#N/A</v>
      </c>
      <c r="F119" s="57">
        <f ca="1">'control-500'!F155</f>
        <v>0</v>
      </c>
    </row>
    <row r="120" spans="1:6" ht="15" x14ac:dyDescent="0.25">
      <c r="A120" s="6">
        <f>'control-500'!A156</f>
        <v>43036</v>
      </c>
      <c r="B120" s="7" t="e">
        <f ca="1">IF(ROW()&lt;=I$2,'control-500'!L156,NA())</f>
        <v>#N/A</v>
      </c>
      <c r="C120" s="7" t="e">
        <f ca="1">IF(ROW()&lt;=J$2,'control-500'!N156,NA())</f>
        <v>#N/A</v>
      </c>
      <c r="D120" s="5" t="e">
        <f ca="1">IF(ROW()&lt;=I$2,'control-500'!E156,NA())</f>
        <v>#N/A</v>
      </c>
      <c r="E120" s="5" t="e">
        <f t="shared" ca="1" si="1"/>
        <v>#N/A</v>
      </c>
      <c r="F120" s="57">
        <f ca="1">'control-500'!F156</f>
        <v>0</v>
      </c>
    </row>
    <row r="121" spans="1:6" ht="15" x14ac:dyDescent="0.25">
      <c r="A121" s="6">
        <f>'control-500'!A157</f>
        <v>43037</v>
      </c>
      <c r="B121" s="7" t="e">
        <f ca="1">IF(ROW()&lt;=I$2,'control-500'!L157,NA())</f>
        <v>#N/A</v>
      </c>
      <c r="C121" s="7" t="e">
        <f ca="1">IF(ROW()&lt;=J$2,'control-500'!N157,NA())</f>
        <v>#N/A</v>
      </c>
      <c r="D121" s="5" t="e">
        <f ca="1">IF(ROW()&lt;=I$2,'control-500'!E157,NA())</f>
        <v>#N/A</v>
      </c>
      <c r="E121" s="5" t="e">
        <f t="shared" ca="1" si="1"/>
        <v>#N/A</v>
      </c>
      <c r="F121" s="57">
        <f ca="1">'control-500'!F157</f>
        <v>0</v>
      </c>
    </row>
    <row r="122" spans="1:6" ht="15" x14ac:dyDescent="0.25">
      <c r="A122" s="6">
        <f>'control-500'!A158</f>
        <v>43038</v>
      </c>
      <c r="B122" s="7" t="e">
        <f ca="1">IF(ROW()&lt;=I$2,'control-500'!L158,NA())</f>
        <v>#N/A</v>
      </c>
      <c r="C122" s="7" t="e">
        <f ca="1">IF(ROW()&lt;=J$2,'control-500'!N158,NA())</f>
        <v>#N/A</v>
      </c>
      <c r="D122" s="5" t="e">
        <f ca="1">IF(ROW()&lt;=I$2,'control-500'!E158,NA())</f>
        <v>#N/A</v>
      </c>
      <c r="E122" s="5" t="e">
        <f t="shared" ca="1" si="1"/>
        <v>#N/A</v>
      </c>
      <c r="F122" s="57">
        <f ca="1">'control-500'!F158</f>
        <v>0</v>
      </c>
    </row>
    <row r="123" spans="1:6" ht="15" x14ac:dyDescent="0.25">
      <c r="A123" s="6">
        <f>'control-500'!A159</f>
        <v>43039</v>
      </c>
      <c r="B123" s="7" t="e">
        <f ca="1">IF(ROW()&lt;=I$2,'control-500'!L159,NA())</f>
        <v>#N/A</v>
      </c>
      <c r="C123" s="7" t="e">
        <f ca="1">IF(ROW()&lt;=J$2,'control-500'!N159,NA())</f>
        <v>#N/A</v>
      </c>
      <c r="D123" s="5" t="e">
        <f ca="1">IF(ROW()&lt;=I$2,'control-500'!E159,NA())</f>
        <v>#N/A</v>
      </c>
      <c r="E123" s="5" t="e">
        <f t="shared" ca="1" si="1"/>
        <v>#N/A</v>
      </c>
      <c r="F123" s="57">
        <f ca="1">'control-500'!F159</f>
        <v>0</v>
      </c>
    </row>
    <row r="124" spans="1:6" ht="15" x14ac:dyDescent="0.25">
      <c r="A124" s="6">
        <f>'control-500'!A160</f>
        <v>43040</v>
      </c>
      <c r="B124" s="7" t="e">
        <f ca="1">IF(ROW()&lt;=I$2,'control-500'!L160,NA())</f>
        <v>#N/A</v>
      </c>
      <c r="C124" s="7" t="e">
        <f ca="1">IF(ROW()&lt;=J$2,'control-500'!N160,NA())</f>
        <v>#N/A</v>
      </c>
      <c r="D124" s="5" t="e">
        <f ca="1">IF(ROW()&lt;=I$2,'control-500'!E160,NA())</f>
        <v>#N/A</v>
      </c>
      <c r="E124" s="5" t="e">
        <f t="shared" ca="1" si="1"/>
        <v>#N/A</v>
      </c>
      <c r="F124" s="57">
        <f ca="1">'control-500'!F160</f>
        <v>0</v>
      </c>
    </row>
    <row r="125" spans="1:6" ht="15" x14ac:dyDescent="0.25">
      <c r="A125" s="6">
        <f>'control-500'!A161</f>
        <v>43041</v>
      </c>
      <c r="B125" s="7" t="e">
        <f ca="1">IF(ROW()&lt;=I$2,'control-500'!L161,NA())</f>
        <v>#N/A</v>
      </c>
      <c r="C125" s="7" t="e">
        <f ca="1">IF(ROW()&lt;=J$2,'control-500'!N161,NA())</f>
        <v>#N/A</v>
      </c>
      <c r="D125" s="5" t="e">
        <f ca="1">IF(ROW()&lt;=I$2,'control-500'!E161,NA())</f>
        <v>#N/A</v>
      </c>
      <c r="E125" s="5" t="e">
        <f t="shared" ca="1" si="1"/>
        <v>#N/A</v>
      </c>
      <c r="F125" s="57">
        <f ca="1">'control-500'!F161</f>
        <v>0</v>
      </c>
    </row>
    <row r="126" spans="1:6" ht="15" x14ac:dyDescent="0.25">
      <c r="A126" s="6">
        <f>'control-500'!A162</f>
        <v>43042</v>
      </c>
      <c r="B126" s="7" t="e">
        <f ca="1">IF(ROW()&lt;=I$2,'control-500'!L162,NA())</f>
        <v>#N/A</v>
      </c>
      <c r="C126" s="7" t="e">
        <f ca="1">IF(ROW()&lt;=J$2,'control-500'!N162,NA())</f>
        <v>#N/A</v>
      </c>
      <c r="D126" s="5" t="e">
        <f ca="1">IF(ROW()&lt;=I$2,'control-500'!E162,NA())</f>
        <v>#N/A</v>
      </c>
      <c r="E126" s="5" t="e">
        <f t="shared" ca="1" si="1"/>
        <v>#N/A</v>
      </c>
      <c r="F126" s="57">
        <f ca="1">'control-500'!F162</f>
        <v>0</v>
      </c>
    </row>
    <row r="127" spans="1:6" ht="15" x14ac:dyDescent="0.25">
      <c r="A127" s="6">
        <f>'control-500'!A163</f>
        <v>43043</v>
      </c>
      <c r="B127" s="7" t="e">
        <f ca="1">IF(ROW()&lt;=I$2,'control-500'!L163,NA())</f>
        <v>#N/A</v>
      </c>
      <c r="C127" s="7" t="e">
        <f ca="1">IF(ROW()&lt;=J$2,'control-500'!N163,NA())</f>
        <v>#N/A</v>
      </c>
      <c r="D127" s="5" t="e">
        <f ca="1">IF(ROW()&lt;=I$2,'control-500'!E163,NA())</f>
        <v>#N/A</v>
      </c>
      <c r="E127" s="5" t="e">
        <f t="shared" ca="1" si="1"/>
        <v>#N/A</v>
      </c>
      <c r="F127" s="57">
        <f ca="1">'control-500'!F163</f>
        <v>0</v>
      </c>
    </row>
    <row r="128" spans="1:6" ht="15" x14ac:dyDescent="0.25">
      <c r="A128" s="6">
        <f>'control-500'!A164</f>
        <v>43044</v>
      </c>
      <c r="B128" s="7" t="e">
        <f ca="1">IF(ROW()&lt;=I$2,'control-500'!L164,NA())</f>
        <v>#N/A</v>
      </c>
      <c r="C128" s="7" t="e">
        <f ca="1">IF(ROW()&lt;=J$2,'control-500'!N164,NA())</f>
        <v>#N/A</v>
      </c>
      <c r="D128" s="5" t="e">
        <f ca="1">IF(ROW()&lt;=I$2,'control-500'!E164,NA())</f>
        <v>#N/A</v>
      </c>
      <c r="E128" s="5" t="e">
        <f t="shared" ca="1" si="1"/>
        <v>#N/A</v>
      </c>
      <c r="F128" s="57">
        <f ca="1">'control-500'!F164</f>
        <v>0</v>
      </c>
    </row>
    <row r="129" spans="1:6" ht="15" x14ac:dyDescent="0.25">
      <c r="A129" s="6">
        <f>'control-500'!A165</f>
        <v>43045</v>
      </c>
      <c r="B129" s="7" t="e">
        <f ca="1">IF(ROW()&lt;=I$2,'control-500'!L165,NA())</f>
        <v>#N/A</v>
      </c>
      <c r="C129" s="7" t="e">
        <f ca="1">IF(ROW()&lt;=J$2,'control-500'!N165,NA())</f>
        <v>#N/A</v>
      </c>
      <c r="D129" s="5" t="e">
        <f ca="1">IF(ROW()&lt;=I$2,'control-500'!E165,NA())</f>
        <v>#N/A</v>
      </c>
      <c r="E129" s="5" t="e">
        <f t="shared" ca="1" si="1"/>
        <v>#N/A</v>
      </c>
      <c r="F129" s="57">
        <f ca="1">'control-500'!F165</f>
        <v>0</v>
      </c>
    </row>
    <row r="130" spans="1:6" ht="15" x14ac:dyDescent="0.25">
      <c r="A130" s="6">
        <f>'control-500'!A166</f>
        <v>43046</v>
      </c>
      <c r="B130" s="7" t="e">
        <f ca="1">IF(ROW()&lt;=I$2,'control-500'!L166,NA())</f>
        <v>#N/A</v>
      </c>
      <c r="C130" s="7" t="e">
        <f ca="1">IF(ROW()&lt;=J$2,'control-500'!N166,NA())</f>
        <v>#N/A</v>
      </c>
      <c r="D130" s="5" t="e">
        <f ca="1">IF(ROW()&lt;=I$2,'control-500'!E166,NA())</f>
        <v>#N/A</v>
      </c>
      <c r="E130" s="5" t="e">
        <f t="shared" ca="1" si="1"/>
        <v>#N/A</v>
      </c>
      <c r="F130" s="57">
        <f ca="1">'control-500'!F166</f>
        <v>0</v>
      </c>
    </row>
    <row r="131" spans="1:6" ht="15" x14ac:dyDescent="0.25">
      <c r="A131" s="6">
        <f>'control-500'!A167</f>
        <v>43047</v>
      </c>
      <c r="B131" s="7" t="e">
        <f ca="1">IF(ROW()&lt;=I$2,'control-500'!L167,NA())</f>
        <v>#N/A</v>
      </c>
      <c r="C131" s="7" t="e">
        <f ca="1">IF(ROW()&lt;=J$2,'control-500'!N167,NA())</f>
        <v>#N/A</v>
      </c>
      <c r="D131" s="5" t="e">
        <f ca="1">IF(ROW()&lt;=I$2,'control-500'!E167,NA())</f>
        <v>#N/A</v>
      </c>
      <c r="E131" s="5" t="e">
        <f t="shared" ca="1" si="1"/>
        <v>#N/A</v>
      </c>
      <c r="F131" s="57">
        <f ca="1">'control-500'!F167</f>
        <v>0</v>
      </c>
    </row>
    <row r="132" spans="1:6" ht="15" x14ac:dyDescent="0.25">
      <c r="A132" s="6">
        <f>'control-500'!A168</f>
        <v>43048</v>
      </c>
      <c r="B132" s="7" t="e">
        <f ca="1">IF(ROW()&lt;=I$2,'control-500'!L168,NA())</f>
        <v>#N/A</v>
      </c>
      <c r="C132" s="7" t="e">
        <f ca="1">IF(ROW()&lt;=J$2,'control-500'!N168,NA())</f>
        <v>#N/A</v>
      </c>
      <c r="D132" s="5" t="e">
        <f ca="1">IF(ROW()&lt;=I$2,'control-500'!E168,NA())</f>
        <v>#N/A</v>
      </c>
      <c r="E132" s="5" t="e">
        <f t="shared" ca="1" si="1"/>
        <v>#N/A</v>
      </c>
      <c r="F132" s="57">
        <f ca="1">'control-500'!F168</f>
        <v>0</v>
      </c>
    </row>
    <row r="133" spans="1:6" ht="15" x14ac:dyDescent="0.25">
      <c r="A133" s="6">
        <f>'control-500'!A169</f>
        <v>43049</v>
      </c>
      <c r="B133" s="7" t="e">
        <f ca="1">IF(ROW()&lt;=I$2,'control-500'!L169,NA())</f>
        <v>#N/A</v>
      </c>
      <c r="C133" s="7" t="e">
        <f ca="1">IF(ROW()&lt;=J$2,'control-500'!N169,NA())</f>
        <v>#N/A</v>
      </c>
      <c r="D133" s="5" t="e">
        <f ca="1">IF(ROW()&lt;=I$2,'control-500'!E169,NA())</f>
        <v>#N/A</v>
      </c>
      <c r="E133" s="5" t="e">
        <f t="shared" ca="1" si="1"/>
        <v>#N/A</v>
      </c>
      <c r="F133" s="57">
        <f ca="1">'control-500'!F169</f>
        <v>0</v>
      </c>
    </row>
    <row r="134" spans="1:6" ht="15" x14ac:dyDescent="0.25">
      <c r="A134" s="6">
        <f>'control-500'!A170</f>
        <v>43050</v>
      </c>
      <c r="B134" s="7" t="e">
        <f ca="1">IF(ROW()&lt;=I$2,'control-500'!L170,NA())</f>
        <v>#N/A</v>
      </c>
      <c r="C134" s="7" t="e">
        <f ca="1">IF(ROW()&lt;=J$2,'control-500'!N170,NA())</f>
        <v>#N/A</v>
      </c>
      <c r="D134" s="5" t="e">
        <f ca="1">IF(ROW()&lt;=I$2,'control-500'!E170,NA())</f>
        <v>#N/A</v>
      </c>
      <c r="E134" s="5" t="e">
        <f t="shared" ca="1" si="1"/>
        <v>#N/A</v>
      </c>
      <c r="F134" s="57">
        <f ca="1">'control-500'!F170</f>
        <v>0</v>
      </c>
    </row>
    <row r="135" spans="1:6" ht="15" x14ac:dyDescent="0.25">
      <c r="A135" s="6">
        <f>'control-500'!A171</f>
        <v>43051</v>
      </c>
      <c r="B135" s="7" t="e">
        <f ca="1">IF(ROW()&lt;=I$2,'control-500'!L171,NA())</f>
        <v>#N/A</v>
      </c>
      <c r="C135" s="7" t="e">
        <f ca="1">IF(ROW()&lt;=J$2,'control-500'!N171,NA())</f>
        <v>#N/A</v>
      </c>
      <c r="D135" s="5" t="e">
        <f ca="1">IF(ROW()&lt;=I$2,'control-500'!E171,NA())</f>
        <v>#N/A</v>
      </c>
      <c r="E135" s="5" t="e">
        <f t="shared" ca="1" si="1"/>
        <v>#N/A</v>
      </c>
      <c r="F135" s="57">
        <f ca="1">'control-500'!F171</f>
        <v>0</v>
      </c>
    </row>
    <row r="136" spans="1:6" ht="15" x14ac:dyDescent="0.25">
      <c r="A136" s="6">
        <f>'control-500'!A172</f>
        <v>43052</v>
      </c>
      <c r="B136" s="7" t="e">
        <f ca="1">IF(ROW()&lt;=I$2,'control-500'!L172,NA())</f>
        <v>#N/A</v>
      </c>
      <c r="C136" s="7" t="e">
        <f ca="1">IF(ROW()&lt;=J$2,'control-500'!N172,NA())</f>
        <v>#N/A</v>
      </c>
      <c r="D136" s="5" t="e">
        <f ca="1">IF(ROW()&lt;=I$2,'control-500'!E172,NA())</f>
        <v>#N/A</v>
      </c>
      <c r="E136" s="5" t="e">
        <f t="shared" ca="1" si="1"/>
        <v>#N/A</v>
      </c>
      <c r="F136" s="57">
        <f ca="1">'control-500'!F172</f>
        <v>0</v>
      </c>
    </row>
    <row r="137" spans="1:6" ht="15" x14ac:dyDescent="0.25">
      <c r="A137" s="6">
        <f>'control-500'!A173</f>
        <v>43053</v>
      </c>
      <c r="B137" s="7" t="e">
        <f ca="1">IF(ROW()&lt;=I$2,'control-500'!L173,NA())</f>
        <v>#N/A</v>
      </c>
      <c r="C137" s="7" t="e">
        <f ca="1">IF(ROW()&lt;=J$2,'control-500'!N173,NA())</f>
        <v>#N/A</v>
      </c>
      <c r="D137" s="5" t="e">
        <f ca="1">IF(ROW()&lt;=I$2,'control-500'!E173,NA())</f>
        <v>#N/A</v>
      </c>
      <c r="E137" s="5" t="e">
        <f t="shared" ca="1" si="1"/>
        <v>#N/A</v>
      </c>
      <c r="F137" s="57">
        <f ca="1">'control-500'!F173</f>
        <v>0</v>
      </c>
    </row>
    <row r="138" spans="1:6" ht="15" x14ac:dyDescent="0.25">
      <c r="A138" s="6">
        <f>'control-500'!A174</f>
        <v>43054</v>
      </c>
      <c r="B138" s="7" t="e">
        <f ca="1">IF(ROW()&lt;=I$2,'control-500'!L174,NA())</f>
        <v>#N/A</v>
      </c>
      <c r="C138" s="7" t="e">
        <f ca="1">IF(ROW()&lt;=J$2,'control-500'!N174,NA())</f>
        <v>#N/A</v>
      </c>
      <c r="D138" s="5" t="e">
        <f ca="1">IF(ROW()&lt;=I$2,'control-500'!E174,NA())</f>
        <v>#N/A</v>
      </c>
      <c r="E138" s="5" t="e">
        <f t="shared" ca="1" si="1"/>
        <v>#N/A</v>
      </c>
      <c r="F138" s="57">
        <f ca="1">'control-500'!F174</f>
        <v>0</v>
      </c>
    </row>
    <row r="139" spans="1:6" ht="15" x14ac:dyDescent="0.25">
      <c r="A139" s="6">
        <f>'control-500'!A175</f>
        <v>43055</v>
      </c>
      <c r="B139" s="7" t="e">
        <f ca="1">IF(ROW()&lt;=I$2,'control-500'!L175,NA())</f>
        <v>#N/A</v>
      </c>
      <c r="C139" s="7" t="e">
        <f ca="1">IF(ROW()&lt;=J$2,'control-500'!N175,NA())</f>
        <v>#N/A</v>
      </c>
      <c r="D139" s="5" t="e">
        <f ca="1">IF(ROW()&lt;=I$2,'control-500'!E175,NA())</f>
        <v>#N/A</v>
      </c>
      <c r="E139" s="5" t="e">
        <f t="shared" ca="1" si="1"/>
        <v>#N/A</v>
      </c>
      <c r="F139" s="57">
        <f ca="1">'control-500'!F175</f>
        <v>0</v>
      </c>
    </row>
    <row r="140" spans="1:6" ht="15" x14ac:dyDescent="0.25">
      <c r="A140" s="6">
        <f>'control-500'!A176</f>
        <v>43056</v>
      </c>
      <c r="B140" s="7" t="e">
        <f ca="1">IF(ROW()&lt;=I$2,'control-500'!L176,NA())</f>
        <v>#N/A</v>
      </c>
      <c r="C140" s="7" t="e">
        <f ca="1">IF(ROW()&lt;=J$2,'control-500'!N176,NA())</f>
        <v>#N/A</v>
      </c>
      <c r="D140" s="5" t="e">
        <f ca="1">IF(ROW()&lt;=I$2,'control-500'!E176,NA())</f>
        <v>#N/A</v>
      </c>
      <c r="E140" s="5" t="e">
        <f t="shared" ca="1" si="1"/>
        <v>#N/A</v>
      </c>
      <c r="F140" s="57">
        <f ca="1">'control-500'!F176</f>
        <v>0</v>
      </c>
    </row>
    <row r="141" spans="1:6" ht="15" x14ac:dyDescent="0.25">
      <c r="A141" s="6">
        <f>'control-500'!A177</f>
        <v>43057</v>
      </c>
      <c r="B141" s="7" t="e">
        <f ca="1">IF(ROW()&lt;=I$2,'control-500'!L177,NA())</f>
        <v>#N/A</v>
      </c>
      <c r="C141" s="7" t="e">
        <f ca="1">IF(ROW()&lt;=J$2,'control-500'!N177,NA())</f>
        <v>#N/A</v>
      </c>
      <c r="D141" s="5" t="e">
        <f ca="1">IF(ROW()&lt;=I$2,'control-500'!E177,NA())</f>
        <v>#N/A</v>
      </c>
      <c r="E141" s="5" t="e">
        <f t="shared" ca="1" si="1"/>
        <v>#N/A</v>
      </c>
      <c r="F141" s="57">
        <f ca="1">'control-500'!F177</f>
        <v>0</v>
      </c>
    </row>
    <row r="142" spans="1:6" ht="15" x14ac:dyDescent="0.25">
      <c r="A142" s="6">
        <f>'control-500'!A178</f>
        <v>43058</v>
      </c>
      <c r="B142" s="7" t="e">
        <f ca="1">IF(ROW()&lt;=I$2,'control-500'!L178,NA())</f>
        <v>#N/A</v>
      </c>
      <c r="C142" s="7" t="e">
        <f ca="1">IF(ROW()&lt;=J$2,'control-500'!N178,NA())</f>
        <v>#N/A</v>
      </c>
      <c r="D142" s="5" t="e">
        <f ca="1">IF(ROW()&lt;=I$2,'control-500'!E178,NA())</f>
        <v>#N/A</v>
      </c>
      <c r="E142" s="5" t="e">
        <f t="shared" ca="1" si="1"/>
        <v>#N/A</v>
      </c>
      <c r="F142" s="57">
        <f ca="1">'control-500'!F178</f>
        <v>0</v>
      </c>
    </row>
    <row r="143" spans="1:6" ht="15" x14ac:dyDescent="0.25">
      <c r="A143" s="6">
        <f>'control-500'!A179</f>
        <v>43059</v>
      </c>
      <c r="B143" s="7" t="e">
        <f ca="1">IF(ROW()&lt;=I$2,'control-500'!L179,NA())</f>
        <v>#N/A</v>
      </c>
      <c r="C143" s="7" t="e">
        <f ca="1">IF(ROW()&lt;=J$2,'control-500'!N179,NA())</f>
        <v>#N/A</v>
      </c>
      <c r="D143" s="5" t="e">
        <f ca="1">IF(ROW()&lt;=I$2,'control-500'!E179,NA())</f>
        <v>#N/A</v>
      </c>
      <c r="E143" s="5" t="e">
        <f t="shared" ca="1" si="1"/>
        <v>#N/A</v>
      </c>
      <c r="F143" s="57">
        <f ca="1">'control-500'!F179</f>
        <v>0</v>
      </c>
    </row>
    <row r="144" spans="1:6" ht="15" x14ac:dyDescent="0.25">
      <c r="A144" s="6">
        <f>'control-500'!A180</f>
        <v>43060</v>
      </c>
      <c r="B144" s="7" t="e">
        <f ca="1">IF(ROW()&lt;=I$2,'control-500'!L180,NA())</f>
        <v>#N/A</v>
      </c>
      <c r="C144" s="7" t="e">
        <f ca="1">IF(ROW()&lt;=J$2,'control-500'!N180,NA())</f>
        <v>#N/A</v>
      </c>
      <c r="D144" s="5" t="e">
        <f ca="1">IF(ROW()&lt;=I$2,'control-500'!E180,NA())</f>
        <v>#N/A</v>
      </c>
      <c r="E144" s="5" t="e">
        <f t="shared" ca="1" si="1"/>
        <v>#N/A</v>
      </c>
      <c r="F144" s="57">
        <f ca="1">'control-500'!F180</f>
        <v>0</v>
      </c>
    </row>
    <row r="145" spans="1:6" ht="15" x14ac:dyDescent="0.25">
      <c r="A145" s="6">
        <f>'control-500'!A181</f>
        <v>43061</v>
      </c>
      <c r="B145" s="7" t="e">
        <f ca="1">IF(ROW()&lt;=I$2,'control-500'!L181,NA())</f>
        <v>#N/A</v>
      </c>
      <c r="C145" s="7" t="e">
        <f ca="1">IF(ROW()&lt;=J$2,'control-500'!N181,NA())</f>
        <v>#N/A</v>
      </c>
      <c r="D145" s="5" t="e">
        <f ca="1">IF(ROW()&lt;=I$2,'control-500'!E181,NA())</f>
        <v>#N/A</v>
      </c>
      <c r="E145" s="5" t="e">
        <f t="shared" ca="1" si="1"/>
        <v>#N/A</v>
      </c>
      <c r="F145" s="57">
        <f ca="1">'control-500'!F181</f>
        <v>0</v>
      </c>
    </row>
    <row r="146" spans="1:6" ht="15" x14ac:dyDescent="0.25">
      <c r="A146" s="6">
        <f>'control-500'!A182</f>
        <v>43062</v>
      </c>
      <c r="B146" s="7" t="e">
        <f ca="1">IF(ROW()&lt;=I$2,'control-500'!L182,NA())</f>
        <v>#N/A</v>
      </c>
      <c r="C146" s="7" t="e">
        <f ca="1">IF(ROW()&lt;=J$2,'control-500'!N182,NA())</f>
        <v>#N/A</v>
      </c>
      <c r="D146" s="5" t="e">
        <f ca="1">IF(ROW()&lt;=I$2,'control-500'!E182,NA())</f>
        <v>#N/A</v>
      </c>
      <c r="E146" s="5" t="e">
        <f t="shared" ca="1" si="1"/>
        <v>#N/A</v>
      </c>
      <c r="F146" s="57">
        <f ca="1">'control-500'!F182</f>
        <v>0</v>
      </c>
    </row>
    <row r="147" spans="1:6" ht="15" x14ac:dyDescent="0.25">
      <c r="A147" s="6">
        <f>'control-500'!A183</f>
        <v>43063</v>
      </c>
      <c r="B147" s="7" t="e">
        <f ca="1">IF(ROW()&lt;=I$2,'control-500'!L183,NA())</f>
        <v>#N/A</v>
      </c>
      <c r="C147" s="7" t="e">
        <f ca="1">IF(ROW()&lt;=J$2,'control-500'!N183,NA())</f>
        <v>#N/A</v>
      </c>
      <c r="D147" s="5" t="e">
        <f ca="1">IF(ROW()&lt;=I$2,'control-500'!E183,NA())</f>
        <v>#N/A</v>
      </c>
      <c r="E147" s="5" t="e">
        <f t="shared" ca="1" si="1"/>
        <v>#N/A</v>
      </c>
      <c r="F147" s="57">
        <f ca="1">'control-500'!F183</f>
        <v>0</v>
      </c>
    </row>
    <row r="148" spans="1:6" ht="15" x14ac:dyDescent="0.25">
      <c r="A148" s="6">
        <f>'control-500'!A184</f>
        <v>43064</v>
      </c>
      <c r="B148" s="7" t="e">
        <f ca="1">IF(ROW()&lt;=I$2,'control-500'!L184,NA())</f>
        <v>#N/A</v>
      </c>
      <c r="C148" s="7" t="e">
        <f ca="1">IF(ROW()&lt;=J$2,'control-500'!N184,NA())</f>
        <v>#N/A</v>
      </c>
      <c r="D148" s="5" t="e">
        <f ca="1">IF(ROW()&lt;=I$2,'control-500'!E184,NA())</f>
        <v>#N/A</v>
      </c>
      <c r="E148" s="5" t="e">
        <f t="shared" ca="1" si="1"/>
        <v>#N/A</v>
      </c>
      <c r="F148" s="57">
        <f ca="1">'control-500'!F184</f>
        <v>0</v>
      </c>
    </row>
    <row r="149" spans="1:6" ht="15" x14ac:dyDescent="0.25">
      <c r="A149" s="6">
        <f>'control-500'!A185</f>
        <v>43065</v>
      </c>
      <c r="B149" s="7" t="e">
        <f ca="1">IF(ROW()&lt;=I$2,'control-500'!L185,NA())</f>
        <v>#N/A</v>
      </c>
      <c r="C149" s="7" t="e">
        <f ca="1">IF(ROW()&lt;=J$2,'control-500'!N185,NA())</f>
        <v>#N/A</v>
      </c>
      <c r="D149" s="5" t="e">
        <f ca="1">IF(ROW()&lt;=I$2,'control-500'!E185,NA())</f>
        <v>#N/A</v>
      </c>
      <c r="E149" s="5" t="e">
        <f t="shared" ref="E149:E212" ca="1" si="2">AVERAGE(D131:D149)</f>
        <v>#N/A</v>
      </c>
      <c r="F149" s="57">
        <f ca="1">'control-500'!F185</f>
        <v>0</v>
      </c>
    </row>
    <row r="150" spans="1:6" ht="15" x14ac:dyDescent="0.25">
      <c r="A150" s="6">
        <f>'control-500'!A186</f>
        <v>43066</v>
      </c>
      <c r="B150" s="7" t="e">
        <f ca="1">IF(ROW()&lt;=I$2,'control-500'!L186,NA())</f>
        <v>#N/A</v>
      </c>
      <c r="C150" s="7" t="e">
        <f ca="1">IF(ROW()&lt;=J$2,'control-500'!N186,NA())</f>
        <v>#N/A</v>
      </c>
      <c r="D150" s="5" t="e">
        <f ca="1">IF(ROW()&lt;=I$2,'control-500'!E186,NA())</f>
        <v>#N/A</v>
      </c>
      <c r="E150" s="5" t="e">
        <f t="shared" ca="1" si="2"/>
        <v>#N/A</v>
      </c>
      <c r="F150" s="57">
        <f ca="1">'control-500'!F186</f>
        <v>0</v>
      </c>
    </row>
    <row r="151" spans="1:6" ht="15" x14ac:dyDescent="0.25">
      <c r="A151" s="6">
        <f>'control-500'!A187</f>
        <v>43067</v>
      </c>
      <c r="B151" s="7" t="e">
        <f ca="1">IF(ROW()&lt;=I$2,'control-500'!L187,NA())</f>
        <v>#N/A</v>
      </c>
      <c r="C151" s="7" t="e">
        <f ca="1">IF(ROW()&lt;=J$2,'control-500'!N187,NA())</f>
        <v>#N/A</v>
      </c>
      <c r="D151" s="5" t="e">
        <f ca="1">IF(ROW()&lt;=I$2,'control-500'!E187,NA())</f>
        <v>#N/A</v>
      </c>
      <c r="E151" s="5" t="e">
        <f t="shared" ca="1" si="2"/>
        <v>#N/A</v>
      </c>
      <c r="F151" s="57">
        <f ca="1">'control-500'!F187</f>
        <v>0</v>
      </c>
    </row>
    <row r="152" spans="1:6" ht="15" x14ac:dyDescent="0.25">
      <c r="A152" s="6">
        <f>'control-500'!A188</f>
        <v>43068</v>
      </c>
      <c r="B152" s="7" t="e">
        <f ca="1">IF(ROW()&lt;=I$2,'control-500'!L188,NA())</f>
        <v>#N/A</v>
      </c>
      <c r="C152" s="7" t="e">
        <f ca="1">IF(ROW()&lt;=J$2,'control-500'!N188,NA())</f>
        <v>#N/A</v>
      </c>
      <c r="D152" s="5" t="e">
        <f ca="1">IF(ROW()&lt;=I$2,'control-500'!E188,NA())</f>
        <v>#N/A</v>
      </c>
      <c r="E152" s="5" t="e">
        <f t="shared" ca="1" si="2"/>
        <v>#N/A</v>
      </c>
      <c r="F152" s="57">
        <f ca="1">'control-500'!F188</f>
        <v>0</v>
      </c>
    </row>
    <row r="153" spans="1:6" ht="15" x14ac:dyDescent="0.25">
      <c r="A153" s="6">
        <f>'control-500'!A189</f>
        <v>43069</v>
      </c>
      <c r="B153" s="7" t="e">
        <f ca="1">IF(ROW()&lt;=I$2,'control-500'!L189,NA())</f>
        <v>#N/A</v>
      </c>
      <c r="C153" s="7" t="e">
        <f ca="1">IF(ROW()&lt;=J$2,'control-500'!N189,NA())</f>
        <v>#N/A</v>
      </c>
      <c r="D153" s="5" t="e">
        <f ca="1">IF(ROW()&lt;=I$2,'control-500'!E189,NA())</f>
        <v>#N/A</v>
      </c>
      <c r="E153" s="5" t="e">
        <f t="shared" ca="1" si="2"/>
        <v>#N/A</v>
      </c>
      <c r="F153" s="57">
        <f ca="1">'control-500'!F189</f>
        <v>0</v>
      </c>
    </row>
    <row r="154" spans="1:6" ht="15" x14ac:dyDescent="0.25">
      <c r="A154" s="6">
        <f>'control-500'!A190</f>
        <v>43070</v>
      </c>
      <c r="B154" s="7" t="e">
        <f ca="1">IF(ROW()&lt;=I$2,'control-500'!L190,NA())</f>
        <v>#N/A</v>
      </c>
      <c r="C154" s="7" t="e">
        <f ca="1">IF(ROW()&lt;=J$2,'control-500'!N190,NA())</f>
        <v>#N/A</v>
      </c>
      <c r="D154" s="5" t="e">
        <f ca="1">IF(ROW()&lt;=I$2,'control-500'!E190,NA())</f>
        <v>#N/A</v>
      </c>
      <c r="E154" s="5" t="e">
        <f t="shared" ca="1" si="2"/>
        <v>#N/A</v>
      </c>
      <c r="F154" s="57">
        <f ca="1">'control-500'!F190</f>
        <v>0</v>
      </c>
    </row>
    <row r="155" spans="1:6" ht="15" x14ac:dyDescent="0.25">
      <c r="A155" s="6">
        <f>'control-500'!A191</f>
        <v>43071</v>
      </c>
      <c r="B155" s="7" t="e">
        <f ca="1">IF(ROW()&lt;=I$2,'control-500'!L191,NA())</f>
        <v>#N/A</v>
      </c>
      <c r="C155" s="7" t="e">
        <f ca="1">IF(ROW()&lt;=J$2,'control-500'!N191,NA())</f>
        <v>#N/A</v>
      </c>
      <c r="D155" s="5" t="e">
        <f ca="1">IF(ROW()&lt;=I$2,'control-500'!E191,NA())</f>
        <v>#N/A</v>
      </c>
      <c r="E155" s="5" t="e">
        <f t="shared" ca="1" si="2"/>
        <v>#N/A</v>
      </c>
      <c r="F155" s="57">
        <f ca="1">'control-500'!F191</f>
        <v>0</v>
      </c>
    </row>
    <row r="156" spans="1:6" ht="15" x14ac:dyDescent="0.25">
      <c r="A156" s="6">
        <f>'control-500'!A192</f>
        <v>43072</v>
      </c>
      <c r="B156" s="7" t="e">
        <f ca="1">IF(ROW()&lt;=I$2,'control-500'!L192,NA())</f>
        <v>#N/A</v>
      </c>
      <c r="C156" s="7" t="e">
        <f ca="1">IF(ROW()&lt;=J$2,'control-500'!N192,NA())</f>
        <v>#N/A</v>
      </c>
      <c r="D156" s="5" t="e">
        <f ca="1">IF(ROW()&lt;=I$2,'control-500'!E192,NA())</f>
        <v>#N/A</v>
      </c>
      <c r="E156" s="5" t="e">
        <f t="shared" ca="1" si="2"/>
        <v>#N/A</v>
      </c>
      <c r="F156" s="57">
        <f ca="1">'control-500'!F192</f>
        <v>0</v>
      </c>
    </row>
    <row r="157" spans="1:6" ht="15" x14ac:dyDescent="0.25">
      <c r="A157" s="6">
        <f>'control-500'!A193</f>
        <v>43073</v>
      </c>
      <c r="B157" s="7" t="e">
        <f ca="1">IF(ROW()&lt;=I$2,'control-500'!L193,NA())</f>
        <v>#N/A</v>
      </c>
      <c r="C157" s="7" t="e">
        <f ca="1">IF(ROW()&lt;=J$2,'control-500'!N193,NA())</f>
        <v>#N/A</v>
      </c>
      <c r="D157" s="5" t="e">
        <f ca="1">IF(ROW()&lt;=I$2,'control-500'!E193,NA())</f>
        <v>#N/A</v>
      </c>
      <c r="E157" s="5" t="e">
        <f t="shared" ca="1" si="2"/>
        <v>#N/A</v>
      </c>
      <c r="F157" s="57">
        <f ca="1">'control-500'!F193</f>
        <v>0</v>
      </c>
    </row>
    <row r="158" spans="1:6" ht="15" x14ac:dyDescent="0.25">
      <c r="A158" s="6">
        <f>'control-500'!A194</f>
        <v>43074</v>
      </c>
      <c r="B158" s="7" t="e">
        <f ca="1">IF(ROW()&lt;=I$2,'control-500'!L194,NA())</f>
        <v>#N/A</v>
      </c>
      <c r="C158" s="7" t="e">
        <f ca="1">IF(ROW()&lt;=J$2,'control-500'!N194,NA())</f>
        <v>#N/A</v>
      </c>
      <c r="D158" s="5" t="e">
        <f ca="1">IF(ROW()&lt;=I$2,'control-500'!E194,NA())</f>
        <v>#N/A</v>
      </c>
      <c r="E158" s="5" t="e">
        <f t="shared" ca="1" si="2"/>
        <v>#N/A</v>
      </c>
      <c r="F158" s="57">
        <f ca="1">'control-500'!F194</f>
        <v>0</v>
      </c>
    </row>
    <row r="159" spans="1:6" ht="15" x14ac:dyDescent="0.25">
      <c r="A159" s="6">
        <f>'control-500'!A195</f>
        <v>43075</v>
      </c>
      <c r="B159" s="7" t="e">
        <f ca="1">IF(ROW()&lt;=I$2,'control-500'!L195,NA())</f>
        <v>#N/A</v>
      </c>
      <c r="C159" s="7" t="e">
        <f ca="1">IF(ROW()&lt;=J$2,'control-500'!N195,NA())</f>
        <v>#N/A</v>
      </c>
      <c r="D159" s="5" t="e">
        <f ca="1">IF(ROW()&lt;=I$2,'control-500'!E195,NA())</f>
        <v>#N/A</v>
      </c>
      <c r="E159" s="5" t="e">
        <f t="shared" ca="1" si="2"/>
        <v>#N/A</v>
      </c>
      <c r="F159" s="57">
        <f ca="1">'control-500'!F195</f>
        <v>0</v>
      </c>
    </row>
    <row r="160" spans="1:6" ht="15" x14ac:dyDescent="0.25">
      <c r="A160" s="6">
        <f>'control-500'!A196</f>
        <v>43076</v>
      </c>
      <c r="B160" s="7" t="e">
        <f ca="1">IF(ROW()&lt;=I$2,'control-500'!L196,NA())</f>
        <v>#N/A</v>
      </c>
      <c r="C160" s="7" t="e">
        <f ca="1">IF(ROW()&lt;=J$2,'control-500'!N196,NA())</f>
        <v>#N/A</v>
      </c>
      <c r="D160" s="5" t="e">
        <f ca="1">IF(ROW()&lt;=I$2,'control-500'!E196,NA())</f>
        <v>#N/A</v>
      </c>
      <c r="E160" s="5" t="e">
        <f t="shared" ca="1" si="2"/>
        <v>#N/A</v>
      </c>
      <c r="F160" s="57">
        <f ca="1">'control-500'!F196</f>
        <v>0</v>
      </c>
    </row>
    <row r="161" spans="1:6" ht="15" x14ac:dyDescent="0.25">
      <c r="A161" s="6">
        <f>'control-500'!A197</f>
        <v>43077</v>
      </c>
      <c r="B161" s="7" t="e">
        <f ca="1">IF(ROW()&lt;=I$2,'control-500'!L197,NA())</f>
        <v>#N/A</v>
      </c>
      <c r="C161" s="7" t="e">
        <f ca="1">IF(ROW()&lt;=J$2,'control-500'!N197,NA())</f>
        <v>#N/A</v>
      </c>
      <c r="D161" s="5" t="e">
        <f ca="1">IF(ROW()&lt;=I$2,'control-500'!E197,NA())</f>
        <v>#N/A</v>
      </c>
      <c r="E161" s="5" t="e">
        <f t="shared" ca="1" si="2"/>
        <v>#N/A</v>
      </c>
      <c r="F161" s="57">
        <f ca="1">'control-500'!F197</f>
        <v>0</v>
      </c>
    </row>
    <row r="162" spans="1:6" ht="15" x14ac:dyDescent="0.25">
      <c r="A162" s="6">
        <f>'control-500'!A198</f>
        <v>43078</v>
      </c>
      <c r="B162" s="7" t="e">
        <f ca="1">IF(ROW()&lt;=I$2,'control-500'!L198,NA())</f>
        <v>#N/A</v>
      </c>
      <c r="C162" s="7" t="e">
        <f ca="1">IF(ROW()&lt;=J$2,'control-500'!N198,NA())</f>
        <v>#N/A</v>
      </c>
      <c r="D162" s="5" t="e">
        <f ca="1">IF(ROW()&lt;=I$2,'control-500'!E198,NA())</f>
        <v>#N/A</v>
      </c>
      <c r="E162" s="5" t="e">
        <f t="shared" ca="1" si="2"/>
        <v>#N/A</v>
      </c>
      <c r="F162" s="57">
        <f ca="1">'control-500'!F198</f>
        <v>0</v>
      </c>
    </row>
    <row r="163" spans="1:6" ht="15" x14ac:dyDescent="0.25">
      <c r="A163" s="6">
        <f>'control-500'!A199</f>
        <v>43079</v>
      </c>
      <c r="B163" s="7" t="e">
        <f ca="1">IF(ROW()&lt;=I$2,'control-500'!L199,NA())</f>
        <v>#N/A</v>
      </c>
      <c r="C163" s="7" t="e">
        <f ca="1">IF(ROW()&lt;=J$2,'control-500'!N199,NA())</f>
        <v>#N/A</v>
      </c>
      <c r="D163" s="5" t="e">
        <f ca="1">IF(ROW()&lt;=I$2,'control-500'!E199,NA())</f>
        <v>#N/A</v>
      </c>
      <c r="E163" s="5" t="e">
        <f t="shared" ca="1" si="2"/>
        <v>#N/A</v>
      </c>
      <c r="F163" s="57">
        <f ca="1">'control-500'!F199</f>
        <v>0</v>
      </c>
    </row>
    <row r="164" spans="1:6" ht="15" x14ac:dyDescent="0.25">
      <c r="A164" s="6">
        <f>'control-500'!A200</f>
        <v>43080</v>
      </c>
      <c r="B164" s="7" t="e">
        <f ca="1">IF(ROW()&lt;=I$2,'control-500'!L200,NA())</f>
        <v>#N/A</v>
      </c>
      <c r="C164" s="7" t="e">
        <f ca="1">IF(ROW()&lt;=J$2,'control-500'!N200,NA())</f>
        <v>#N/A</v>
      </c>
      <c r="D164" s="5" t="e">
        <f ca="1">IF(ROW()&lt;=I$2,'control-500'!E200,NA())</f>
        <v>#N/A</v>
      </c>
      <c r="E164" s="5" t="e">
        <f t="shared" ca="1" si="2"/>
        <v>#N/A</v>
      </c>
      <c r="F164" s="57">
        <f ca="1">'control-500'!F200</f>
        <v>0</v>
      </c>
    </row>
    <row r="165" spans="1:6" ht="15" x14ac:dyDescent="0.25">
      <c r="A165" s="6">
        <f>'control-500'!A201</f>
        <v>43081</v>
      </c>
      <c r="B165" s="7" t="e">
        <f ca="1">IF(ROW()&lt;=I$2,'control-500'!L201,NA())</f>
        <v>#N/A</v>
      </c>
      <c r="C165" s="7" t="e">
        <f ca="1">IF(ROW()&lt;=J$2,'control-500'!N201,NA())</f>
        <v>#N/A</v>
      </c>
      <c r="D165" s="5" t="e">
        <f ca="1">IF(ROW()&lt;=I$2,'control-500'!E201,NA())</f>
        <v>#N/A</v>
      </c>
      <c r="E165" s="5" t="e">
        <f t="shared" ca="1" si="2"/>
        <v>#N/A</v>
      </c>
      <c r="F165" s="57">
        <f ca="1">'control-500'!F201</f>
        <v>0</v>
      </c>
    </row>
    <row r="166" spans="1:6" ht="15" x14ac:dyDescent="0.25">
      <c r="A166" s="6">
        <f>'control-500'!A202</f>
        <v>43082</v>
      </c>
      <c r="B166" s="7" t="e">
        <f ca="1">IF(ROW()&lt;=I$2,'control-500'!L202,NA())</f>
        <v>#N/A</v>
      </c>
      <c r="C166" s="7" t="e">
        <f ca="1">IF(ROW()&lt;=J$2,'control-500'!N202,NA())</f>
        <v>#N/A</v>
      </c>
      <c r="D166" s="5" t="e">
        <f ca="1">IF(ROW()&lt;=I$2,'control-500'!E202,NA())</f>
        <v>#N/A</v>
      </c>
      <c r="E166" s="5" t="e">
        <f t="shared" ca="1" si="2"/>
        <v>#N/A</v>
      </c>
      <c r="F166" s="57">
        <f ca="1">'control-500'!F202</f>
        <v>0</v>
      </c>
    </row>
    <row r="167" spans="1:6" ht="15" x14ac:dyDescent="0.25">
      <c r="A167" s="6">
        <f>'control-500'!A203</f>
        <v>43083</v>
      </c>
      <c r="B167" s="7" t="e">
        <f ca="1">IF(ROW()&lt;=I$2,'control-500'!L203,NA())</f>
        <v>#N/A</v>
      </c>
      <c r="C167" s="7" t="e">
        <f ca="1">IF(ROW()&lt;=J$2,'control-500'!N203,NA())</f>
        <v>#N/A</v>
      </c>
      <c r="D167" s="5" t="e">
        <f ca="1">IF(ROW()&lt;=I$2,'control-500'!E203,NA())</f>
        <v>#N/A</v>
      </c>
      <c r="E167" s="5" t="e">
        <f t="shared" ca="1" si="2"/>
        <v>#N/A</v>
      </c>
      <c r="F167" s="57">
        <f ca="1">'control-500'!F203</f>
        <v>0</v>
      </c>
    </row>
    <row r="168" spans="1:6" ht="15" x14ac:dyDescent="0.25">
      <c r="A168" s="6">
        <f>'control-500'!A204</f>
        <v>43084</v>
      </c>
      <c r="B168" s="7" t="e">
        <f ca="1">IF(ROW()&lt;=I$2,'control-500'!L204,NA())</f>
        <v>#N/A</v>
      </c>
      <c r="C168" s="7" t="e">
        <f ca="1">IF(ROW()&lt;=J$2,'control-500'!N204,NA())</f>
        <v>#N/A</v>
      </c>
      <c r="D168" s="5" t="e">
        <f ca="1">IF(ROW()&lt;=I$2,'control-500'!E204,NA())</f>
        <v>#N/A</v>
      </c>
      <c r="E168" s="5" t="e">
        <f t="shared" ca="1" si="2"/>
        <v>#N/A</v>
      </c>
      <c r="F168" s="57">
        <f ca="1">'control-500'!F204</f>
        <v>0</v>
      </c>
    </row>
    <row r="169" spans="1:6" ht="15" x14ac:dyDescent="0.25">
      <c r="A169" s="6">
        <f>'control-500'!A205</f>
        <v>43085</v>
      </c>
      <c r="B169" s="7" t="e">
        <f ca="1">IF(ROW()&lt;=I$2,'control-500'!L205,NA())</f>
        <v>#N/A</v>
      </c>
      <c r="C169" s="7" t="e">
        <f ca="1">IF(ROW()&lt;=J$2,'control-500'!N205,NA())</f>
        <v>#N/A</v>
      </c>
      <c r="D169" s="5" t="e">
        <f ca="1">IF(ROW()&lt;=I$2,'control-500'!E205,NA())</f>
        <v>#N/A</v>
      </c>
      <c r="E169" s="5" t="e">
        <f t="shared" ca="1" si="2"/>
        <v>#N/A</v>
      </c>
      <c r="F169" s="57">
        <f ca="1">'control-500'!F205</f>
        <v>0</v>
      </c>
    </row>
    <row r="170" spans="1:6" ht="15" x14ac:dyDescent="0.25">
      <c r="A170" s="6">
        <f>'control-500'!A206</f>
        <v>43086</v>
      </c>
      <c r="B170" s="7" t="e">
        <f ca="1">IF(ROW()&lt;=I$2,'control-500'!L206,NA())</f>
        <v>#N/A</v>
      </c>
      <c r="C170" s="7" t="e">
        <f ca="1">IF(ROW()&lt;=J$2,'control-500'!N206,NA())</f>
        <v>#N/A</v>
      </c>
      <c r="D170" s="5" t="e">
        <f ca="1">IF(ROW()&lt;=I$2,'control-500'!E206,NA())</f>
        <v>#N/A</v>
      </c>
      <c r="E170" s="5" t="e">
        <f t="shared" ca="1" si="2"/>
        <v>#N/A</v>
      </c>
      <c r="F170" s="57">
        <f ca="1">'control-500'!F206</f>
        <v>0</v>
      </c>
    </row>
    <row r="171" spans="1:6" ht="15" x14ac:dyDescent="0.25">
      <c r="A171" s="6">
        <f>'control-500'!A207</f>
        <v>43087</v>
      </c>
      <c r="B171" s="7" t="e">
        <f ca="1">IF(ROW()&lt;=I$2,'control-500'!L207,NA())</f>
        <v>#N/A</v>
      </c>
      <c r="C171" s="7" t="e">
        <f ca="1">IF(ROW()&lt;=J$2,'control-500'!N207,NA())</f>
        <v>#N/A</v>
      </c>
      <c r="D171" s="5" t="e">
        <f ca="1">IF(ROW()&lt;=I$2,'control-500'!E207,NA())</f>
        <v>#N/A</v>
      </c>
      <c r="E171" s="5" t="e">
        <f t="shared" ca="1" si="2"/>
        <v>#N/A</v>
      </c>
      <c r="F171" s="57">
        <f ca="1">'control-500'!F207</f>
        <v>0</v>
      </c>
    </row>
    <row r="172" spans="1:6" ht="15" x14ac:dyDescent="0.25">
      <c r="A172" s="6">
        <f>'control-500'!A208</f>
        <v>43088</v>
      </c>
      <c r="B172" s="7" t="e">
        <f ca="1">IF(ROW()&lt;=I$2,'control-500'!L208,NA())</f>
        <v>#N/A</v>
      </c>
      <c r="C172" s="7" t="e">
        <f ca="1">IF(ROW()&lt;=J$2,'control-500'!N208,NA())</f>
        <v>#N/A</v>
      </c>
      <c r="D172" s="5" t="e">
        <f ca="1">IF(ROW()&lt;=I$2,'control-500'!E208,NA())</f>
        <v>#N/A</v>
      </c>
      <c r="E172" s="5" t="e">
        <f t="shared" ca="1" si="2"/>
        <v>#N/A</v>
      </c>
      <c r="F172" s="57">
        <f ca="1">'control-500'!F208</f>
        <v>0</v>
      </c>
    </row>
    <row r="173" spans="1:6" ht="15" x14ac:dyDescent="0.25">
      <c r="A173" s="6">
        <f>'control-500'!A209</f>
        <v>43089</v>
      </c>
      <c r="B173" s="7" t="e">
        <f ca="1">IF(ROW()&lt;=I$2,'control-500'!L209,NA())</f>
        <v>#N/A</v>
      </c>
      <c r="C173" s="7" t="e">
        <f ca="1">IF(ROW()&lt;=J$2,'control-500'!N209,NA())</f>
        <v>#N/A</v>
      </c>
      <c r="D173" s="5" t="e">
        <f ca="1">IF(ROW()&lt;=I$2,'control-500'!E209,NA())</f>
        <v>#N/A</v>
      </c>
      <c r="E173" s="5" t="e">
        <f t="shared" ca="1" si="2"/>
        <v>#N/A</v>
      </c>
      <c r="F173" s="57">
        <f ca="1">'control-500'!F209</f>
        <v>0</v>
      </c>
    </row>
    <row r="174" spans="1:6" ht="15" x14ac:dyDescent="0.25">
      <c r="A174" s="6">
        <f>'control-500'!A210</f>
        <v>43090</v>
      </c>
      <c r="B174" s="7" t="e">
        <f ca="1">IF(ROW()&lt;=I$2,'control-500'!L210,NA())</f>
        <v>#N/A</v>
      </c>
      <c r="C174" s="7" t="e">
        <f ca="1">IF(ROW()&lt;=J$2,'control-500'!N210,NA())</f>
        <v>#N/A</v>
      </c>
      <c r="D174" s="5" t="e">
        <f ca="1">IF(ROW()&lt;=I$2,'control-500'!E210,NA())</f>
        <v>#N/A</v>
      </c>
      <c r="E174" s="5" t="e">
        <f t="shared" ca="1" si="2"/>
        <v>#N/A</v>
      </c>
      <c r="F174" s="57">
        <f ca="1">'control-500'!F210</f>
        <v>0</v>
      </c>
    </row>
    <row r="175" spans="1:6" ht="15" x14ac:dyDescent="0.25">
      <c r="A175" s="6">
        <f>'control-500'!A211</f>
        <v>43091</v>
      </c>
      <c r="B175" s="7" t="e">
        <f ca="1">IF(ROW()&lt;=I$2,'control-500'!L211,NA())</f>
        <v>#N/A</v>
      </c>
      <c r="C175" s="7" t="e">
        <f ca="1">IF(ROW()&lt;=J$2,'control-500'!N211,NA())</f>
        <v>#N/A</v>
      </c>
      <c r="D175" s="5" t="e">
        <f ca="1">IF(ROW()&lt;=I$2,'control-500'!E211,NA())</f>
        <v>#N/A</v>
      </c>
      <c r="E175" s="5" t="e">
        <f t="shared" ca="1" si="2"/>
        <v>#N/A</v>
      </c>
      <c r="F175" s="57">
        <f ca="1">'control-500'!F211</f>
        <v>0</v>
      </c>
    </row>
    <row r="176" spans="1:6" ht="15" x14ac:dyDescent="0.25">
      <c r="A176" s="6">
        <f>'control-500'!A212</f>
        <v>43092</v>
      </c>
      <c r="B176" s="7" t="e">
        <f ca="1">IF(ROW()&lt;=I$2,'control-500'!L212,NA())</f>
        <v>#N/A</v>
      </c>
      <c r="C176" s="7" t="e">
        <f ca="1">IF(ROW()&lt;=J$2,'control-500'!N212,NA())</f>
        <v>#N/A</v>
      </c>
      <c r="D176" s="5" t="e">
        <f ca="1">IF(ROW()&lt;=I$2,'control-500'!E212,NA())</f>
        <v>#N/A</v>
      </c>
      <c r="E176" s="5" t="e">
        <f t="shared" ca="1" si="2"/>
        <v>#N/A</v>
      </c>
      <c r="F176" s="57">
        <f ca="1">'control-500'!F212</f>
        <v>0</v>
      </c>
    </row>
    <row r="177" spans="1:6" ht="15" x14ac:dyDescent="0.25">
      <c r="A177" s="6">
        <f>'control-500'!A213</f>
        <v>43093</v>
      </c>
      <c r="B177" s="7" t="e">
        <f ca="1">IF(ROW()&lt;=I$2,'control-500'!L213,NA())</f>
        <v>#N/A</v>
      </c>
      <c r="C177" s="7" t="e">
        <f ca="1">IF(ROW()&lt;=J$2,'control-500'!N213,NA())</f>
        <v>#N/A</v>
      </c>
      <c r="D177" s="5" t="e">
        <f ca="1">IF(ROW()&lt;=I$2,'control-500'!E213,NA())</f>
        <v>#N/A</v>
      </c>
      <c r="E177" s="5" t="e">
        <f t="shared" ca="1" si="2"/>
        <v>#N/A</v>
      </c>
      <c r="F177" s="57">
        <f ca="1">'control-500'!F213</f>
        <v>0</v>
      </c>
    </row>
    <row r="178" spans="1:6" ht="15" x14ac:dyDescent="0.25">
      <c r="A178" s="6">
        <f>'control-500'!A214</f>
        <v>43094</v>
      </c>
      <c r="B178" s="7" t="e">
        <f ca="1">IF(ROW()&lt;=I$2,'control-500'!L214,NA())</f>
        <v>#N/A</v>
      </c>
      <c r="C178" s="7" t="e">
        <f ca="1">IF(ROW()&lt;=J$2,'control-500'!N214,NA())</f>
        <v>#N/A</v>
      </c>
      <c r="D178" s="5" t="e">
        <f ca="1">IF(ROW()&lt;=I$2,'control-500'!E214,NA())</f>
        <v>#N/A</v>
      </c>
      <c r="E178" s="5" t="e">
        <f t="shared" ca="1" si="2"/>
        <v>#N/A</v>
      </c>
      <c r="F178" s="57">
        <f ca="1">'control-500'!F214</f>
        <v>0</v>
      </c>
    </row>
    <row r="179" spans="1:6" ht="15" x14ac:dyDescent="0.25">
      <c r="A179" s="6">
        <f>'control-500'!A215</f>
        <v>43095</v>
      </c>
      <c r="B179" s="7" t="e">
        <f ca="1">IF(ROW()&lt;=I$2,'control-500'!L215,NA())</f>
        <v>#N/A</v>
      </c>
      <c r="C179" s="7" t="e">
        <f ca="1">IF(ROW()&lt;=J$2,'control-500'!N215,NA())</f>
        <v>#N/A</v>
      </c>
      <c r="D179" s="5" t="e">
        <f ca="1">IF(ROW()&lt;=I$2,'control-500'!E215,NA())</f>
        <v>#N/A</v>
      </c>
      <c r="E179" s="5" t="e">
        <f t="shared" ca="1" si="2"/>
        <v>#N/A</v>
      </c>
      <c r="F179" s="57">
        <f ca="1">'control-500'!F215</f>
        <v>0</v>
      </c>
    </row>
    <row r="180" spans="1:6" ht="15" x14ac:dyDescent="0.25">
      <c r="A180" s="6">
        <f>'control-500'!A216</f>
        <v>43096</v>
      </c>
      <c r="B180" s="7" t="e">
        <f ca="1">IF(ROW()&lt;=I$2,'control-500'!L216,NA())</f>
        <v>#N/A</v>
      </c>
      <c r="C180" s="7" t="e">
        <f ca="1">IF(ROW()&lt;=J$2,'control-500'!N216,NA())</f>
        <v>#N/A</v>
      </c>
      <c r="D180" s="5" t="e">
        <f ca="1">IF(ROW()&lt;=I$2,'control-500'!E216,NA())</f>
        <v>#N/A</v>
      </c>
      <c r="E180" s="5" t="e">
        <f t="shared" ca="1" si="2"/>
        <v>#N/A</v>
      </c>
      <c r="F180" s="57">
        <f ca="1">'control-500'!F216</f>
        <v>0</v>
      </c>
    </row>
    <row r="181" spans="1:6" ht="15" x14ac:dyDescent="0.25">
      <c r="A181" s="6">
        <f>'control-500'!A217</f>
        <v>43097</v>
      </c>
      <c r="B181" s="7" t="e">
        <f ca="1">IF(ROW()&lt;=I$2,'control-500'!L217,NA())</f>
        <v>#N/A</v>
      </c>
      <c r="C181" s="7" t="e">
        <f ca="1">IF(ROW()&lt;=J$2,'control-500'!N217,NA())</f>
        <v>#N/A</v>
      </c>
      <c r="D181" s="5" t="e">
        <f ca="1">IF(ROW()&lt;=I$2,'control-500'!E217,NA())</f>
        <v>#N/A</v>
      </c>
      <c r="E181" s="5" t="e">
        <f t="shared" ca="1" si="2"/>
        <v>#N/A</v>
      </c>
      <c r="F181" s="57">
        <f ca="1">'control-500'!F217</f>
        <v>0</v>
      </c>
    </row>
    <row r="182" spans="1:6" ht="15" x14ac:dyDescent="0.25">
      <c r="A182" s="6">
        <f>'control-500'!A218</f>
        <v>43098</v>
      </c>
      <c r="B182" s="7" t="e">
        <f ca="1">IF(ROW()&lt;=I$2,'control-500'!L218,NA())</f>
        <v>#N/A</v>
      </c>
      <c r="C182" s="7" t="e">
        <f ca="1">IF(ROW()&lt;=J$2,'control-500'!N218,NA())</f>
        <v>#N/A</v>
      </c>
      <c r="D182" s="5" t="e">
        <f ca="1">IF(ROW()&lt;=I$2,'control-500'!E218,NA())</f>
        <v>#N/A</v>
      </c>
      <c r="E182" s="5" t="e">
        <f t="shared" ca="1" si="2"/>
        <v>#N/A</v>
      </c>
      <c r="F182" s="57">
        <f ca="1">'control-500'!F218</f>
        <v>0</v>
      </c>
    </row>
    <row r="183" spans="1:6" ht="15" x14ac:dyDescent="0.25">
      <c r="A183" s="6">
        <f>'control-500'!A219</f>
        <v>43099</v>
      </c>
      <c r="B183" s="7" t="e">
        <f ca="1">IF(ROW()&lt;=I$2,'control-500'!L219,NA())</f>
        <v>#N/A</v>
      </c>
      <c r="C183" s="7" t="e">
        <f ca="1">IF(ROW()&lt;=J$2,'control-500'!N219,NA())</f>
        <v>#N/A</v>
      </c>
      <c r="D183" s="5" t="e">
        <f ca="1">IF(ROW()&lt;=I$2,'control-500'!E219,NA())</f>
        <v>#N/A</v>
      </c>
      <c r="E183" s="5" t="e">
        <f t="shared" ca="1" si="2"/>
        <v>#N/A</v>
      </c>
      <c r="F183" s="57">
        <f ca="1">'control-500'!F219</f>
        <v>0</v>
      </c>
    </row>
    <row r="184" spans="1:6" ht="15" x14ac:dyDescent="0.25">
      <c r="A184" s="6">
        <f>'control-500'!A220</f>
        <v>43100</v>
      </c>
      <c r="B184" s="7" t="e">
        <f ca="1">IF(ROW()&lt;=I$2,'control-500'!L220,NA())</f>
        <v>#N/A</v>
      </c>
      <c r="C184" s="7" t="e">
        <f ca="1">IF(ROW()&lt;=J$2,'control-500'!N220,NA())</f>
        <v>#N/A</v>
      </c>
      <c r="D184" s="5" t="e">
        <f ca="1">IF(ROW()&lt;=I$2,'control-500'!E220,NA())</f>
        <v>#N/A</v>
      </c>
      <c r="E184" s="5" t="e">
        <f t="shared" ca="1" si="2"/>
        <v>#N/A</v>
      </c>
      <c r="F184" s="57">
        <f ca="1">'control-500'!F220</f>
        <v>0</v>
      </c>
    </row>
    <row r="185" spans="1:6" ht="15" x14ac:dyDescent="0.25">
      <c r="A185" s="6">
        <f>'control-500'!A221</f>
        <v>43101</v>
      </c>
      <c r="B185" s="7" t="e">
        <f ca="1">IF(ROW()&lt;=I$2,'control-500'!L221,NA())</f>
        <v>#N/A</v>
      </c>
      <c r="C185" s="7" t="e">
        <f ca="1">IF(ROW()&lt;=J$2,'control-500'!N221,NA())</f>
        <v>#N/A</v>
      </c>
      <c r="D185" s="5" t="e">
        <f ca="1">IF(ROW()&lt;=I$2,'control-500'!E221,NA())</f>
        <v>#N/A</v>
      </c>
      <c r="E185" s="5" t="e">
        <f t="shared" ca="1" si="2"/>
        <v>#N/A</v>
      </c>
      <c r="F185" s="57">
        <f ca="1">'control-500'!F221</f>
        <v>0</v>
      </c>
    </row>
    <row r="186" spans="1:6" ht="15" x14ac:dyDescent="0.25">
      <c r="A186" s="6">
        <f>'control-500'!A222</f>
        <v>43102</v>
      </c>
      <c r="B186" s="7" t="e">
        <f ca="1">IF(ROW()&lt;=I$2,'control-500'!L222,NA())</f>
        <v>#N/A</v>
      </c>
      <c r="C186" s="7" t="e">
        <f ca="1">IF(ROW()&lt;=J$2,'control-500'!N222,NA())</f>
        <v>#N/A</v>
      </c>
      <c r="D186" s="5" t="e">
        <f ca="1">IF(ROW()&lt;=I$2,'control-500'!E222,NA())</f>
        <v>#N/A</v>
      </c>
      <c r="E186" s="5" t="e">
        <f t="shared" ca="1" si="2"/>
        <v>#N/A</v>
      </c>
      <c r="F186" s="57">
        <f ca="1">'control-500'!F222</f>
        <v>0</v>
      </c>
    </row>
    <row r="187" spans="1:6" ht="15" x14ac:dyDescent="0.25">
      <c r="A187" s="6">
        <f>'control-500'!A223</f>
        <v>43103</v>
      </c>
      <c r="B187" s="7" t="e">
        <f ca="1">IF(ROW()&lt;=I$2,'control-500'!L223,NA())</f>
        <v>#N/A</v>
      </c>
      <c r="C187" s="7" t="e">
        <f ca="1">IF(ROW()&lt;=J$2,'control-500'!N223,NA())</f>
        <v>#N/A</v>
      </c>
      <c r="D187" s="5" t="e">
        <f ca="1">IF(ROW()&lt;=I$2,'control-500'!E223,NA())</f>
        <v>#N/A</v>
      </c>
      <c r="E187" s="5" t="e">
        <f t="shared" ca="1" si="2"/>
        <v>#N/A</v>
      </c>
      <c r="F187" s="57">
        <f ca="1">'control-500'!F223</f>
        <v>0</v>
      </c>
    </row>
    <row r="188" spans="1:6" ht="15" x14ac:dyDescent="0.25">
      <c r="A188" s="6">
        <f>'control-500'!A224</f>
        <v>43104</v>
      </c>
      <c r="B188" s="7" t="e">
        <f ca="1">IF(ROW()&lt;=I$2,'control-500'!L224,NA())</f>
        <v>#N/A</v>
      </c>
      <c r="C188" s="7" t="e">
        <f ca="1">IF(ROW()&lt;=J$2,'control-500'!N224,NA())</f>
        <v>#N/A</v>
      </c>
      <c r="D188" s="5" t="e">
        <f ca="1">IF(ROW()&lt;=I$2,'control-500'!E224,NA())</f>
        <v>#N/A</v>
      </c>
      <c r="E188" s="5" t="e">
        <f t="shared" ca="1" si="2"/>
        <v>#N/A</v>
      </c>
      <c r="F188" s="57">
        <f ca="1">'control-500'!F224</f>
        <v>0</v>
      </c>
    </row>
    <row r="189" spans="1:6" ht="15" x14ac:dyDescent="0.25">
      <c r="A189" s="6">
        <f>'control-500'!A225</f>
        <v>43105</v>
      </c>
      <c r="B189" s="7" t="e">
        <f ca="1">IF(ROW()&lt;=I$2,'control-500'!L225,NA())</f>
        <v>#N/A</v>
      </c>
      <c r="C189" s="7" t="e">
        <f ca="1">IF(ROW()&lt;=J$2,'control-500'!N225,NA())</f>
        <v>#N/A</v>
      </c>
      <c r="D189" s="5" t="e">
        <f ca="1">IF(ROW()&lt;=I$2,'control-500'!E225,NA())</f>
        <v>#N/A</v>
      </c>
      <c r="E189" s="5" t="e">
        <f t="shared" ca="1" si="2"/>
        <v>#N/A</v>
      </c>
      <c r="F189" s="57">
        <f ca="1">'control-500'!F225</f>
        <v>0</v>
      </c>
    </row>
    <row r="190" spans="1:6" ht="15" x14ac:dyDescent="0.25">
      <c r="A190" s="6">
        <f>'control-500'!A226</f>
        <v>43106</v>
      </c>
      <c r="B190" s="7" t="e">
        <f ca="1">IF(ROW()&lt;=I$2,'control-500'!L226,NA())</f>
        <v>#N/A</v>
      </c>
      <c r="C190" s="7" t="e">
        <f ca="1">IF(ROW()&lt;=J$2,'control-500'!N226,NA())</f>
        <v>#N/A</v>
      </c>
      <c r="D190" s="5" t="e">
        <f ca="1">IF(ROW()&lt;=I$2,'control-500'!E226,NA())</f>
        <v>#N/A</v>
      </c>
      <c r="E190" s="5" t="e">
        <f t="shared" ca="1" si="2"/>
        <v>#N/A</v>
      </c>
      <c r="F190" s="57">
        <f ca="1">'control-500'!F226</f>
        <v>0</v>
      </c>
    </row>
    <row r="191" spans="1:6" ht="15" x14ac:dyDescent="0.25">
      <c r="A191" s="6">
        <f>'control-500'!A227</f>
        <v>43107</v>
      </c>
      <c r="B191" s="7" t="e">
        <f ca="1">IF(ROW()&lt;=I$2,'control-500'!L227,NA())</f>
        <v>#N/A</v>
      </c>
      <c r="C191" s="7" t="e">
        <f ca="1">IF(ROW()&lt;=J$2,'control-500'!N227,NA())</f>
        <v>#N/A</v>
      </c>
      <c r="D191" s="5" t="e">
        <f ca="1">IF(ROW()&lt;=I$2,'control-500'!E227,NA())</f>
        <v>#N/A</v>
      </c>
      <c r="E191" s="5" t="e">
        <f t="shared" ca="1" si="2"/>
        <v>#N/A</v>
      </c>
      <c r="F191" s="57">
        <f ca="1">'control-500'!F227</f>
        <v>0</v>
      </c>
    </row>
    <row r="192" spans="1:6" ht="15" x14ac:dyDescent="0.25">
      <c r="A192" s="6">
        <f>'control-500'!A228</f>
        <v>43108</v>
      </c>
      <c r="B192" s="7" t="e">
        <f ca="1">IF(ROW()&lt;=I$2,'control-500'!L228,NA())</f>
        <v>#N/A</v>
      </c>
      <c r="C192" s="7" t="e">
        <f ca="1">IF(ROW()&lt;=J$2,'control-500'!N228,NA())</f>
        <v>#N/A</v>
      </c>
      <c r="D192" s="5" t="e">
        <f ca="1">IF(ROW()&lt;=I$2,'control-500'!E228,NA())</f>
        <v>#N/A</v>
      </c>
      <c r="E192" s="5" t="e">
        <f t="shared" ca="1" si="2"/>
        <v>#N/A</v>
      </c>
      <c r="F192" s="57">
        <f ca="1">'control-500'!F228</f>
        <v>0</v>
      </c>
    </row>
    <row r="193" spans="1:6" ht="15" x14ac:dyDescent="0.25">
      <c r="A193" s="6">
        <f>'control-500'!A229</f>
        <v>43109</v>
      </c>
      <c r="B193" s="7" t="e">
        <f ca="1">IF(ROW()&lt;=I$2,'control-500'!L229,NA())</f>
        <v>#N/A</v>
      </c>
      <c r="C193" s="7" t="e">
        <f ca="1">IF(ROW()&lt;=J$2,'control-500'!N229,NA())</f>
        <v>#N/A</v>
      </c>
      <c r="D193" s="5" t="e">
        <f ca="1">IF(ROW()&lt;=I$2,'control-500'!E229,NA())</f>
        <v>#N/A</v>
      </c>
      <c r="E193" s="5" t="e">
        <f t="shared" ca="1" si="2"/>
        <v>#N/A</v>
      </c>
      <c r="F193" s="57">
        <f ca="1">'control-500'!F229</f>
        <v>0</v>
      </c>
    </row>
    <row r="194" spans="1:6" ht="15" x14ac:dyDescent="0.25">
      <c r="A194" s="6">
        <f>'control-500'!A230</f>
        <v>43110</v>
      </c>
      <c r="B194" s="7" t="e">
        <f ca="1">IF(ROW()&lt;=I$2,'control-500'!L230,NA())</f>
        <v>#N/A</v>
      </c>
      <c r="C194" s="7" t="e">
        <f ca="1">IF(ROW()&lt;=J$2,'control-500'!N230,NA())</f>
        <v>#N/A</v>
      </c>
      <c r="D194" s="5" t="e">
        <f ca="1">IF(ROW()&lt;=I$2,'control-500'!E230,NA())</f>
        <v>#N/A</v>
      </c>
      <c r="E194" s="5" t="e">
        <f t="shared" ca="1" si="2"/>
        <v>#N/A</v>
      </c>
      <c r="F194" s="57">
        <f ca="1">'control-500'!F230</f>
        <v>0</v>
      </c>
    </row>
    <row r="195" spans="1:6" ht="15" x14ac:dyDescent="0.25">
      <c r="A195" s="6">
        <f>'control-500'!A231</f>
        <v>43111</v>
      </c>
      <c r="B195" s="7" t="e">
        <f ca="1">IF(ROW()&lt;=I$2,'control-500'!L231,NA())</f>
        <v>#N/A</v>
      </c>
      <c r="C195" s="7" t="e">
        <f ca="1">IF(ROW()&lt;=J$2,'control-500'!N231,NA())</f>
        <v>#N/A</v>
      </c>
      <c r="D195" s="5" t="e">
        <f ca="1">IF(ROW()&lt;=I$2,'control-500'!E231,NA())</f>
        <v>#N/A</v>
      </c>
      <c r="E195" s="5" t="e">
        <f t="shared" ca="1" si="2"/>
        <v>#N/A</v>
      </c>
      <c r="F195" s="57">
        <f ca="1">'control-500'!F231</f>
        <v>0</v>
      </c>
    </row>
    <row r="196" spans="1:6" ht="15" x14ac:dyDescent="0.25">
      <c r="A196" s="6">
        <f>'control-500'!A232</f>
        <v>43112</v>
      </c>
      <c r="B196" s="7" t="e">
        <f ca="1">IF(ROW()&lt;=I$2,'control-500'!L232,NA())</f>
        <v>#N/A</v>
      </c>
      <c r="C196" s="7" t="e">
        <f ca="1">IF(ROW()&lt;=J$2,'control-500'!N232,NA())</f>
        <v>#N/A</v>
      </c>
      <c r="D196" s="5" t="e">
        <f ca="1">IF(ROW()&lt;=I$2,'control-500'!E232,NA())</f>
        <v>#N/A</v>
      </c>
      <c r="E196" s="5" t="e">
        <f t="shared" ca="1" si="2"/>
        <v>#N/A</v>
      </c>
      <c r="F196" s="57">
        <f ca="1">'control-500'!F232</f>
        <v>0</v>
      </c>
    </row>
    <row r="197" spans="1:6" ht="15" x14ac:dyDescent="0.25">
      <c r="A197" s="6">
        <f>'control-500'!A233</f>
        <v>43113</v>
      </c>
      <c r="B197" s="7" t="e">
        <f ca="1">IF(ROW()&lt;=I$2,'control-500'!L233,NA())</f>
        <v>#N/A</v>
      </c>
      <c r="C197" s="7" t="e">
        <f ca="1">IF(ROW()&lt;=J$2,'control-500'!N233,NA())</f>
        <v>#N/A</v>
      </c>
      <c r="D197" s="5" t="e">
        <f ca="1">IF(ROW()&lt;=I$2,'control-500'!E233,NA())</f>
        <v>#N/A</v>
      </c>
      <c r="E197" s="5" t="e">
        <f t="shared" ca="1" si="2"/>
        <v>#N/A</v>
      </c>
      <c r="F197" s="57">
        <f ca="1">'control-500'!F233</f>
        <v>0</v>
      </c>
    </row>
    <row r="198" spans="1:6" ht="15" x14ac:dyDescent="0.25">
      <c r="A198" s="6">
        <f>'control-500'!A234</f>
        <v>43114</v>
      </c>
      <c r="B198" s="7" t="e">
        <f ca="1">IF(ROW()&lt;=I$2,'control-500'!L234,NA())</f>
        <v>#N/A</v>
      </c>
      <c r="C198" s="7" t="e">
        <f ca="1">IF(ROW()&lt;=J$2,'control-500'!N234,NA())</f>
        <v>#N/A</v>
      </c>
      <c r="D198" s="5" t="e">
        <f ca="1">IF(ROW()&lt;=I$2,'control-500'!E234,NA())</f>
        <v>#N/A</v>
      </c>
      <c r="E198" s="5" t="e">
        <f t="shared" ca="1" si="2"/>
        <v>#N/A</v>
      </c>
      <c r="F198" s="57">
        <f ca="1">'control-500'!F234</f>
        <v>0</v>
      </c>
    </row>
    <row r="199" spans="1:6" ht="15" x14ac:dyDescent="0.25">
      <c r="A199" s="6">
        <f>'control-500'!A235</f>
        <v>43115</v>
      </c>
      <c r="B199" s="7" t="e">
        <f ca="1">IF(ROW()&lt;=I$2,'control-500'!L235,NA())</f>
        <v>#N/A</v>
      </c>
      <c r="C199" s="7" t="e">
        <f ca="1">IF(ROW()&lt;=J$2,'control-500'!N235,NA())</f>
        <v>#N/A</v>
      </c>
      <c r="D199" s="5" t="e">
        <f ca="1">IF(ROW()&lt;=I$2,'control-500'!E235,NA())</f>
        <v>#N/A</v>
      </c>
      <c r="E199" s="5" t="e">
        <f t="shared" ca="1" si="2"/>
        <v>#N/A</v>
      </c>
      <c r="F199" s="57">
        <f ca="1">'control-500'!F235</f>
        <v>0</v>
      </c>
    </row>
    <row r="200" spans="1:6" ht="15" x14ac:dyDescent="0.25">
      <c r="A200" s="6">
        <f>'control-500'!A236</f>
        <v>43116</v>
      </c>
      <c r="B200" s="7" t="e">
        <f ca="1">IF(ROW()&lt;=I$2,'control-500'!L236,NA())</f>
        <v>#N/A</v>
      </c>
      <c r="C200" s="7" t="e">
        <f ca="1">IF(ROW()&lt;=J$2,'control-500'!N236,NA())</f>
        <v>#N/A</v>
      </c>
      <c r="D200" s="5" t="e">
        <f ca="1">IF(ROW()&lt;=I$2,'control-500'!E236,NA())</f>
        <v>#N/A</v>
      </c>
      <c r="E200" s="5" t="e">
        <f t="shared" ca="1" si="2"/>
        <v>#N/A</v>
      </c>
      <c r="F200" s="57">
        <f ca="1">'control-500'!F236</f>
        <v>0</v>
      </c>
    </row>
    <row r="201" spans="1:6" ht="15" x14ac:dyDescent="0.25">
      <c r="A201" s="6">
        <f>'control-500'!A237</f>
        <v>43117</v>
      </c>
      <c r="B201" s="7" t="e">
        <f ca="1">IF(ROW()&lt;=I$2,'control-500'!L237,NA())</f>
        <v>#N/A</v>
      </c>
      <c r="C201" s="7" t="e">
        <f ca="1">IF(ROW()&lt;=J$2,'control-500'!N237,NA())</f>
        <v>#N/A</v>
      </c>
      <c r="D201" s="5" t="e">
        <f ca="1">IF(ROW()&lt;=I$2,'control-500'!E237,NA())</f>
        <v>#N/A</v>
      </c>
      <c r="E201" s="5" t="e">
        <f t="shared" ca="1" si="2"/>
        <v>#N/A</v>
      </c>
      <c r="F201" s="57">
        <f ca="1">'control-500'!F237</f>
        <v>0</v>
      </c>
    </row>
    <row r="202" spans="1:6" ht="15" x14ac:dyDescent="0.25">
      <c r="A202" s="6">
        <f>'control-500'!A238</f>
        <v>43118</v>
      </c>
      <c r="B202" s="7" t="e">
        <f ca="1">IF(ROW()&lt;=I$2,'control-500'!L238,NA())</f>
        <v>#N/A</v>
      </c>
      <c r="C202" s="7" t="e">
        <f ca="1">IF(ROW()&lt;=J$2,'control-500'!N238,NA())</f>
        <v>#N/A</v>
      </c>
      <c r="D202" s="5" t="e">
        <f ca="1">IF(ROW()&lt;=I$2,'control-500'!E238,NA())</f>
        <v>#N/A</v>
      </c>
      <c r="E202" s="5" t="e">
        <f t="shared" ca="1" si="2"/>
        <v>#N/A</v>
      </c>
      <c r="F202" s="57">
        <f ca="1">'control-500'!F238</f>
        <v>0</v>
      </c>
    </row>
    <row r="203" spans="1:6" ht="15" x14ac:dyDescent="0.25">
      <c r="A203" s="6">
        <f>'control-500'!A239</f>
        <v>43119</v>
      </c>
      <c r="B203" s="7" t="e">
        <f ca="1">IF(ROW()&lt;=I$2,'control-500'!L239,NA())</f>
        <v>#N/A</v>
      </c>
      <c r="C203" s="7" t="e">
        <f ca="1">IF(ROW()&lt;=J$2,'control-500'!N239,NA())</f>
        <v>#N/A</v>
      </c>
      <c r="D203" s="5" t="e">
        <f ca="1">IF(ROW()&lt;=I$2,'control-500'!E239,NA())</f>
        <v>#N/A</v>
      </c>
      <c r="E203" s="5" t="e">
        <f t="shared" ca="1" si="2"/>
        <v>#N/A</v>
      </c>
      <c r="F203" s="57">
        <f ca="1">'control-500'!F239</f>
        <v>0</v>
      </c>
    </row>
    <row r="204" spans="1:6" ht="15" x14ac:dyDescent="0.25">
      <c r="A204" s="6">
        <f>'control-500'!A240</f>
        <v>43120</v>
      </c>
      <c r="B204" s="7" t="e">
        <f ca="1">IF(ROW()&lt;=I$2,'control-500'!L240,NA())</f>
        <v>#N/A</v>
      </c>
      <c r="C204" s="7" t="e">
        <f ca="1">IF(ROW()&lt;=J$2,'control-500'!N240,NA())</f>
        <v>#N/A</v>
      </c>
      <c r="D204" s="5" t="e">
        <f ca="1">IF(ROW()&lt;=I$2,'control-500'!E240,NA())</f>
        <v>#N/A</v>
      </c>
      <c r="E204" s="5" t="e">
        <f t="shared" ca="1" si="2"/>
        <v>#N/A</v>
      </c>
      <c r="F204" s="57">
        <f ca="1">'control-500'!F240</f>
        <v>0</v>
      </c>
    </row>
    <row r="205" spans="1:6" ht="15" x14ac:dyDescent="0.25">
      <c r="A205" s="6">
        <f>'control-500'!A241</f>
        <v>43121</v>
      </c>
      <c r="B205" s="7" t="e">
        <f ca="1">IF(ROW()&lt;=I$2,'control-500'!L241,NA())</f>
        <v>#N/A</v>
      </c>
      <c r="C205" s="7" t="e">
        <f ca="1">IF(ROW()&lt;=J$2,'control-500'!N241,NA())</f>
        <v>#N/A</v>
      </c>
      <c r="D205" s="5" t="e">
        <f ca="1">IF(ROW()&lt;=I$2,'control-500'!E241,NA())</f>
        <v>#N/A</v>
      </c>
      <c r="E205" s="5" t="e">
        <f t="shared" ca="1" si="2"/>
        <v>#N/A</v>
      </c>
      <c r="F205" s="57">
        <f ca="1">'control-500'!F241</f>
        <v>0</v>
      </c>
    </row>
    <row r="206" spans="1:6" ht="15" x14ac:dyDescent="0.25">
      <c r="A206" s="6">
        <f>'control-500'!A242</f>
        <v>43122</v>
      </c>
      <c r="B206" s="7" t="e">
        <f ca="1">IF(ROW()&lt;=I$2,'control-500'!L242,NA())</f>
        <v>#N/A</v>
      </c>
      <c r="C206" s="7" t="e">
        <f ca="1">IF(ROW()&lt;=J$2,'control-500'!N242,NA())</f>
        <v>#N/A</v>
      </c>
      <c r="D206" s="5" t="e">
        <f ca="1">IF(ROW()&lt;=I$2,'control-500'!E242,NA())</f>
        <v>#N/A</v>
      </c>
      <c r="E206" s="5" t="e">
        <f t="shared" ca="1" si="2"/>
        <v>#N/A</v>
      </c>
      <c r="F206" s="57">
        <f ca="1">'control-500'!F242</f>
        <v>0</v>
      </c>
    </row>
    <row r="207" spans="1:6" ht="15" x14ac:dyDescent="0.25">
      <c r="A207" s="6">
        <f>'control-500'!A243</f>
        <v>43123</v>
      </c>
      <c r="B207" s="7" t="e">
        <f ca="1">IF(ROW()&lt;=I$2,'control-500'!L243,NA())</f>
        <v>#N/A</v>
      </c>
      <c r="C207" s="7" t="e">
        <f ca="1">IF(ROW()&lt;=J$2,'control-500'!N243,NA())</f>
        <v>#N/A</v>
      </c>
      <c r="D207" s="5" t="e">
        <f ca="1">IF(ROW()&lt;=I$2,'control-500'!E243,NA())</f>
        <v>#N/A</v>
      </c>
      <c r="E207" s="5" t="e">
        <f t="shared" ca="1" si="2"/>
        <v>#N/A</v>
      </c>
      <c r="F207" s="57">
        <f ca="1">'control-500'!F243</f>
        <v>0</v>
      </c>
    </row>
    <row r="208" spans="1:6" ht="15" x14ac:dyDescent="0.25">
      <c r="A208" s="6">
        <f>'control-500'!A244</f>
        <v>43124</v>
      </c>
      <c r="B208" s="7" t="e">
        <f ca="1">IF(ROW()&lt;=I$2,'control-500'!L244,NA())</f>
        <v>#N/A</v>
      </c>
      <c r="C208" s="7" t="e">
        <f ca="1">IF(ROW()&lt;=J$2,'control-500'!N244,NA())</f>
        <v>#N/A</v>
      </c>
      <c r="D208" s="5" t="e">
        <f ca="1">IF(ROW()&lt;=I$2,'control-500'!E244,NA())</f>
        <v>#N/A</v>
      </c>
      <c r="E208" s="5" t="e">
        <f t="shared" ca="1" si="2"/>
        <v>#N/A</v>
      </c>
      <c r="F208" s="57">
        <f ca="1">'control-500'!F244</f>
        <v>0</v>
      </c>
    </row>
    <row r="209" spans="1:6" ht="15" x14ac:dyDescent="0.25">
      <c r="A209" s="6">
        <f>'control-500'!A245</f>
        <v>43125</v>
      </c>
      <c r="B209" s="7" t="e">
        <f ca="1">IF(ROW()&lt;=I$2,'control-500'!L245,NA())</f>
        <v>#N/A</v>
      </c>
      <c r="C209" s="7" t="e">
        <f ca="1">IF(ROW()&lt;=J$2,'control-500'!N245,NA())</f>
        <v>#N/A</v>
      </c>
      <c r="D209" s="5" t="e">
        <f ca="1">IF(ROW()&lt;=I$2,'control-500'!E245,NA())</f>
        <v>#N/A</v>
      </c>
      <c r="E209" s="5" t="e">
        <f t="shared" ca="1" si="2"/>
        <v>#N/A</v>
      </c>
      <c r="F209" s="57">
        <f ca="1">'control-500'!F245</f>
        <v>0</v>
      </c>
    </row>
    <row r="210" spans="1:6" ht="15" x14ac:dyDescent="0.25">
      <c r="A210" s="6">
        <f>'control-500'!A246</f>
        <v>43126</v>
      </c>
      <c r="B210" s="7" t="e">
        <f ca="1">IF(ROW()&lt;=I$2,'control-500'!L246,NA())</f>
        <v>#N/A</v>
      </c>
      <c r="C210" s="7" t="e">
        <f ca="1">IF(ROW()&lt;=J$2,'control-500'!N246,NA())</f>
        <v>#N/A</v>
      </c>
      <c r="D210" s="5" t="e">
        <f ca="1">IF(ROW()&lt;=I$2,'control-500'!E246,NA())</f>
        <v>#N/A</v>
      </c>
      <c r="E210" s="5" t="e">
        <f t="shared" ca="1" si="2"/>
        <v>#N/A</v>
      </c>
      <c r="F210" s="57">
        <f ca="1">'control-500'!F246</f>
        <v>0</v>
      </c>
    </row>
    <row r="211" spans="1:6" ht="15" x14ac:dyDescent="0.25">
      <c r="A211" s="6">
        <f>'control-500'!A247</f>
        <v>43127</v>
      </c>
      <c r="B211" s="7" t="e">
        <f ca="1">IF(ROW()&lt;=I$2,'control-500'!L247,NA())</f>
        <v>#N/A</v>
      </c>
      <c r="C211" s="7" t="e">
        <f ca="1">IF(ROW()&lt;=J$2,'control-500'!N247,NA())</f>
        <v>#N/A</v>
      </c>
      <c r="D211" s="5" t="e">
        <f ca="1">IF(ROW()&lt;=I$2,'control-500'!E247,NA())</f>
        <v>#N/A</v>
      </c>
      <c r="E211" s="5" t="e">
        <f t="shared" ca="1" si="2"/>
        <v>#N/A</v>
      </c>
      <c r="F211" s="57">
        <f ca="1">'control-500'!F247</f>
        <v>0</v>
      </c>
    </row>
    <row r="212" spans="1:6" ht="15" x14ac:dyDescent="0.25">
      <c r="A212" s="6">
        <f>'control-500'!A248</f>
        <v>43128</v>
      </c>
      <c r="B212" s="7" t="e">
        <f ca="1">IF(ROW()&lt;=I$2,'control-500'!L248,NA())</f>
        <v>#N/A</v>
      </c>
      <c r="C212" s="7" t="e">
        <f ca="1">IF(ROW()&lt;=J$2,'control-500'!N248,NA())</f>
        <v>#N/A</v>
      </c>
      <c r="D212" s="5" t="e">
        <f ca="1">IF(ROW()&lt;=I$2,'control-500'!E248,NA())</f>
        <v>#N/A</v>
      </c>
      <c r="E212" s="5" t="e">
        <f t="shared" ca="1" si="2"/>
        <v>#N/A</v>
      </c>
      <c r="F212" s="57">
        <f ca="1">'control-500'!F248</f>
        <v>0</v>
      </c>
    </row>
    <row r="213" spans="1:6" ht="15" x14ac:dyDescent="0.25">
      <c r="A213" s="6">
        <f>'control-500'!A249</f>
        <v>43129</v>
      </c>
      <c r="B213" s="7" t="e">
        <f ca="1">IF(ROW()&lt;=I$2,'control-500'!L249,NA())</f>
        <v>#N/A</v>
      </c>
      <c r="C213" s="7" t="e">
        <f ca="1">IF(ROW()&lt;=J$2,'control-500'!N249,NA())</f>
        <v>#N/A</v>
      </c>
      <c r="D213" s="5" t="e">
        <f ca="1">IF(ROW()&lt;=I$2,'control-500'!E249,NA())</f>
        <v>#N/A</v>
      </c>
      <c r="E213" s="5" t="e">
        <f t="shared" ref="E213:E276" ca="1" si="3">AVERAGE(D195:D213)</f>
        <v>#N/A</v>
      </c>
      <c r="F213" s="57">
        <f ca="1">'control-500'!F249</f>
        <v>0</v>
      </c>
    </row>
    <row r="214" spans="1:6" ht="15" x14ac:dyDescent="0.25">
      <c r="A214" s="6">
        <f>'control-500'!A250</f>
        <v>43130</v>
      </c>
      <c r="B214" s="7" t="e">
        <f ca="1">IF(ROW()&lt;=I$2,'control-500'!L250,NA())</f>
        <v>#N/A</v>
      </c>
      <c r="C214" s="7" t="e">
        <f ca="1">IF(ROW()&lt;=J$2,'control-500'!N250,NA())</f>
        <v>#N/A</v>
      </c>
      <c r="D214" s="5" t="e">
        <f ca="1">IF(ROW()&lt;=I$2,'control-500'!E250,NA())</f>
        <v>#N/A</v>
      </c>
      <c r="E214" s="5" t="e">
        <f t="shared" ca="1" si="3"/>
        <v>#N/A</v>
      </c>
      <c r="F214" s="57">
        <f ca="1">'control-500'!F250</f>
        <v>0</v>
      </c>
    </row>
    <row r="215" spans="1:6" ht="15" x14ac:dyDescent="0.25">
      <c r="A215" s="6">
        <f>'control-500'!A251</f>
        <v>43131</v>
      </c>
      <c r="B215" s="7" t="e">
        <f ca="1">IF(ROW()&lt;=I$2,'control-500'!L251,NA())</f>
        <v>#N/A</v>
      </c>
      <c r="C215" s="7" t="e">
        <f ca="1">IF(ROW()&lt;=J$2,'control-500'!N251,NA())</f>
        <v>#N/A</v>
      </c>
      <c r="D215" s="5" t="e">
        <f ca="1">IF(ROW()&lt;=I$2,'control-500'!E251,NA())</f>
        <v>#N/A</v>
      </c>
      <c r="E215" s="5" t="e">
        <f t="shared" ca="1" si="3"/>
        <v>#N/A</v>
      </c>
      <c r="F215" s="57">
        <f ca="1">'control-500'!F251</f>
        <v>0</v>
      </c>
    </row>
    <row r="216" spans="1:6" ht="15" x14ac:dyDescent="0.25">
      <c r="A216" s="6">
        <f>'control-500'!A252</f>
        <v>43132</v>
      </c>
      <c r="B216" s="7" t="e">
        <f ca="1">IF(ROW()&lt;=I$2,'control-500'!L252,NA())</f>
        <v>#N/A</v>
      </c>
      <c r="C216" s="7" t="e">
        <f ca="1">IF(ROW()&lt;=J$2,'control-500'!N252,NA())</f>
        <v>#N/A</v>
      </c>
      <c r="D216" s="5" t="e">
        <f ca="1">IF(ROW()&lt;=I$2,'control-500'!E252,NA())</f>
        <v>#N/A</v>
      </c>
      <c r="E216" s="5" t="e">
        <f t="shared" ca="1" si="3"/>
        <v>#N/A</v>
      </c>
      <c r="F216" s="57">
        <f ca="1">'control-500'!F252</f>
        <v>0</v>
      </c>
    </row>
    <row r="217" spans="1:6" ht="15" x14ac:dyDescent="0.25">
      <c r="A217" s="6">
        <f>'control-500'!A253</f>
        <v>43133</v>
      </c>
      <c r="B217" s="7" t="e">
        <f ca="1">IF(ROW()&lt;=I$2,'control-500'!L253,NA())</f>
        <v>#N/A</v>
      </c>
      <c r="C217" s="7" t="e">
        <f ca="1">IF(ROW()&lt;=J$2,'control-500'!N253,NA())</f>
        <v>#N/A</v>
      </c>
      <c r="D217" s="5" t="e">
        <f ca="1">IF(ROW()&lt;=I$2,'control-500'!E253,NA())</f>
        <v>#N/A</v>
      </c>
      <c r="E217" s="5" t="e">
        <f t="shared" ca="1" si="3"/>
        <v>#N/A</v>
      </c>
      <c r="F217" s="57">
        <f ca="1">'control-500'!F253</f>
        <v>0</v>
      </c>
    </row>
    <row r="218" spans="1:6" ht="15" x14ac:dyDescent="0.25">
      <c r="A218" s="6">
        <f>'control-500'!A254</f>
        <v>43134</v>
      </c>
      <c r="B218" s="7" t="e">
        <f ca="1">IF(ROW()&lt;=I$2,'control-500'!L254,NA())</f>
        <v>#N/A</v>
      </c>
      <c r="C218" s="7" t="e">
        <f ca="1">IF(ROW()&lt;=J$2,'control-500'!N254,NA())</f>
        <v>#N/A</v>
      </c>
      <c r="D218" s="5" t="e">
        <f ca="1">IF(ROW()&lt;=I$2,'control-500'!E254,NA())</f>
        <v>#N/A</v>
      </c>
      <c r="E218" s="5" t="e">
        <f t="shared" ca="1" si="3"/>
        <v>#N/A</v>
      </c>
      <c r="F218" s="57">
        <f ca="1">'control-500'!F254</f>
        <v>0</v>
      </c>
    </row>
    <row r="219" spans="1:6" ht="15" x14ac:dyDescent="0.25">
      <c r="A219" s="6">
        <f>'control-500'!A255</f>
        <v>43135</v>
      </c>
      <c r="B219" s="7" t="e">
        <f ca="1">IF(ROW()&lt;=I$2,'control-500'!L255,NA())</f>
        <v>#N/A</v>
      </c>
      <c r="C219" s="7" t="e">
        <f ca="1">IF(ROW()&lt;=J$2,'control-500'!N255,NA())</f>
        <v>#N/A</v>
      </c>
      <c r="D219" s="5" t="e">
        <f ca="1">IF(ROW()&lt;=I$2,'control-500'!E255,NA())</f>
        <v>#N/A</v>
      </c>
      <c r="E219" s="5" t="e">
        <f t="shared" ca="1" si="3"/>
        <v>#N/A</v>
      </c>
      <c r="F219" s="57">
        <f ca="1">'control-500'!F255</f>
        <v>0</v>
      </c>
    </row>
    <row r="220" spans="1:6" ht="15" x14ac:dyDescent="0.25">
      <c r="A220" s="6">
        <f>'control-500'!A256</f>
        <v>43136</v>
      </c>
      <c r="B220" s="7" t="e">
        <f ca="1">IF(ROW()&lt;=I$2,'control-500'!L256,NA())</f>
        <v>#N/A</v>
      </c>
      <c r="C220" s="7" t="e">
        <f ca="1">IF(ROW()&lt;=J$2,'control-500'!N256,NA())</f>
        <v>#N/A</v>
      </c>
      <c r="D220" s="5" t="e">
        <f ca="1">IF(ROW()&lt;=I$2,'control-500'!E256,NA())</f>
        <v>#N/A</v>
      </c>
      <c r="E220" s="5" t="e">
        <f t="shared" ca="1" si="3"/>
        <v>#N/A</v>
      </c>
      <c r="F220" s="57">
        <f ca="1">'control-500'!F256</f>
        <v>0</v>
      </c>
    </row>
    <row r="221" spans="1:6" ht="15" x14ac:dyDescent="0.25">
      <c r="A221" s="6">
        <f>'control-500'!A257</f>
        <v>43137</v>
      </c>
      <c r="B221" s="7" t="e">
        <f ca="1">IF(ROW()&lt;=I$2,'control-500'!L257,NA())</f>
        <v>#N/A</v>
      </c>
      <c r="C221" s="7" t="e">
        <f ca="1">IF(ROW()&lt;=J$2,'control-500'!N257,NA())</f>
        <v>#N/A</v>
      </c>
      <c r="D221" s="5" t="e">
        <f ca="1">IF(ROW()&lt;=I$2,'control-500'!E257,NA())</f>
        <v>#N/A</v>
      </c>
      <c r="E221" s="5" t="e">
        <f t="shared" ca="1" si="3"/>
        <v>#N/A</v>
      </c>
      <c r="F221" s="57">
        <f ca="1">'control-500'!F257</f>
        <v>0</v>
      </c>
    </row>
    <row r="222" spans="1:6" ht="15" x14ac:dyDescent="0.25">
      <c r="A222" s="6">
        <f>'control-500'!A258</f>
        <v>43138</v>
      </c>
      <c r="B222" s="7" t="e">
        <f ca="1">IF(ROW()&lt;=I$2,'control-500'!L258,NA())</f>
        <v>#N/A</v>
      </c>
      <c r="C222" s="7" t="e">
        <f ca="1">IF(ROW()&lt;=J$2,'control-500'!N258,NA())</f>
        <v>#N/A</v>
      </c>
      <c r="D222" s="5" t="e">
        <f ca="1">IF(ROW()&lt;=I$2,'control-500'!E258,NA())</f>
        <v>#N/A</v>
      </c>
      <c r="E222" s="5" t="e">
        <f t="shared" ca="1" si="3"/>
        <v>#N/A</v>
      </c>
      <c r="F222" s="57">
        <f ca="1">'control-500'!F258</f>
        <v>0</v>
      </c>
    </row>
    <row r="223" spans="1:6" ht="15" x14ac:dyDescent="0.25">
      <c r="A223" s="6">
        <f>'control-500'!A259</f>
        <v>43139</v>
      </c>
      <c r="B223" s="7" t="e">
        <f ca="1">IF(ROW()&lt;=I$2,'control-500'!L259,NA())</f>
        <v>#N/A</v>
      </c>
      <c r="C223" s="7" t="e">
        <f ca="1">IF(ROW()&lt;=J$2,'control-500'!N259,NA())</f>
        <v>#N/A</v>
      </c>
      <c r="D223" s="5" t="e">
        <f ca="1">IF(ROW()&lt;=I$2,'control-500'!E259,NA())</f>
        <v>#N/A</v>
      </c>
      <c r="E223" s="5" t="e">
        <f t="shared" ca="1" si="3"/>
        <v>#N/A</v>
      </c>
      <c r="F223" s="57">
        <f ca="1">'control-500'!F259</f>
        <v>0</v>
      </c>
    </row>
    <row r="224" spans="1:6" ht="15" x14ac:dyDescent="0.25">
      <c r="A224" s="6">
        <f>'control-500'!A260</f>
        <v>43140</v>
      </c>
      <c r="B224" s="7" t="e">
        <f ca="1">IF(ROW()&lt;=I$2,'control-500'!L260,NA())</f>
        <v>#N/A</v>
      </c>
      <c r="C224" s="7" t="e">
        <f ca="1">IF(ROW()&lt;=J$2,'control-500'!N260,NA())</f>
        <v>#N/A</v>
      </c>
      <c r="D224" s="5" t="e">
        <f ca="1">IF(ROW()&lt;=I$2,'control-500'!E260,NA())</f>
        <v>#N/A</v>
      </c>
      <c r="E224" s="5" t="e">
        <f t="shared" ca="1" si="3"/>
        <v>#N/A</v>
      </c>
      <c r="F224" s="57">
        <f ca="1">'control-500'!F260</f>
        <v>0</v>
      </c>
    </row>
    <row r="225" spans="1:6" ht="15" x14ac:dyDescent="0.25">
      <c r="A225" s="6">
        <f>'control-500'!A261</f>
        <v>43141</v>
      </c>
      <c r="B225" s="7" t="e">
        <f ca="1">IF(ROW()&lt;=I$2,'control-500'!L261,NA())</f>
        <v>#N/A</v>
      </c>
      <c r="C225" s="7" t="e">
        <f ca="1">IF(ROW()&lt;=J$2,'control-500'!N261,NA())</f>
        <v>#N/A</v>
      </c>
      <c r="D225" s="5" t="e">
        <f ca="1">IF(ROW()&lt;=I$2,'control-500'!E261,NA())</f>
        <v>#N/A</v>
      </c>
      <c r="E225" s="5" t="e">
        <f t="shared" ca="1" si="3"/>
        <v>#N/A</v>
      </c>
      <c r="F225" s="57">
        <f ca="1">'control-500'!F261</f>
        <v>0</v>
      </c>
    </row>
    <row r="226" spans="1:6" ht="15" x14ac:dyDescent="0.25">
      <c r="A226" s="6">
        <f>'control-500'!A262</f>
        <v>43142</v>
      </c>
      <c r="B226" s="7" t="e">
        <f ca="1">IF(ROW()&lt;=I$2,'control-500'!L262,NA())</f>
        <v>#N/A</v>
      </c>
      <c r="C226" s="7" t="e">
        <f ca="1">IF(ROW()&lt;=J$2,'control-500'!N262,NA())</f>
        <v>#N/A</v>
      </c>
      <c r="D226" s="5" t="e">
        <f ca="1">IF(ROW()&lt;=I$2,'control-500'!E262,NA())</f>
        <v>#N/A</v>
      </c>
      <c r="E226" s="5" t="e">
        <f t="shared" ca="1" si="3"/>
        <v>#N/A</v>
      </c>
      <c r="F226" s="57">
        <f ca="1">'control-500'!F262</f>
        <v>0</v>
      </c>
    </row>
    <row r="227" spans="1:6" ht="15" x14ac:dyDescent="0.25">
      <c r="A227" s="6">
        <f>'control-500'!A263</f>
        <v>43143</v>
      </c>
      <c r="B227" s="7" t="e">
        <f ca="1">IF(ROW()&lt;=I$2,'control-500'!L263,NA())</f>
        <v>#N/A</v>
      </c>
      <c r="C227" s="7" t="e">
        <f ca="1">IF(ROW()&lt;=J$2,'control-500'!N263,NA())</f>
        <v>#N/A</v>
      </c>
      <c r="D227" s="5" t="e">
        <f ca="1">IF(ROW()&lt;=I$2,'control-500'!E263,NA())</f>
        <v>#N/A</v>
      </c>
      <c r="E227" s="5" t="e">
        <f t="shared" ca="1" si="3"/>
        <v>#N/A</v>
      </c>
      <c r="F227" s="57">
        <f ca="1">'control-500'!F263</f>
        <v>0</v>
      </c>
    </row>
    <row r="228" spans="1:6" ht="15" x14ac:dyDescent="0.25">
      <c r="A228" s="6">
        <f>'control-500'!A264</f>
        <v>43144</v>
      </c>
      <c r="B228" s="7" t="e">
        <f ca="1">IF(ROW()&lt;=I$2,'control-500'!L264,NA())</f>
        <v>#N/A</v>
      </c>
      <c r="C228" s="7" t="e">
        <f ca="1">IF(ROW()&lt;=J$2,'control-500'!N264,NA())</f>
        <v>#N/A</v>
      </c>
      <c r="D228" s="5" t="e">
        <f ca="1">IF(ROW()&lt;=I$2,'control-500'!E264,NA())</f>
        <v>#N/A</v>
      </c>
      <c r="E228" s="5" t="e">
        <f t="shared" ca="1" si="3"/>
        <v>#N/A</v>
      </c>
      <c r="F228" s="57">
        <f ca="1">'control-500'!F264</f>
        <v>0</v>
      </c>
    </row>
    <row r="229" spans="1:6" ht="15" x14ac:dyDescent="0.25">
      <c r="A229" s="6">
        <f>'control-500'!A265</f>
        <v>43145</v>
      </c>
      <c r="B229" s="7" t="e">
        <f ca="1">IF(ROW()&lt;=I$2,'control-500'!L265,NA())</f>
        <v>#N/A</v>
      </c>
      <c r="C229" s="7" t="e">
        <f ca="1">IF(ROW()&lt;=J$2,'control-500'!N265,NA())</f>
        <v>#N/A</v>
      </c>
      <c r="D229" s="5" t="e">
        <f ca="1">IF(ROW()&lt;=I$2,'control-500'!E265,NA())</f>
        <v>#N/A</v>
      </c>
      <c r="E229" s="5" t="e">
        <f t="shared" ca="1" si="3"/>
        <v>#N/A</v>
      </c>
      <c r="F229" s="57">
        <f ca="1">'control-500'!F265</f>
        <v>0</v>
      </c>
    </row>
    <row r="230" spans="1:6" ht="15" x14ac:dyDescent="0.25">
      <c r="A230" s="6">
        <f>'control-500'!A266</f>
        <v>43146</v>
      </c>
      <c r="B230" s="7" t="e">
        <f ca="1">IF(ROW()&lt;=I$2,'control-500'!L266,NA())</f>
        <v>#N/A</v>
      </c>
      <c r="C230" s="7" t="e">
        <f ca="1">IF(ROW()&lt;=J$2,'control-500'!N266,NA())</f>
        <v>#N/A</v>
      </c>
      <c r="D230" s="5" t="e">
        <f ca="1">IF(ROW()&lt;=I$2,'control-500'!E266,NA())</f>
        <v>#N/A</v>
      </c>
      <c r="E230" s="5" t="e">
        <f t="shared" ca="1" si="3"/>
        <v>#N/A</v>
      </c>
      <c r="F230" s="57">
        <f ca="1">'control-500'!F266</f>
        <v>0</v>
      </c>
    </row>
    <row r="231" spans="1:6" ht="15" x14ac:dyDescent="0.25">
      <c r="A231" s="6">
        <f>'control-500'!A267</f>
        <v>43147</v>
      </c>
      <c r="B231" s="7" t="e">
        <f ca="1">IF(ROW()&lt;=I$2,'control-500'!L267,NA())</f>
        <v>#N/A</v>
      </c>
      <c r="C231" s="7" t="e">
        <f ca="1">IF(ROW()&lt;=J$2,'control-500'!N267,NA())</f>
        <v>#N/A</v>
      </c>
      <c r="D231" s="5" t="e">
        <f ca="1">IF(ROW()&lt;=I$2,'control-500'!E267,NA())</f>
        <v>#N/A</v>
      </c>
      <c r="E231" s="5" t="e">
        <f t="shared" ca="1" si="3"/>
        <v>#N/A</v>
      </c>
      <c r="F231" s="57">
        <f ca="1">'control-500'!F267</f>
        <v>0</v>
      </c>
    </row>
    <row r="232" spans="1:6" ht="15" x14ac:dyDescent="0.25">
      <c r="A232" s="6">
        <f>'control-500'!A268</f>
        <v>43148</v>
      </c>
      <c r="B232" s="7" t="e">
        <f ca="1">IF(ROW()&lt;=I$2,'control-500'!L268,NA())</f>
        <v>#N/A</v>
      </c>
      <c r="C232" s="7" t="e">
        <f ca="1">IF(ROW()&lt;=J$2,'control-500'!N268,NA())</f>
        <v>#N/A</v>
      </c>
      <c r="D232" s="5" t="e">
        <f ca="1">IF(ROW()&lt;=I$2,'control-500'!E268,NA())</f>
        <v>#N/A</v>
      </c>
      <c r="E232" s="5" t="e">
        <f t="shared" ca="1" si="3"/>
        <v>#N/A</v>
      </c>
      <c r="F232" s="57">
        <f ca="1">'control-500'!F268</f>
        <v>0</v>
      </c>
    </row>
    <row r="233" spans="1:6" ht="15" x14ac:dyDescent="0.25">
      <c r="A233" s="6">
        <f>'control-500'!A269</f>
        <v>43149</v>
      </c>
      <c r="B233" s="7" t="e">
        <f ca="1">IF(ROW()&lt;=I$2,'control-500'!L269,NA())</f>
        <v>#N/A</v>
      </c>
      <c r="C233" s="7" t="e">
        <f ca="1">IF(ROW()&lt;=J$2,'control-500'!N269,NA())</f>
        <v>#N/A</v>
      </c>
      <c r="D233" s="5" t="e">
        <f ca="1">IF(ROW()&lt;=I$2,'control-500'!E269,NA())</f>
        <v>#N/A</v>
      </c>
      <c r="E233" s="5" t="e">
        <f t="shared" ca="1" si="3"/>
        <v>#N/A</v>
      </c>
      <c r="F233" s="57">
        <f ca="1">'control-500'!F269</f>
        <v>0</v>
      </c>
    </row>
    <row r="234" spans="1:6" ht="15" x14ac:dyDescent="0.25">
      <c r="A234" s="6">
        <f>'control-500'!A270</f>
        <v>43150</v>
      </c>
      <c r="B234" s="7" t="e">
        <f ca="1">IF(ROW()&lt;=I$2,'control-500'!L270,NA())</f>
        <v>#N/A</v>
      </c>
      <c r="C234" s="7" t="e">
        <f ca="1">IF(ROW()&lt;=J$2,'control-500'!N270,NA())</f>
        <v>#N/A</v>
      </c>
      <c r="D234" s="5" t="e">
        <f ca="1">IF(ROW()&lt;=I$2,'control-500'!E270,NA())</f>
        <v>#N/A</v>
      </c>
      <c r="E234" s="5" t="e">
        <f t="shared" ca="1" si="3"/>
        <v>#N/A</v>
      </c>
      <c r="F234" s="57">
        <f ca="1">'control-500'!F270</f>
        <v>0</v>
      </c>
    </row>
    <row r="235" spans="1:6" ht="15" x14ac:dyDescent="0.25">
      <c r="A235" s="6">
        <f>'control-500'!A271</f>
        <v>43151</v>
      </c>
      <c r="B235" s="7" t="e">
        <f ca="1">IF(ROW()&lt;=I$2,'control-500'!L271,NA())</f>
        <v>#N/A</v>
      </c>
      <c r="C235" s="7" t="e">
        <f ca="1">IF(ROW()&lt;=J$2,'control-500'!N271,NA())</f>
        <v>#N/A</v>
      </c>
      <c r="D235" s="5" t="e">
        <f ca="1">IF(ROW()&lt;=I$2,'control-500'!E271,NA())</f>
        <v>#N/A</v>
      </c>
      <c r="E235" s="5" t="e">
        <f t="shared" ca="1" si="3"/>
        <v>#N/A</v>
      </c>
      <c r="F235" s="57">
        <f ca="1">'control-500'!F271</f>
        <v>0</v>
      </c>
    </row>
    <row r="236" spans="1:6" ht="15" x14ac:dyDescent="0.25">
      <c r="A236" s="6">
        <f>'control-500'!A272</f>
        <v>43152</v>
      </c>
      <c r="B236" s="7" t="e">
        <f ca="1">IF(ROW()&lt;=I$2,'control-500'!L272,NA())</f>
        <v>#N/A</v>
      </c>
      <c r="C236" s="7" t="e">
        <f ca="1">IF(ROW()&lt;=J$2,'control-500'!N272,NA())</f>
        <v>#N/A</v>
      </c>
      <c r="D236" s="5" t="e">
        <f ca="1">IF(ROW()&lt;=I$2,'control-500'!E272,NA())</f>
        <v>#N/A</v>
      </c>
      <c r="E236" s="5" t="e">
        <f t="shared" ca="1" si="3"/>
        <v>#N/A</v>
      </c>
      <c r="F236" s="57">
        <f ca="1">'control-500'!F272</f>
        <v>0</v>
      </c>
    </row>
    <row r="237" spans="1:6" ht="15" x14ac:dyDescent="0.25">
      <c r="A237" s="6">
        <f>'control-500'!A273</f>
        <v>43153</v>
      </c>
      <c r="B237" s="7" t="e">
        <f ca="1">IF(ROW()&lt;=I$2,'control-500'!L273,NA())</f>
        <v>#N/A</v>
      </c>
      <c r="C237" s="7" t="e">
        <f ca="1">IF(ROW()&lt;=J$2,'control-500'!N273,NA())</f>
        <v>#N/A</v>
      </c>
      <c r="D237" s="5" t="e">
        <f ca="1">IF(ROW()&lt;=I$2,'control-500'!E273,NA())</f>
        <v>#N/A</v>
      </c>
      <c r="E237" s="5" t="e">
        <f t="shared" ca="1" si="3"/>
        <v>#N/A</v>
      </c>
      <c r="F237" s="57">
        <f ca="1">'control-500'!F273</f>
        <v>0</v>
      </c>
    </row>
    <row r="238" spans="1:6" ht="15" x14ac:dyDescent="0.25">
      <c r="A238" s="6">
        <f>'control-500'!A274</f>
        <v>43154</v>
      </c>
      <c r="B238" s="7" t="e">
        <f ca="1">IF(ROW()&lt;=I$2,'control-500'!L274,NA())</f>
        <v>#N/A</v>
      </c>
      <c r="C238" s="7" t="e">
        <f ca="1">IF(ROW()&lt;=J$2,'control-500'!N274,NA())</f>
        <v>#N/A</v>
      </c>
      <c r="D238" s="5" t="e">
        <f ca="1">IF(ROW()&lt;=I$2,'control-500'!E274,NA())</f>
        <v>#N/A</v>
      </c>
      <c r="E238" s="5" t="e">
        <f t="shared" ca="1" si="3"/>
        <v>#N/A</v>
      </c>
      <c r="F238" s="57">
        <f ca="1">'control-500'!F274</f>
        <v>0</v>
      </c>
    </row>
    <row r="239" spans="1:6" ht="15" x14ac:dyDescent="0.25">
      <c r="A239" s="6">
        <f>'control-500'!A275</f>
        <v>43155</v>
      </c>
      <c r="B239" s="7" t="e">
        <f ca="1">IF(ROW()&lt;=I$2,'control-500'!L275,NA())</f>
        <v>#N/A</v>
      </c>
      <c r="C239" s="7" t="e">
        <f ca="1">IF(ROW()&lt;=J$2,'control-500'!N275,NA())</f>
        <v>#N/A</v>
      </c>
      <c r="D239" s="5" t="e">
        <f ca="1">IF(ROW()&lt;=I$2,'control-500'!E275,NA())</f>
        <v>#N/A</v>
      </c>
      <c r="E239" s="5" t="e">
        <f t="shared" ca="1" si="3"/>
        <v>#N/A</v>
      </c>
      <c r="F239" s="57">
        <f ca="1">'control-500'!F275</f>
        <v>0</v>
      </c>
    </row>
    <row r="240" spans="1:6" ht="15" x14ac:dyDescent="0.25">
      <c r="A240" s="6">
        <f>'control-500'!A276</f>
        <v>43156</v>
      </c>
      <c r="B240" s="7" t="e">
        <f ca="1">IF(ROW()&lt;=I$2,'control-500'!L276,NA())</f>
        <v>#N/A</v>
      </c>
      <c r="C240" s="7" t="e">
        <f ca="1">IF(ROW()&lt;=J$2,'control-500'!N276,NA())</f>
        <v>#N/A</v>
      </c>
      <c r="D240" s="5" t="e">
        <f ca="1">IF(ROW()&lt;=I$2,'control-500'!E276,NA())</f>
        <v>#N/A</v>
      </c>
      <c r="E240" s="5" t="e">
        <f t="shared" ca="1" si="3"/>
        <v>#N/A</v>
      </c>
      <c r="F240" s="57">
        <f ca="1">'control-500'!F276</f>
        <v>0</v>
      </c>
    </row>
    <row r="241" spans="1:6" ht="15" x14ac:dyDescent="0.25">
      <c r="A241" s="6">
        <f>'control-500'!A277</f>
        <v>43157</v>
      </c>
      <c r="B241" s="7" t="e">
        <f ca="1">IF(ROW()&lt;=I$2,'control-500'!L277,NA())</f>
        <v>#N/A</v>
      </c>
      <c r="C241" s="7" t="e">
        <f ca="1">IF(ROW()&lt;=J$2,'control-500'!N277,NA())</f>
        <v>#N/A</v>
      </c>
      <c r="D241" s="5" t="e">
        <f ca="1">IF(ROW()&lt;=I$2,'control-500'!E277,NA())</f>
        <v>#N/A</v>
      </c>
      <c r="E241" s="5" t="e">
        <f t="shared" ca="1" si="3"/>
        <v>#N/A</v>
      </c>
      <c r="F241" s="57">
        <f ca="1">'control-500'!F277</f>
        <v>0</v>
      </c>
    </row>
    <row r="242" spans="1:6" ht="15" x14ac:dyDescent="0.25">
      <c r="A242" s="6">
        <f>'control-500'!A278</f>
        <v>43158</v>
      </c>
      <c r="B242" s="7" t="e">
        <f ca="1">IF(ROW()&lt;=I$2,'control-500'!L278,NA())</f>
        <v>#N/A</v>
      </c>
      <c r="C242" s="7" t="e">
        <f ca="1">IF(ROW()&lt;=J$2,'control-500'!N278,NA())</f>
        <v>#N/A</v>
      </c>
      <c r="D242" s="5" t="e">
        <f ca="1">IF(ROW()&lt;=I$2,'control-500'!E278,NA())</f>
        <v>#N/A</v>
      </c>
      <c r="E242" s="5" t="e">
        <f t="shared" ca="1" si="3"/>
        <v>#N/A</v>
      </c>
      <c r="F242" s="57">
        <f ca="1">'control-500'!F278</f>
        <v>0</v>
      </c>
    </row>
    <row r="243" spans="1:6" ht="15" x14ac:dyDescent="0.25">
      <c r="A243" s="6">
        <f>'control-500'!A279</f>
        <v>43159</v>
      </c>
      <c r="B243" s="7" t="e">
        <f ca="1">IF(ROW()&lt;=I$2,'control-500'!L279,NA())</f>
        <v>#N/A</v>
      </c>
      <c r="C243" s="7" t="e">
        <f ca="1">IF(ROW()&lt;=J$2,'control-500'!N279,NA())</f>
        <v>#N/A</v>
      </c>
      <c r="D243" s="5" t="e">
        <f ca="1">IF(ROW()&lt;=I$2,'control-500'!E279,NA())</f>
        <v>#N/A</v>
      </c>
      <c r="E243" s="5" t="e">
        <f t="shared" ca="1" si="3"/>
        <v>#N/A</v>
      </c>
      <c r="F243" s="57">
        <f ca="1">'control-500'!F279</f>
        <v>0</v>
      </c>
    </row>
    <row r="244" spans="1:6" ht="15" x14ac:dyDescent="0.25">
      <c r="A244" s="6">
        <f>'control-500'!A280</f>
        <v>43160</v>
      </c>
      <c r="B244" s="7" t="e">
        <f ca="1">IF(ROW()&lt;=I$2,'control-500'!L280,NA())</f>
        <v>#N/A</v>
      </c>
      <c r="C244" s="7" t="e">
        <f ca="1">IF(ROW()&lt;=J$2,'control-500'!N280,NA())</f>
        <v>#N/A</v>
      </c>
      <c r="D244" s="5" t="e">
        <f ca="1">IF(ROW()&lt;=I$2,'control-500'!E280,NA())</f>
        <v>#N/A</v>
      </c>
      <c r="E244" s="5" t="e">
        <f t="shared" ca="1" si="3"/>
        <v>#N/A</v>
      </c>
      <c r="F244" s="57">
        <f ca="1">'control-500'!F280</f>
        <v>0</v>
      </c>
    </row>
    <row r="245" spans="1:6" ht="15" x14ac:dyDescent="0.25">
      <c r="A245" s="6">
        <f>'control-500'!A281</f>
        <v>43161</v>
      </c>
      <c r="B245" s="7" t="e">
        <f ca="1">IF(ROW()&lt;=I$2,'control-500'!L281,NA())</f>
        <v>#N/A</v>
      </c>
      <c r="C245" s="7" t="e">
        <f ca="1">IF(ROW()&lt;=J$2,'control-500'!N281,NA())</f>
        <v>#N/A</v>
      </c>
      <c r="D245" s="5" t="e">
        <f ca="1">IF(ROW()&lt;=I$2,'control-500'!E281,NA())</f>
        <v>#N/A</v>
      </c>
      <c r="E245" s="5" t="e">
        <f t="shared" ca="1" si="3"/>
        <v>#N/A</v>
      </c>
      <c r="F245" s="57">
        <f ca="1">'control-500'!F281</f>
        <v>0</v>
      </c>
    </row>
    <row r="246" spans="1:6" ht="15" x14ac:dyDescent="0.25">
      <c r="A246" s="6">
        <f>'control-500'!A282</f>
        <v>43162</v>
      </c>
      <c r="B246" s="7" t="e">
        <f ca="1">IF(ROW()&lt;=I$2,'control-500'!L282,NA())</f>
        <v>#N/A</v>
      </c>
      <c r="C246" s="7" t="e">
        <f ca="1">IF(ROW()&lt;=J$2,'control-500'!N282,NA())</f>
        <v>#N/A</v>
      </c>
      <c r="D246" s="5" t="e">
        <f ca="1">IF(ROW()&lt;=I$2,'control-500'!E282,NA())</f>
        <v>#N/A</v>
      </c>
      <c r="E246" s="5" t="e">
        <f t="shared" ca="1" si="3"/>
        <v>#N/A</v>
      </c>
      <c r="F246" s="57">
        <f ca="1">'control-500'!F282</f>
        <v>0</v>
      </c>
    </row>
    <row r="247" spans="1:6" ht="15" x14ac:dyDescent="0.25">
      <c r="A247" s="6">
        <f>'control-500'!A283</f>
        <v>43163</v>
      </c>
      <c r="B247" s="7" t="e">
        <f ca="1">IF(ROW()&lt;=I$2,'control-500'!L283,NA())</f>
        <v>#N/A</v>
      </c>
      <c r="C247" s="7" t="e">
        <f ca="1">IF(ROW()&lt;=J$2,'control-500'!N283,NA())</f>
        <v>#N/A</v>
      </c>
      <c r="D247" s="5" t="e">
        <f ca="1">IF(ROW()&lt;=I$2,'control-500'!E283,NA())</f>
        <v>#N/A</v>
      </c>
      <c r="E247" s="5" t="e">
        <f t="shared" ca="1" si="3"/>
        <v>#N/A</v>
      </c>
      <c r="F247" s="57">
        <f ca="1">'control-500'!F283</f>
        <v>0</v>
      </c>
    </row>
    <row r="248" spans="1:6" ht="15" x14ac:dyDescent="0.25">
      <c r="A248" s="6">
        <f>'control-500'!A284</f>
        <v>43164</v>
      </c>
      <c r="B248" s="7" t="e">
        <f ca="1">IF(ROW()&lt;=I$2,'control-500'!L284,NA())</f>
        <v>#N/A</v>
      </c>
      <c r="C248" s="7" t="e">
        <f ca="1">IF(ROW()&lt;=J$2,'control-500'!N284,NA())</f>
        <v>#N/A</v>
      </c>
      <c r="D248" s="5" t="e">
        <f ca="1">IF(ROW()&lt;=I$2,'control-500'!E284,NA())</f>
        <v>#N/A</v>
      </c>
      <c r="E248" s="5" t="e">
        <f t="shared" ca="1" si="3"/>
        <v>#N/A</v>
      </c>
      <c r="F248" s="57">
        <f ca="1">'control-500'!F284</f>
        <v>0</v>
      </c>
    </row>
    <row r="249" spans="1:6" ht="15" x14ac:dyDescent="0.25">
      <c r="A249" s="6">
        <f>'control-500'!A285</f>
        <v>43165</v>
      </c>
      <c r="B249" s="7" t="e">
        <f ca="1">IF(ROW()&lt;=I$2,'control-500'!L285,NA())</f>
        <v>#N/A</v>
      </c>
      <c r="C249" s="7" t="e">
        <f ca="1">IF(ROW()&lt;=J$2,'control-500'!N285,NA())</f>
        <v>#N/A</v>
      </c>
      <c r="D249" s="5" t="e">
        <f ca="1">IF(ROW()&lt;=I$2,'control-500'!E285,NA())</f>
        <v>#N/A</v>
      </c>
      <c r="E249" s="5" t="e">
        <f t="shared" ca="1" si="3"/>
        <v>#N/A</v>
      </c>
      <c r="F249" s="57">
        <f ca="1">'control-500'!F285</f>
        <v>0</v>
      </c>
    </row>
    <row r="250" spans="1:6" ht="15" x14ac:dyDescent="0.25">
      <c r="A250" s="6">
        <f>'control-500'!A286</f>
        <v>43166</v>
      </c>
      <c r="B250" s="7" t="e">
        <f ca="1">IF(ROW()&lt;=I$2,'control-500'!L286,NA())</f>
        <v>#N/A</v>
      </c>
      <c r="C250" s="7" t="e">
        <f ca="1">IF(ROW()&lt;=J$2,'control-500'!N286,NA())</f>
        <v>#N/A</v>
      </c>
      <c r="D250" s="5" t="e">
        <f ca="1">IF(ROW()&lt;=I$2,'control-500'!E286,NA())</f>
        <v>#N/A</v>
      </c>
      <c r="E250" s="5" t="e">
        <f t="shared" ca="1" si="3"/>
        <v>#N/A</v>
      </c>
      <c r="F250" s="57">
        <f ca="1">'control-500'!F286</f>
        <v>0</v>
      </c>
    </row>
    <row r="251" spans="1:6" ht="15" x14ac:dyDescent="0.25">
      <c r="A251" s="6">
        <f>'control-500'!A287</f>
        <v>43167</v>
      </c>
      <c r="B251" s="7" t="e">
        <f ca="1">IF(ROW()&lt;=I$2,'control-500'!L287,NA())</f>
        <v>#N/A</v>
      </c>
      <c r="C251" s="7" t="e">
        <f ca="1">IF(ROW()&lt;=J$2,'control-500'!N287,NA())</f>
        <v>#N/A</v>
      </c>
      <c r="D251" s="5" t="e">
        <f ca="1">IF(ROW()&lt;=I$2,'control-500'!E287,NA())</f>
        <v>#N/A</v>
      </c>
      <c r="E251" s="5" t="e">
        <f t="shared" ca="1" si="3"/>
        <v>#N/A</v>
      </c>
      <c r="F251" s="57">
        <f ca="1">'control-500'!F287</f>
        <v>0</v>
      </c>
    </row>
    <row r="252" spans="1:6" ht="15" x14ac:dyDescent="0.25">
      <c r="A252" s="6">
        <f>'control-500'!A288</f>
        <v>43168</v>
      </c>
      <c r="B252" s="7" t="e">
        <f ca="1">IF(ROW()&lt;=I$2,'control-500'!L288,NA())</f>
        <v>#N/A</v>
      </c>
      <c r="C252" s="7" t="e">
        <f ca="1">IF(ROW()&lt;=J$2,'control-500'!N288,NA())</f>
        <v>#N/A</v>
      </c>
      <c r="D252" s="5" t="e">
        <f ca="1">IF(ROW()&lt;=I$2,'control-500'!E288,NA())</f>
        <v>#N/A</v>
      </c>
      <c r="E252" s="5" t="e">
        <f t="shared" ca="1" si="3"/>
        <v>#N/A</v>
      </c>
      <c r="F252" s="57">
        <f ca="1">'control-500'!F288</f>
        <v>0</v>
      </c>
    </row>
    <row r="253" spans="1:6" ht="15" x14ac:dyDescent="0.25">
      <c r="A253" s="6">
        <f>'control-500'!A289</f>
        <v>43169</v>
      </c>
      <c r="B253" s="7" t="e">
        <f ca="1">IF(ROW()&lt;=I$2,'control-500'!L289,NA())</f>
        <v>#N/A</v>
      </c>
      <c r="C253" s="7" t="e">
        <f ca="1">IF(ROW()&lt;=J$2,'control-500'!N289,NA())</f>
        <v>#N/A</v>
      </c>
      <c r="D253" s="5" t="e">
        <f ca="1">IF(ROW()&lt;=I$2,'control-500'!E289,NA())</f>
        <v>#N/A</v>
      </c>
      <c r="E253" s="5" t="e">
        <f t="shared" ca="1" si="3"/>
        <v>#N/A</v>
      </c>
      <c r="F253" s="57">
        <f ca="1">'control-500'!F289</f>
        <v>0</v>
      </c>
    </row>
    <row r="254" spans="1:6" ht="15" x14ac:dyDescent="0.25">
      <c r="A254" s="6">
        <f>'control-500'!A290</f>
        <v>43170</v>
      </c>
      <c r="B254" s="7" t="e">
        <f ca="1">IF(ROW()&lt;=I$2,'control-500'!L290,NA())</f>
        <v>#N/A</v>
      </c>
      <c r="C254" s="7" t="e">
        <f ca="1">IF(ROW()&lt;=J$2,'control-500'!N290,NA())</f>
        <v>#N/A</v>
      </c>
      <c r="D254" s="5" t="e">
        <f ca="1">IF(ROW()&lt;=I$2,'control-500'!E290,NA())</f>
        <v>#N/A</v>
      </c>
      <c r="E254" s="5" t="e">
        <f t="shared" ca="1" si="3"/>
        <v>#N/A</v>
      </c>
      <c r="F254" s="57">
        <f ca="1">'control-500'!F290</f>
        <v>0</v>
      </c>
    </row>
    <row r="255" spans="1:6" ht="15" x14ac:dyDescent="0.25">
      <c r="A255" s="6">
        <f>'control-500'!A291</f>
        <v>43171</v>
      </c>
      <c r="B255" s="7" t="e">
        <f ca="1">IF(ROW()&lt;=I$2,'control-500'!L291,NA())</f>
        <v>#N/A</v>
      </c>
      <c r="C255" s="7" t="e">
        <f ca="1">IF(ROW()&lt;=J$2,'control-500'!N291,NA())</f>
        <v>#N/A</v>
      </c>
      <c r="D255" s="5" t="e">
        <f ca="1">IF(ROW()&lt;=I$2,'control-500'!E291,NA())</f>
        <v>#N/A</v>
      </c>
      <c r="E255" s="5" t="e">
        <f t="shared" ca="1" si="3"/>
        <v>#N/A</v>
      </c>
      <c r="F255" s="57">
        <f ca="1">'control-500'!F291</f>
        <v>0</v>
      </c>
    </row>
    <row r="256" spans="1:6" ht="15" x14ac:dyDescent="0.25">
      <c r="A256" s="6">
        <f>'control-500'!A292</f>
        <v>43172</v>
      </c>
      <c r="B256" s="7" t="e">
        <f ca="1">IF(ROW()&lt;=I$2,'control-500'!L292,NA())</f>
        <v>#N/A</v>
      </c>
      <c r="C256" s="7" t="e">
        <f ca="1">IF(ROW()&lt;=J$2,'control-500'!N292,NA())</f>
        <v>#N/A</v>
      </c>
      <c r="D256" s="5" t="e">
        <f ca="1">IF(ROW()&lt;=I$2,'control-500'!E292,NA())</f>
        <v>#N/A</v>
      </c>
      <c r="E256" s="5" t="e">
        <f t="shared" ca="1" si="3"/>
        <v>#N/A</v>
      </c>
      <c r="F256" s="57">
        <f ca="1">'control-500'!F292</f>
        <v>0</v>
      </c>
    </row>
    <row r="257" spans="1:6" ht="15" x14ac:dyDescent="0.25">
      <c r="A257" s="6">
        <f>'control-500'!A293</f>
        <v>43173</v>
      </c>
      <c r="B257" s="7" t="e">
        <f ca="1">IF(ROW()&lt;=I$2,'control-500'!L293,NA())</f>
        <v>#N/A</v>
      </c>
      <c r="C257" s="7" t="e">
        <f ca="1">IF(ROW()&lt;=J$2,'control-500'!N293,NA())</f>
        <v>#N/A</v>
      </c>
      <c r="D257" s="5" t="e">
        <f ca="1">IF(ROW()&lt;=I$2,'control-500'!E293,NA())</f>
        <v>#N/A</v>
      </c>
      <c r="E257" s="5" t="e">
        <f t="shared" ca="1" si="3"/>
        <v>#N/A</v>
      </c>
      <c r="F257" s="57">
        <f ca="1">'control-500'!F293</f>
        <v>0</v>
      </c>
    </row>
    <row r="258" spans="1:6" ht="15" x14ac:dyDescent="0.25">
      <c r="A258" s="6">
        <f>'control-500'!A294</f>
        <v>43174</v>
      </c>
      <c r="B258" s="7" t="e">
        <f ca="1">IF(ROW()&lt;=I$2,'control-500'!L294,NA())</f>
        <v>#N/A</v>
      </c>
      <c r="C258" s="7" t="e">
        <f ca="1">IF(ROW()&lt;=J$2,'control-500'!N294,NA())</f>
        <v>#N/A</v>
      </c>
      <c r="D258" s="5" t="e">
        <f ca="1">IF(ROW()&lt;=I$2,'control-500'!E294,NA())</f>
        <v>#N/A</v>
      </c>
      <c r="E258" s="5" t="e">
        <f t="shared" ca="1" si="3"/>
        <v>#N/A</v>
      </c>
      <c r="F258" s="57">
        <f ca="1">'control-500'!F294</f>
        <v>0</v>
      </c>
    </row>
    <row r="259" spans="1:6" ht="15" x14ac:dyDescent="0.25">
      <c r="A259" s="6">
        <f>'control-500'!A295</f>
        <v>43175</v>
      </c>
      <c r="B259" s="7" t="e">
        <f ca="1">IF(ROW()&lt;=I$2,'control-500'!L295,NA())</f>
        <v>#N/A</v>
      </c>
      <c r="C259" s="7" t="e">
        <f ca="1">IF(ROW()&lt;=J$2,'control-500'!N295,NA())</f>
        <v>#N/A</v>
      </c>
      <c r="D259" s="5" t="e">
        <f ca="1">IF(ROW()&lt;=I$2,'control-500'!E295,NA())</f>
        <v>#N/A</v>
      </c>
      <c r="E259" s="5" t="e">
        <f t="shared" ca="1" si="3"/>
        <v>#N/A</v>
      </c>
      <c r="F259" s="57">
        <f ca="1">'control-500'!F295</f>
        <v>0</v>
      </c>
    </row>
    <row r="260" spans="1:6" ht="15" x14ac:dyDescent="0.25">
      <c r="A260" s="6">
        <f>'control-500'!A296</f>
        <v>43176</v>
      </c>
      <c r="B260" s="7" t="e">
        <f ca="1">IF(ROW()&lt;=I$2,'control-500'!L296,NA())</f>
        <v>#N/A</v>
      </c>
      <c r="C260" s="7" t="e">
        <f ca="1">IF(ROW()&lt;=J$2,'control-500'!N296,NA())</f>
        <v>#N/A</v>
      </c>
      <c r="D260" s="5" t="e">
        <f ca="1">IF(ROW()&lt;=I$2,'control-500'!E296,NA())</f>
        <v>#N/A</v>
      </c>
      <c r="E260" s="5" t="e">
        <f t="shared" ca="1" si="3"/>
        <v>#N/A</v>
      </c>
      <c r="F260" s="57">
        <f ca="1">'control-500'!F296</f>
        <v>0</v>
      </c>
    </row>
    <row r="261" spans="1:6" ht="15" x14ac:dyDescent="0.25">
      <c r="A261" s="6">
        <f>'control-500'!A297</f>
        <v>43177</v>
      </c>
      <c r="B261" s="7" t="e">
        <f ca="1">IF(ROW()&lt;=I$2,'control-500'!L297,NA())</f>
        <v>#N/A</v>
      </c>
      <c r="C261" s="7" t="e">
        <f ca="1">IF(ROW()&lt;=J$2,'control-500'!N297,NA())</f>
        <v>#N/A</v>
      </c>
      <c r="D261" s="5" t="e">
        <f ca="1">IF(ROW()&lt;=I$2,'control-500'!E297,NA())</f>
        <v>#N/A</v>
      </c>
      <c r="E261" s="5" t="e">
        <f t="shared" ca="1" si="3"/>
        <v>#N/A</v>
      </c>
      <c r="F261" s="57">
        <f ca="1">'control-500'!F297</f>
        <v>0</v>
      </c>
    </row>
    <row r="262" spans="1:6" ht="15" x14ac:dyDescent="0.25">
      <c r="A262" s="6">
        <f>'control-500'!A298</f>
        <v>43178</v>
      </c>
      <c r="B262" s="7" t="e">
        <f ca="1">IF(ROW()&lt;=I$2,'control-500'!L298,NA())</f>
        <v>#N/A</v>
      </c>
      <c r="C262" s="7" t="e">
        <f ca="1">IF(ROW()&lt;=J$2,'control-500'!N298,NA())</f>
        <v>#N/A</v>
      </c>
      <c r="D262" s="5" t="e">
        <f ca="1">IF(ROW()&lt;=I$2,'control-500'!E298,NA())</f>
        <v>#N/A</v>
      </c>
      <c r="E262" s="5" t="e">
        <f t="shared" ca="1" si="3"/>
        <v>#N/A</v>
      </c>
      <c r="F262" s="57">
        <f ca="1">'control-500'!F298</f>
        <v>0</v>
      </c>
    </row>
    <row r="263" spans="1:6" ht="15" x14ac:dyDescent="0.25">
      <c r="A263" s="6">
        <f>'control-500'!A299</f>
        <v>43179</v>
      </c>
      <c r="B263" s="7" t="e">
        <f ca="1">IF(ROW()&lt;=I$2,'control-500'!L299,NA())</f>
        <v>#N/A</v>
      </c>
      <c r="C263" s="7" t="e">
        <f ca="1">IF(ROW()&lt;=J$2,'control-500'!N299,NA())</f>
        <v>#N/A</v>
      </c>
      <c r="D263" s="5" t="e">
        <f ca="1">IF(ROW()&lt;=I$2,'control-500'!E299,NA())</f>
        <v>#N/A</v>
      </c>
      <c r="E263" s="5" t="e">
        <f t="shared" ca="1" si="3"/>
        <v>#N/A</v>
      </c>
      <c r="F263" s="57">
        <f ca="1">'control-500'!F299</f>
        <v>0</v>
      </c>
    </row>
    <row r="264" spans="1:6" ht="15" x14ac:dyDescent="0.25">
      <c r="A264" s="6">
        <f>'control-500'!A300</f>
        <v>43180</v>
      </c>
      <c r="B264" s="7" t="e">
        <f ca="1">IF(ROW()&lt;=I$2,'control-500'!L300,NA())</f>
        <v>#N/A</v>
      </c>
      <c r="C264" s="7" t="e">
        <f ca="1">IF(ROW()&lt;=J$2,'control-500'!N300,NA())</f>
        <v>#N/A</v>
      </c>
      <c r="D264" s="5" t="e">
        <f ca="1">IF(ROW()&lt;=I$2,'control-500'!E300,NA())</f>
        <v>#N/A</v>
      </c>
      <c r="E264" s="5" t="e">
        <f t="shared" ca="1" si="3"/>
        <v>#N/A</v>
      </c>
      <c r="F264" s="57">
        <f ca="1">'control-500'!F300</f>
        <v>0</v>
      </c>
    </row>
    <row r="265" spans="1:6" ht="15" x14ac:dyDescent="0.25">
      <c r="A265" s="6">
        <f>'control-500'!A301</f>
        <v>43181</v>
      </c>
      <c r="B265" s="7" t="e">
        <f ca="1">IF(ROW()&lt;=I$2,'control-500'!L301,NA())</f>
        <v>#N/A</v>
      </c>
      <c r="C265" s="7" t="e">
        <f ca="1">IF(ROW()&lt;=J$2,'control-500'!N301,NA())</f>
        <v>#N/A</v>
      </c>
      <c r="D265" s="5" t="e">
        <f ca="1">IF(ROW()&lt;=I$2,'control-500'!E301,NA())</f>
        <v>#N/A</v>
      </c>
      <c r="E265" s="5" t="e">
        <f t="shared" ca="1" si="3"/>
        <v>#N/A</v>
      </c>
      <c r="F265" s="57">
        <f ca="1">'control-500'!F301</f>
        <v>0</v>
      </c>
    </row>
    <row r="266" spans="1:6" ht="15" x14ac:dyDescent="0.25">
      <c r="A266" s="6">
        <f>'control-500'!A302</f>
        <v>43182</v>
      </c>
      <c r="B266" s="7" t="e">
        <f ca="1">IF(ROW()&lt;=I$2,'control-500'!L302,NA())</f>
        <v>#N/A</v>
      </c>
      <c r="C266" s="7" t="e">
        <f ca="1">IF(ROW()&lt;=J$2,'control-500'!N302,NA())</f>
        <v>#N/A</v>
      </c>
      <c r="D266" s="5" t="e">
        <f ca="1">IF(ROW()&lt;=I$2,'control-500'!E302,NA())</f>
        <v>#N/A</v>
      </c>
      <c r="E266" s="5" t="e">
        <f t="shared" ca="1" si="3"/>
        <v>#N/A</v>
      </c>
      <c r="F266" s="57">
        <f ca="1">'control-500'!F302</f>
        <v>0</v>
      </c>
    </row>
    <row r="267" spans="1:6" ht="15" x14ac:dyDescent="0.25">
      <c r="A267" s="6">
        <f>'control-500'!A303</f>
        <v>43183</v>
      </c>
      <c r="B267" s="7" t="e">
        <f ca="1">IF(ROW()&lt;=I$2,'control-500'!L303,NA())</f>
        <v>#N/A</v>
      </c>
      <c r="C267" s="7" t="e">
        <f ca="1">IF(ROW()&lt;=J$2,'control-500'!N303,NA())</f>
        <v>#N/A</v>
      </c>
      <c r="D267" s="5" t="e">
        <f ca="1">IF(ROW()&lt;=I$2,'control-500'!E303,NA())</f>
        <v>#N/A</v>
      </c>
      <c r="E267" s="5" t="e">
        <f t="shared" ca="1" si="3"/>
        <v>#N/A</v>
      </c>
      <c r="F267" s="57">
        <f ca="1">'control-500'!F303</f>
        <v>0</v>
      </c>
    </row>
    <row r="268" spans="1:6" ht="15" x14ac:dyDescent="0.25">
      <c r="A268" s="6">
        <f>'control-500'!A304</f>
        <v>43184</v>
      </c>
      <c r="B268" s="7" t="e">
        <f ca="1">IF(ROW()&lt;=I$2,'control-500'!L304,NA())</f>
        <v>#N/A</v>
      </c>
      <c r="C268" s="7" t="e">
        <f ca="1">IF(ROW()&lt;=J$2,'control-500'!N304,NA())</f>
        <v>#N/A</v>
      </c>
      <c r="D268" s="5" t="e">
        <f ca="1">IF(ROW()&lt;=I$2,'control-500'!E304,NA())</f>
        <v>#N/A</v>
      </c>
      <c r="E268" s="5" t="e">
        <f t="shared" ca="1" si="3"/>
        <v>#N/A</v>
      </c>
      <c r="F268" s="57">
        <f ca="1">'control-500'!F304</f>
        <v>0</v>
      </c>
    </row>
    <row r="269" spans="1:6" ht="15" x14ac:dyDescent="0.25">
      <c r="A269" s="6">
        <f>'control-500'!A305</f>
        <v>43185</v>
      </c>
      <c r="B269" s="7" t="e">
        <f ca="1">IF(ROW()&lt;=I$2,'control-500'!L305,NA())</f>
        <v>#N/A</v>
      </c>
      <c r="C269" s="7" t="e">
        <f ca="1">IF(ROW()&lt;=J$2,'control-500'!N305,NA())</f>
        <v>#N/A</v>
      </c>
      <c r="D269" s="5" t="e">
        <f ca="1">IF(ROW()&lt;=I$2,'control-500'!E305,NA())</f>
        <v>#N/A</v>
      </c>
      <c r="E269" s="5" t="e">
        <f t="shared" ca="1" si="3"/>
        <v>#N/A</v>
      </c>
      <c r="F269" s="57">
        <f ca="1">'control-500'!F305</f>
        <v>0</v>
      </c>
    </row>
    <row r="270" spans="1:6" ht="15" x14ac:dyDescent="0.25">
      <c r="A270" s="6">
        <f>'control-500'!A306</f>
        <v>43186</v>
      </c>
      <c r="B270" s="7" t="e">
        <f ca="1">IF(ROW()&lt;=I$2,'control-500'!L306,NA())</f>
        <v>#N/A</v>
      </c>
      <c r="C270" s="7" t="e">
        <f ca="1">IF(ROW()&lt;=J$2,'control-500'!N306,NA())</f>
        <v>#N/A</v>
      </c>
      <c r="D270" s="5" t="e">
        <f ca="1">IF(ROW()&lt;=I$2,'control-500'!E306,NA())</f>
        <v>#N/A</v>
      </c>
      <c r="E270" s="5" t="e">
        <f t="shared" ca="1" si="3"/>
        <v>#N/A</v>
      </c>
      <c r="F270" s="57">
        <f ca="1">'control-500'!F306</f>
        <v>0</v>
      </c>
    </row>
    <row r="271" spans="1:6" ht="15" x14ac:dyDescent="0.25">
      <c r="A271" s="6">
        <f>'control-500'!A307</f>
        <v>43187</v>
      </c>
      <c r="B271" s="7" t="e">
        <f ca="1">IF(ROW()&lt;=I$2,'control-500'!L307,NA())</f>
        <v>#N/A</v>
      </c>
      <c r="C271" s="7" t="e">
        <f ca="1">IF(ROW()&lt;=J$2,'control-500'!N307,NA())</f>
        <v>#N/A</v>
      </c>
      <c r="D271" s="5" t="e">
        <f ca="1">IF(ROW()&lt;=I$2,'control-500'!E307,NA())</f>
        <v>#N/A</v>
      </c>
      <c r="E271" s="5" t="e">
        <f t="shared" ca="1" si="3"/>
        <v>#N/A</v>
      </c>
      <c r="F271" s="57">
        <f ca="1">'control-500'!F307</f>
        <v>0</v>
      </c>
    </row>
    <row r="272" spans="1:6" ht="15" x14ac:dyDescent="0.25">
      <c r="A272" s="6">
        <f>'control-500'!A308</f>
        <v>43188</v>
      </c>
      <c r="B272" s="7" t="e">
        <f ca="1">IF(ROW()&lt;=I$2,'control-500'!L308,NA())</f>
        <v>#N/A</v>
      </c>
      <c r="C272" s="7" t="e">
        <f ca="1">IF(ROW()&lt;=J$2,'control-500'!N308,NA())</f>
        <v>#N/A</v>
      </c>
      <c r="D272" s="5" t="e">
        <f ca="1">IF(ROW()&lt;=I$2,'control-500'!E308,NA())</f>
        <v>#N/A</v>
      </c>
      <c r="E272" s="5" t="e">
        <f t="shared" ca="1" si="3"/>
        <v>#N/A</v>
      </c>
      <c r="F272" s="57">
        <f ca="1">'control-500'!F308</f>
        <v>0</v>
      </c>
    </row>
    <row r="273" spans="1:6" ht="15" x14ac:dyDescent="0.25">
      <c r="A273" s="6">
        <f>'control-500'!A309</f>
        <v>43189</v>
      </c>
      <c r="B273" s="7" t="e">
        <f ca="1">IF(ROW()&lt;=I$2,'control-500'!L309,NA())</f>
        <v>#N/A</v>
      </c>
      <c r="C273" s="7" t="e">
        <f ca="1">IF(ROW()&lt;=J$2,'control-500'!N309,NA())</f>
        <v>#N/A</v>
      </c>
      <c r="D273" s="5" t="e">
        <f ca="1">IF(ROW()&lt;=I$2,'control-500'!E309,NA())</f>
        <v>#N/A</v>
      </c>
      <c r="E273" s="5" t="e">
        <f t="shared" ca="1" si="3"/>
        <v>#N/A</v>
      </c>
      <c r="F273" s="57">
        <f ca="1">'control-500'!F309</f>
        <v>0</v>
      </c>
    </row>
    <row r="274" spans="1:6" ht="15" x14ac:dyDescent="0.25">
      <c r="A274" s="6">
        <f>'control-500'!A310</f>
        <v>43190</v>
      </c>
      <c r="B274" s="7" t="e">
        <f ca="1">IF(ROW()&lt;=I$2,'control-500'!L310,NA())</f>
        <v>#N/A</v>
      </c>
      <c r="C274" s="7" t="e">
        <f ca="1">IF(ROW()&lt;=J$2,'control-500'!N310,NA())</f>
        <v>#N/A</v>
      </c>
      <c r="D274" s="5" t="e">
        <f ca="1">IF(ROW()&lt;=I$2,'control-500'!E310,NA())</f>
        <v>#N/A</v>
      </c>
      <c r="E274" s="5" t="e">
        <f t="shared" ca="1" si="3"/>
        <v>#N/A</v>
      </c>
      <c r="F274" s="57">
        <f ca="1">'control-500'!F310</f>
        <v>0</v>
      </c>
    </row>
    <row r="275" spans="1:6" ht="15" x14ac:dyDescent="0.25">
      <c r="A275" s="6">
        <f>'control-500'!A311</f>
        <v>43191</v>
      </c>
      <c r="B275" s="7" t="e">
        <f ca="1">IF(ROW()&lt;=I$2,'control-500'!L311,NA())</f>
        <v>#N/A</v>
      </c>
      <c r="C275" s="7" t="e">
        <f ca="1">IF(ROW()&lt;=J$2,'control-500'!N311,NA())</f>
        <v>#N/A</v>
      </c>
      <c r="D275" s="5" t="e">
        <f ca="1">IF(ROW()&lt;=I$2,'control-500'!E311,NA())</f>
        <v>#N/A</v>
      </c>
      <c r="E275" s="5" t="e">
        <f t="shared" ca="1" si="3"/>
        <v>#N/A</v>
      </c>
      <c r="F275" s="57">
        <f ca="1">'control-500'!F311</f>
        <v>0</v>
      </c>
    </row>
    <row r="276" spans="1:6" ht="15" x14ac:dyDescent="0.25">
      <c r="A276" s="6">
        <f>'control-500'!A312</f>
        <v>43192</v>
      </c>
      <c r="B276" s="7" t="e">
        <f ca="1">IF(ROW()&lt;=I$2,'control-500'!L312,NA())</f>
        <v>#N/A</v>
      </c>
      <c r="C276" s="7" t="e">
        <f ca="1">IF(ROW()&lt;=J$2,'control-500'!N312,NA())</f>
        <v>#N/A</v>
      </c>
      <c r="D276" s="5" t="e">
        <f ca="1">IF(ROW()&lt;=I$2,'control-500'!E312,NA())</f>
        <v>#N/A</v>
      </c>
      <c r="E276" s="5" t="e">
        <f t="shared" ca="1" si="3"/>
        <v>#N/A</v>
      </c>
      <c r="F276" s="57">
        <f ca="1">'control-500'!F312</f>
        <v>0</v>
      </c>
    </row>
    <row r="277" spans="1:6" ht="15" x14ac:dyDescent="0.25">
      <c r="A277" s="6">
        <f>'control-500'!A313</f>
        <v>43193</v>
      </c>
      <c r="B277" s="7" t="e">
        <f ca="1">IF(ROW()&lt;=I$2,'control-500'!L313,NA())</f>
        <v>#N/A</v>
      </c>
      <c r="C277" s="7" t="e">
        <f ca="1">IF(ROW()&lt;=J$2,'control-500'!N313,NA())</f>
        <v>#N/A</v>
      </c>
      <c r="D277" s="5" t="e">
        <f ca="1">IF(ROW()&lt;=I$2,'control-500'!E313,NA())</f>
        <v>#N/A</v>
      </c>
      <c r="E277" s="5" t="e">
        <f t="shared" ref="E277:E340" ca="1" si="4">AVERAGE(D259:D277)</f>
        <v>#N/A</v>
      </c>
      <c r="F277" s="57">
        <f ca="1">'control-500'!F313</f>
        <v>0</v>
      </c>
    </row>
    <row r="278" spans="1:6" ht="15" x14ac:dyDescent="0.25">
      <c r="A278" s="6">
        <f>'control-500'!A314</f>
        <v>43194</v>
      </c>
      <c r="B278" s="7" t="e">
        <f ca="1">IF(ROW()&lt;=I$2,'control-500'!L314,NA())</f>
        <v>#N/A</v>
      </c>
      <c r="C278" s="7" t="e">
        <f ca="1">IF(ROW()&lt;=J$2,'control-500'!N314,NA())</f>
        <v>#N/A</v>
      </c>
      <c r="D278" s="5" t="e">
        <f ca="1">IF(ROW()&lt;=I$2,'control-500'!E314,NA())</f>
        <v>#N/A</v>
      </c>
      <c r="E278" s="5" t="e">
        <f t="shared" ca="1" si="4"/>
        <v>#N/A</v>
      </c>
      <c r="F278" s="57">
        <f ca="1">'control-500'!F314</f>
        <v>0</v>
      </c>
    </row>
    <row r="279" spans="1:6" ht="15" x14ac:dyDescent="0.25">
      <c r="A279" s="6">
        <f>'control-500'!A315</f>
        <v>43195</v>
      </c>
      <c r="B279" s="7" t="e">
        <f ca="1">IF(ROW()&lt;=I$2,'control-500'!L315,NA())</f>
        <v>#N/A</v>
      </c>
      <c r="C279" s="7" t="e">
        <f ca="1">IF(ROW()&lt;=J$2,'control-500'!N315,NA())</f>
        <v>#N/A</v>
      </c>
      <c r="D279" s="5" t="e">
        <f ca="1">IF(ROW()&lt;=I$2,'control-500'!E315,NA())</f>
        <v>#N/A</v>
      </c>
      <c r="E279" s="5" t="e">
        <f t="shared" ca="1" si="4"/>
        <v>#N/A</v>
      </c>
      <c r="F279" s="57">
        <f ca="1">'control-500'!F315</f>
        <v>0</v>
      </c>
    </row>
    <row r="280" spans="1:6" ht="15" x14ac:dyDescent="0.25">
      <c r="A280" s="6">
        <f>'control-500'!A316</f>
        <v>43196</v>
      </c>
      <c r="B280" s="7" t="e">
        <f ca="1">IF(ROW()&lt;=I$2,'control-500'!L316,NA())</f>
        <v>#N/A</v>
      </c>
      <c r="C280" s="7" t="e">
        <f ca="1">IF(ROW()&lt;=J$2,'control-500'!N316,NA())</f>
        <v>#N/A</v>
      </c>
      <c r="D280" s="5" t="e">
        <f ca="1">IF(ROW()&lt;=I$2,'control-500'!E316,NA())</f>
        <v>#N/A</v>
      </c>
      <c r="E280" s="5" t="e">
        <f t="shared" ca="1" si="4"/>
        <v>#N/A</v>
      </c>
      <c r="F280" s="57">
        <f ca="1">'control-500'!F316</f>
        <v>0</v>
      </c>
    </row>
    <row r="281" spans="1:6" ht="15" x14ac:dyDescent="0.25">
      <c r="A281" s="6">
        <f>'control-500'!A317</f>
        <v>43197</v>
      </c>
      <c r="B281" s="7" t="e">
        <f ca="1">IF(ROW()&lt;=I$2,'control-500'!L317,NA())</f>
        <v>#N/A</v>
      </c>
      <c r="C281" s="7" t="e">
        <f ca="1">IF(ROW()&lt;=J$2,'control-500'!N317,NA())</f>
        <v>#N/A</v>
      </c>
      <c r="D281" s="5" t="e">
        <f ca="1">IF(ROW()&lt;=I$2,'control-500'!E317,NA())</f>
        <v>#N/A</v>
      </c>
      <c r="E281" s="5" t="e">
        <f t="shared" ca="1" si="4"/>
        <v>#N/A</v>
      </c>
      <c r="F281" s="57">
        <f ca="1">'control-500'!F317</f>
        <v>0</v>
      </c>
    </row>
    <row r="282" spans="1:6" ht="15" x14ac:dyDescent="0.25">
      <c r="A282" s="6">
        <f>'control-500'!A318</f>
        <v>43198</v>
      </c>
      <c r="B282" s="7" t="e">
        <f ca="1">IF(ROW()&lt;=I$2,'control-500'!L318,NA())</f>
        <v>#N/A</v>
      </c>
      <c r="C282" s="7" t="e">
        <f ca="1">IF(ROW()&lt;=J$2,'control-500'!N318,NA())</f>
        <v>#N/A</v>
      </c>
      <c r="D282" s="5" t="e">
        <f ca="1">IF(ROW()&lt;=I$2,'control-500'!E318,NA())</f>
        <v>#N/A</v>
      </c>
      <c r="E282" s="5" t="e">
        <f t="shared" ca="1" si="4"/>
        <v>#N/A</v>
      </c>
      <c r="F282" s="57">
        <f ca="1">'control-500'!F318</f>
        <v>0</v>
      </c>
    </row>
    <row r="283" spans="1:6" ht="15" x14ac:dyDescent="0.25">
      <c r="A283" s="6">
        <f>'control-500'!A319</f>
        <v>43199</v>
      </c>
      <c r="B283" s="7" t="e">
        <f ca="1">IF(ROW()&lt;=I$2,'control-500'!L319,NA())</f>
        <v>#N/A</v>
      </c>
      <c r="C283" s="7" t="e">
        <f ca="1">IF(ROW()&lt;=J$2,'control-500'!N319,NA())</f>
        <v>#N/A</v>
      </c>
      <c r="D283" s="5" t="e">
        <f ca="1">IF(ROW()&lt;=I$2,'control-500'!E319,NA())</f>
        <v>#N/A</v>
      </c>
      <c r="E283" s="5" t="e">
        <f t="shared" ca="1" si="4"/>
        <v>#N/A</v>
      </c>
      <c r="F283" s="57">
        <f ca="1">'control-500'!F319</f>
        <v>0</v>
      </c>
    </row>
    <row r="284" spans="1:6" ht="15" x14ac:dyDescent="0.25">
      <c r="A284" s="6">
        <f>'control-500'!A320</f>
        <v>43200</v>
      </c>
      <c r="B284" s="7" t="e">
        <f ca="1">IF(ROW()&lt;=I$2,'control-500'!L320,NA())</f>
        <v>#N/A</v>
      </c>
      <c r="C284" s="7" t="e">
        <f ca="1">IF(ROW()&lt;=J$2,'control-500'!N320,NA())</f>
        <v>#N/A</v>
      </c>
      <c r="D284" s="5" t="e">
        <f ca="1">IF(ROW()&lt;=I$2,'control-500'!E320,NA())</f>
        <v>#N/A</v>
      </c>
      <c r="E284" s="5" t="e">
        <f t="shared" ca="1" si="4"/>
        <v>#N/A</v>
      </c>
      <c r="F284" s="57">
        <f ca="1">'control-500'!F320</f>
        <v>0</v>
      </c>
    </row>
    <row r="285" spans="1:6" ht="15" x14ac:dyDescent="0.25">
      <c r="A285" s="6">
        <f>'control-500'!A321</f>
        <v>43201</v>
      </c>
      <c r="B285" s="7" t="e">
        <f ca="1">IF(ROW()&lt;=I$2,'control-500'!L321,NA())</f>
        <v>#N/A</v>
      </c>
      <c r="C285" s="7" t="e">
        <f ca="1">IF(ROW()&lt;=J$2,'control-500'!N321,NA())</f>
        <v>#N/A</v>
      </c>
      <c r="D285" s="5" t="e">
        <f ca="1">IF(ROW()&lt;=I$2,'control-500'!E321,NA())</f>
        <v>#N/A</v>
      </c>
      <c r="E285" s="5" t="e">
        <f t="shared" ca="1" si="4"/>
        <v>#N/A</v>
      </c>
      <c r="F285" s="57">
        <f ca="1">'control-500'!F321</f>
        <v>0</v>
      </c>
    </row>
    <row r="286" spans="1:6" ht="15" x14ac:dyDescent="0.25">
      <c r="A286" s="6">
        <f>'control-500'!A322</f>
        <v>43202</v>
      </c>
      <c r="B286" s="7" t="e">
        <f ca="1">IF(ROW()&lt;=I$2,'control-500'!L322,NA())</f>
        <v>#N/A</v>
      </c>
      <c r="C286" s="7" t="e">
        <f ca="1">IF(ROW()&lt;=J$2,'control-500'!N322,NA())</f>
        <v>#N/A</v>
      </c>
      <c r="D286" s="5" t="e">
        <f ca="1">IF(ROW()&lt;=I$2,'control-500'!E322,NA())</f>
        <v>#N/A</v>
      </c>
      <c r="E286" s="5" t="e">
        <f t="shared" ca="1" si="4"/>
        <v>#N/A</v>
      </c>
      <c r="F286" s="57">
        <f ca="1">'control-500'!F322</f>
        <v>0</v>
      </c>
    </row>
    <row r="287" spans="1:6" ht="15" x14ac:dyDescent="0.25">
      <c r="A287" s="6">
        <f>'control-500'!A323</f>
        <v>43203</v>
      </c>
      <c r="B287" s="7" t="e">
        <f ca="1">IF(ROW()&lt;=I$2,'control-500'!L323,NA())</f>
        <v>#N/A</v>
      </c>
      <c r="C287" s="7" t="e">
        <f ca="1">IF(ROW()&lt;=J$2,'control-500'!N323,NA())</f>
        <v>#N/A</v>
      </c>
      <c r="D287" s="5" t="e">
        <f ca="1">IF(ROW()&lt;=I$2,'control-500'!E323,NA())</f>
        <v>#N/A</v>
      </c>
      <c r="E287" s="5" t="e">
        <f t="shared" ca="1" si="4"/>
        <v>#N/A</v>
      </c>
      <c r="F287" s="57">
        <f ca="1">'control-500'!F323</f>
        <v>0</v>
      </c>
    </row>
    <row r="288" spans="1:6" ht="15" x14ac:dyDescent="0.25">
      <c r="A288" s="6">
        <f>'control-500'!A324</f>
        <v>43204</v>
      </c>
      <c r="B288" s="7" t="e">
        <f ca="1">IF(ROW()&lt;=I$2,'control-500'!L324,NA())</f>
        <v>#N/A</v>
      </c>
      <c r="C288" s="7" t="e">
        <f ca="1">IF(ROW()&lt;=J$2,'control-500'!N324,NA())</f>
        <v>#N/A</v>
      </c>
      <c r="D288" s="5" t="e">
        <f ca="1">IF(ROW()&lt;=I$2,'control-500'!E324,NA())</f>
        <v>#N/A</v>
      </c>
      <c r="E288" s="5" t="e">
        <f t="shared" ca="1" si="4"/>
        <v>#N/A</v>
      </c>
      <c r="F288" s="57">
        <f ca="1">'control-500'!F324</f>
        <v>0</v>
      </c>
    </row>
    <row r="289" spans="1:6" ht="15" x14ac:dyDescent="0.25">
      <c r="A289" s="6">
        <f>'control-500'!A325</f>
        <v>43205</v>
      </c>
      <c r="B289" s="7" t="e">
        <f ca="1">IF(ROW()&lt;=I$2,'control-500'!L325,NA())</f>
        <v>#N/A</v>
      </c>
      <c r="C289" s="7" t="e">
        <f ca="1">IF(ROW()&lt;=J$2,'control-500'!N325,NA())</f>
        <v>#N/A</v>
      </c>
      <c r="D289" s="5" t="e">
        <f ca="1">IF(ROW()&lt;=I$2,'control-500'!E325,NA())</f>
        <v>#N/A</v>
      </c>
      <c r="E289" s="5" t="e">
        <f t="shared" ca="1" si="4"/>
        <v>#N/A</v>
      </c>
      <c r="F289" s="57">
        <f ca="1">'control-500'!F325</f>
        <v>0</v>
      </c>
    </row>
    <row r="290" spans="1:6" ht="15" x14ac:dyDescent="0.25">
      <c r="A290" s="6">
        <f>'control-500'!A326</f>
        <v>43206</v>
      </c>
      <c r="B290" s="7" t="e">
        <f ca="1">IF(ROW()&lt;=I$2,'control-500'!L326,NA())</f>
        <v>#N/A</v>
      </c>
      <c r="C290" s="7" t="e">
        <f ca="1">IF(ROW()&lt;=J$2,'control-500'!N326,NA())</f>
        <v>#N/A</v>
      </c>
      <c r="D290" s="5" t="e">
        <f ca="1">IF(ROW()&lt;=I$2,'control-500'!E326,NA())</f>
        <v>#N/A</v>
      </c>
      <c r="E290" s="5" t="e">
        <f t="shared" ca="1" si="4"/>
        <v>#N/A</v>
      </c>
      <c r="F290" s="57">
        <f ca="1">'control-500'!F326</f>
        <v>0</v>
      </c>
    </row>
    <row r="291" spans="1:6" ht="15" x14ac:dyDescent="0.25">
      <c r="A291" s="6">
        <f>'control-500'!A327</f>
        <v>43207</v>
      </c>
      <c r="B291" s="7" t="e">
        <f ca="1">IF(ROW()&lt;=I$2,'control-500'!L327,NA())</f>
        <v>#N/A</v>
      </c>
      <c r="C291" s="7" t="e">
        <f ca="1">IF(ROW()&lt;=J$2,'control-500'!N327,NA())</f>
        <v>#N/A</v>
      </c>
      <c r="D291" s="5" t="e">
        <f ca="1">IF(ROW()&lt;=I$2,'control-500'!E327,NA())</f>
        <v>#N/A</v>
      </c>
      <c r="E291" s="5" t="e">
        <f t="shared" ca="1" si="4"/>
        <v>#N/A</v>
      </c>
      <c r="F291" s="57">
        <f ca="1">'control-500'!F327</f>
        <v>0</v>
      </c>
    </row>
    <row r="292" spans="1:6" ht="15" x14ac:dyDescent="0.25">
      <c r="A292" s="6">
        <f>'control-500'!A328</f>
        <v>43208</v>
      </c>
      <c r="B292" s="7" t="e">
        <f ca="1">IF(ROW()&lt;=I$2,'control-500'!L328,NA())</f>
        <v>#N/A</v>
      </c>
      <c r="C292" s="7" t="e">
        <f ca="1">IF(ROW()&lt;=J$2,'control-500'!N328,NA())</f>
        <v>#N/A</v>
      </c>
      <c r="D292" s="5" t="e">
        <f ca="1">IF(ROW()&lt;=I$2,'control-500'!E328,NA())</f>
        <v>#N/A</v>
      </c>
      <c r="E292" s="5" t="e">
        <f t="shared" ca="1" si="4"/>
        <v>#N/A</v>
      </c>
      <c r="F292" s="57">
        <f ca="1">'control-500'!F328</f>
        <v>0</v>
      </c>
    </row>
    <row r="293" spans="1:6" ht="15" x14ac:dyDescent="0.25">
      <c r="A293" s="6">
        <f>'control-500'!A329</f>
        <v>43209</v>
      </c>
      <c r="B293" s="7" t="e">
        <f ca="1">IF(ROW()&lt;=I$2,'control-500'!L329,NA())</f>
        <v>#N/A</v>
      </c>
      <c r="C293" s="7" t="e">
        <f ca="1">IF(ROW()&lt;=J$2,'control-500'!N329,NA())</f>
        <v>#N/A</v>
      </c>
      <c r="D293" s="5" t="e">
        <f ca="1">IF(ROW()&lt;=I$2,'control-500'!E329,NA())</f>
        <v>#N/A</v>
      </c>
      <c r="E293" s="5" t="e">
        <f t="shared" ca="1" si="4"/>
        <v>#N/A</v>
      </c>
      <c r="F293" s="57">
        <f ca="1">'control-500'!F329</f>
        <v>0</v>
      </c>
    </row>
    <row r="294" spans="1:6" ht="15" x14ac:dyDescent="0.25">
      <c r="A294" s="6">
        <f>'control-500'!A330</f>
        <v>43210</v>
      </c>
      <c r="B294" s="7" t="e">
        <f ca="1">IF(ROW()&lt;=I$2,'control-500'!L330,NA())</f>
        <v>#N/A</v>
      </c>
      <c r="C294" s="7" t="e">
        <f ca="1">IF(ROW()&lt;=J$2,'control-500'!N330,NA())</f>
        <v>#N/A</v>
      </c>
      <c r="D294" s="5" t="e">
        <f ca="1">IF(ROW()&lt;=I$2,'control-500'!E330,NA())</f>
        <v>#N/A</v>
      </c>
      <c r="E294" s="5" t="e">
        <f t="shared" ca="1" si="4"/>
        <v>#N/A</v>
      </c>
      <c r="F294" s="57">
        <f ca="1">'control-500'!F330</f>
        <v>0</v>
      </c>
    </row>
    <row r="295" spans="1:6" ht="15" x14ac:dyDescent="0.25">
      <c r="A295" s="6">
        <f>'control-500'!A331</f>
        <v>43211</v>
      </c>
      <c r="B295" s="7" t="e">
        <f ca="1">IF(ROW()&lt;=I$2,'control-500'!L331,NA())</f>
        <v>#N/A</v>
      </c>
      <c r="C295" s="7" t="e">
        <f ca="1">IF(ROW()&lt;=J$2,'control-500'!N331,NA())</f>
        <v>#N/A</v>
      </c>
      <c r="D295" s="5" t="e">
        <f ca="1">IF(ROW()&lt;=I$2,'control-500'!E331,NA())</f>
        <v>#N/A</v>
      </c>
      <c r="E295" s="5" t="e">
        <f t="shared" ca="1" si="4"/>
        <v>#N/A</v>
      </c>
      <c r="F295" s="57">
        <f ca="1">'control-500'!F331</f>
        <v>0</v>
      </c>
    </row>
    <row r="296" spans="1:6" ht="15" x14ac:dyDescent="0.25">
      <c r="A296" s="6">
        <f>'control-500'!A332</f>
        <v>43212</v>
      </c>
      <c r="B296" s="7" t="e">
        <f ca="1">IF(ROW()&lt;=I$2,'control-500'!L332,NA())</f>
        <v>#N/A</v>
      </c>
      <c r="C296" s="7" t="e">
        <f ca="1">IF(ROW()&lt;=J$2,'control-500'!N332,NA())</f>
        <v>#N/A</v>
      </c>
      <c r="D296" s="5" t="e">
        <f ca="1">IF(ROW()&lt;=I$2,'control-500'!E332,NA())</f>
        <v>#N/A</v>
      </c>
      <c r="E296" s="5" t="e">
        <f t="shared" ca="1" si="4"/>
        <v>#N/A</v>
      </c>
      <c r="F296" s="57">
        <f ca="1">'control-500'!F332</f>
        <v>0</v>
      </c>
    </row>
    <row r="297" spans="1:6" ht="15" x14ac:dyDescent="0.25">
      <c r="A297" s="6">
        <f>'control-500'!A333</f>
        <v>43213</v>
      </c>
      <c r="B297" s="7" t="e">
        <f ca="1">IF(ROW()&lt;=I$2,'control-500'!L333,NA())</f>
        <v>#N/A</v>
      </c>
      <c r="C297" s="7" t="e">
        <f ca="1">IF(ROW()&lt;=J$2,'control-500'!N333,NA())</f>
        <v>#N/A</v>
      </c>
      <c r="D297" s="5" t="e">
        <f ca="1">IF(ROW()&lt;=I$2,'control-500'!E333,NA())</f>
        <v>#N/A</v>
      </c>
      <c r="E297" s="5" t="e">
        <f t="shared" ca="1" si="4"/>
        <v>#N/A</v>
      </c>
      <c r="F297" s="57">
        <f ca="1">'control-500'!F333</f>
        <v>0</v>
      </c>
    </row>
    <row r="298" spans="1:6" ht="15" x14ac:dyDescent="0.25">
      <c r="A298" s="6">
        <f>'control-500'!A334</f>
        <v>43214</v>
      </c>
      <c r="B298" s="7" t="e">
        <f ca="1">IF(ROW()&lt;=I$2,'control-500'!L334,NA())</f>
        <v>#N/A</v>
      </c>
      <c r="C298" s="7" t="e">
        <f ca="1">IF(ROW()&lt;=J$2,'control-500'!N334,NA())</f>
        <v>#N/A</v>
      </c>
      <c r="D298" s="5" t="e">
        <f ca="1">IF(ROW()&lt;=I$2,'control-500'!E334,NA())</f>
        <v>#N/A</v>
      </c>
      <c r="E298" s="5" t="e">
        <f t="shared" ca="1" si="4"/>
        <v>#N/A</v>
      </c>
      <c r="F298" s="57">
        <f ca="1">'control-500'!F334</f>
        <v>0</v>
      </c>
    </row>
    <row r="299" spans="1:6" ht="15" x14ac:dyDescent="0.25">
      <c r="A299" s="6">
        <f>'control-500'!A335</f>
        <v>43215</v>
      </c>
      <c r="B299" s="7" t="e">
        <f ca="1">IF(ROW()&lt;=I$2,'control-500'!L335,NA())</f>
        <v>#N/A</v>
      </c>
      <c r="C299" s="7" t="e">
        <f ca="1">IF(ROW()&lt;=J$2,'control-500'!N335,NA())</f>
        <v>#N/A</v>
      </c>
      <c r="D299" s="5" t="e">
        <f ca="1">IF(ROW()&lt;=I$2,'control-500'!E335,NA())</f>
        <v>#N/A</v>
      </c>
      <c r="E299" s="5" t="e">
        <f t="shared" ca="1" si="4"/>
        <v>#N/A</v>
      </c>
      <c r="F299" s="57">
        <f ca="1">'control-500'!F335</f>
        <v>0</v>
      </c>
    </row>
    <row r="300" spans="1:6" ht="15" x14ac:dyDescent="0.25">
      <c r="A300" s="6">
        <f>'control-500'!A336</f>
        <v>43216</v>
      </c>
      <c r="B300" s="7" t="e">
        <f ca="1">IF(ROW()&lt;=I$2,'control-500'!L336,NA())</f>
        <v>#N/A</v>
      </c>
      <c r="C300" s="7" t="e">
        <f ca="1">IF(ROW()&lt;=J$2,'control-500'!N336,NA())</f>
        <v>#N/A</v>
      </c>
      <c r="D300" s="5" t="e">
        <f ca="1">IF(ROW()&lt;=I$2,'control-500'!E336,NA())</f>
        <v>#N/A</v>
      </c>
      <c r="E300" s="5" t="e">
        <f t="shared" ca="1" si="4"/>
        <v>#N/A</v>
      </c>
      <c r="F300" s="57">
        <f ca="1">'control-500'!F336</f>
        <v>0</v>
      </c>
    </row>
    <row r="301" spans="1:6" ht="15" x14ac:dyDescent="0.25">
      <c r="A301" s="6">
        <f>'control-500'!A337</f>
        <v>43217</v>
      </c>
      <c r="B301" s="7" t="e">
        <f ca="1">IF(ROW()&lt;=I$2,'control-500'!L337,NA())</f>
        <v>#N/A</v>
      </c>
      <c r="C301" s="7" t="e">
        <f ca="1">IF(ROW()&lt;=J$2,'control-500'!N337,NA())</f>
        <v>#N/A</v>
      </c>
      <c r="D301" s="5" t="e">
        <f ca="1">IF(ROW()&lt;=I$2,'control-500'!E337,NA())</f>
        <v>#N/A</v>
      </c>
      <c r="E301" s="5" t="e">
        <f t="shared" ca="1" si="4"/>
        <v>#N/A</v>
      </c>
      <c r="F301" s="57">
        <f ca="1">'control-500'!F337</f>
        <v>0</v>
      </c>
    </row>
    <row r="302" spans="1:6" ht="15" x14ac:dyDescent="0.25">
      <c r="A302" s="6">
        <f>'control-500'!A338</f>
        <v>43218</v>
      </c>
      <c r="B302" s="7" t="e">
        <f ca="1">IF(ROW()&lt;=I$2,'control-500'!L338,NA())</f>
        <v>#N/A</v>
      </c>
      <c r="C302" s="7" t="e">
        <f ca="1">IF(ROW()&lt;=J$2,'control-500'!N338,NA())</f>
        <v>#N/A</v>
      </c>
      <c r="D302" s="5" t="e">
        <f ca="1">IF(ROW()&lt;=I$2,'control-500'!E338,NA())</f>
        <v>#N/A</v>
      </c>
      <c r="E302" s="5" t="e">
        <f t="shared" ca="1" si="4"/>
        <v>#N/A</v>
      </c>
      <c r="F302" s="57">
        <f ca="1">'control-500'!F338</f>
        <v>0</v>
      </c>
    </row>
    <row r="303" spans="1:6" ht="15" x14ac:dyDescent="0.25">
      <c r="A303" s="6">
        <f>'control-500'!A339</f>
        <v>43219</v>
      </c>
      <c r="B303" s="7" t="e">
        <f ca="1">IF(ROW()&lt;=I$2,'control-500'!L339,NA())</f>
        <v>#N/A</v>
      </c>
      <c r="C303" s="7" t="e">
        <f ca="1">IF(ROW()&lt;=J$2,'control-500'!N339,NA())</f>
        <v>#N/A</v>
      </c>
      <c r="D303" s="5" t="e">
        <f ca="1">IF(ROW()&lt;=I$2,'control-500'!E339,NA())</f>
        <v>#N/A</v>
      </c>
      <c r="E303" s="5" t="e">
        <f t="shared" ca="1" si="4"/>
        <v>#N/A</v>
      </c>
      <c r="F303" s="57">
        <f ca="1">'control-500'!F339</f>
        <v>0</v>
      </c>
    </row>
    <row r="304" spans="1:6" ht="15" x14ac:dyDescent="0.25">
      <c r="A304" s="6">
        <f>'control-500'!A340</f>
        <v>43220</v>
      </c>
      <c r="B304" s="7" t="e">
        <f ca="1">IF(ROW()&lt;=I$2,'control-500'!L340,NA())</f>
        <v>#N/A</v>
      </c>
      <c r="C304" s="7" t="e">
        <f ca="1">IF(ROW()&lt;=J$2,'control-500'!N340,NA())</f>
        <v>#N/A</v>
      </c>
      <c r="D304" s="5" t="e">
        <f ca="1">IF(ROW()&lt;=I$2,'control-500'!E340,NA())</f>
        <v>#N/A</v>
      </c>
      <c r="E304" s="5" t="e">
        <f t="shared" ca="1" si="4"/>
        <v>#N/A</v>
      </c>
      <c r="F304" s="57">
        <f ca="1">'control-500'!F340</f>
        <v>0</v>
      </c>
    </row>
    <row r="305" spans="1:6" ht="15" x14ac:dyDescent="0.25">
      <c r="A305" s="6">
        <f>'control-500'!A341</f>
        <v>43221</v>
      </c>
      <c r="B305" s="7" t="e">
        <f ca="1">IF(ROW()&lt;=I$2,'control-500'!L341,NA())</f>
        <v>#N/A</v>
      </c>
      <c r="C305" s="7" t="e">
        <f ca="1">IF(ROW()&lt;=J$2,'control-500'!N341,NA())</f>
        <v>#N/A</v>
      </c>
      <c r="D305" s="5" t="e">
        <f ca="1">IF(ROW()&lt;=I$2,'control-500'!E341,NA())</f>
        <v>#N/A</v>
      </c>
      <c r="E305" s="5" t="e">
        <f t="shared" ca="1" si="4"/>
        <v>#N/A</v>
      </c>
      <c r="F305" s="57">
        <f ca="1">'control-500'!F341</f>
        <v>0</v>
      </c>
    </row>
    <row r="306" spans="1:6" ht="15" x14ac:dyDescent="0.25">
      <c r="A306" s="6">
        <f>'control-500'!A342</f>
        <v>43222</v>
      </c>
      <c r="B306" s="7" t="e">
        <f ca="1">IF(ROW()&lt;=I$2,'control-500'!L342,NA())</f>
        <v>#N/A</v>
      </c>
      <c r="C306" s="7" t="e">
        <f ca="1">IF(ROW()&lt;=J$2,'control-500'!N342,NA())</f>
        <v>#N/A</v>
      </c>
      <c r="D306" s="5" t="e">
        <f ca="1">IF(ROW()&lt;=I$2,'control-500'!E342,NA())</f>
        <v>#N/A</v>
      </c>
      <c r="E306" s="5" t="e">
        <f t="shared" ca="1" si="4"/>
        <v>#N/A</v>
      </c>
      <c r="F306" s="57">
        <f ca="1">'control-500'!F342</f>
        <v>0</v>
      </c>
    </row>
    <row r="307" spans="1:6" ht="15" x14ac:dyDescent="0.25">
      <c r="A307" s="6">
        <f>'control-500'!A343</f>
        <v>43223</v>
      </c>
      <c r="B307" s="7" t="e">
        <f ca="1">IF(ROW()&lt;=I$2,'control-500'!L343,NA())</f>
        <v>#N/A</v>
      </c>
      <c r="C307" s="7" t="e">
        <f ca="1">IF(ROW()&lt;=J$2,'control-500'!N343,NA())</f>
        <v>#N/A</v>
      </c>
      <c r="D307" s="5" t="e">
        <f ca="1">IF(ROW()&lt;=I$2,'control-500'!E343,NA())</f>
        <v>#N/A</v>
      </c>
      <c r="E307" s="5" t="e">
        <f t="shared" ca="1" si="4"/>
        <v>#N/A</v>
      </c>
      <c r="F307" s="57">
        <f ca="1">'control-500'!F343</f>
        <v>0</v>
      </c>
    </row>
    <row r="308" spans="1:6" ht="15" x14ac:dyDescent="0.25">
      <c r="A308" s="6">
        <f>'control-500'!A344</f>
        <v>43224</v>
      </c>
      <c r="B308" s="7" t="e">
        <f ca="1">IF(ROW()&lt;=I$2,'control-500'!L344,NA())</f>
        <v>#N/A</v>
      </c>
      <c r="C308" s="7" t="e">
        <f ca="1">IF(ROW()&lt;=J$2,'control-500'!N344,NA())</f>
        <v>#N/A</v>
      </c>
      <c r="D308" s="5" t="e">
        <f ca="1">IF(ROW()&lt;=I$2,'control-500'!E344,NA())</f>
        <v>#N/A</v>
      </c>
      <c r="E308" s="5" t="e">
        <f t="shared" ca="1" si="4"/>
        <v>#N/A</v>
      </c>
      <c r="F308" s="57">
        <f ca="1">'control-500'!F344</f>
        <v>0</v>
      </c>
    </row>
    <row r="309" spans="1:6" ht="15" x14ac:dyDescent="0.25">
      <c r="A309" s="6">
        <f>'control-500'!A345</f>
        <v>43225</v>
      </c>
      <c r="B309" s="7" t="e">
        <f ca="1">IF(ROW()&lt;=I$2,'control-500'!L345,NA())</f>
        <v>#N/A</v>
      </c>
      <c r="C309" s="7" t="e">
        <f ca="1">IF(ROW()&lt;=J$2,'control-500'!N345,NA())</f>
        <v>#N/A</v>
      </c>
      <c r="D309" s="5" t="e">
        <f ca="1">IF(ROW()&lt;=I$2,'control-500'!E345,NA())</f>
        <v>#N/A</v>
      </c>
      <c r="E309" s="5" t="e">
        <f t="shared" ca="1" si="4"/>
        <v>#N/A</v>
      </c>
      <c r="F309" s="57">
        <f ca="1">'control-500'!F345</f>
        <v>0</v>
      </c>
    </row>
    <row r="310" spans="1:6" ht="15" x14ac:dyDescent="0.25">
      <c r="A310" s="6">
        <f>'control-500'!A346</f>
        <v>43226</v>
      </c>
      <c r="B310" s="7" t="e">
        <f ca="1">IF(ROW()&lt;=I$2,'control-500'!L346,NA())</f>
        <v>#N/A</v>
      </c>
      <c r="C310" s="7" t="e">
        <f ca="1">IF(ROW()&lt;=J$2,'control-500'!N346,NA())</f>
        <v>#N/A</v>
      </c>
      <c r="D310" s="5" t="e">
        <f ca="1">IF(ROW()&lt;=I$2,'control-500'!E346,NA())</f>
        <v>#N/A</v>
      </c>
      <c r="E310" s="5" t="e">
        <f t="shared" ca="1" si="4"/>
        <v>#N/A</v>
      </c>
      <c r="F310" s="57">
        <f ca="1">'control-500'!F346</f>
        <v>0</v>
      </c>
    </row>
    <row r="311" spans="1:6" ht="15" x14ac:dyDescent="0.25">
      <c r="A311" s="6">
        <f>'control-500'!A347</f>
        <v>43227</v>
      </c>
      <c r="B311" s="7" t="e">
        <f ca="1">IF(ROW()&lt;=I$2,'control-500'!L347,NA())</f>
        <v>#N/A</v>
      </c>
      <c r="C311" s="7" t="e">
        <f ca="1">IF(ROW()&lt;=J$2,'control-500'!N347,NA())</f>
        <v>#N/A</v>
      </c>
      <c r="D311" s="5" t="e">
        <f ca="1">IF(ROW()&lt;=I$2,'control-500'!E347,NA())</f>
        <v>#N/A</v>
      </c>
      <c r="E311" s="5" t="e">
        <f t="shared" ca="1" si="4"/>
        <v>#N/A</v>
      </c>
      <c r="F311" s="57">
        <f ca="1">'control-500'!F347</f>
        <v>0</v>
      </c>
    </row>
    <row r="312" spans="1:6" ht="15" x14ac:dyDescent="0.25">
      <c r="A312" s="6">
        <f>'control-500'!A348</f>
        <v>43228</v>
      </c>
      <c r="B312" s="7" t="e">
        <f ca="1">IF(ROW()&lt;=I$2,'control-500'!L348,NA())</f>
        <v>#N/A</v>
      </c>
      <c r="C312" s="7" t="e">
        <f ca="1">IF(ROW()&lt;=J$2,'control-500'!N348,NA())</f>
        <v>#N/A</v>
      </c>
      <c r="D312" s="5" t="e">
        <f ca="1">IF(ROW()&lt;=I$2,'control-500'!E348,NA())</f>
        <v>#N/A</v>
      </c>
      <c r="E312" s="5" t="e">
        <f t="shared" ca="1" si="4"/>
        <v>#N/A</v>
      </c>
      <c r="F312" s="57">
        <f ca="1">'control-500'!F348</f>
        <v>0</v>
      </c>
    </row>
    <row r="313" spans="1:6" ht="15" x14ac:dyDescent="0.25">
      <c r="A313" s="6">
        <f>'control-500'!A349</f>
        <v>43229</v>
      </c>
      <c r="B313" s="7" t="e">
        <f ca="1">IF(ROW()&lt;=I$2,'control-500'!L349,NA())</f>
        <v>#N/A</v>
      </c>
      <c r="C313" s="7" t="e">
        <f ca="1">IF(ROW()&lt;=J$2,'control-500'!N349,NA())</f>
        <v>#N/A</v>
      </c>
      <c r="D313" s="5" t="e">
        <f ca="1">IF(ROW()&lt;=I$2,'control-500'!E349,NA())</f>
        <v>#N/A</v>
      </c>
      <c r="E313" s="5" t="e">
        <f t="shared" ca="1" si="4"/>
        <v>#N/A</v>
      </c>
      <c r="F313" s="57">
        <f ca="1">'control-500'!F349</f>
        <v>0</v>
      </c>
    </row>
    <row r="314" spans="1:6" ht="15" x14ac:dyDescent="0.25">
      <c r="A314" s="6">
        <f>'control-500'!A350</f>
        <v>43230</v>
      </c>
      <c r="B314" s="7" t="e">
        <f ca="1">IF(ROW()&lt;=I$2,'control-500'!L350,NA())</f>
        <v>#N/A</v>
      </c>
      <c r="C314" s="7" t="e">
        <f ca="1">IF(ROW()&lt;=J$2,'control-500'!N350,NA())</f>
        <v>#N/A</v>
      </c>
      <c r="D314" s="5" t="e">
        <f ca="1">IF(ROW()&lt;=I$2,'control-500'!E350,NA())</f>
        <v>#N/A</v>
      </c>
      <c r="E314" s="5" t="e">
        <f t="shared" ca="1" si="4"/>
        <v>#N/A</v>
      </c>
      <c r="F314" s="57">
        <f ca="1">'control-500'!F350</f>
        <v>0</v>
      </c>
    </row>
    <row r="315" spans="1:6" ht="15" x14ac:dyDescent="0.25">
      <c r="A315" s="6">
        <f>'control-500'!A351</f>
        <v>43231</v>
      </c>
      <c r="B315" s="7" t="e">
        <f ca="1">IF(ROW()&lt;=I$2,'control-500'!L351,NA())</f>
        <v>#N/A</v>
      </c>
      <c r="C315" s="7" t="e">
        <f ca="1">IF(ROW()&lt;=J$2,'control-500'!N351,NA())</f>
        <v>#N/A</v>
      </c>
      <c r="D315" s="5" t="e">
        <f ca="1">IF(ROW()&lt;=I$2,'control-500'!E351,NA())</f>
        <v>#N/A</v>
      </c>
      <c r="E315" s="5" t="e">
        <f t="shared" ca="1" si="4"/>
        <v>#N/A</v>
      </c>
      <c r="F315" s="57">
        <f ca="1">'control-500'!F351</f>
        <v>0</v>
      </c>
    </row>
    <row r="316" spans="1:6" ht="15" x14ac:dyDescent="0.25">
      <c r="A316" s="6">
        <f>'control-500'!A352</f>
        <v>43232</v>
      </c>
      <c r="B316" s="7" t="e">
        <f ca="1">IF(ROW()&lt;=I$2,'control-500'!L352,NA())</f>
        <v>#N/A</v>
      </c>
      <c r="C316" s="7" t="e">
        <f ca="1">IF(ROW()&lt;=J$2,'control-500'!N352,NA())</f>
        <v>#N/A</v>
      </c>
      <c r="D316" s="5" t="e">
        <f ca="1">IF(ROW()&lt;=I$2,'control-500'!E352,NA())</f>
        <v>#N/A</v>
      </c>
      <c r="E316" s="5" t="e">
        <f t="shared" ca="1" si="4"/>
        <v>#N/A</v>
      </c>
      <c r="F316" s="57">
        <f ca="1">'control-500'!F352</f>
        <v>0</v>
      </c>
    </row>
    <row r="317" spans="1:6" ht="15" x14ac:dyDescent="0.25">
      <c r="A317" s="6">
        <f>'control-500'!A353</f>
        <v>43233</v>
      </c>
      <c r="B317" s="7" t="e">
        <f ca="1">IF(ROW()&lt;=I$2,'control-500'!L353,NA())</f>
        <v>#N/A</v>
      </c>
      <c r="C317" s="7" t="e">
        <f ca="1">IF(ROW()&lt;=J$2,'control-500'!N353,NA())</f>
        <v>#N/A</v>
      </c>
      <c r="D317" s="5" t="e">
        <f ca="1">IF(ROW()&lt;=I$2,'control-500'!E353,NA())</f>
        <v>#N/A</v>
      </c>
      <c r="E317" s="5" t="e">
        <f t="shared" ca="1" si="4"/>
        <v>#N/A</v>
      </c>
      <c r="F317" s="57">
        <f ca="1">'control-500'!F353</f>
        <v>0</v>
      </c>
    </row>
    <row r="318" spans="1:6" ht="15" x14ac:dyDescent="0.25">
      <c r="A318" s="6">
        <f>'control-500'!A354</f>
        <v>43234</v>
      </c>
      <c r="B318" s="7" t="e">
        <f ca="1">IF(ROW()&lt;=I$2,'control-500'!L354,NA())</f>
        <v>#N/A</v>
      </c>
      <c r="C318" s="7" t="e">
        <f ca="1">IF(ROW()&lt;=J$2,'control-500'!N354,NA())</f>
        <v>#N/A</v>
      </c>
      <c r="D318" s="5" t="e">
        <f ca="1">IF(ROW()&lt;=I$2,'control-500'!E354,NA())</f>
        <v>#N/A</v>
      </c>
      <c r="E318" s="5" t="e">
        <f t="shared" ca="1" si="4"/>
        <v>#N/A</v>
      </c>
      <c r="F318" s="57">
        <f ca="1">'control-500'!F354</f>
        <v>0</v>
      </c>
    </row>
    <row r="319" spans="1:6" ht="15" x14ac:dyDescent="0.25">
      <c r="A319" s="6">
        <f>'control-500'!A355</f>
        <v>43235</v>
      </c>
      <c r="B319" s="7" t="e">
        <f ca="1">IF(ROW()&lt;=I$2,'control-500'!L355,NA())</f>
        <v>#N/A</v>
      </c>
      <c r="C319" s="7" t="e">
        <f ca="1">IF(ROW()&lt;=J$2,'control-500'!N355,NA())</f>
        <v>#N/A</v>
      </c>
      <c r="D319" s="5" t="e">
        <f ca="1">IF(ROW()&lt;=I$2,'control-500'!E355,NA())</f>
        <v>#N/A</v>
      </c>
      <c r="E319" s="5" t="e">
        <f t="shared" ca="1" si="4"/>
        <v>#N/A</v>
      </c>
      <c r="F319" s="57">
        <f ca="1">'control-500'!F355</f>
        <v>0</v>
      </c>
    </row>
    <row r="320" spans="1:6" ht="15" x14ac:dyDescent="0.25">
      <c r="A320" s="6">
        <f>'control-500'!A356</f>
        <v>43236</v>
      </c>
      <c r="B320" s="7" t="e">
        <f ca="1">IF(ROW()&lt;=I$2,'control-500'!L356,NA())</f>
        <v>#N/A</v>
      </c>
      <c r="C320" s="7" t="e">
        <f ca="1">IF(ROW()&lt;=J$2,'control-500'!N356,NA())</f>
        <v>#N/A</v>
      </c>
      <c r="D320" s="5" t="e">
        <f ca="1">IF(ROW()&lt;=I$2,'control-500'!E356,NA())</f>
        <v>#N/A</v>
      </c>
      <c r="E320" s="5" t="e">
        <f t="shared" ca="1" si="4"/>
        <v>#N/A</v>
      </c>
      <c r="F320" s="57">
        <f ca="1">'control-500'!F356</f>
        <v>0</v>
      </c>
    </row>
    <row r="321" spans="1:6" ht="15" x14ac:dyDescent="0.25">
      <c r="A321" s="6">
        <f>'control-500'!A357</f>
        <v>43237</v>
      </c>
      <c r="B321" s="7" t="e">
        <f ca="1">IF(ROW()&lt;=I$2,'control-500'!L357,NA())</f>
        <v>#N/A</v>
      </c>
      <c r="C321" s="7" t="e">
        <f ca="1">IF(ROW()&lt;=J$2,'control-500'!N357,NA())</f>
        <v>#N/A</v>
      </c>
      <c r="D321" s="5" t="e">
        <f ca="1">IF(ROW()&lt;=I$2,'control-500'!E357,NA())</f>
        <v>#N/A</v>
      </c>
      <c r="E321" s="5" t="e">
        <f t="shared" ca="1" si="4"/>
        <v>#N/A</v>
      </c>
      <c r="F321" s="57">
        <f ca="1">'control-500'!F357</f>
        <v>0</v>
      </c>
    </row>
    <row r="322" spans="1:6" ht="15" x14ac:dyDescent="0.25">
      <c r="A322" s="6">
        <f>'control-500'!A358</f>
        <v>43238</v>
      </c>
      <c r="B322" s="7" t="e">
        <f ca="1">IF(ROW()&lt;=I$2,'control-500'!L358,NA())</f>
        <v>#N/A</v>
      </c>
      <c r="C322" s="7" t="e">
        <f ca="1">IF(ROW()&lt;=J$2,'control-500'!N358,NA())</f>
        <v>#N/A</v>
      </c>
      <c r="D322" s="5" t="e">
        <f ca="1">IF(ROW()&lt;=I$2,'control-500'!E358,NA())</f>
        <v>#N/A</v>
      </c>
      <c r="E322" s="5" t="e">
        <f t="shared" ca="1" si="4"/>
        <v>#N/A</v>
      </c>
      <c r="F322" s="57">
        <f ca="1">'control-500'!F358</f>
        <v>0</v>
      </c>
    </row>
    <row r="323" spans="1:6" ht="15" x14ac:dyDescent="0.25">
      <c r="A323" s="6">
        <f>'control-500'!A359</f>
        <v>43239</v>
      </c>
      <c r="B323" s="7" t="e">
        <f ca="1">IF(ROW()&lt;=I$2,'control-500'!L359,NA())</f>
        <v>#N/A</v>
      </c>
      <c r="C323" s="7" t="e">
        <f ca="1">IF(ROW()&lt;=J$2,'control-500'!N359,NA())</f>
        <v>#N/A</v>
      </c>
      <c r="D323" s="5" t="e">
        <f ca="1">IF(ROW()&lt;=I$2,'control-500'!E359,NA())</f>
        <v>#N/A</v>
      </c>
      <c r="E323" s="5" t="e">
        <f t="shared" ca="1" si="4"/>
        <v>#N/A</v>
      </c>
      <c r="F323" s="57">
        <f ca="1">'control-500'!F359</f>
        <v>0</v>
      </c>
    </row>
    <row r="324" spans="1:6" ht="15" x14ac:dyDescent="0.25">
      <c r="A324" s="6">
        <f>'control-500'!A360</f>
        <v>43240</v>
      </c>
      <c r="B324" s="7" t="e">
        <f ca="1">IF(ROW()&lt;=I$2,'control-500'!L360,NA())</f>
        <v>#N/A</v>
      </c>
      <c r="C324" s="7" t="e">
        <f ca="1">IF(ROW()&lt;=J$2,'control-500'!N360,NA())</f>
        <v>#N/A</v>
      </c>
      <c r="D324" s="5" t="e">
        <f ca="1">IF(ROW()&lt;=I$2,'control-500'!E360,NA())</f>
        <v>#N/A</v>
      </c>
      <c r="E324" s="5" t="e">
        <f t="shared" ca="1" si="4"/>
        <v>#N/A</v>
      </c>
      <c r="F324" s="57">
        <f ca="1">'control-500'!F360</f>
        <v>0</v>
      </c>
    </row>
    <row r="325" spans="1:6" ht="15" x14ac:dyDescent="0.25">
      <c r="A325" s="6">
        <f>'control-500'!A361</f>
        <v>43241</v>
      </c>
      <c r="B325" s="7" t="e">
        <f ca="1">IF(ROW()&lt;=I$2,'control-500'!L361,NA())</f>
        <v>#N/A</v>
      </c>
      <c r="C325" s="7" t="e">
        <f ca="1">IF(ROW()&lt;=J$2,'control-500'!N361,NA())</f>
        <v>#N/A</v>
      </c>
      <c r="D325" s="5" t="e">
        <f ca="1">IF(ROW()&lt;=I$2,'control-500'!E361,NA())</f>
        <v>#N/A</v>
      </c>
      <c r="E325" s="5" t="e">
        <f t="shared" ca="1" si="4"/>
        <v>#N/A</v>
      </c>
      <c r="F325" s="57">
        <f ca="1">'control-500'!F361</f>
        <v>0</v>
      </c>
    </row>
    <row r="326" spans="1:6" ht="15" x14ac:dyDescent="0.25">
      <c r="A326" s="6">
        <f>'control-500'!A362</f>
        <v>43242</v>
      </c>
      <c r="B326" s="7" t="e">
        <f ca="1">IF(ROW()&lt;=I$2,'control-500'!L362,NA())</f>
        <v>#N/A</v>
      </c>
      <c r="C326" s="7" t="e">
        <f ca="1">IF(ROW()&lt;=J$2,'control-500'!N362,NA())</f>
        <v>#N/A</v>
      </c>
      <c r="D326" s="5" t="e">
        <f ca="1">IF(ROW()&lt;=I$2,'control-500'!E362,NA())</f>
        <v>#N/A</v>
      </c>
      <c r="E326" s="5" t="e">
        <f t="shared" ca="1" si="4"/>
        <v>#N/A</v>
      </c>
      <c r="F326" s="57">
        <f ca="1">'control-500'!F362</f>
        <v>0</v>
      </c>
    </row>
    <row r="327" spans="1:6" ht="15" x14ac:dyDescent="0.25">
      <c r="A327" s="6">
        <f>'control-500'!A363</f>
        <v>43243</v>
      </c>
      <c r="B327" s="7" t="e">
        <f ca="1">IF(ROW()&lt;=I$2,'control-500'!L363,NA())</f>
        <v>#N/A</v>
      </c>
      <c r="C327" s="7" t="e">
        <f ca="1">IF(ROW()&lt;=J$2,'control-500'!N363,NA())</f>
        <v>#N/A</v>
      </c>
      <c r="D327" s="5" t="e">
        <f ca="1">IF(ROW()&lt;=I$2,'control-500'!E363,NA())</f>
        <v>#N/A</v>
      </c>
      <c r="E327" s="5" t="e">
        <f t="shared" ca="1" si="4"/>
        <v>#N/A</v>
      </c>
      <c r="F327" s="57">
        <f ca="1">'control-500'!F363</f>
        <v>0</v>
      </c>
    </row>
    <row r="328" spans="1:6" ht="15" x14ac:dyDescent="0.25">
      <c r="A328" s="6">
        <f>'control-500'!A364</f>
        <v>43244</v>
      </c>
      <c r="B328" s="7" t="e">
        <f ca="1">IF(ROW()&lt;=I$2,'control-500'!L364,NA())</f>
        <v>#N/A</v>
      </c>
      <c r="C328" s="7" t="e">
        <f ca="1">IF(ROW()&lt;=J$2,'control-500'!N364,NA())</f>
        <v>#N/A</v>
      </c>
      <c r="D328" s="5" t="e">
        <f ca="1">IF(ROW()&lt;=I$2,'control-500'!E364,NA())</f>
        <v>#N/A</v>
      </c>
      <c r="E328" s="5" t="e">
        <f t="shared" ca="1" si="4"/>
        <v>#N/A</v>
      </c>
      <c r="F328" s="57">
        <f ca="1">'control-500'!F364</f>
        <v>0</v>
      </c>
    </row>
    <row r="329" spans="1:6" ht="15" x14ac:dyDescent="0.25">
      <c r="A329" s="6">
        <f>'control-500'!A365</f>
        <v>43245</v>
      </c>
      <c r="B329" s="7" t="e">
        <f ca="1">IF(ROW()&lt;=I$2,'control-500'!L365,NA())</f>
        <v>#N/A</v>
      </c>
      <c r="C329" s="7" t="e">
        <f ca="1">IF(ROW()&lt;=J$2,'control-500'!N365,NA())</f>
        <v>#N/A</v>
      </c>
      <c r="D329" s="5" t="e">
        <f ca="1">IF(ROW()&lt;=I$2,'control-500'!E365,NA())</f>
        <v>#N/A</v>
      </c>
      <c r="E329" s="5" t="e">
        <f t="shared" ca="1" si="4"/>
        <v>#N/A</v>
      </c>
      <c r="F329" s="57">
        <f ca="1">'control-500'!F365</f>
        <v>0</v>
      </c>
    </row>
    <row r="330" spans="1:6" ht="15" x14ac:dyDescent="0.25">
      <c r="A330" s="6">
        <f>'control-500'!A366</f>
        <v>43246</v>
      </c>
      <c r="B330" s="7" t="e">
        <f ca="1">IF(ROW()&lt;=I$2,'control-500'!L366,NA())</f>
        <v>#N/A</v>
      </c>
      <c r="C330" s="7" t="e">
        <f ca="1">IF(ROW()&lt;=J$2,'control-500'!N366,NA())</f>
        <v>#N/A</v>
      </c>
      <c r="D330" s="5" t="e">
        <f ca="1">IF(ROW()&lt;=I$2,'control-500'!E366,NA())</f>
        <v>#N/A</v>
      </c>
      <c r="E330" s="5" t="e">
        <f t="shared" ca="1" si="4"/>
        <v>#N/A</v>
      </c>
      <c r="F330" s="57">
        <f ca="1">'control-500'!F366</f>
        <v>0</v>
      </c>
    </row>
    <row r="331" spans="1:6" ht="15" x14ac:dyDescent="0.25">
      <c r="A331" s="6">
        <f>'control-500'!A367</f>
        <v>43247</v>
      </c>
      <c r="B331" s="7" t="e">
        <f ca="1">IF(ROW()&lt;=I$2,'control-500'!L367,NA())</f>
        <v>#N/A</v>
      </c>
      <c r="C331" s="7" t="e">
        <f ca="1">IF(ROW()&lt;=J$2,'control-500'!N367,NA())</f>
        <v>#N/A</v>
      </c>
      <c r="D331" s="5" t="e">
        <f ca="1">IF(ROW()&lt;=I$2,'control-500'!E367,NA())</f>
        <v>#N/A</v>
      </c>
      <c r="E331" s="5" t="e">
        <f t="shared" ca="1" si="4"/>
        <v>#N/A</v>
      </c>
      <c r="F331" s="57">
        <f ca="1">'control-500'!F367</f>
        <v>0</v>
      </c>
    </row>
    <row r="332" spans="1:6" ht="15" x14ac:dyDescent="0.25">
      <c r="A332" s="6">
        <f>'control-500'!A368</f>
        <v>43248</v>
      </c>
      <c r="B332" s="7" t="e">
        <f ca="1">IF(ROW()&lt;=I$2,'control-500'!L368,NA())</f>
        <v>#N/A</v>
      </c>
      <c r="C332" s="7" t="e">
        <f ca="1">IF(ROW()&lt;=J$2,'control-500'!N368,NA())</f>
        <v>#N/A</v>
      </c>
      <c r="D332" s="5" t="e">
        <f ca="1">IF(ROW()&lt;=I$2,'control-500'!E368,NA())</f>
        <v>#N/A</v>
      </c>
      <c r="E332" s="5" t="e">
        <f t="shared" ca="1" si="4"/>
        <v>#N/A</v>
      </c>
      <c r="F332" s="57">
        <f ca="1">'control-500'!F368</f>
        <v>0</v>
      </c>
    </row>
    <row r="333" spans="1:6" ht="15" x14ac:dyDescent="0.25">
      <c r="A333" s="6">
        <f>'control-500'!A369</f>
        <v>43249</v>
      </c>
      <c r="B333" s="7" t="e">
        <f ca="1">IF(ROW()&lt;=I$2,'control-500'!L369,NA())</f>
        <v>#N/A</v>
      </c>
      <c r="C333" s="7" t="e">
        <f ca="1">IF(ROW()&lt;=J$2,'control-500'!N369,NA())</f>
        <v>#N/A</v>
      </c>
      <c r="D333" s="5" t="e">
        <f ca="1">IF(ROW()&lt;=I$2,'control-500'!E369,NA())</f>
        <v>#N/A</v>
      </c>
      <c r="E333" s="5" t="e">
        <f t="shared" ca="1" si="4"/>
        <v>#N/A</v>
      </c>
      <c r="F333" s="57">
        <f ca="1">'control-500'!F369</f>
        <v>0</v>
      </c>
    </row>
    <row r="334" spans="1:6" ht="15" x14ac:dyDescent="0.25">
      <c r="A334" s="6">
        <f>'control-500'!A370</f>
        <v>43250</v>
      </c>
      <c r="B334" s="7" t="e">
        <f ca="1">IF(ROW()&lt;=I$2,'control-500'!L370,NA())</f>
        <v>#N/A</v>
      </c>
      <c r="C334" s="7" t="e">
        <f ca="1">IF(ROW()&lt;=J$2,'control-500'!N370,NA())</f>
        <v>#N/A</v>
      </c>
      <c r="D334" s="5" t="e">
        <f ca="1">IF(ROW()&lt;=I$2,'control-500'!E370,NA())</f>
        <v>#N/A</v>
      </c>
      <c r="E334" s="5" t="e">
        <f t="shared" ca="1" si="4"/>
        <v>#N/A</v>
      </c>
      <c r="F334" s="57">
        <f ca="1">'control-500'!F370</f>
        <v>0</v>
      </c>
    </row>
    <row r="335" spans="1:6" ht="15" x14ac:dyDescent="0.25">
      <c r="A335" s="6">
        <f>'control-500'!A371</f>
        <v>43251</v>
      </c>
      <c r="B335" s="7" t="e">
        <f ca="1">IF(ROW()&lt;=I$2,'control-500'!L371,NA())</f>
        <v>#N/A</v>
      </c>
      <c r="C335" s="7" t="e">
        <f ca="1">IF(ROW()&lt;=J$2,'control-500'!N371,NA())</f>
        <v>#N/A</v>
      </c>
      <c r="D335" s="5" t="e">
        <f ca="1">IF(ROW()&lt;=I$2,'control-500'!E371,NA())</f>
        <v>#N/A</v>
      </c>
      <c r="E335" s="5" t="e">
        <f t="shared" ca="1" si="4"/>
        <v>#N/A</v>
      </c>
      <c r="F335" s="57">
        <f ca="1">'control-500'!F371</f>
        <v>0</v>
      </c>
    </row>
    <row r="336" spans="1:6" ht="15" x14ac:dyDescent="0.25">
      <c r="A336" s="6">
        <f>'control-500'!A372</f>
        <v>43252</v>
      </c>
      <c r="B336" s="7" t="e">
        <f ca="1">IF(ROW()&lt;=I$2,'control-500'!L372,NA())</f>
        <v>#N/A</v>
      </c>
      <c r="C336" s="7" t="e">
        <f ca="1">IF(ROW()&lt;=J$2,'control-500'!N372,NA())</f>
        <v>#N/A</v>
      </c>
      <c r="D336" s="5" t="e">
        <f ca="1">IF(ROW()&lt;=I$2,'control-500'!E372,NA())</f>
        <v>#N/A</v>
      </c>
      <c r="E336" s="5" t="e">
        <f t="shared" ca="1" si="4"/>
        <v>#N/A</v>
      </c>
      <c r="F336" s="57">
        <f ca="1">'control-500'!F372</f>
        <v>0</v>
      </c>
    </row>
    <row r="337" spans="1:6" ht="15" x14ac:dyDescent="0.25">
      <c r="A337" s="6">
        <f>'control-500'!A373</f>
        <v>43253</v>
      </c>
      <c r="B337" s="7" t="e">
        <f ca="1">IF(ROW()&lt;=I$2,'control-500'!L373,NA())</f>
        <v>#N/A</v>
      </c>
      <c r="C337" s="7" t="e">
        <f ca="1">IF(ROW()&lt;=J$2,'control-500'!N373,NA())</f>
        <v>#N/A</v>
      </c>
      <c r="D337" s="5" t="e">
        <f ca="1">IF(ROW()&lt;=I$2,'control-500'!E373,NA())</f>
        <v>#N/A</v>
      </c>
      <c r="E337" s="5" t="e">
        <f t="shared" ca="1" si="4"/>
        <v>#N/A</v>
      </c>
      <c r="F337" s="57">
        <f ca="1">'control-500'!F373</f>
        <v>0</v>
      </c>
    </row>
    <row r="338" spans="1:6" ht="15" x14ac:dyDescent="0.25">
      <c r="A338" s="6">
        <f>'control-500'!A374</f>
        <v>43254</v>
      </c>
      <c r="B338" s="7" t="e">
        <f ca="1">IF(ROW()&lt;=I$2,'control-500'!L374,NA())</f>
        <v>#N/A</v>
      </c>
      <c r="C338" s="7" t="e">
        <f ca="1">IF(ROW()&lt;=J$2,'control-500'!N374,NA())</f>
        <v>#N/A</v>
      </c>
      <c r="D338" s="5" t="e">
        <f ca="1">IF(ROW()&lt;=I$2,'control-500'!E374,NA())</f>
        <v>#N/A</v>
      </c>
      <c r="E338" s="5" t="e">
        <f t="shared" ca="1" si="4"/>
        <v>#N/A</v>
      </c>
      <c r="F338" s="57">
        <f ca="1">'control-500'!F374</f>
        <v>0</v>
      </c>
    </row>
    <row r="339" spans="1:6" ht="15" x14ac:dyDescent="0.25">
      <c r="A339" s="6">
        <f>'control-500'!A375</f>
        <v>43255</v>
      </c>
      <c r="B339" s="7" t="e">
        <f ca="1">IF(ROW()&lt;=I$2,'control-500'!L375,NA())</f>
        <v>#N/A</v>
      </c>
      <c r="C339" s="7" t="e">
        <f ca="1">IF(ROW()&lt;=J$2,'control-500'!N375,NA())</f>
        <v>#N/A</v>
      </c>
      <c r="D339" s="5" t="e">
        <f ca="1">IF(ROW()&lt;=I$2,'control-500'!E375,NA())</f>
        <v>#N/A</v>
      </c>
      <c r="E339" s="5" t="e">
        <f t="shared" ca="1" si="4"/>
        <v>#N/A</v>
      </c>
      <c r="F339" s="57">
        <f ca="1">'control-500'!F375</f>
        <v>0</v>
      </c>
    </row>
    <row r="340" spans="1:6" ht="15" x14ac:dyDescent="0.25">
      <c r="A340" s="6">
        <f>'control-500'!A376</f>
        <v>43256</v>
      </c>
      <c r="B340" s="7" t="e">
        <f ca="1">IF(ROW()&lt;=I$2,'control-500'!L376,NA())</f>
        <v>#N/A</v>
      </c>
      <c r="C340" s="7" t="e">
        <f ca="1">IF(ROW()&lt;=J$2,'control-500'!N376,NA())</f>
        <v>#N/A</v>
      </c>
      <c r="D340" s="5" t="e">
        <f ca="1">IF(ROW()&lt;=I$2,'control-500'!E376,NA())</f>
        <v>#N/A</v>
      </c>
      <c r="E340" s="5" t="e">
        <f t="shared" ca="1" si="4"/>
        <v>#N/A</v>
      </c>
      <c r="F340" s="57">
        <f ca="1">'control-500'!F376</f>
        <v>0</v>
      </c>
    </row>
    <row r="341" spans="1:6" ht="15" x14ac:dyDescent="0.25">
      <c r="A341" s="6">
        <f>'control-500'!A377</f>
        <v>43257</v>
      </c>
      <c r="B341" s="7" t="e">
        <f ca="1">IF(ROW()&lt;=I$2,'control-500'!L377,NA())</f>
        <v>#N/A</v>
      </c>
      <c r="C341" s="7" t="e">
        <f ca="1">IF(ROW()&lt;=J$2,'control-500'!N377,NA())</f>
        <v>#N/A</v>
      </c>
      <c r="D341" s="5" t="e">
        <f ca="1">IF(ROW()&lt;=I$2,'control-500'!E377,NA())</f>
        <v>#N/A</v>
      </c>
      <c r="E341" s="5" t="e">
        <f t="shared" ref="E341:E366" ca="1" si="5">AVERAGE(D323:D341)</f>
        <v>#N/A</v>
      </c>
      <c r="F341" s="57">
        <f ca="1">'control-500'!F377</f>
        <v>0</v>
      </c>
    </row>
    <row r="342" spans="1:6" ht="15" x14ac:dyDescent="0.25">
      <c r="A342" s="6">
        <f>'control-500'!A378</f>
        <v>43258</v>
      </c>
      <c r="B342" s="7" t="e">
        <f ca="1">IF(ROW()&lt;=I$2,'control-500'!L378,NA())</f>
        <v>#N/A</v>
      </c>
      <c r="C342" s="7" t="e">
        <f ca="1">IF(ROW()&lt;=J$2,'control-500'!N378,NA())</f>
        <v>#N/A</v>
      </c>
      <c r="D342" s="5" t="e">
        <f ca="1">IF(ROW()&lt;=I$2,'control-500'!E378,NA())</f>
        <v>#N/A</v>
      </c>
      <c r="E342" s="5" t="e">
        <f t="shared" ca="1" si="5"/>
        <v>#N/A</v>
      </c>
      <c r="F342" s="57">
        <f ca="1">'control-500'!F378</f>
        <v>0</v>
      </c>
    </row>
    <row r="343" spans="1:6" ht="15" x14ac:dyDescent="0.25">
      <c r="A343" s="6">
        <f>'control-500'!A379</f>
        <v>43259</v>
      </c>
      <c r="B343" s="7" t="e">
        <f ca="1">IF(ROW()&lt;=I$2,'control-500'!L379,NA())</f>
        <v>#N/A</v>
      </c>
      <c r="C343" s="7" t="e">
        <f ca="1">IF(ROW()&lt;=J$2,'control-500'!N379,NA())</f>
        <v>#N/A</v>
      </c>
      <c r="D343" s="5" t="e">
        <f ca="1">IF(ROW()&lt;=I$2,'control-500'!E379,NA())</f>
        <v>#N/A</v>
      </c>
      <c r="E343" s="5" t="e">
        <f t="shared" ca="1" si="5"/>
        <v>#N/A</v>
      </c>
      <c r="F343" s="57">
        <f ca="1">'control-500'!F379</f>
        <v>0</v>
      </c>
    </row>
    <row r="344" spans="1:6" ht="15" x14ac:dyDescent="0.25">
      <c r="A344" s="6">
        <f>'control-500'!A380</f>
        <v>43260</v>
      </c>
      <c r="B344" s="7" t="e">
        <f ca="1">IF(ROW()&lt;=I$2,'control-500'!L380,NA())</f>
        <v>#N/A</v>
      </c>
      <c r="C344" s="7" t="e">
        <f ca="1">IF(ROW()&lt;=J$2,'control-500'!N380,NA())</f>
        <v>#N/A</v>
      </c>
      <c r="D344" s="5" t="e">
        <f ca="1">IF(ROW()&lt;=I$2,'control-500'!E380,NA())</f>
        <v>#N/A</v>
      </c>
      <c r="E344" s="5" t="e">
        <f t="shared" ca="1" si="5"/>
        <v>#N/A</v>
      </c>
      <c r="F344" s="57">
        <f ca="1">'control-500'!F380</f>
        <v>0</v>
      </c>
    </row>
    <row r="345" spans="1:6" ht="15" x14ac:dyDescent="0.25">
      <c r="A345" s="6">
        <f>'control-500'!A381</f>
        <v>43261</v>
      </c>
      <c r="B345" s="7" t="e">
        <f ca="1">IF(ROW()&lt;=I$2,'control-500'!L381,NA())</f>
        <v>#N/A</v>
      </c>
      <c r="C345" s="7" t="e">
        <f ca="1">IF(ROW()&lt;=J$2,'control-500'!N381,NA())</f>
        <v>#N/A</v>
      </c>
      <c r="D345" s="5" t="e">
        <f ca="1">IF(ROW()&lt;=I$2,'control-500'!E381,NA())</f>
        <v>#N/A</v>
      </c>
      <c r="E345" s="5" t="e">
        <f t="shared" ca="1" si="5"/>
        <v>#N/A</v>
      </c>
      <c r="F345" s="57">
        <f ca="1">'control-500'!F381</f>
        <v>0</v>
      </c>
    </row>
    <row r="346" spans="1:6" ht="15" x14ac:dyDescent="0.25">
      <c r="A346" s="6">
        <f>'control-500'!A382</f>
        <v>43262</v>
      </c>
      <c r="B346" s="7" t="e">
        <f ca="1">IF(ROW()&lt;=I$2,'control-500'!L382,NA())</f>
        <v>#N/A</v>
      </c>
      <c r="C346" s="7" t="e">
        <f ca="1">IF(ROW()&lt;=J$2,'control-500'!N382,NA())</f>
        <v>#N/A</v>
      </c>
      <c r="D346" s="5" t="e">
        <f ca="1">IF(ROW()&lt;=I$2,'control-500'!E382,NA())</f>
        <v>#N/A</v>
      </c>
      <c r="E346" s="5" t="e">
        <f t="shared" ca="1" si="5"/>
        <v>#N/A</v>
      </c>
      <c r="F346" s="57">
        <f ca="1">'control-500'!F382</f>
        <v>0</v>
      </c>
    </row>
    <row r="347" spans="1:6" ht="15" x14ac:dyDescent="0.25">
      <c r="A347" s="6">
        <f>'control-500'!A383</f>
        <v>43263</v>
      </c>
      <c r="B347" s="7" t="e">
        <f ca="1">IF(ROW()&lt;=I$2,'control-500'!L383,NA())</f>
        <v>#N/A</v>
      </c>
      <c r="C347" s="7" t="e">
        <f ca="1">IF(ROW()&lt;=J$2,'control-500'!N383,NA())</f>
        <v>#N/A</v>
      </c>
      <c r="D347" s="5" t="e">
        <f ca="1">IF(ROW()&lt;=I$2,'control-500'!E383,NA())</f>
        <v>#N/A</v>
      </c>
      <c r="E347" s="5" t="e">
        <f t="shared" ca="1" si="5"/>
        <v>#N/A</v>
      </c>
      <c r="F347" s="57">
        <f ca="1">'control-500'!F383</f>
        <v>0</v>
      </c>
    </row>
    <row r="348" spans="1:6" ht="15" x14ac:dyDescent="0.25">
      <c r="A348" s="6">
        <f>'control-500'!A384</f>
        <v>43264</v>
      </c>
      <c r="B348" s="7" t="e">
        <f ca="1">IF(ROW()&lt;=I$2,'control-500'!L384,NA())</f>
        <v>#N/A</v>
      </c>
      <c r="C348" s="7" t="e">
        <f ca="1">IF(ROW()&lt;=J$2,'control-500'!N384,NA())</f>
        <v>#N/A</v>
      </c>
      <c r="D348" s="5" t="e">
        <f ca="1">IF(ROW()&lt;=I$2,'control-500'!E384,NA())</f>
        <v>#N/A</v>
      </c>
      <c r="E348" s="5" t="e">
        <f t="shared" ca="1" si="5"/>
        <v>#N/A</v>
      </c>
      <c r="F348" s="57">
        <f ca="1">'control-500'!F384</f>
        <v>0</v>
      </c>
    </row>
    <row r="349" spans="1:6" ht="15" x14ac:dyDescent="0.25">
      <c r="A349" s="6">
        <f>'control-500'!A385</f>
        <v>43265</v>
      </c>
      <c r="B349" s="7" t="e">
        <f ca="1">IF(ROW()&lt;=I$2,'control-500'!L385,NA())</f>
        <v>#N/A</v>
      </c>
      <c r="C349" s="7" t="e">
        <f ca="1">IF(ROW()&lt;=J$2,'control-500'!N385,NA())</f>
        <v>#N/A</v>
      </c>
      <c r="D349" s="5" t="e">
        <f ca="1">IF(ROW()&lt;=I$2,'control-500'!E385,NA())</f>
        <v>#N/A</v>
      </c>
      <c r="E349" s="5" t="e">
        <f t="shared" ca="1" si="5"/>
        <v>#N/A</v>
      </c>
      <c r="F349" s="57">
        <f ca="1">'control-500'!F385</f>
        <v>0</v>
      </c>
    </row>
    <row r="350" spans="1:6" ht="15" x14ac:dyDescent="0.25">
      <c r="A350" s="6">
        <f>'control-500'!A386</f>
        <v>43266</v>
      </c>
      <c r="B350" s="7" t="e">
        <f ca="1">IF(ROW()&lt;=I$2,'control-500'!L386,NA())</f>
        <v>#N/A</v>
      </c>
      <c r="C350" s="7" t="e">
        <f ca="1">IF(ROW()&lt;=J$2,'control-500'!N386,NA())</f>
        <v>#N/A</v>
      </c>
      <c r="D350" s="5" t="e">
        <f ca="1">IF(ROW()&lt;=I$2,'control-500'!E386,NA())</f>
        <v>#N/A</v>
      </c>
      <c r="E350" s="5" t="e">
        <f t="shared" ca="1" si="5"/>
        <v>#N/A</v>
      </c>
      <c r="F350" s="57">
        <f ca="1">'control-500'!F386</f>
        <v>0</v>
      </c>
    </row>
    <row r="351" spans="1:6" ht="15" x14ac:dyDescent="0.25">
      <c r="A351" s="6">
        <f>'control-500'!A387</f>
        <v>43267</v>
      </c>
      <c r="B351" s="7" t="e">
        <f ca="1">IF(ROW()&lt;=I$2,'control-500'!L387,NA())</f>
        <v>#N/A</v>
      </c>
      <c r="C351" s="7" t="e">
        <f ca="1">IF(ROW()&lt;=J$2,'control-500'!N387,NA())</f>
        <v>#N/A</v>
      </c>
      <c r="D351" s="5" t="e">
        <f ca="1">IF(ROW()&lt;=I$2,'control-500'!E387,NA())</f>
        <v>#N/A</v>
      </c>
      <c r="E351" s="5" t="e">
        <f t="shared" ca="1" si="5"/>
        <v>#N/A</v>
      </c>
      <c r="F351" s="57">
        <f ca="1">'control-500'!F387</f>
        <v>0</v>
      </c>
    </row>
    <row r="352" spans="1:6" ht="15" x14ac:dyDescent="0.25">
      <c r="A352" s="6">
        <f>'control-500'!A388</f>
        <v>43268</v>
      </c>
      <c r="B352" s="7" t="e">
        <f ca="1">IF(ROW()&lt;=I$2,'control-500'!L388,NA())</f>
        <v>#N/A</v>
      </c>
      <c r="C352" s="7" t="e">
        <f ca="1">IF(ROW()&lt;=J$2,'control-500'!N388,NA())</f>
        <v>#N/A</v>
      </c>
      <c r="D352" s="5" t="e">
        <f ca="1">IF(ROW()&lt;=I$2,'control-500'!E388,NA())</f>
        <v>#N/A</v>
      </c>
      <c r="E352" s="5" t="e">
        <f t="shared" ca="1" si="5"/>
        <v>#N/A</v>
      </c>
      <c r="F352" s="57">
        <f ca="1">'control-500'!F388</f>
        <v>0</v>
      </c>
    </row>
    <row r="353" spans="1:6" ht="15" x14ac:dyDescent="0.25">
      <c r="A353" s="6">
        <f>'control-500'!A389</f>
        <v>43269</v>
      </c>
      <c r="B353" s="7" t="e">
        <f ca="1">IF(ROW()&lt;=I$2,'control-500'!L389,NA())</f>
        <v>#N/A</v>
      </c>
      <c r="C353" s="7" t="e">
        <f ca="1">IF(ROW()&lt;=J$2,'control-500'!N389,NA())</f>
        <v>#N/A</v>
      </c>
      <c r="D353" s="5" t="e">
        <f ca="1">IF(ROW()&lt;=I$2,'control-500'!E389,NA())</f>
        <v>#N/A</v>
      </c>
      <c r="E353" s="5" t="e">
        <f t="shared" ca="1" si="5"/>
        <v>#N/A</v>
      </c>
      <c r="F353" s="57">
        <f ca="1">'control-500'!F389</f>
        <v>0</v>
      </c>
    </row>
    <row r="354" spans="1:6" ht="15" x14ac:dyDescent="0.25">
      <c r="A354" s="6">
        <f>'control-500'!A390</f>
        <v>43270</v>
      </c>
      <c r="B354" s="7" t="e">
        <f ca="1">IF(ROW()&lt;=I$2,'control-500'!L390,NA())</f>
        <v>#N/A</v>
      </c>
      <c r="C354" s="7" t="e">
        <f ca="1">IF(ROW()&lt;=J$2,'control-500'!N390,NA())</f>
        <v>#N/A</v>
      </c>
      <c r="D354" s="5" t="e">
        <f ca="1">IF(ROW()&lt;=I$2,'control-500'!E390,NA())</f>
        <v>#N/A</v>
      </c>
      <c r="E354" s="5" t="e">
        <f t="shared" ca="1" si="5"/>
        <v>#N/A</v>
      </c>
      <c r="F354" s="57">
        <f ca="1">'control-500'!F390</f>
        <v>0</v>
      </c>
    </row>
    <row r="355" spans="1:6" ht="15" x14ac:dyDescent="0.25">
      <c r="A355" s="6">
        <f>'control-500'!A391</f>
        <v>43271</v>
      </c>
      <c r="B355" s="7" t="e">
        <f ca="1">IF(ROW()&lt;=I$2,'control-500'!L391,NA())</f>
        <v>#N/A</v>
      </c>
      <c r="C355" s="7" t="e">
        <f ca="1">IF(ROW()&lt;=J$2,'control-500'!N391,NA())</f>
        <v>#N/A</v>
      </c>
      <c r="D355" s="5" t="e">
        <f ca="1">IF(ROW()&lt;=I$2,'control-500'!E391,NA())</f>
        <v>#N/A</v>
      </c>
      <c r="E355" s="5" t="e">
        <f t="shared" ca="1" si="5"/>
        <v>#N/A</v>
      </c>
      <c r="F355" s="57">
        <f ca="1">'control-500'!F391</f>
        <v>0</v>
      </c>
    </row>
    <row r="356" spans="1:6" ht="15" x14ac:dyDescent="0.25">
      <c r="A356" s="6">
        <f>'control-500'!A392</f>
        <v>43272</v>
      </c>
      <c r="B356" s="7" t="e">
        <f ca="1">IF(ROW()&lt;=I$2,'control-500'!L392,NA())</f>
        <v>#N/A</v>
      </c>
      <c r="C356" s="7" t="e">
        <f ca="1">IF(ROW()&lt;=J$2,'control-500'!N392,NA())</f>
        <v>#N/A</v>
      </c>
      <c r="D356" s="5" t="e">
        <f ca="1">IF(ROW()&lt;=I$2,'control-500'!E392,NA())</f>
        <v>#N/A</v>
      </c>
      <c r="E356" s="5" t="e">
        <f t="shared" ca="1" si="5"/>
        <v>#N/A</v>
      </c>
      <c r="F356" s="57">
        <f ca="1">'control-500'!F392</f>
        <v>0</v>
      </c>
    </row>
    <row r="357" spans="1:6" ht="15" x14ac:dyDescent="0.25">
      <c r="A357" s="6">
        <f>'control-500'!A393</f>
        <v>43273</v>
      </c>
      <c r="B357" s="7" t="e">
        <f ca="1">IF(ROW()&lt;=I$2,'control-500'!L393,NA())</f>
        <v>#N/A</v>
      </c>
      <c r="C357" s="7" t="e">
        <f ca="1">IF(ROW()&lt;=J$2,'control-500'!N393,NA())</f>
        <v>#N/A</v>
      </c>
      <c r="D357" s="5" t="e">
        <f ca="1">IF(ROW()&lt;=I$2,'control-500'!E393,NA())</f>
        <v>#N/A</v>
      </c>
      <c r="E357" s="5" t="e">
        <f t="shared" ca="1" si="5"/>
        <v>#N/A</v>
      </c>
      <c r="F357" s="57">
        <f ca="1">'control-500'!F393</f>
        <v>0</v>
      </c>
    </row>
    <row r="358" spans="1:6" ht="15" x14ac:dyDescent="0.25">
      <c r="A358" s="6">
        <f>'control-500'!A394</f>
        <v>43274</v>
      </c>
      <c r="B358" s="7" t="e">
        <f ca="1">IF(ROW()&lt;=I$2,'control-500'!L394,NA())</f>
        <v>#N/A</v>
      </c>
      <c r="C358" s="7" t="e">
        <f ca="1">IF(ROW()&lt;=J$2,'control-500'!N394,NA())</f>
        <v>#N/A</v>
      </c>
      <c r="D358" s="5" t="e">
        <f ca="1">IF(ROW()&lt;=I$2,'control-500'!E394,NA())</f>
        <v>#N/A</v>
      </c>
      <c r="E358" s="5" t="e">
        <f t="shared" ca="1" si="5"/>
        <v>#N/A</v>
      </c>
      <c r="F358" s="57">
        <f ca="1">'control-500'!F394</f>
        <v>0</v>
      </c>
    </row>
    <row r="359" spans="1:6" ht="15" x14ac:dyDescent="0.25">
      <c r="A359" s="6">
        <f>'control-500'!A395</f>
        <v>43275</v>
      </c>
      <c r="B359" s="7" t="e">
        <f ca="1">IF(ROW()&lt;=I$2,'control-500'!L395,NA())</f>
        <v>#N/A</v>
      </c>
      <c r="C359" s="7" t="e">
        <f ca="1">IF(ROW()&lt;=J$2,'control-500'!N395,NA())</f>
        <v>#N/A</v>
      </c>
      <c r="D359" s="5" t="e">
        <f ca="1">IF(ROW()&lt;=I$2,'control-500'!E395,NA())</f>
        <v>#N/A</v>
      </c>
      <c r="E359" s="5" t="e">
        <f t="shared" ca="1" si="5"/>
        <v>#N/A</v>
      </c>
      <c r="F359" s="57">
        <f ca="1">'control-500'!F395</f>
        <v>0</v>
      </c>
    </row>
    <row r="360" spans="1:6" ht="15" x14ac:dyDescent="0.25">
      <c r="A360" s="6">
        <f>'control-500'!A396</f>
        <v>43276</v>
      </c>
      <c r="B360" s="7" t="e">
        <f ca="1">IF(ROW()&lt;=I$2,'control-500'!L396,NA())</f>
        <v>#N/A</v>
      </c>
      <c r="C360" s="7" t="e">
        <f ca="1">IF(ROW()&lt;=J$2,'control-500'!N396,NA())</f>
        <v>#N/A</v>
      </c>
      <c r="D360" s="5" t="e">
        <f ca="1">IF(ROW()&lt;=I$2,'control-500'!E396,NA())</f>
        <v>#N/A</v>
      </c>
      <c r="E360" s="5" t="e">
        <f t="shared" ca="1" si="5"/>
        <v>#N/A</v>
      </c>
      <c r="F360" s="57">
        <f ca="1">'control-500'!F396</f>
        <v>0</v>
      </c>
    </row>
    <row r="361" spans="1:6" ht="15" x14ac:dyDescent="0.25">
      <c r="A361" s="6">
        <f>'control-500'!A397</f>
        <v>43277</v>
      </c>
      <c r="B361" s="7" t="e">
        <f ca="1">IF(ROW()&lt;=I$2,'control-500'!L397,NA())</f>
        <v>#N/A</v>
      </c>
      <c r="C361" s="7" t="e">
        <f ca="1">IF(ROW()&lt;=J$2,'control-500'!N397,NA())</f>
        <v>#N/A</v>
      </c>
      <c r="D361" s="5" t="e">
        <f ca="1">IF(ROW()&lt;=I$2,'control-500'!E397,NA())</f>
        <v>#N/A</v>
      </c>
      <c r="E361" s="5" t="e">
        <f t="shared" ca="1" si="5"/>
        <v>#N/A</v>
      </c>
      <c r="F361" s="57">
        <f ca="1">'control-500'!F397</f>
        <v>0</v>
      </c>
    </row>
    <row r="362" spans="1:6" ht="15" x14ac:dyDescent="0.25">
      <c r="A362" s="6">
        <f>'control-500'!A398</f>
        <v>43278</v>
      </c>
      <c r="B362" s="7" t="e">
        <f ca="1">IF(ROW()&lt;=I$2,'control-500'!L398,NA())</f>
        <v>#N/A</v>
      </c>
      <c r="C362" s="7" t="e">
        <f ca="1">IF(ROW()&lt;=J$2,'control-500'!N398,NA())</f>
        <v>#N/A</v>
      </c>
      <c r="D362" s="5" t="e">
        <f ca="1">IF(ROW()&lt;=I$2,'control-500'!E398,NA())</f>
        <v>#N/A</v>
      </c>
      <c r="E362" s="5" t="e">
        <f t="shared" ca="1" si="5"/>
        <v>#N/A</v>
      </c>
      <c r="F362" s="57">
        <f ca="1">'control-500'!F398</f>
        <v>0</v>
      </c>
    </row>
    <row r="363" spans="1:6" ht="15" x14ac:dyDescent="0.25">
      <c r="A363" s="6">
        <f>'control-500'!A399</f>
        <v>43279</v>
      </c>
      <c r="B363" s="7" t="e">
        <f ca="1">IF(ROW()&lt;=I$2,'control-500'!L399,NA())</f>
        <v>#N/A</v>
      </c>
      <c r="C363" s="7" t="e">
        <f ca="1">IF(ROW()&lt;=J$2,'control-500'!N399,NA())</f>
        <v>#N/A</v>
      </c>
      <c r="D363" s="5" t="e">
        <f ca="1">IF(ROW()&lt;=I$2,'control-500'!E399,NA())</f>
        <v>#N/A</v>
      </c>
      <c r="E363" s="5" t="e">
        <f t="shared" ca="1" si="5"/>
        <v>#N/A</v>
      </c>
      <c r="F363" s="57">
        <f ca="1">'control-500'!F399</f>
        <v>0</v>
      </c>
    </row>
    <row r="364" spans="1:6" ht="15" x14ac:dyDescent="0.25">
      <c r="A364" s="6">
        <f>'control-500'!A400</f>
        <v>43280</v>
      </c>
      <c r="B364" s="7" t="e">
        <f ca="1">IF(ROW()&lt;=I$2,'control-500'!L400,NA())</f>
        <v>#N/A</v>
      </c>
      <c r="C364" s="7" t="e">
        <f ca="1">IF(ROW()&lt;=J$2,'control-500'!N400,NA())</f>
        <v>#N/A</v>
      </c>
      <c r="D364" s="5" t="e">
        <f ca="1">IF(ROW()&lt;=I$2,'control-500'!E400,NA())</f>
        <v>#N/A</v>
      </c>
      <c r="E364" s="5" t="e">
        <f t="shared" ca="1" si="5"/>
        <v>#N/A</v>
      </c>
      <c r="F364" s="57">
        <f ca="1">'control-500'!F400</f>
        <v>0</v>
      </c>
    </row>
    <row r="365" spans="1:6" ht="15" x14ac:dyDescent="0.25">
      <c r="A365" s="6">
        <f>'control-500'!A401</f>
        <v>43281</v>
      </c>
      <c r="B365" s="7" t="e">
        <f ca="1">IF(ROW()&lt;=I$2,'control-500'!L401,NA())</f>
        <v>#N/A</v>
      </c>
      <c r="C365" s="7" t="e">
        <f ca="1">IF(ROW()&lt;=J$2,'control-500'!N401,NA())</f>
        <v>#N/A</v>
      </c>
      <c r="D365" s="5" t="e">
        <f ca="1">IF(ROW()&lt;=I$2,'control-500'!E401,NA())</f>
        <v>#N/A</v>
      </c>
      <c r="E365" s="5" t="e">
        <f t="shared" ca="1" si="5"/>
        <v>#N/A</v>
      </c>
      <c r="F365" s="57">
        <f ca="1">'control-500'!F401</f>
        <v>0</v>
      </c>
    </row>
    <row r="366" spans="1:6" ht="15" x14ac:dyDescent="0.25">
      <c r="A366" s="6">
        <f>'control-500'!A402</f>
        <v>43282</v>
      </c>
      <c r="B366" s="7" t="e">
        <f ca="1">IF(ROW()&lt;=I$2,'control-500'!L402,NA())</f>
        <v>#N/A</v>
      </c>
      <c r="C366" s="7" t="e">
        <f ca="1">IF(ROW()&lt;=J$2,'control-500'!N402,NA())</f>
        <v>#N/A</v>
      </c>
      <c r="D366" s="5" t="e">
        <f ca="1">IF(ROW()&lt;=I$2,'control-500'!E402,NA())</f>
        <v>#N/A</v>
      </c>
      <c r="E366" s="5" t="e">
        <f t="shared" ca="1" si="5"/>
        <v>#N/A</v>
      </c>
      <c r="F366" s="57">
        <f ca="1">'control-500'!F402</f>
        <v>0</v>
      </c>
    </row>
    <row r="367" spans="1:6" ht="15" x14ac:dyDescent="0.25">
      <c r="A367" s="6"/>
      <c r="D367" s="5"/>
      <c r="E367" s="5"/>
      <c r="F367" s="5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A29"/>
  <sheetViews>
    <sheetView zoomScaleNormal="100" workbookViewId="0">
      <selection activeCell="A27" sqref="A27"/>
    </sheetView>
  </sheetViews>
  <sheetFormatPr defaultRowHeight="12.75" x14ac:dyDescent="0.2"/>
  <sheetData>
    <row r="1" spans="1:1" x14ac:dyDescent="0.2">
      <c r="A1" t="str">
        <f>CONCATENATE("Bering Sea Rule - Accumulated 500MB 3-Day ROC - CONUS [",'control-data'!B5,",",'control-data'!B6,"]")</f>
        <v>Bering Sea Rule - Accumulated 500MB 3-Day ROC - CONUS [45,-90]</v>
      </c>
    </row>
    <row r="29" spans="1:1" x14ac:dyDescent="0.2">
      <c r="A29" s="4" t="str">
        <f>CONCATENATE("Bering Sea Rule - Lead Time - CONUS [",'control-data'!B5,",",'control-data'!B6,"]")</f>
        <v>Bering Sea Rule - Lead Time - CONUS [45,-90]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0000"/>
  </sheetPr>
  <dimension ref="A1"/>
  <sheetViews>
    <sheetView workbookViewId="0"/>
  </sheetViews>
  <sheetFormatPr defaultRowHeight="12.75" x14ac:dyDescent="0.2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</sheetPr>
  <dimension ref="A1:G22"/>
  <sheetViews>
    <sheetView zoomScale="80" zoomScaleNormal="80" workbookViewId="0">
      <selection activeCell="A23" sqref="A23"/>
    </sheetView>
  </sheetViews>
  <sheetFormatPr defaultRowHeight="12.75" x14ac:dyDescent="0.2"/>
  <cols>
    <col min="1" max="1" width="15" style="1" bestFit="1" customWidth="1"/>
    <col min="2" max="2" width="8.85546875" style="1" bestFit="1" customWidth="1"/>
    <col min="3" max="3" width="43.140625" style="113" bestFit="1" customWidth="1"/>
    <col min="4" max="4" width="49.5703125" bestFit="1" customWidth="1"/>
    <col min="5" max="5" width="99.85546875" bestFit="1" customWidth="1"/>
    <col min="6" max="6" width="55" bestFit="1" customWidth="1"/>
    <col min="7" max="7" width="62.28515625" bestFit="1" customWidth="1"/>
  </cols>
  <sheetData>
    <row r="1" spans="1:7" x14ac:dyDescent="0.2">
      <c r="A1" s="116" t="s">
        <v>401</v>
      </c>
    </row>
    <row r="2" spans="1:7" ht="15" x14ac:dyDescent="0.25">
      <c r="A2" s="114" t="s">
        <v>336</v>
      </c>
      <c r="B2" s="114" t="s">
        <v>402</v>
      </c>
      <c r="C2" s="115" t="s">
        <v>337</v>
      </c>
      <c r="D2" s="117" t="s">
        <v>435</v>
      </c>
      <c r="E2" s="118" t="s">
        <v>436</v>
      </c>
      <c r="F2" s="120" t="s">
        <v>438</v>
      </c>
      <c r="G2" s="120" t="s">
        <v>449</v>
      </c>
    </row>
    <row r="3" spans="1:7" x14ac:dyDescent="0.2">
      <c r="A3" s="1">
        <v>1</v>
      </c>
      <c r="B3" s="1" t="s">
        <v>403</v>
      </c>
      <c r="C3" s="113" t="s">
        <v>404</v>
      </c>
      <c r="D3" t="s">
        <v>405</v>
      </c>
      <c r="E3" s="4" t="s">
        <v>437</v>
      </c>
      <c r="F3" s="4" t="s">
        <v>439</v>
      </c>
    </row>
    <row r="4" spans="1:7" x14ac:dyDescent="0.2">
      <c r="A4" s="1">
        <v>2</v>
      </c>
      <c r="B4" s="1" t="s">
        <v>406</v>
      </c>
      <c r="C4" s="113" t="s">
        <v>407</v>
      </c>
      <c r="D4" t="s">
        <v>408</v>
      </c>
      <c r="E4" t="s">
        <v>409</v>
      </c>
    </row>
    <row r="5" spans="1:7" x14ac:dyDescent="0.2">
      <c r="A5" s="1">
        <v>3</v>
      </c>
      <c r="B5" s="1" t="s">
        <v>410</v>
      </c>
      <c r="C5" s="113" t="s">
        <v>411</v>
      </c>
      <c r="D5" t="s">
        <v>412</v>
      </c>
      <c r="E5" t="s">
        <v>413</v>
      </c>
      <c r="F5" s="4" t="s">
        <v>454</v>
      </c>
      <c r="G5" s="4" t="s">
        <v>440</v>
      </c>
    </row>
    <row r="6" spans="1:7" x14ac:dyDescent="0.2">
      <c r="A6" s="1">
        <v>4</v>
      </c>
      <c r="B6" s="1" t="s">
        <v>414</v>
      </c>
      <c r="C6" s="113" t="s">
        <v>415</v>
      </c>
      <c r="D6" t="s">
        <v>412</v>
      </c>
      <c r="E6" t="s">
        <v>413</v>
      </c>
      <c r="F6" s="4" t="s">
        <v>454</v>
      </c>
      <c r="G6" s="4" t="s">
        <v>440</v>
      </c>
    </row>
    <row r="7" spans="1:7" x14ac:dyDescent="0.2">
      <c r="A7" s="1">
        <v>5</v>
      </c>
      <c r="B7" s="1" t="s">
        <v>416</v>
      </c>
      <c r="C7" s="112" t="s">
        <v>452</v>
      </c>
      <c r="D7" t="s">
        <v>412</v>
      </c>
      <c r="E7" t="s">
        <v>413</v>
      </c>
      <c r="F7" s="4" t="s">
        <v>454</v>
      </c>
      <c r="G7" s="4" t="s">
        <v>440</v>
      </c>
    </row>
    <row r="8" spans="1:7" x14ac:dyDescent="0.2">
      <c r="A8" s="1">
        <v>6</v>
      </c>
      <c r="B8" s="1" t="s">
        <v>417</v>
      </c>
      <c r="C8" s="112" t="s">
        <v>453</v>
      </c>
      <c r="D8" t="s">
        <v>412</v>
      </c>
      <c r="E8" t="s">
        <v>413</v>
      </c>
      <c r="F8" s="4" t="s">
        <v>454</v>
      </c>
      <c r="G8" s="4" t="s">
        <v>440</v>
      </c>
    </row>
    <row r="10" spans="1:7" x14ac:dyDescent="0.2">
      <c r="A10" s="119" t="s">
        <v>418</v>
      </c>
    </row>
    <row r="11" spans="1:7" ht="15" x14ac:dyDescent="0.25">
      <c r="A11" s="114" t="s">
        <v>336</v>
      </c>
      <c r="B11" s="114" t="s">
        <v>402</v>
      </c>
      <c r="C11" s="115" t="s">
        <v>337</v>
      </c>
      <c r="D11" s="117" t="s">
        <v>435</v>
      </c>
      <c r="E11" s="118" t="s">
        <v>436</v>
      </c>
    </row>
    <row r="12" spans="1:7" x14ac:dyDescent="0.2">
      <c r="A12" s="1">
        <v>7</v>
      </c>
      <c r="B12" s="1" t="s">
        <v>419</v>
      </c>
      <c r="C12" s="113" t="s">
        <v>420</v>
      </c>
      <c r="D12" t="s">
        <v>421</v>
      </c>
    </row>
    <row r="13" spans="1:7" x14ac:dyDescent="0.2">
      <c r="A13" s="1">
        <v>8</v>
      </c>
      <c r="B13" s="1" t="s">
        <v>403</v>
      </c>
      <c r="C13" s="113" t="s">
        <v>422</v>
      </c>
      <c r="D13" t="s">
        <v>423</v>
      </c>
    </row>
    <row r="14" spans="1:7" x14ac:dyDescent="0.2">
      <c r="A14" s="1">
        <v>9</v>
      </c>
      <c r="B14" s="1" t="s">
        <v>424</v>
      </c>
      <c r="C14" s="113" t="s">
        <v>425</v>
      </c>
      <c r="D14" t="s">
        <v>426</v>
      </c>
    </row>
    <row r="16" spans="1:7" x14ac:dyDescent="0.2">
      <c r="A16" s="116" t="s">
        <v>401</v>
      </c>
    </row>
    <row r="17" spans="1:5" ht="15" x14ac:dyDescent="0.25">
      <c r="A17" s="114" t="s">
        <v>336</v>
      </c>
      <c r="B17" s="114" t="s">
        <v>402</v>
      </c>
      <c r="C17" s="115" t="s">
        <v>337</v>
      </c>
      <c r="D17" s="117" t="s">
        <v>435</v>
      </c>
      <c r="E17" s="118" t="s">
        <v>436</v>
      </c>
    </row>
    <row r="18" spans="1:5" x14ac:dyDescent="0.2">
      <c r="A18" s="1">
        <v>10</v>
      </c>
      <c r="B18" s="1" t="s">
        <v>427</v>
      </c>
      <c r="C18" s="113" t="s">
        <v>428</v>
      </c>
      <c r="D18" t="s">
        <v>429</v>
      </c>
      <c r="E18" t="s">
        <v>430</v>
      </c>
    </row>
    <row r="20" spans="1:5" x14ac:dyDescent="0.2">
      <c r="A20" s="119" t="s">
        <v>431</v>
      </c>
    </row>
    <row r="21" spans="1:5" ht="15" x14ac:dyDescent="0.25">
      <c r="A21" s="114" t="s">
        <v>336</v>
      </c>
      <c r="B21" s="114" t="s">
        <v>402</v>
      </c>
      <c r="C21" s="115" t="s">
        <v>337</v>
      </c>
      <c r="D21" s="117" t="s">
        <v>435</v>
      </c>
      <c r="E21" s="118" t="s">
        <v>436</v>
      </c>
    </row>
    <row r="22" spans="1:5" x14ac:dyDescent="0.2">
      <c r="A22" s="1">
        <v>11</v>
      </c>
      <c r="B22" s="1" t="s">
        <v>432</v>
      </c>
      <c r="C22" s="113" t="s">
        <v>433</v>
      </c>
      <c r="D22" s="4" t="s">
        <v>434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698</vt:i4>
      </vt:variant>
    </vt:vector>
  </HeadingPairs>
  <TitlesOfParts>
    <vt:vector size="706" baseType="lpstr">
      <vt:lpstr>control-data</vt:lpstr>
      <vt:lpstr>conus</vt:lpstr>
      <vt:lpstr>bering</vt:lpstr>
      <vt:lpstr>control-500</vt:lpstr>
      <vt:lpstr>data-to-chart</vt:lpstr>
      <vt:lpstr>charts</vt:lpstr>
      <vt:lpstr>connect-map</vt:lpstr>
      <vt:lpstr>how-to</vt:lpstr>
      <vt:lpstr>bering!test</vt:lpstr>
      <vt:lpstr>conus!test</vt:lpstr>
      <vt:lpstr>conus!test_1</vt:lpstr>
      <vt:lpstr>bering!test_10</vt:lpstr>
      <vt:lpstr>conus!test_10</vt:lpstr>
      <vt:lpstr>bering!test_100</vt:lpstr>
      <vt:lpstr>conus!test_100</vt:lpstr>
      <vt:lpstr>bering!test_101</vt:lpstr>
      <vt:lpstr>conus!test_101</vt:lpstr>
      <vt:lpstr>bering!test_102</vt:lpstr>
      <vt:lpstr>conus!test_102</vt:lpstr>
      <vt:lpstr>bering!test_103</vt:lpstr>
      <vt:lpstr>conus!test_103</vt:lpstr>
      <vt:lpstr>bering!test_104</vt:lpstr>
      <vt:lpstr>conus!test_104</vt:lpstr>
      <vt:lpstr>bering!test_105</vt:lpstr>
      <vt:lpstr>conus!test_105</vt:lpstr>
      <vt:lpstr>bering!test_106</vt:lpstr>
      <vt:lpstr>conus!test_106</vt:lpstr>
      <vt:lpstr>bering!test_107</vt:lpstr>
      <vt:lpstr>conus!test_107</vt:lpstr>
      <vt:lpstr>bering!test_108</vt:lpstr>
      <vt:lpstr>conus!test_108</vt:lpstr>
      <vt:lpstr>bering!test_109</vt:lpstr>
      <vt:lpstr>conus!test_109</vt:lpstr>
      <vt:lpstr>bering!test_11</vt:lpstr>
      <vt:lpstr>conus!test_11</vt:lpstr>
      <vt:lpstr>bering!test_110</vt:lpstr>
      <vt:lpstr>conus!test_110</vt:lpstr>
      <vt:lpstr>bering!test_111</vt:lpstr>
      <vt:lpstr>conus!test_111</vt:lpstr>
      <vt:lpstr>bering!test_112</vt:lpstr>
      <vt:lpstr>conus!test_112</vt:lpstr>
      <vt:lpstr>bering!test_113</vt:lpstr>
      <vt:lpstr>conus!test_113</vt:lpstr>
      <vt:lpstr>bering!test_114</vt:lpstr>
      <vt:lpstr>conus!test_114</vt:lpstr>
      <vt:lpstr>conus!test_115</vt:lpstr>
      <vt:lpstr>bering!test_116</vt:lpstr>
      <vt:lpstr>conus!test_116</vt:lpstr>
      <vt:lpstr>conus!test_117</vt:lpstr>
      <vt:lpstr>bering!test_118</vt:lpstr>
      <vt:lpstr>conus!test_118</vt:lpstr>
      <vt:lpstr>conus!test_119</vt:lpstr>
      <vt:lpstr>bering!test_12</vt:lpstr>
      <vt:lpstr>conus!test_12</vt:lpstr>
      <vt:lpstr>bering!test_120</vt:lpstr>
      <vt:lpstr>conus!test_120</vt:lpstr>
      <vt:lpstr>bering!test_121</vt:lpstr>
      <vt:lpstr>conus!test_121</vt:lpstr>
      <vt:lpstr>conus!test_122</vt:lpstr>
      <vt:lpstr>bering!test_123</vt:lpstr>
      <vt:lpstr>conus!test_123</vt:lpstr>
      <vt:lpstr>conus!test_124</vt:lpstr>
      <vt:lpstr>bering!test_125</vt:lpstr>
      <vt:lpstr>conus!test_125</vt:lpstr>
      <vt:lpstr>conus!test_126</vt:lpstr>
      <vt:lpstr>bering!test_127</vt:lpstr>
      <vt:lpstr>conus!test_127</vt:lpstr>
      <vt:lpstr>bering!test_128</vt:lpstr>
      <vt:lpstr>conus!test_128</vt:lpstr>
      <vt:lpstr>bering!test_129</vt:lpstr>
      <vt:lpstr>conus!test_129</vt:lpstr>
      <vt:lpstr>bering!test_13</vt:lpstr>
      <vt:lpstr>conus!test_13</vt:lpstr>
      <vt:lpstr>bering!test_130</vt:lpstr>
      <vt:lpstr>conus!test_130</vt:lpstr>
      <vt:lpstr>bering!test_131</vt:lpstr>
      <vt:lpstr>conus!test_131</vt:lpstr>
      <vt:lpstr>bering!test_132</vt:lpstr>
      <vt:lpstr>conus!test_132</vt:lpstr>
      <vt:lpstr>bering!test_133</vt:lpstr>
      <vt:lpstr>conus!test_133</vt:lpstr>
      <vt:lpstr>bering!test_134</vt:lpstr>
      <vt:lpstr>conus!test_134</vt:lpstr>
      <vt:lpstr>bering!test_135</vt:lpstr>
      <vt:lpstr>conus!test_135</vt:lpstr>
      <vt:lpstr>bering!test_136</vt:lpstr>
      <vt:lpstr>conus!test_136</vt:lpstr>
      <vt:lpstr>bering!test_137</vt:lpstr>
      <vt:lpstr>conus!test_137</vt:lpstr>
      <vt:lpstr>bering!test_138</vt:lpstr>
      <vt:lpstr>conus!test_138</vt:lpstr>
      <vt:lpstr>bering!test_139</vt:lpstr>
      <vt:lpstr>conus!test_139</vt:lpstr>
      <vt:lpstr>bering!test_14</vt:lpstr>
      <vt:lpstr>conus!test_14</vt:lpstr>
      <vt:lpstr>bering!test_140</vt:lpstr>
      <vt:lpstr>conus!test_140</vt:lpstr>
      <vt:lpstr>bering!test_141</vt:lpstr>
      <vt:lpstr>conus!test_141</vt:lpstr>
      <vt:lpstr>bering!test_142</vt:lpstr>
      <vt:lpstr>conus!test_142</vt:lpstr>
      <vt:lpstr>bering!test_143</vt:lpstr>
      <vt:lpstr>conus!test_143</vt:lpstr>
      <vt:lpstr>bering!test_144</vt:lpstr>
      <vt:lpstr>conus!test_144</vt:lpstr>
      <vt:lpstr>bering!test_145</vt:lpstr>
      <vt:lpstr>conus!test_145</vt:lpstr>
      <vt:lpstr>bering!test_146</vt:lpstr>
      <vt:lpstr>conus!test_146</vt:lpstr>
      <vt:lpstr>bering!test_147</vt:lpstr>
      <vt:lpstr>conus!test_147</vt:lpstr>
      <vt:lpstr>bering!test_148</vt:lpstr>
      <vt:lpstr>conus!test_148</vt:lpstr>
      <vt:lpstr>bering!test_149</vt:lpstr>
      <vt:lpstr>conus!test_149</vt:lpstr>
      <vt:lpstr>conus!test_15</vt:lpstr>
      <vt:lpstr>bering!test_150</vt:lpstr>
      <vt:lpstr>conus!test_150</vt:lpstr>
      <vt:lpstr>bering!test_151</vt:lpstr>
      <vt:lpstr>conus!test_151</vt:lpstr>
      <vt:lpstr>bering!test_152</vt:lpstr>
      <vt:lpstr>conus!test_152</vt:lpstr>
      <vt:lpstr>bering!test_153</vt:lpstr>
      <vt:lpstr>conus!test_153</vt:lpstr>
      <vt:lpstr>bering!test_154</vt:lpstr>
      <vt:lpstr>conus!test_154</vt:lpstr>
      <vt:lpstr>bering!test_155</vt:lpstr>
      <vt:lpstr>conus!test_155</vt:lpstr>
      <vt:lpstr>bering!test_156</vt:lpstr>
      <vt:lpstr>conus!test_156</vt:lpstr>
      <vt:lpstr>bering!test_157</vt:lpstr>
      <vt:lpstr>conus!test_157</vt:lpstr>
      <vt:lpstr>bering!test_158</vt:lpstr>
      <vt:lpstr>conus!test_158</vt:lpstr>
      <vt:lpstr>bering!test_159</vt:lpstr>
      <vt:lpstr>conus!test_159</vt:lpstr>
      <vt:lpstr>bering!test_16</vt:lpstr>
      <vt:lpstr>conus!test_16</vt:lpstr>
      <vt:lpstr>bering!test_160</vt:lpstr>
      <vt:lpstr>conus!test_160</vt:lpstr>
      <vt:lpstr>bering!test_161</vt:lpstr>
      <vt:lpstr>conus!test_161</vt:lpstr>
      <vt:lpstr>bering!test_162</vt:lpstr>
      <vt:lpstr>conus!test_162</vt:lpstr>
      <vt:lpstr>bering!test_163</vt:lpstr>
      <vt:lpstr>conus!test_163</vt:lpstr>
      <vt:lpstr>bering!test_164</vt:lpstr>
      <vt:lpstr>conus!test_164</vt:lpstr>
      <vt:lpstr>bering!test_165</vt:lpstr>
      <vt:lpstr>conus!test_165</vt:lpstr>
      <vt:lpstr>bering!test_166</vt:lpstr>
      <vt:lpstr>conus!test_166</vt:lpstr>
      <vt:lpstr>bering!test_167</vt:lpstr>
      <vt:lpstr>conus!test_167</vt:lpstr>
      <vt:lpstr>bering!test_168</vt:lpstr>
      <vt:lpstr>conus!test_168</vt:lpstr>
      <vt:lpstr>bering!test_169</vt:lpstr>
      <vt:lpstr>conus!test_169</vt:lpstr>
      <vt:lpstr>bering!test_17</vt:lpstr>
      <vt:lpstr>conus!test_17</vt:lpstr>
      <vt:lpstr>bering!test_170</vt:lpstr>
      <vt:lpstr>conus!test_170</vt:lpstr>
      <vt:lpstr>bering!test_171</vt:lpstr>
      <vt:lpstr>conus!test_171</vt:lpstr>
      <vt:lpstr>bering!test_172</vt:lpstr>
      <vt:lpstr>conus!test_172</vt:lpstr>
      <vt:lpstr>bering!test_173</vt:lpstr>
      <vt:lpstr>conus!test_173</vt:lpstr>
      <vt:lpstr>bering!test_174</vt:lpstr>
      <vt:lpstr>conus!test_174</vt:lpstr>
      <vt:lpstr>bering!test_175</vt:lpstr>
      <vt:lpstr>conus!test_175</vt:lpstr>
      <vt:lpstr>bering!test_176</vt:lpstr>
      <vt:lpstr>conus!test_176</vt:lpstr>
      <vt:lpstr>bering!test_177</vt:lpstr>
      <vt:lpstr>conus!test_177</vt:lpstr>
      <vt:lpstr>bering!test_178</vt:lpstr>
      <vt:lpstr>conus!test_178</vt:lpstr>
      <vt:lpstr>bering!test_179</vt:lpstr>
      <vt:lpstr>conus!test_179</vt:lpstr>
      <vt:lpstr>bering!test_18</vt:lpstr>
      <vt:lpstr>conus!test_18</vt:lpstr>
      <vt:lpstr>bering!test_180</vt:lpstr>
      <vt:lpstr>conus!test_180</vt:lpstr>
      <vt:lpstr>bering!test_181</vt:lpstr>
      <vt:lpstr>conus!test_181</vt:lpstr>
      <vt:lpstr>bering!test_182</vt:lpstr>
      <vt:lpstr>conus!test_182</vt:lpstr>
      <vt:lpstr>bering!test_183</vt:lpstr>
      <vt:lpstr>conus!test_183</vt:lpstr>
      <vt:lpstr>bering!test_184</vt:lpstr>
      <vt:lpstr>conus!test_184</vt:lpstr>
      <vt:lpstr>bering!test_185</vt:lpstr>
      <vt:lpstr>conus!test_185</vt:lpstr>
      <vt:lpstr>bering!test_186</vt:lpstr>
      <vt:lpstr>conus!test_186</vt:lpstr>
      <vt:lpstr>bering!test_187</vt:lpstr>
      <vt:lpstr>conus!test_187</vt:lpstr>
      <vt:lpstr>bering!test_188</vt:lpstr>
      <vt:lpstr>conus!test_188</vt:lpstr>
      <vt:lpstr>bering!test_189</vt:lpstr>
      <vt:lpstr>conus!test_189</vt:lpstr>
      <vt:lpstr>bering!test_19</vt:lpstr>
      <vt:lpstr>conus!test_19</vt:lpstr>
      <vt:lpstr>bering!test_190</vt:lpstr>
      <vt:lpstr>conus!test_190</vt:lpstr>
      <vt:lpstr>bering!test_191</vt:lpstr>
      <vt:lpstr>conus!test_191</vt:lpstr>
      <vt:lpstr>bering!test_192</vt:lpstr>
      <vt:lpstr>conus!test_192</vt:lpstr>
      <vt:lpstr>bering!test_193</vt:lpstr>
      <vt:lpstr>conus!test_193</vt:lpstr>
      <vt:lpstr>bering!test_194</vt:lpstr>
      <vt:lpstr>conus!test_194</vt:lpstr>
      <vt:lpstr>bering!test_195</vt:lpstr>
      <vt:lpstr>conus!test_195</vt:lpstr>
      <vt:lpstr>bering!test_196</vt:lpstr>
      <vt:lpstr>conus!test_196</vt:lpstr>
      <vt:lpstr>bering!test_197</vt:lpstr>
      <vt:lpstr>conus!test_197</vt:lpstr>
      <vt:lpstr>bering!test_198</vt:lpstr>
      <vt:lpstr>conus!test_198</vt:lpstr>
      <vt:lpstr>bering!test_199</vt:lpstr>
      <vt:lpstr>conus!test_199</vt:lpstr>
      <vt:lpstr>bering!test_2</vt:lpstr>
      <vt:lpstr>conus!test_2</vt:lpstr>
      <vt:lpstr>bering!test_20</vt:lpstr>
      <vt:lpstr>conus!test_20</vt:lpstr>
      <vt:lpstr>bering!test_200</vt:lpstr>
      <vt:lpstr>conus!test_200</vt:lpstr>
      <vt:lpstr>bering!test_201</vt:lpstr>
      <vt:lpstr>conus!test_201</vt:lpstr>
      <vt:lpstr>bering!test_202</vt:lpstr>
      <vt:lpstr>conus!test_202</vt:lpstr>
      <vt:lpstr>bering!test_203</vt:lpstr>
      <vt:lpstr>conus!test_203</vt:lpstr>
      <vt:lpstr>bering!test_204</vt:lpstr>
      <vt:lpstr>conus!test_204</vt:lpstr>
      <vt:lpstr>bering!test_205</vt:lpstr>
      <vt:lpstr>conus!test_205</vt:lpstr>
      <vt:lpstr>bering!test_206</vt:lpstr>
      <vt:lpstr>conus!test_206</vt:lpstr>
      <vt:lpstr>bering!test_207</vt:lpstr>
      <vt:lpstr>conus!test_207</vt:lpstr>
      <vt:lpstr>bering!test_208</vt:lpstr>
      <vt:lpstr>conus!test_208</vt:lpstr>
      <vt:lpstr>bering!test_209</vt:lpstr>
      <vt:lpstr>conus!test_209</vt:lpstr>
      <vt:lpstr>bering!test_21</vt:lpstr>
      <vt:lpstr>conus!test_21</vt:lpstr>
      <vt:lpstr>bering!test_210</vt:lpstr>
      <vt:lpstr>conus!test_210</vt:lpstr>
      <vt:lpstr>bering!test_211</vt:lpstr>
      <vt:lpstr>conus!test_211</vt:lpstr>
      <vt:lpstr>bering!test_212</vt:lpstr>
      <vt:lpstr>conus!test_212</vt:lpstr>
      <vt:lpstr>bering!test_213</vt:lpstr>
      <vt:lpstr>conus!test_213</vt:lpstr>
      <vt:lpstr>bering!test_214</vt:lpstr>
      <vt:lpstr>conus!test_214</vt:lpstr>
      <vt:lpstr>bering!test_215</vt:lpstr>
      <vt:lpstr>conus!test_215</vt:lpstr>
      <vt:lpstr>bering!test_216</vt:lpstr>
      <vt:lpstr>conus!test_216</vt:lpstr>
      <vt:lpstr>bering!test_217</vt:lpstr>
      <vt:lpstr>conus!test_217</vt:lpstr>
      <vt:lpstr>bering!test_218</vt:lpstr>
      <vt:lpstr>conus!test_218</vt:lpstr>
      <vt:lpstr>bering!test_219</vt:lpstr>
      <vt:lpstr>conus!test_219</vt:lpstr>
      <vt:lpstr>bering!test_22</vt:lpstr>
      <vt:lpstr>conus!test_22</vt:lpstr>
      <vt:lpstr>bering!test_220</vt:lpstr>
      <vt:lpstr>conus!test_220</vt:lpstr>
      <vt:lpstr>bering!test_221</vt:lpstr>
      <vt:lpstr>conus!test_221</vt:lpstr>
      <vt:lpstr>bering!test_222</vt:lpstr>
      <vt:lpstr>conus!test_222</vt:lpstr>
      <vt:lpstr>bering!test_223</vt:lpstr>
      <vt:lpstr>conus!test_223</vt:lpstr>
      <vt:lpstr>bering!test_224</vt:lpstr>
      <vt:lpstr>conus!test_224</vt:lpstr>
      <vt:lpstr>bering!test_225</vt:lpstr>
      <vt:lpstr>conus!test_225</vt:lpstr>
      <vt:lpstr>bering!test_226</vt:lpstr>
      <vt:lpstr>conus!test_226</vt:lpstr>
      <vt:lpstr>bering!test_227</vt:lpstr>
      <vt:lpstr>conus!test_227</vt:lpstr>
      <vt:lpstr>bering!test_228</vt:lpstr>
      <vt:lpstr>conus!test_228</vt:lpstr>
      <vt:lpstr>bering!test_229</vt:lpstr>
      <vt:lpstr>conus!test_229</vt:lpstr>
      <vt:lpstr>bering!test_23</vt:lpstr>
      <vt:lpstr>conus!test_23</vt:lpstr>
      <vt:lpstr>bering!test_230</vt:lpstr>
      <vt:lpstr>conus!test_230</vt:lpstr>
      <vt:lpstr>bering!test_231</vt:lpstr>
      <vt:lpstr>conus!test_231</vt:lpstr>
      <vt:lpstr>bering!test_232</vt:lpstr>
      <vt:lpstr>conus!test_232</vt:lpstr>
      <vt:lpstr>bering!test_233</vt:lpstr>
      <vt:lpstr>conus!test_233</vt:lpstr>
      <vt:lpstr>bering!test_234</vt:lpstr>
      <vt:lpstr>conus!test_234</vt:lpstr>
      <vt:lpstr>bering!test_235</vt:lpstr>
      <vt:lpstr>conus!test_235</vt:lpstr>
      <vt:lpstr>bering!test_236</vt:lpstr>
      <vt:lpstr>conus!test_236</vt:lpstr>
      <vt:lpstr>bering!test_237</vt:lpstr>
      <vt:lpstr>conus!test_237</vt:lpstr>
      <vt:lpstr>bering!test_238</vt:lpstr>
      <vt:lpstr>conus!test_238</vt:lpstr>
      <vt:lpstr>bering!test_239</vt:lpstr>
      <vt:lpstr>conus!test_239</vt:lpstr>
      <vt:lpstr>bering!test_24</vt:lpstr>
      <vt:lpstr>conus!test_24</vt:lpstr>
      <vt:lpstr>bering!test_240</vt:lpstr>
      <vt:lpstr>conus!test_240</vt:lpstr>
      <vt:lpstr>bering!test_241</vt:lpstr>
      <vt:lpstr>conus!test_241</vt:lpstr>
      <vt:lpstr>bering!test_242</vt:lpstr>
      <vt:lpstr>conus!test_242</vt:lpstr>
      <vt:lpstr>bering!test_243</vt:lpstr>
      <vt:lpstr>conus!test_243</vt:lpstr>
      <vt:lpstr>bering!test_244</vt:lpstr>
      <vt:lpstr>conus!test_244</vt:lpstr>
      <vt:lpstr>bering!test_245</vt:lpstr>
      <vt:lpstr>conus!test_245</vt:lpstr>
      <vt:lpstr>bering!test_246</vt:lpstr>
      <vt:lpstr>conus!test_246</vt:lpstr>
      <vt:lpstr>bering!test_247</vt:lpstr>
      <vt:lpstr>conus!test_247</vt:lpstr>
      <vt:lpstr>bering!test_248</vt:lpstr>
      <vt:lpstr>conus!test_248</vt:lpstr>
      <vt:lpstr>bering!test_249</vt:lpstr>
      <vt:lpstr>conus!test_249</vt:lpstr>
      <vt:lpstr>bering!test_25</vt:lpstr>
      <vt:lpstr>conus!test_25</vt:lpstr>
      <vt:lpstr>bering!test_250</vt:lpstr>
      <vt:lpstr>conus!test_250</vt:lpstr>
      <vt:lpstr>bering!test_251</vt:lpstr>
      <vt:lpstr>conus!test_251</vt:lpstr>
      <vt:lpstr>bering!test_252</vt:lpstr>
      <vt:lpstr>conus!test_252</vt:lpstr>
      <vt:lpstr>bering!test_253</vt:lpstr>
      <vt:lpstr>conus!test_253</vt:lpstr>
      <vt:lpstr>bering!test_254</vt:lpstr>
      <vt:lpstr>conus!test_254</vt:lpstr>
      <vt:lpstr>bering!test_255</vt:lpstr>
      <vt:lpstr>conus!test_255</vt:lpstr>
      <vt:lpstr>bering!test_256</vt:lpstr>
      <vt:lpstr>conus!test_256</vt:lpstr>
      <vt:lpstr>bering!test_257</vt:lpstr>
      <vt:lpstr>conus!test_257</vt:lpstr>
      <vt:lpstr>bering!test_258</vt:lpstr>
      <vt:lpstr>conus!test_258</vt:lpstr>
      <vt:lpstr>bering!test_259</vt:lpstr>
      <vt:lpstr>conus!test_259</vt:lpstr>
      <vt:lpstr>bering!test_26</vt:lpstr>
      <vt:lpstr>conus!test_26</vt:lpstr>
      <vt:lpstr>bering!test_260</vt:lpstr>
      <vt:lpstr>conus!test_260</vt:lpstr>
      <vt:lpstr>bering!test_261</vt:lpstr>
      <vt:lpstr>conus!test_261</vt:lpstr>
      <vt:lpstr>bering!test_262</vt:lpstr>
      <vt:lpstr>conus!test_262</vt:lpstr>
      <vt:lpstr>bering!test_263</vt:lpstr>
      <vt:lpstr>conus!test_263</vt:lpstr>
      <vt:lpstr>bering!test_264</vt:lpstr>
      <vt:lpstr>conus!test_264</vt:lpstr>
      <vt:lpstr>bering!test_265</vt:lpstr>
      <vt:lpstr>conus!test_265</vt:lpstr>
      <vt:lpstr>bering!test_266</vt:lpstr>
      <vt:lpstr>conus!test_266</vt:lpstr>
      <vt:lpstr>bering!test_267</vt:lpstr>
      <vt:lpstr>conus!test_267</vt:lpstr>
      <vt:lpstr>bering!test_268</vt:lpstr>
      <vt:lpstr>conus!test_268</vt:lpstr>
      <vt:lpstr>bering!test_269</vt:lpstr>
      <vt:lpstr>conus!test_269</vt:lpstr>
      <vt:lpstr>bering!test_27</vt:lpstr>
      <vt:lpstr>conus!test_27</vt:lpstr>
      <vt:lpstr>bering!test_270</vt:lpstr>
      <vt:lpstr>conus!test_270</vt:lpstr>
      <vt:lpstr>bering!test_271</vt:lpstr>
      <vt:lpstr>conus!test_271</vt:lpstr>
      <vt:lpstr>bering!test_272</vt:lpstr>
      <vt:lpstr>conus!test_272</vt:lpstr>
      <vt:lpstr>bering!test_273</vt:lpstr>
      <vt:lpstr>conus!test_273</vt:lpstr>
      <vt:lpstr>bering!test_274</vt:lpstr>
      <vt:lpstr>conus!test_274</vt:lpstr>
      <vt:lpstr>bering!test_275</vt:lpstr>
      <vt:lpstr>conus!test_275</vt:lpstr>
      <vt:lpstr>bering!test_276</vt:lpstr>
      <vt:lpstr>conus!test_276</vt:lpstr>
      <vt:lpstr>bering!test_277</vt:lpstr>
      <vt:lpstr>conus!test_277</vt:lpstr>
      <vt:lpstr>bering!test_278</vt:lpstr>
      <vt:lpstr>conus!test_278</vt:lpstr>
      <vt:lpstr>bering!test_279</vt:lpstr>
      <vt:lpstr>conus!test_279</vt:lpstr>
      <vt:lpstr>bering!test_28</vt:lpstr>
      <vt:lpstr>conus!test_28</vt:lpstr>
      <vt:lpstr>bering!test_280</vt:lpstr>
      <vt:lpstr>conus!test_280</vt:lpstr>
      <vt:lpstr>bering!test_281</vt:lpstr>
      <vt:lpstr>conus!test_281</vt:lpstr>
      <vt:lpstr>bering!test_282</vt:lpstr>
      <vt:lpstr>conus!test_282</vt:lpstr>
      <vt:lpstr>bering!test_283</vt:lpstr>
      <vt:lpstr>conus!test_283</vt:lpstr>
      <vt:lpstr>bering!test_284</vt:lpstr>
      <vt:lpstr>conus!test_284</vt:lpstr>
      <vt:lpstr>bering!test_285</vt:lpstr>
      <vt:lpstr>conus!test_285</vt:lpstr>
      <vt:lpstr>conus!test_286</vt:lpstr>
      <vt:lpstr>bering!test_287</vt:lpstr>
      <vt:lpstr>conus!test_287</vt:lpstr>
      <vt:lpstr>bering!test_288</vt:lpstr>
      <vt:lpstr>conus!test_288</vt:lpstr>
      <vt:lpstr>bering!test_289</vt:lpstr>
      <vt:lpstr>conus!test_289</vt:lpstr>
      <vt:lpstr>bering!test_29</vt:lpstr>
      <vt:lpstr>conus!test_29</vt:lpstr>
      <vt:lpstr>bering!test_290</vt:lpstr>
      <vt:lpstr>conus!test_290</vt:lpstr>
      <vt:lpstr>bering!test_291</vt:lpstr>
      <vt:lpstr>conus!test_291</vt:lpstr>
      <vt:lpstr>bering!test_292</vt:lpstr>
      <vt:lpstr>conus!test_292</vt:lpstr>
      <vt:lpstr>conus!test_293</vt:lpstr>
      <vt:lpstr>bering!test_294</vt:lpstr>
      <vt:lpstr>conus!test_294</vt:lpstr>
      <vt:lpstr>conus!test_295</vt:lpstr>
      <vt:lpstr>bering!test_296</vt:lpstr>
      <vt:lpstr>conus!test_296</vt:lpstr>
      <vt:lpstr>conus!test_297</vt:lpstr>
      <vt:lpstr>bering!test_298</vt:lpstr>
      <vt:lpstr>conus!test_298</vt:lpstr>
      <vt:lpstr>bering!test_299</vt:lpstr>
      <vt:lpstr>conus!test_299</vt:lpstr>
      <vt:lpstr>bering!test_3</vt:lpstr>
      <vt:lpstr>conus!test_3</vt:lpstr>
      <vt:lpstr>bering!test_30</vt:lpstr>
      <vt:lpstr>conus!test_30</vt:lpstr>
      <vt:lpstr>bering!test_300</vt:lpstr>
      <vt:lpstr>conus!test_300</vt:lpstr>
      <vt:lpstr>bering!test_301</vt:lpstr>
      <vt:lpstr>conus!test_301</vt:lpstr>
      <vt:lpstr>bering!test_302</vt:lpstr>
      <vt:lpstr>conus!test_302</vt:lpstr>
      <vt:lpstr>bering!test_303</vt:lpstr>
      <vt:lpstr>conus!test_303</vt:lpstr>
      <vt:lpstr>conus!test_304</vt:lpstr>
      <vt:lpstr>bering!test_305</vt:lpstr>
      <vt:lpstr>conus!test_305</vt:lpstr>
      <vt:lpstr>bering!test_306</vt:lpstr>
      <vt:lpstr>conus!test_306</vt:lpstr>
      <vt:lpstr>bering!test_307</vt:lpstr>
      <vt:lpstr>conus!test_307</vt:lpstr>
      <vt:lpstr>bering!test_308</vt:lpstr>
      <vt:lpstr>conus!test_308</vt:lpstr>
      <vt:lpstr>conus!test_309</vt:lpstr>
      <vt:lpstr>bering!test_31</vt:lpstr>
      <vt:lpstr>conus!test_31</vt:lpstr>
      <vt:lpstr>bering!test_310</vt:lpstr>
      <vt:lpstr>conus!test_310</vt:lpstr>
      <vt:lpstr>bering!test_311</vt:lpstr>
      <vt:lpstr>conus!test_311</vt:lpstr>
      <vt:lpstr>bering!test_312</vt:lpstr>
      <vt:lpstr>conus!test_312</vt:lpstr>
      <vt:lpstr>bering!test_313</vt:lpstr>
      <vt:lpstr>conus!test_313</vt:lpstr>
      <vt:lpstr>bering!test_314</vt:lpstr>
      <vt:lpstr>conus!test_314</vt:lpstr>
      <vt:lpstr>bering!test_315</vt:lpstr>
      <vt:lpstr>conus!test_315</vt:lpstr>
      <vt:lpstr>bering!test_316</vt:lpstr>
      <vt:lpstr>conus!test_316</vt:lpstr>
      <vt:lpstr>bering!test_317</vt:lpstr>
      <vt:lpstr>conus!test_317</vt:lpstr>
      <vt:lpstr>bering!test_318</vt:lpstr>
      <vt:lpstr>conus!test_318</vt:lpstr>
      <vt:lpstr>bering!test_319</vt:lpstr>
      <vt:lpstr>conus!test_319</vt:lpstr>
      <vt:lpstr>bering!test_32</vt:lpstr>
      <vt:lpstr>conus!test_32</vt:lpstr>
      <vt:lpstr>bering!test_320</vt:lpstr>
      <vt:lpstr>conus!test_320</vt:lpstr>
      <vt:lpstr>bering!test_321</vt:lpstr>
      <vt:lpstr>bering!test_322</vt:lpstr>
      <vt:lpstr>bering!test_323</vt:lpstr>
      <vt:lpstr>bering!test_324</vt:lpstr>
      <vt:lpstr>conus!test_324</vt:lpstr>
      <vt:lpstr>bering!test_325</vt:lpstr>
      <vt:lpstr>bering!test_326</vt:lpstr>
      <vt:lpstr>bering!test_327</vt:lpstr>
      <vt:lpstr>conus!test_327</vt:lpstr>
      <vt:lpstr>bering!test_328</vt:lpstr>
      <vt:lpstr>bering!test_329</vt:lpstr>
      <vt:lpstr>conus!test_329</vt:lpstr>
      <vt:lpstr>bering!test_33</vt:lpstr>
      <vt:lpstr>conus!test_33</vt:lpstr>
      <vt:lpstr>bering!test_330</vt:lpstr>
      <vt:lpstr>bering!test_331</vt:lpstr>
      <vt:lpstr>conus!test_331</vt:lpstr>
      <vt:lpstr>bering!test_332</vt:lpstr>
      <vt:lpstr>bering!test_333</vt:lpstr>
      <vt:lpstr>bering!test_334</vt:lpstr>
      <vt:lpstr>bering!test_335</vt:lpstr>
      <vt:lpstr>conus!test_335</vt:lpstr>
      <vt:lpstr>bering!test_336</vt:lpstr>
      <vt:lpstr>conus!test_336</vt:lpstr>
      <vt:lpstr>bering!test_337</vt:lpstr>
      <vt:lpstr>conus!test_337</vt:lpstr>
      <vt:lpstr>bering!test_338</vt:lpstr>
      <vt:lpstr>conus!test_338</vt:lpstr>
      <vt:lpstr>bering!test_339</vt:lpstr>
      <vt:lpstr>conus!test_339</vt:lpstr>
      <vt:lpstr>bering!test_34</vt:lpstr>
      <vt:lpstr>conus!test_34</vt:lpstr>
      <vt:lpstr>bering!test_340</vt:lpstr>
      <vt:lpstr>conus!test_340</vt:lpstr>
      <vt:lpstr>bering!test_341</vt:lpstr>
      <vt:lpstr>conus!test_341</vt:lpstr>
      <vt:lpstr>bering!test_342</vt:lpstr>
      <vt:lpstr>conus!test_342</vt:lpstr>
      <vt:lpstr>bering!test_343</vt:lpstr>
      <vt:lpstr>conus!test_343</vt:lpstr>
      <vt:lpstr>bering!test_344</vt:lpstr>
      <vt:lpstr>conus!test_344</vt:lpstr>
      <vt:lpstr>bering!test_345</vt:lpstr>
      <vt:lpstr>conus!test_345</vt:lpstr>
      <vt:lpstr>bering!test_346</vt:lpstr>
      <vt:lpstr>conus!test_346</vt:lpstr>
      <vt:lpstr>bering!test_347</vt:lpstr>
      <vt:lpstr>conus!test_347</vt:lpstr>
      <vt:lpstr>bering!test_348</vt:lpstr>
      <vt:lpstr>conus!test_348</vt:lpstr>
      <vt:lpstr>bering!test_349</vt:lpstr>
      <vt:lpstr>conus!test_349</vt:lpstr>
      <vt:lpstr>bering!test_35</vt:lpstr>
      <vt:lpstr>conus!test_35</vt:lpstr>
      <vt:lpstr>bering!test_350</vt:lpstr>
      <vt:lpstr>conus!test_350</vt:lpstr>
      <vt:lpstr>bering!test_351</vt:lpstr>
      <vt:lpstr>conus!test_351</vt:lpstr>
      <vt:lpstr>bering!test_352</vt:lpstr>
      <vt:lpstr>conus!test_352</vt:lpstr>
      <vt:lpstr>bering!test_355</vt:lpstr>
      <vt:lpstr>bering!test_356</vt:lpstr>
      <vt:lpstr>bering!test_357</vt:lpstr>
      <vt:lpstr>bering!test_358</vt:lpstr>
      <vt:lpstr>bering!test_359</vt:lpstr>
      <vt:lpstr>bering!test_36</vt:lpstr>
      <vt:lpstr>conus!test_36</vt:lpstr>
      <vt:lpstr>bering!test_360</vt:lpstr>
      <vt:lpstr>bering!test_361</vt:lpstr>
      <vt:lpstr>bering!test_362</vt:lpstr>
      <vt:lpstr>bering!test_363</vt:lpstr>
      <vt:lpstr>bering!test_364</vt:lpstr>
      <vt:lpstr>bering!test_365</vt:lpstr>
      <vt:lpstr>bering!test_366</vt:lpstr>
      <vt:lpstr>bering!test_367</vt:lpstr>
      <vt:lpstr>bering!test_368</vt:lpstr>
      <vt:lpstr>bering!test_369</vt:lpstr>
      <vt:lpstr>bering!test_37</vt:lpstr>
      <vt:lpstr>conus!test_37</vt:lpstr>
      <vt:lpstr>bering!test_371</vt:lpstr>
      <vt:lpstr>bering!test_372</vt:lpstr>
      <vt:lpstr>bering!test_373</vt:lpstr>
      <vt:lpstr>bering!test_374</vt:lpstr>
      <vt:lpstr>bering!test_375</vt:lpstr>
      <vt:lpstr>bering!test_38</vt:lpstr>
      <vt:lpstr>conus!test_38</vt:lpstr>
      <vt:lpstr>bering!test_39</vt:lpstr>
      <vt:lpstr>conus!test_39</vt:lpstr>
      <vt:lpstr>bering!test_4</vt:lpstr>
      <vt:lpstr>conus!test_4</vt:lpstr>
      <vt:lpstr>bering!test_40</vt:lpstr>
      <vt:lpstr>conus!test_40</vt:lpstr>
      <vt:lpstr>bering!test_41</vt:lpstr>
      <vt:lpstr>conus!test_41</vt:lpstr>
      <vt:lpstr>bering!test_42</vt:lpstr>
      <vt:lpstr>conus!test_42</vt:lpstr>
      <vt:lpstr>bering!test_43</vt:lpstr>
      <vt:lpstr>conus!test_43</vt:lpstr>
      <vt:lpstr>bering!test_44</vt:lpstr>
      <vt:lpstr>conus!test_44</vt:lpstr>
      <vt:lpstr>bering!test_45</vt:lpstr>
      <vt:lpstr>conus!test_45</vt:lpstr>
      <vt:lpstr>bering!test_46</vt:lpstr>
      <vt:lpstr>conus!test_46</vt:lpstr>
      <vt:lpstr>bering!test_47</vt:lpstr>
      <vt:lpstr>conus!test_47</vt:lpstr>
      <vt:lpstr>bering!test_48</vt:lpstr>
      <vt:lpstr>conus!test_48</vt:lpstr>
      <vt:lpstr>bering!test_49</vt:lpstr>
      <vt:lpstr>conus!test_49</vt:lpstr>
      <vt:lpstr>conus!test_5</vt:lpstr>
      <vt:lpstr>bering!test_50</vt:lpstr>
      <vt:lpstr>conus!test_50</vt:lpstr>
      <vt:lpstr>bering!test_51</vt:lpstr>
      <vt:lpstr>conus!test_51</vt:lpstr>
      <vt:lpstr>bering!test_52</vt:lpstr>
      <vt:lpstr>conus!test_52</vt:lpstr>
      <vt:lpstr>bering!test_53</vt:lpstr>
      <vt:lpstr>conus!test_53</vt:lpstr>
      <vt:lpstr>bering!test_54</vt:lpstr>
      <vt:lpstr>conus!test_54</vt:lpstr>
      <vt:lpstr>bering!test_55</vt:lpstr>
      <vt:lpstr>conus!test_55</vt:lpstr>
      <vt:lpstr>bering!test_56</vt:lpstr>
      <vt:lpstr>conus!test_56</vt:lpstr>
      <vt:lpstr>bering!test_57</vt:lpstr>
      <vt:lpstr>conus!test_57</vt:lpstr>
      <vt:lpstr>bering!test_58</vt:lpstr>
      <vt:lpstr>conus!test_58</vt:lpstr>
      <vt:lpstr>bering!test_59</vt:lpstr>
      <vt:lpstr>conus!test_59</vt:lpstr>
      <vt:lpstr>bering!test_6</vt:lpstr>
      <vt:lpstr>conus!test_6</vt:lpstr>
      <vt:lpstr>bering!test_60</vt:lpstr>
      <vt:lpstr>conus!test_60</vt:lpstr>
      <vt:lpstr>bering!test_61</vt:lpstr>
      <vt:lpstr>conus!test_61</vt:lpstr>
      <vt:lpstr>bering!test_62</vt:lpstr>
      <vt:lpstr>conus!test_62</vt:lpstr>
      <vt:lpstr>bering!test_63</vt:lpstr>
      <vt:lpstr>conus!test_63</vt:lpstr>
      <vt:lpstr>bering!test_64</vt:lpstr>
      <vt:lpstr>conus!test_64</vt:lpstr>
      <vt:lpstr>bering!test_65</vt:lpstr>
      <vt:lpstr>conus!test_65</vt:lpstr>
      <vt:lpstr>bering!test_66</vt:lpstr>
      <vt:lpstr>conus!test_66</vt:lpstr>
      <vt:lpstr>bering!test_67</vt:lpstr>
      <vt:lpstr>conus!test_67</vt:lpstr>
      <vt:lpstr>bering!test_68</vt:lpstr>
      <vt:lpstr>conus!test_68</vt:lpstr>
      <vt:lpstr>bering!test_69</vt:lpstr>
      <vt:lpstr>conus!test_69</vt:lpstr>
      <vt:lpstr>bering!test_7</vt:lpstr>
      <vt:lpstr>conus!test_7</vt:lpstr>
      <vt:lpstr>bering!test_70</vt:lpstr>
      <vt:lpstr>conus!test_70</vt:lpstr>
      <vt:lpstr>conus!test_71</vt:lpstr>
      <vt:lpstr>bering!test_72</vt:lpstr>
      <vt:lpstr>conus!test_72</vt:lpstr>
      <vt:lpstr>bering!test_73</vt:lpstr>
      <vt:lpstr>conus!test_73</vt:lpstr>
      <vt:lpstr>bering!test_74</vt:lpstr>
      <vt:lpstr>conus!test_74</vt:lpstr>
      <vt:lpstr>bering!test_75</vt:lpstr>
      <vt:lpstr>conus!test_75</vt:lpstr>
      <vt:lpstr>bering!test_76</vt:lpstr>
      <vt:lpstr>conus!test_76</vt:lpstr>
      <vt:lpstr>bering!test_77</vt:lpstr>
      <vt:lpstr>conus!test_77</vt:lpstr>
      <vt:lpstr>bering!test_78</vt:lpstr>
      <vt:lpstr>conus!test_78</vt:lpstr>
      <vt:lpstr>bering!test_79</vt:lpstr>
      <vt:lpstr>conus!test_79</vt:lpstr>
      <vt:lpstr>bering!test_8</vt:lpstr>
      <vt:lpstr>bering!test_80</vt:lpstr>
      <vt:lpstr>conus!test_80</vt:lpstr>
      <vt:lpstr>bering!test_81</vt:lpstr>
      <vt:lpstr>conus!test_81</vt:lpstr>
      <vt:lpstr>bering!test_82</vt:lpstr>
      <vt:lpstr>conus!test_82</vt:lpstr>
      <vt:lpstr>bering!test_83</vt:lpstr>
      <vt:lpstr>conus!test_83</vt:lpstr>
      <vt:lpstr>bering!test_84</vt:lpstr>
      <vt:lpstr>conus!test_84</vt:lpstr>
      <vt:lpstr>bering!test_85</vt:lpstr>
      <vt:lpstr>conus!test_85</vt:lpstr>
      <vt:lpstr>bering!test_86</vt:lpstr>
      <vt:lpstr>conus!test_86</vt:lpstr>
      <vt:lpstr>bering!test_87</vt:lpstr>
      <vt:lpstr>conus!test_87</vt:lpstr>
      <vt:lpstr>bering!test_88</vt:lpstr>
      <vt:lpstr>conus!test_88</vt:lpstr>
      <vt:lpstr>bering!test_89</vt:lpstr>
      <vt:lpstr>conus!test_89</vt:lpstr>
      <vt:lpstr>bering!test_9</vt:lpstr>
      <vt:lpstr>conus!test_9</vt:lpstr>
      <vt:lpstr>conus!test_90</vt:lpstr>
      <vt:lpstr>bering!test_91</vt:lpstr>
      <vt:lpstr>conus!test_91</vt:lpstr>
      <vt:lpstr>bering!test_92</vt:lpstr>
      <vt:lpstr>conus!test_92</vt:lpstr>
      <vt:lpstr>bering!test_93</vt:lpstr>
      <vt:lpstr>conus!test_93</vt:lpstr>
      <vt:lpstr>bering!test_94</vt:lpstr>
      <vt:lpstr>conus!test_94</vt:lpstr>
      <vt:lpstr>bering!test_95</vt:lpstr>
      <vt:lpstr>conus!test_95</vt:lpstr>
      <vt:lpstr>bering!test_96</vt:lpstr>
      <vt:lpstr>conus!test_96</vt:lpstr>
      <vt:lpstr>bering!test_97</vt:lpstr>
      <vt:lpstr>conus!test_97</vt:lpstr>
      <vt:lpstr>bering!test_98</vt:lpstr>
      <vt:lpstr>conus!test_98</vt:lpstr>
      <vt:lpstr>bering!test_99</vt:lpstr>
      <vt:lpstr>conus!test_99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Bering Sea Rule Model</dc:title>
  <dc:creator>Josh Herman</dc:creator>
  <cp:keywords>Bering Sea Rule</cp:keywords>
  <cp:lastModifiedBy>Joshua Herman</cp:lastModifiedBy>
  <dcterms:created xsi:type="dcterms:W3CDTF">2014-06-30T16:12:39Z</dcterms:created>
  <dcterms:modified xsi:type="dcterms:W3CDTF">2017-08-05T19:55:12Z</dcterms:modified>
</cp:coreProperties>
</file>