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/Documents/Masters/Rubie2011/Figures/"/>
    </mc:Choice>
  </mc:AlternateContent>
  <xr:revisionPtr revIDLastSave="0" documentId="13_ncr:1_{AC7801F3-1822-3C49-9650-647AD85AE009}" xr6:coauthVersionLast="47" xr6:coauthVersionMax="47" xr10:uidLastSave="{00000000-0000-0000-0000-000000000000}"/>
  <bookViews>
    <workbookView xWindow="0" yWindow="500" windowWidth="28800" windowHeight="17500" xr2:uid="{823B5434-6A82-0E4F-A9CE-70455E8CA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8" i="1"/>
  <c r="S19" i="1"/>
  <c r="S17" i="1"/>
  <c r="S16" i="1"/>
  <c r="S15" i="1"/>
  <c r="S14" i="1"/>
  <c r="I12" i="1"/>
  <c r="I13" i="1"/>
  <c r="I14" i="1"/>
  <c r="I11" i="1"/>
  <c r="I4" i="1"/>
  <c r="I5" i="1"/>
  <c r="I6" i="1"/>
  <c r="I7" i="1"/>
  <c r="K7" i="1" s="1"/>
  <c r="I8" i="1"/>
  <c r="K8" i="1" s="1"/>
  <c r="I3" i="1"/>
  <c r="K3" i="1" s="1"/>
  <c r="K12" i="1"/>
  <c r="K13" i="1"/>
  <c r="K14" i="1"/>
  <c r="K11" i="1"/>
  <c r="K15" i="1" s="1"/>
  <c r="K4" i="1"/>
  <c r="K5" i="1"/>
  <c r="K6" i="1"/>
  <c r="K9" i="1" l="1"/>
  <c r="L3" i="1" s="1"/>
  <c r="L13" i="1"/>
  <c r="M13" i="1" s="1"/>
  <c r="L14" i="1"/>
  <c r="M14" i="1" s="1"/>
  <c r="L12" i="1"/>
  <c r="M12" i="1" s="1"/>
  <c r="L11" i="1"/>
  <c r="M11" i="1" l="1"/>
  <c r="L15" i="1"/>
  <c r="L7" i="1"/>
  <c r="L6" i="1"/>
  <c r="L5" i="1"/>
  <c r="L4" i="1"/>
  <c r="L8" i="1"/>
  <c r="L9" i="1" l="1"/>
</calcChain>
</file>

<file path=xl/sharedStrings.xml><?xml version="1.0" encoding="utf-8"?>
<sst xmlns="http://schemas.openxmlformats.org/spreadsheetml/2006/main" count="109" uniqueCount="52">
  <si>
    <t>Silicate</t>
  </si>
  <si>
    <t>Metal</t>
  </si>
  <si>
    <t>SiO2</t>
  </si>
  <si>
    <t>wt.%</t>
  </si>
  <si>
    <t>MgO</t>
  </si>
  <si>
    <t>FeO</t>
  </si>
  <si>
    <t>Al2O3</t>
  </si>
  <si>
    <t>CaO</t>
  </si>
  <si>
    <t>Ni</t>
  </si>
  <si>
    <t>ppm</t>
  </si>
  <si>
    <t>Co</t>
  </si>
  <si>
    <t>Nb</t>
  </si>
  <si>
    <t>ppb</t>
  </si>
  <si>
    <t>Ta</t>
  </si>
  <si>
    <t>V</t>
  </si>
  <si>
    <t>W</t>
  </si>
  <si>
    <t>Cr</t>
  </si>
  <si>
    <t>Fe</t>
  </si>
  <si>
    <t>O</t>
  </si>
  <si>
    <t>Si</t>
  </si>
  <si>
    <t>Metalb</t>
  </si>
  <si>
    <t>Reduced</t>
  </si>
  <si>
    <t>Oxidised</t>
  </si>
  <si>
    <t>Molar_Masses</t>
  </si>
  <si>
    <t># molar mass of each oxide component in g/mol</t>
  </si>
  <si>
    <r>
      <t>oxide_molar_mass</t>
    </r>
    <r>
      <rPr>
        <sz val="12"/>
        <color rgb="FFD4D4D4"/>
        <rFont val="Menlo"/>
        <family val="2"/>
      </rPr>
      <t xml:space="preserve"> = {</t>
    </r>
    <r>
      <rPr>
        <sz val="12"/>
        <color rgb="FFCE9178"/>
        <rFont val="Menlo"/>
        <family val="2"/>
      </rPr>
      <t>'SiO2'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60.08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'MgO'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40.31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'FeO'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71.85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'Al2O3'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101.96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'CaO'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56.08</t>
    </r>
    <r>
      <rPr>
        <sz val="12"/>
        <color rgb="FFD4D4D4"/>
        <rFont val="Menlo"/>
        <family val="2"/>
      </rPr>
      <t>}</t>
    </r>
  </si>
  <si>
    <t># atomic mass of each element</t>
  </si>
  <si>
    <r>
      <t>atomic_mass</t>
    </r>
    <r>
      <rPr>
        <sz val="12"/>
        <color rgb="FFD4D4D4"/>
        <rFont val="Menlo"/>
        <family val="2"/>
      </rPr>
      <t xml:space="preserve"> = {</t>
    </r>
    <r>
      <rPr>
        <sz val="12"/>
        <color rgb="FFCE9178"/>
        <rFont val="Menlo"/>
        <family val="2"/>
      </rPr>
      <t>'Si'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28.09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'Mg'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24.31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'Fe'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55.85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'Al'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26.98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'Ca'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40.08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'Ni'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58.69</t>
    </r>
    <r>
      <rPr>
        <sz val="12"/>
        <color rgb="FFD4D4D4"/>
        <rFont val="Menlo"/>
        <family val="2"/>
      </rPr>
      <t>}</t>
    </r>
  </si>
  <si>
    <t xml:space="preserve">(28 / 10,000) * 58.69 </t>
  </si>
  <si>
    <t>Mols</t>
  </si>
  <si>
    <t>Mol Frac</t>
  </si>
  <si>
    <t># x = 0.0672935926615133 # FeO</t>
  </si>
  <si>
    <t># y = 0 # NiO</t>
  </si>
  <si>
    <t># z = 0.2044532676017216 # SiO2</t>
  </si>
  <si>
    <t># u = 0.21257647049048262 # Mg</t>
  </si>
  <si>
    <t># m = 0.010312442368560392 # Al</t>
  </si>
  <si>
    <t># n = 0.015255276180658181 # Ca</t>
  </si>
  <si>
    <t># a = 0.4498580094305469 # Fe</t>
  </si>
  <si>
    <t># b = 0.04025094126651692 # Ni</t>
  </si>
  <si>
    <t># c = 0 # O</t>
  </si>
  <si>
    <t># d = 0 # Si</t>
  </si>
  <si>
    <t>x</t>
  </si>
  <si>
    <t>y</t>
  </si>
  <si>
    <t>z</t>
  </si>
  <si>
    <t>u</t>
  </si>
  <si>
    <t>m</t>
  </si>
  <si>
    <t>n</t>
  </si>
  <si>
    <t>a</t>
  </si>
  <si>
    <t>b</t>
  </si>
  <si>
    <t>c</t>
  </si>
  <si>
    <t>d</t>
  </si>
  <si>
    <t>renorm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</si>
</sst>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6A9955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2"/>
      <color rgb="FFB5CEA8"/>
      <name val="Menlo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CE61-4ED7-9449-BA01-2715AB1F5FFE}">
  <dimension ref="A2:S31"/>
  <sheetViews>
    <sheetView tabSelected="1" workbookViewId="0">
      <selection activeCell="R31" sqref="R31"/>
    </sheetView>
  </sheetViews>
  <sheetFormatPr baseColWidth="10" defaultRowHeight="16" x14ac:dyDescent="0.2"/>
  <cols>
    <col min="10" max="10" width="13.1640625" bestFit="1" customWidth="1"/>
    <col min="11" max="12" width="12.1640625" bestFit="1" customWidth="1"/>
    <col min="19" max="19" width="12.1640625" bestFit="1" customWidth="1"/>
  </cols>
  <sheetData>
    <row r="2" spans="1:19" x14ac:dyDescent="0.2">
      <c r="A2" t="s">
        <v>0</v>
      </c>
      <c r="C2" t="s">
        <v>21</v>
      </c>
      <c r="D2" t="s">
        <v>22</v>
      </c>
      <c r="J2" t="s">
        <v>23</v>
      </c>
      <c r="K2" t="s">
        <v>29</v>
      </c>
      <c r="L2" t="s">
        <v>30</v>
      </c>
    </row>
    <row r="3" spans="1:19" x14ac:dyDescent="0.2">
      <c r="A3" t="s">
        <v>2</v>
      </c>
      <c r="B3" t="s">
        <v>3</v>
      </c>
      <c r="C3">
        <v>48.84</v>
      </c>
      <c r="D3">
        <v>44.51</v>
      </c>
      <c r="G3" t="s">
        <v>2</v>
      </c>
      <c r="H3" t="s">
        <v>3</v>
      </c>
      <c r="I3">
        <f>D3</f>
        <v>44.51</v>
      </c>
      <c r="J3">
        <v>60.08</v>
      </c>
      <c r="K3">
        <f>I3/J3</f>
        <v>0.74084553928095875</v>
      </c>
      <c r="L3">
        <f>K3/$K$9</f>
        <v>0.40096665449830277</v>
      </c>
      <c r="O3" s="1" t="s">
        <v>31</v>
      </c>
    </row>
    <row r="4" spans="1:19" x14ac:dyDescent="0.2">
      <c r="A4" t="s">
        <v>4</v>
      </c>
      <c r="B4" t="s">
        <v>3</v>
      </c>
      <c r="C4">
        <v>41.79</v>
      </c>
      <c r="D4">
        <v>31.05</v>
      </c>
      <c r="G4" t="s">
        <v>4</v>
      </c>
      <c r="H4" t="s">
        <v>3</v>
      </c>
      <c r="I4">
        <f t="shared" ref="I4:I8" si="0">D4</f>
        <v>31.05</v>
      </c>
      <c r="J4">
        <v>40.31</v>
      </c>
      <c r="K4">
        <f t="shared" ref="K4:K6" si="1">I4/J4</f>
        <v>0.77028032746216812</v>
      </c>
      <c r="L4">
        <f>K4/$K$9</f>
        <v>0.41689759815268546</v>
      </c>
      <c r="O4" s="1" t="s">
        <v>32</v>
      </c>
    </row>
    <row r="5" spans="1:19" x14ac:dyDescent="0.2">
      <c r="A5" t="s">
        <v>5</v>
      </c>
      <c r="B5" t="s">
        <v>3</v>
      </c>
      <c r="C5">
        <v>0.06</v>
      </c>
      <c r="D5">
        <v>17.52</v>
      </c>
      <c r="G5" t="s">
        <v>5</v>
      </c>
      <c r="H5" t="s">
        <v>3</v>
      </c>
      <c r="I5">
        <f t="shared" si="0"/>
        <v>17.52</v>
      </c>
      <c r="J5">
        <v>71.849999999999994</v>
      </c>
      <c r="K5">
        <f t="shared" si="1"/>
        <v>0.24384133611691025</v>
      </c>
      <c r="L5">
        <f>K5/$K$9</f>
        <v>0.13197385903961617</v>
      </c>
      <c r="O5" s="1" t="s">
        <v>33</v>
      </c>
    </row>
    <row r="6" spans="1:19" x14ac:dyDescent="0.2">
      <c r="A6" t="s">
        <v>6</v>
      </c>
      <c r="B6" t="s">
        <v>3</v>
      </c>
      <c r="C6">
        <v>5.13</v>
      </c>
      <c r="D6">
        <v>3.81</v>
      </c>
      <c r="G6" t="s">
        <v>6</v>
      </c>
      <c r="H6" t="s">
        <v>3</v>
      </c>
      <c r="I6">
        <f t="shared" si="0"/>
        <v>3.81</v>
      </c>
      <c r="J6">
        <v>101.96</v>
      </c>
      <c r="K6">
        <f t="shared" si="1"/>
        <v>3.7367595135347195E-2</v>
      </c>
      <c r="L6">
        <f>K6/$K$9</f>
        <v>2.0224404162046246E-2</v>
      </c>
      <c r="O6" s="1" t="s">
        <v>34</v>
      </c>
    </row>
    <row r="7" spans="1:19" x14ac:dyDescent="0.2">
      <c r="A7" t="s">
        <v>7</v>
      </c>
      <c r="B7" t="s">
        <v>3</v>
      </c>
      <c r="C7">
        <v>4.17</v>
      </c>
      <c r="D7">
        <v>3.1</v>
      </c>
      <c r="G7" t="s">
        <v>7</v>
      </c>
      <c r="H7" t="s">
        <v>3</v>
      </c>
      <c r="I7">
        <f t="shared" si="0"/>
        <v>3.1</v>
      </c>
      <c r="J7">
        <v>56.08</v>
      </c>
      <c r="K7">
        <f>I7/J7</f>
        <v>5.5278174037089872E-2</v>
      </c>
      <c r="L7">
        <f>K7/$K$9</f>
        <v>2.991811833265437E-2</v>
      </c>
      <c r="O7" s="1" t="s">
        <v>35</v>
      </c>
    </row>
    <row r="8" spans="1:19" x14ac:dyDescent="0.2">
      <c r="A8" t="s">
        <v>8</v>
      </c>
      <c r="B8" t="s">
        <v>9</v>
      </c>
      <c r="C8">
        <v>28</v>
      </c>
      <c r="D8">
        <v>21</v>
      </c>
      <c r="G8" t="s">
        <v>8</v>
      </c>
      <c r="H8" t="s">
        <v>9</v>
      </c>
      <c r="I8">
        <f t="shared" si="0"/>
        <v>21</v>
      </c>
      <c r="J8">
        <v>58.69</v>
      </c>
      <c r="K8">
        <f>(I8/10000)/J8</f>
        <v>3.5781223377065937E-5</v>
      </c>
      <c r="L8">
        <f>K8/$K$9</f>
        <v>1.9365814695035367E-5</v>
      </c>
      <c r="O8" s="1" t="s">
        <v>36</v>
      </c>
    </row>
    <row r="9" spans="1:19" x14ac:dyDescent="0.2">
      <c r="A9" t="s">
        <v>10</v>
      </c>
      <c r="B9" t="s">
        <v>9</v>
      </c>
      <c r="C9">
        <v>1.3</v>
      </c>
      <c r="D9">
        <v>1</v>
      </c>
      <c r="K9">
        <f>SUM(K3:K8)</f>
        <v>1.8476487532558512</v>
      </c>
      <c r="L9">
        <f>SUM(L3:L8)</f>
        <v>1.0000000000000002</v>
      </c>
      <c r="O9" s="1" t="s">
        <v>37</v>
      </c>
    </row>
    <row r="10" spans="1:19" x14ac:dyDescent="0.2">
      <c r="A10" t="s">
        <v>11</v>
      </c>
      <c r="B10" t="s">
        <v>12</v>
      </c>
      <c r="C10">
        <v>79</v>
      </c>
      <c r="D10">
        <v>59</v>
      </c>
      <c r="M10" t="s">
        <v>51</v>
      </c>
      <c r="O10" s="1" t="s">
        <v>38</v>
      </c>
    </row>
    <row r="11" spans="1:19" x14ac:dyDescent="0.2">
      <c r="A11" t="s">
        <v>13</v>
      </c>
      <c r="B11" t="s">
        <v>12</v>
      </c>
      <c r="C11">
        <v>4.5</v>
      </c>
      <c r="D11">
        <v>3.4</v>
      </c>
      <c r="G11" t="s">
        <v>17</v>
      </c>
      <c r="H11" t="s">
        <v>3</v>
      </c>
      <c r="I11">
        <f>D16</f>
        <v>91.04</v>
      </c>
      <c r="J11">
        <v>55.85</v>
      </c>
      <c r="K11">
        <f>I11/J11</f>
        <v>1.6300805729632946</v>
      </c>
      <c r="L11">
        <f>K11/$K$15</f>
        <v>0.90513104934048449</v>
      </c>
      <c r="M11">
        <f>L11*$K$18</f>
        <v>0.21533067663810126</v>
      </c>
      <c r="O11" s="1" t="s">
        <v>39</v>
      </c>
    </row>
    <row r="12" spans="1:19" x14ac:dyDescent="0.2">
      <c r="A12" t="s">
        <v>14</v>
      </c>
      <c r="B12" t="s">
        <v>9</v>
      </c>
      <c r="C12">
        <v>16</v>
      </c>
      <c r="D12">
        <v>12</v>
      </c>
      <c r="G12" t="s">
        <v>8</v>
      </c>
      <c r="H12" t="s">
        <v>3</v>
      </c>
      <c r="I12">
        <f t="shared" ref="I12:I14" si="2">D17</f>
        <v>8.56</v>
      </c>
      <c r="J12">
        <v>58.69</v>
      </c>
      <c r="K12">
        <f t="shared" ref="K12:K14" si="3">I12/J12</f>
        <v>0.14585108195604021</v>
      </c>
      <c r="L12">
        <f>K12/$K$15</f>
        <v>8.0986391131776483E-2</v>
      </c>
      <c r="M12">
        <f>L12*$K$18</f>
        <v>1.9266662450249626E-2</v>
      </c>
      <c r="O12" s="1" t="s">
        <v>40</v>
      </c>
    </row>
    <row r="13" spans="1:19" x14ac:dyDescent="0.2">
      <c r="A13" t="s">
        <v>15</v>
      </c>
      <c r="B13" t="s">
        <v>12</v>
      </c>
      <c r="C13">
        <v>29</v>
      </c>
      <c r="D13">
        <v>21</v>
      </c>
      <c r="G13" t="s">
        <v>18</v>
      </c>
      <c r="H13" t="s">
        <v>3</v>
      </c>
      <c r="I13">
        <f t="shared" si="2"/>
        <v>0.4</v>
      </c>
      <c r="J13">
        <v>15.999000000000001</v>
      </c>
      <c r="K13">
        <f t="shared" si="3"/>
        <v>2.5001562597662355E-2</v>
      </c>
      <c r="L13">
        <f>K13/$K$15</f>
        <v>1.3882559527739065E-2</v>
      </c>
      <c r="M13">
        <f>L13*$K$18</f>
        <v>3.3026609116491236E-3</v>
      </c>
    </row>
    <row r="14" spans="1:19" x14ac:dyDescent="0.2">
      <c r="A14" t="s">
        <v>16</v>
      </c>
      <c r="B14" t="s">
        <v>9</v>
      </c>
      <c r="C14">
        <v>694</v>
      </c>
      <c r="D14">
        <v>516</v>
      </c>
      <c r="G14" t="s">
        <v>19</v>
      </c>
      <c r="H14" t="s">
        <v>3</v>
      </c>
      <c r="I14">
        <f t="shared" si="2"/>
        <v>0</v>
      </c>
      <c r="J14">
        <v>28.09</v>
      </c>
      <c r="K14">
        <f t="shared" si="3"/>
        <v>0</v>
      </c>
      <c r="L14">
        <f>K14/$K$15</f>
        <v>0</v>
      </c>
      <c r="M14">
        <f>L14*$K$18</f>
        <v>0</v>
      </c>
      <c r="Q14" t="s">
        <v>2</v>
      </c>
      <c r="R14" t="s">
        <v>41</v>
      </c>
      <c r="S14">
        <f>L3</f>
        <v>0.40096665449830277</v>
      </c>
    </row>
    <row r="15" spans="1:19" x14ac:dyDescent="0.2">
      <c r="A15" t="s">
        <v>1</v>
      </c>
      <c r="K15">
        <f>SUM(K11:K14)</f>
        <v>1.800933217516997</v>
      </c>
      <c r="L15">
        <f>SUM(L11:L14)</f>
        <v>1</v>
      </c>
      <c r="Q15" t="s">
        <v>4</v>
      </c>
      <c r="R15" t="s">
        <v>42</v>
      </c>
      <c r="S15">
        <f>L4</f>
        <v>0.41689759815268546</v>
      </c>
    </row>
    <row r="16" spans="1:19" x14ac:dyDescent="0.2">
      <c r="A16" t="s">
        <v>17</v>
      </c>
      <c r="B16" t="s">
        <v>3</v>
      </c>
      <c r="C16">
        <v>85.59</v>
      </c>
      <c r="D16">
        <v>91.04</v>
      </c>
      <c r="G16" s="3"/>
      <c r="Q16" t="s">
        <v>5</v>
      </c>
      <c r="R16" t="s">
        <v>43</v>
      </c>
      <c r="S16">
        <f>L5</f>
        <v>0.13197385903961617</v>
      </c>
    </row>
    <row r="17" spans="1:19" x14ac:dyDescent="0.2">
      <c r="A17" t="s">
        <v>8</v>
      </c>
      <c r="B17" t="s">
        <v>3</v>
      </c>
      <c r="C17">
        <v>5</v>
      </c>
      <c r="D17">
        <v>8.56</v>
      </c>
      <c r="Q17" t="s">
        <v>6</v>
      </c>
      <c r="R17" t="s">
        <v>44</v>
      </c>
      <c r="S17">
        <f>L6</f>
        <v>2.0224404162046246E-2</v>
      </c>
    </row>
    <row r="18" spans="1:19" x14ac:dyDescent="0.2">
      <c r="A18" t="s">
        <v>10</v>
      </c>
      <c r="B18" t="s">
        <v>3</v>
      </c>
      <c r="C18">
        <v>0.23</v>
      </c>
      <c r="D18">
        <v>0.4</v>
      </c>
      <c r="I18" s="1"/>
      <c r="K18">
        <v>0.2379</v>
      </c>
      <c r="Q18" t="s">
        <v>7</v>
      </c>
      <c r="R18" t="s">
        <v>45</v>
      </c>
      <c r="S18">
        <f>L7</f>
        <v>2.991811833265437E-2</v>
      </c>
    </row>
    <row r="19" spans="1:19" x14ac:dyDescent="0.2">
      <c r="A19" t="s">
        <v>18</v>
      </c>
      <c r="B19" t="s">
        <v>3</v>
      </c>
      <c r="C19">
        <v>0</v>
      </c>
      <c r="D19">
        <v>0</v>
      </c>
      <c r="I19" s="2"/>
      <c r="Q19" t="s">
        <v>8</v>
      </c>
      <c r="R19" t="s">
        <v>46</v>
      </c>
      <c r="S19">
        <f>L8</f>
        <v>1.9365814695035367E-5</v>
      </c>
    </row>
    <row r="20" spans="1:19" x14ac:dyDescent="0.2">
      <c r="A20" t="s">
        <v>19</v>
      </c>
      <c r="B20" t="s">
        <v>3</v>
      </c>
      <c r="C20">
        <v>9.17</v>
      </c>
      <c r="D20">
        <v>0</v>
      </c>
      <c r="Q20" t="s">
        <v>17</v>
      </c>
      <c r="R20" t="s">
        <v>47</v>
      </c>
      <c r="S20">
        <f>M11</f>
        <v>0.21533067663810126</v>
      </c>
    </row>
    <row r="21" spans="1:19" x14ac:dyDescent="0.2">
      <c r="A21" t="s">
        <v>11</v>
      </c>
      <c r="B21" t="s">
        <v>12</v>
      </c>
      <c r="C21">
        <v>1260</v>
      </c>
      <c r="D21">
        <v>2158</v>
      </c>
      <c r="I21" s="1"/>
      <c r="Q21" t="s">
        <v>8</v>
      </c>
      <c r="R21" t="s">
        <v>48</v>
      </c>
      <c r="S21">
        <f>M12</f>
        <v>1.9266662450249626E-2</v>
      </c>
    </row>
    <row r="22" spans="1:19" x14ac:dyDescent="0.2">
      <c r="A22" t="s">
        <v>13</v>
      </c>
      <c r="B22" t="s">
        <v>12</v>
      </c>
      <c r="C22">
        <v>72</v>
      </c>
      <c r="D22">
        <v>124</v>
      </c>
      <c r="F22" s="1" t="s">
        <v>24</v>
      </c>
      <c r="I22" s="2"/>
      <c r="Q22" t="s">
        <v>18</v>
      </c>
      <c r="R22" t="s">
        <v>49</v>
      </c>
      <c r="S22">
        <f>M13</f>
        <v>3.3026609116491236E-3</v>
      </c>
    </row>
    <row r="23" spans="1:19" x14ac:dyDescent="0.2">
      <c r="A23" t="s">
        <v>14</v>
      </c>
      <c r="B23" t="s">
        <v>9</v>
      </c>
      <c r="C23">
        <v>252</v>
      </c>
      <c r="D23">
        <v>432</v>
      </c>
      <c r="F23" s="2" t="s">
        <v>25</v>
      </c>
      <c r="Q23" t="s">
        <v>19</v>
      </c>
      <c r="R23" t="s">
        <v>50</v>
      </c>
      <c r="S23">
        <f>M14</f>
        <v>0</v>
      </c>
    </row>
    <row r="24" spans="1:19" x14ac:dyDescent="0.2">
      <c r="A24" t="s">
        <v>15</v>
      </c>
      <c r="B24" t="s">
        <v>12</v>
      </c>
      <c r="C24">
        <v>461</v>
      </c>
      <c r="D24">
        <v>789</v>
      </c>
    </row>
    <row r="25" spans="1:19" x14ac:dyDescent="0.2">
      <c r="A25" t="s">
        <v>16</v>
      </c>
      <c r="B25" t="s">
        <v>3</v>
      </c>
      <c r="C25">
        <v>1.1000000000000001</v>
      </c>
      <c r="D25">
        <v>1.9</v>
      </c>
    </row>
    <row r="26" spans="1:19" x14ac:dyDescent="0.2">
      <c r="A26" t="s">
        <v>20</v>
      </c>
      <c r="B26" t="s">
        <v>3</v>
      </c>
      <c r="C26">
        <v>36.1</v>
      </c>
      <c r="D26">
        <v>19.7</v>
      </c>
    </row>
    <row r="27" spans="1:19" x14ac:dyDescent="0.2">
      <c r="F27" s="1" t="s">
        <v>26</v>
      </c>
    </row>
    <row r="28" spans="1:19" x14ac:dyDescent="0.2">
      <c r="F28" s="2" t="s">
        <v>27</v>
      </c>
    </row>
    <row r="31" spans="1:19" x14ac:dyDescent="0.2">
      <c r="F31" s="1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2023-02-22T19:05:16Z</dcterms:created>
  <dcterms:modified xsi:type="dcterms:W3CDTF">2023-02-27T18:22:56Z</dcterms:modified>
</cp:coreProperties>
</file>