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3A066206-CDB6-4FF7-9105-1E00868CA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H9" i="3"/>
  <c r="G12" i="3"/>
  <c r="H12" i="3"/>
  <c r="G13" i="3"/>
  <c r="H13" i="3"/>
  <c r="G14" i="3"/>
  <c r="H14" i="3"/>
  <c r="G11" i="3"/>
  <c r="H11" i="3"/>
  <c r="F8" i="2"/>
  <c r="H8" i="2"/>
  <c r="E7" i="2"/>
  <c r="H7" i="2"/>
  <c r="E6" i="2"/>
  <c r="H6" i="2"/>
  <c r="E5" i="2"/>
  <c r="H5" i="2"/>
  <c r="E4" i="2"/>
  <c r="H4" i="2"/>
  <c r="G10" i="3"/>
  <c r="H10" i="3"/>
  <c r="E13" i="2"/>
  <c r="F9" i="2"/>
  <c r="F10" i="2"/>
  <c r="F12" i="2"/>
  <c r="E11" i="2"/>
  <c r="E14" i="2"/>
  <c r="H14" i="2"/>
  <c r="H13" i="2"/>
  <c r="H12" i="2"/>
  <c r="H11" i="2"/>
  <c r="H10" i="2"/>
  <c r="H9" i="2"/>
  <c r="G5" i="3"/>
  <c r="G6" i="3"/>
  <c r="G7" i="3"/>
  <c r="G8" i="3"/>
  <c r="H5" i="3"/>
  <c r="H6" i="3"/>
  <c r="H7" i="3"/>
  <c r="H8" i="3"/>
  <c r="G4" i="3"/>
  <c r="H4" i="3"/>
  <c r="J6" i="3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<sst xmlns="http://schemas.openxmlformats.org/spreadsheetml/2006/main" count="219" uniqueCount="123">
  <si>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</si>
  <si>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</si>
  <si>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</si>
  <si>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</si>
  <si>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</si>
  <si>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</si>
  <si>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</si>
  <si>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</si>
  <si>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</si>
  <si>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</si>
  <si>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</si>
  <si>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</si>
  <si>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</si>
  <si>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</si>
  <si>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</si>
  <si>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</si>
  <si>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</si>
  <si>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</si>
  <si>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</si>
  <si>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</si>
  <si>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</si>
  <si>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</si>
  <si>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</si>
  <si>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</si>
  <si>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</si>
  <si>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</si>
  <si>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</si>
  <si>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</si>
  <si>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</si>
  <si>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</si>
  <si>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</si>
  <si>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</si>
  <si>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</si>
  <si>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</si>
  <si>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</si>
  <si>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</si>
  <si>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</si>
  <si>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</si>
  <si>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</si>
  <si>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</si>
  <si>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</si>
  <si>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</si>
  <si>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</si>
  <si>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</si>
  <si>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</si>
  <si>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</si>
  <si>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</si>
  <si>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</si>
  <si>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</si>
  <si>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</si>
  <si>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</si>
  <si>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</si>
  <si>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</si>
  <si>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</si>
  <si>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</si>
  <si>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</si>
  <si>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</si>
  <si>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</si>
  <si>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</si>
  <si>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</si>
  <si>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</si>
  <si>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</si>
  <si>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</si>
  <si>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</si>
  <si>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</si>
  <si>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</si>
  <si>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</si>
  <si>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</si>
  <si>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</si>
  <si>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</si>
  <si>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</si>
  <si>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</si>
  <si>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</si>
  <si>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</si>
  <si>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</si>
  <si>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</si>
  <si>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</si>
  <si>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</si>
  <si>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</si>
  <si>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</si>
  <si>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</si>
  <si>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</si>
  <si>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</si>
  <si>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</si>
  <si>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</si>
  <si>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</si>
  <si>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</si>
  <si>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</si>
  <si>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</si>
  <si>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</si>
  <si>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</si>
  <si>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</si>
  <si>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</si>
  <si>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</si>
  <si>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</si>
  <si>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</si>
  <si>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</si>
  <si>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</si>
  <si>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</si>
  <si>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</si>
  <si>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</si>
  <si>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</si>
  <si>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</si>
  <si>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</si>
  <si>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</si>
  <si>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</si>
  <si>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</si>
  <si>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</si>
  <si>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</si>
  <si>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</si>
  <si>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</si>
  <si>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</si>
  <si>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</si>
  <si>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</si>
  <si>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Medicamentos</t>
  </si>
  <si>
    <t>Cervezas con amigos</t>
  </si>
  <si>
    <t>Chándal</t>
  </si>
  <si>
    <t>depo</t>
  </si>
  <si>
    <t>Abrigo</t>
  </si>
  <si>
    <t>hh</t>
  </si>
  <si>
    <t>Prueba PCR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</si>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</sst>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14" totalsRowShown="0">
  <autoFilter ref="B3:H14" xr:uid="{47D0FA3E-EDD9-4A2A-92E8-A35A238EDB76}"/>
  <sortState xmlns:xlrd2="http://schemas.microsoft.com/office/spreadsheetml/2017/richdata2" ref="B4:H1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14" totalsRowShown="0">
  <autoFilter ref="B3:H14" xr:uid="{47D0FA3E-EDD9-4A2A-92E8-A35A238EDB76}"/>
  <sortState xmlns:xlrd2="http://schemas.microsoft.com/office/spreadsheetml/2017/richdata2" ref="B4:H14">
    <sortCondition ref="B3:B14"/>
  </sortState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44" totalsRowShown="0">
  <autoFilter ref="A1:C44" xr:uid="{6F18564F-6990-4186-B512-9E1C6E9F5F3A}"/>
  <tableColumns count="3">
    <tableColumn id="1" xr3:uid="{9DE84074-E3ED-46A0-8037-CE36B265F541}" name="Cuenta" dataDxfId="1"/>
    <tableColumn id="2" xr3:uid="{C60FC6EA-5DD3-4D2E-A6C5-929976B15FC4}" name="Descripción"/>
    <tableColumn id="3" xr3:uid="{384BE4DF-A75F-4551-9836-C9DB2FD4C0D2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14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2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117</v>
      </c>
    </row>
    <row r="4" spans="2:12" x14ac:dyDescent="0.3">
      <c r="B4" s="1">
        <v>44531</v>
      </c>
      <c r="C4" s="5" t="s">
        <v>106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2" x14ac:dyDescent="0.3">
      <c r="B5" s="1">
        <v>44532</v>
      </c>
      <c r="C5" s="5" t="s">
        <v>92</v>
      </c>
      <c r="D5" s="2">
        <v>24</v>
      </c>
      <c r="E5" s="7" t="s">
        <v>11</v>
      </c>
      <c r="F5" s="7" t="s">
        <v>56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</row>
    <row r="6" spans="2:12" x14ac:dyDescent="0.3">
      <c r="B6" s="1">
        <v>44533</v>
      </c>
      <c r="C6" s="5" t="s">
        <v>93</v>
      </c>
      <c r="D6" s="2">
        <v>54</v>
      </c>
      <c r="E6" s="7" t="s">
        <v>16</v>
      </c>
      <c r="F6" s="7" t="s">
        <v>60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str" cm="1">
        <f t="array" ref="J6:L6">_xlfn._xlws.FILTER(Cuentas[],(ISNUMBER(SEARCH(K3,Cuentas[Descripción]))))</f>
        <v>340</v>
      </c>
      <c r="K6" t="str">
        <v>Deportes</v>
      </c>
      <c r="L6" t="str">
        <v>balance</v>
      </c>
    </row>
    <row r="7" spans="2:12" x14ac:dyDescent="0.3">
      <c r="B7" s="1">
        <v>44534</v>
      </c>
      <c r="C7" s="5" t="s">
        <v>102</v>
      </c>
      <c r="D7" s="2">
        <v>524</v>
      </c>
      <c r="E7" s="7" t="s">
        <v>14</v>
      </c>
      <c r="F7" s="7" t="s">
        <v>23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  <row r="8" spans="2:12" x14ac:dyDescent="0.3">
      <c r="B8" s="1">
        <v>44535</v>
      </c>
      <c r="C8" s="5" t="s">
        <v>107</v>
      </c>
      <c r="D8" s="2">
        <v>234</v>
      </c>
      <c r="E8" s="7" t="s">
        <v>14</v>
      </c>
      <c r="F8" s="7" t="s">
        <v>43</v>
      </c>
      <c r="G8" s="5" t="str">
        <f>VLOOKUP(Mov_simple[[#This Row],[Debe]],Cuentas[],2,FALSE)</f>
        <v>Cuenta nómina</v>
      </c>
      <c r="H8" s="5" t="str">
        <f>VLOOKUP(Mov_simple[[#This Row],[Haber]],Cuentas[],2,FALSE)</f>
        <v>Impuestos casa</v>
      </c>
    </row>
    <row r="9" spans="2:12" x14ac:dyDescent="0.3">
      <c r="B9" s="1">
        <v>44539</v>
      </c>
      <c r="C9" s="5" t="s">
        <v>118</v>
      </c>
      <c r="D9" s="2">
        <v>66.989999999999995</v>
      </c>
      <c r="E9" s="7" t="s">
        <v>16</v>
      </c>
      <c r="F9" s="7" t="s">
        <v>49</v>
      </c>
      <c r="G9" s="5" t="str">
        <f>VLOOKUP(Mov_simple[[#This Row],[Debe]],Cuentas[],2,FALSE)</f>
        <v>Tarjeta Visa</v>
      </c>
      <c r="H9" s="5" t="str">
        <f>VLOOKUP(Mov_simple[[#This Row],[Haber]],Cuentas[],2,FALSE)</f>
        <v>Ropa</v>
      </c>
    </row>
    <row r="10" spans="2:12" x14ac:dyDescent="0.3">
      <c r="B10" s="1">
        <v>44542</v>
      </c>
      <c r="C10" s="5" t="s">
        <v>108</v>
      </c>
      <c r="D10" s="2">
        <v>82.67</v>
      </c>
      <c r="E10" s="7" t="s">
        <v>16</v>
      </c>
      <c r="F10" s="7" t="s">
        <v>56</v>
      </c>
      <c r="G10" s="5" t="str">
        <f>VLOOKUP(Mov_simple[[#This Row],[Debe]],Cuentas[],2,FALSE)</f>
        <v>Tarjeta Visa</v>
      </c>
      <c r="H10" s="5" t="str">
        <f>VLOOKUP(Mov_simple[[#This Row],[Haber]],Cuentas[],2,FALSE)</f>
        <v>Comidas, cenas…</v>
      </c>
    </row>
    <row r="11" spans="2:12" x14ac:dyDescent="0.3">
      <c r="B11" s="1">
        <v>44545</v>
      </c>
      <c r="C11" s="5" t="s">
        <v>114</v>
      </c>
      <c r="D11" s="2">
        <v>23.35</v>
      </c>
      <c r="E11" s="7" t="s">
        <v>16</v>
      </c>
      <c r="F11" s="7" t="s">
        <v>90</v>
      </c>
      <c r="G11" s="5" t="str">
        <f>VLOOKUP(Mov_simple[[#This Row],[Debe]],Cuentas[],2,FALSE)</f>
        <v>Tarjeta Visa</v>
      </c>
      <c r="H11" s="5" t="str">
        <f>VLOOKUP(Mov_simple[[#This Row],[Haber]],Cuentas[],2,FALSE)</f>
        <v>Médicos</v>
      </c>
    </row>
    <row r="12" spans="2:12" x14ac:dyDescent="0.3">
      <c r="B12" s="1">
        <v>44547</v>
      </c>
      <c r="C12" s="5" t="s">
        <v>116</v>
      </c>
      <c r="D12" s="2">
        <v>43</v>
      </c>
      <c r="E12" s="7" t="s">
        <v>16</v>
      </c>
      <c r="F12" s="7" t="s">
        <v>62</v>
      </c>
      <c r="G12" s="5" t="str">
        <f>VLOOKUP(Mov_simple[[#This Row],[Debe]],Cuentas[],2,FALSE)</f>
        <v>Tarjeta Visa</v>
      </c>
      <c r="H12" s="5" t="str">
        <f>VLOOKUP(Mov_simple[[#This Row],[Haber]],Cuentas[],2,FALSE)</f>
        <v>Deportes</v>
      </c>
    </row>
    <row r="13" spans="2:12" x14ac:dyDescent="0.3">
      <c r="B13" s="1">
        <v>44548</v>
      </c>
      <c r="C13" s="5" t="s">
        <v>115</v>
      </c>
      <c r="D13" s="2">
        <v>14</v>
      </c>
      <c r="E13" s="7" t="s">
        <v>11</v>
      </c>
      <c r="F13" s="7" t="s">
        <v>53</v>
      </c>
      <c r="G13" s="5" t="str">
        <f>VLOOKUP(Mov_simple[[#This Row],[Debe]],Cuentas[],2,FALSE)</f>
        <v>Caja</v>
      </c>
      <c r="H13" s="5" t="str">
        <f>VLOOKUP(Mov_simple[[#This Row],[Haber]],Cuentas[],2,FALSE)</f>
        <v>Refrescos, pinchos, etc</v>
      </c>
    </row>
    <row r="14" spans="2:12" x14ac:dyDescent="0.3">
      <c r="B14" s="1">
        <v>44550</v>
      </c>
      <c r="C14" t="s">
        <v>120</v>
      </c>
      <c r="D14" s="2">
        <v>150</v>
      </c>
      <c r="E14" s="7" t="s">
        <v>16</v>
      </c>
      <c r="F14" s="7" t="s">
        <v>90</v>
      </c>
      <c r="G14" s="5" t="str">
        <f>VLOOKUP(Mov_simple[[#This Row],[Debe]],Cuentas[],2,FALSE)</f>
        <v>Tarjeta Visa</v>
      </c>
      <c r="H14" s="5" t="str">
        <f>VLOOKUP(Mov_simple[[#This Row],[Haber]],Cuentas[],2,FALSE)</f>
        <v>Médicos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14"/>
  <sheetViews>
    <sheetView zoomScale="85" zoomScaleNormal="85" workbookViewId="0">
      <selection activeCell="P4" sqref="P4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119</v>
      </c>
    </row>
    <row r="4" spans="2:16" x14ac:dyDescent="0.3">
      <c r="B4">
        <v>1</v>
      </c>
      <c r="C4" s="1">
        <v>44530</v>
      </c>
      <c r="D4" s="5" t="s">
        <v>113</v>
      </c>
      <c r="E4" s="10">
        <f>0</f>
        <v>0</v>
      </c>
      <c r="F4" s="10">
        <v>200</v>
      </c>
      <c r="G4" s="7" t="s">
        <v>11</v>
      </c>
      <c r="H4" s="5" t="str">
        <f>VLOOKUP(Mov_complejo[[#This Row],[Cuenta]],Cuentas[],2,FALSE)</f>
        <v>Caja</v>
      </c>
      <c r="J4" s="4" t="s">
        <v>105</v>
      </c>
      <c r="K4" s="5"/>
      <c r="L4" s="5"/>
      <c r="M4" s="6">
        <v>0</v>
      </c>
    </row>
    <row r="5" spans="2:16" x14ac:dyDescent="0.3">
      <c r="B5">
        <v>1</v>
      </c>
      <c r="C5" s="1">
        <v>44530</v>
      </c>
      <c r="D5" s="5" t="s">
        <v>113</v>
      </c>
      <c r="E5" s="10">
        <f>0</f>
        <v>0</v>
      </c>
      <c r="F5" s="10">
        <v>2000</v>
      </c>
      <c r="G5" s="7" t="s">
        <v>14</v>
      </c>
      <c r="H5" s="5" t="str">
        <f>VLOOKUP(Mov_complejo[[#This Row],[Cuenta]],Cuentas[],2,FALSE)</f>
        <v>Cuenta nómina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44530</v>
      </c>
      <c r="D6" s="5" t="s">
        <v>113</v>
      </c>
      <c r="E6" s="10">
        <f>0</f>
        <v>0</v>
      </c>
      <c r="F6" s="10">
        <v>5000</v>
      </c>
      <c r="G6" s="7" t="s">
        <v>15</v>
      </c>
      <c r="H6" s="5" t="str">
        <f>VLOOKUP(Mov_complejo[[#This Row],[Cuenta]],Cuentas[],2,FALSE)</f>
        <v>Cuenta ahorro</v>
      </c>
      <c r="O6" t="e" cm="1" vm="1">
        <f t="array" ref="O6">_xlfn._xlws.FILTER(Cuentas[],(ISNUMBER(SEARCH(P3,Cuentas[Descripción]))))</f>
        <v>#VALUE!</v>
      </c>
    </row>
    <row r="7" spans="2:16" x14ac:dyDescent="0.3">
      <c r="B7">
        <v>1</v>
      </c>
      <c r="C7" s="1">
        <v>44530</v>
      </c>
      <c r="D7" s="5" t="s">
        <v>113</v>
      </c>
      <c r="E7" s="10">
        <f>0</f>
        <v>0</v>
      </c>
      <c r="F7" s="10">
        <v>500</v>
      </c>
      <c r="G7" s="7" t="s">
        <v>21</v>
      </c>
      <c r="H7" s="5" t="str">
        <f>VLOOKUP(Mov_complejo[[#This Row],[Cuenta]],Cuentas[],2,FALSE)</f>
        <v>Fondo inversión</v>
      </c>
    </row>
    <row r="8" spans="2:16" x14ac:dyDescent="0.3">
      <c r="B8">
        <v>1</v>
      </c>
      <c r="C8" s="1">
        <v>44530</v>
      </c>
      <c r="D8" s="5" t="s">
        <v>113</v>
      </c>
      <c r="E8" s="10">
        <v>100000</v>
      </c>
      <c r="F8" s="10">
        <f>0</f>
        <v>0</v>
      </c>
      <c r="G8" s="7" t="s">
        <v>23</v>
      </c>
      <c r="H8" s="5" t="str">
        <f>VLOOKUP(Mov_complejo[[#This Row],[Cuenta]],Cuentas[],2,FALSE)</f>
        <v>Hipoteca</v>
      </c>
    </row>
    <row r="9" spans="2:16" x14ac:dyDescent="0.3">
      <c r="B9">
        <v>2</v>
      </c>
      <c r="C9" s="1">
        <v>44533</v>
      </c>
      <c r="D9" s="5" t="s">
        <v>108</v>
      </c>
      <c r="E9" s="10">
        <v>50</v>
      </c>
      <c r="F9" s="2">
        <f>0</f>
        <v>0</v>
      </c>
      <c r="G9" s="7" t="s">
        <v>16</v>
      </c>
      <c r="H9" s="5" t="str">
        <f>VLOOKUP(Mov_complejo[[#This Row],[Cuenta]],Cuentas[],2,FALSE)</f>
        <v>Tarjeta Visa</v>
      </c>
    </row>
    <row r="10" spans="2:16" x14ac:dyDescent="0.3">
      <c r="B10">
        <v>2</v>
      </c>
      <c r="C10" s="1">
        <v>44533</v>
      </c>
      <c r="D10" s="5" t="s">
        <v>109</v>
      </c>
      <c r="E10" s="10">
        <v>3</v>
      </c>
      <c r="F10" s="2">
        <f>0</f>
        <v>0</v>
      </c>
      <c r="G10" s="7" t="s">
        <v>11</v>
      </c>
      <c r="H10" s="5" t="str">
        <f>VLOOKUP(Mov_complejo[[#This Row],[Cuenta]],Cuentas[],2,FALSE)</f>
        <v>Caja</v>
      </c>
    </row>
    <row r="11" spans="2:16" x14ac:dyDescent="0.3">
      <c r="B11">
        <v>2</v>
      </c>
      <c r="C11" s="1">
        <v>44533</v>
      </c>
      <c r="D11" s="5" t="s">
        <v>108</v>
      </c>
      <c r="E11" s="10">
        <f>0</f>
        <v>0</v>
      </c>
      <c r="F11" s="2">
        <v>53</v>
      </c>
      <c r="G11" s="7" t="s">
        <v>56</v>
      </c>
      <c r="H11" s="5" t="str">
        <f>VLOOKUP(Mov_complejo[[#This Row],[Cuenta]],Cuentas[],2,FALSE)</f>
        <v>Comidas, cenas…</v>
      </c>
    </row>
    <row r="12" spans="2:16" x14ac:dyDescent="0.3">
      <c r="B12">
        <v>3</v>
      </c>
      <c r="C12" s="1">
        <v>44535</v>
      </c>
      <c r="D12" s="5" t="s">
        <v>110</v>
      </c>
      <c r="E12" s="10">
        <v>150</v>
      </c>
      <c r="F12" s="2">
        <f>0</f>
        <v>0</v>
      </c>
      <c r="G12" s="7" t="s">
        <v>14</v>
      </c>
      <c r="H12" s="5" t="str">
        <f>VLOOKUP(Mov_complejo[[#This Row],[Cuenta]],Cuentas[],2,FALSE)</f>
        <v>Cuenta nómina</v>
      </c>
    </row>
    <row r="13" spans="2:16" x14ac:dyDescent="0.3">
      <c r="B13">
        <v>3</v>
      </c>
      <c r="C13" s="1">
        <v>44535</v>
      </c>
      <c r="D13" s="5" t="s">
        <v>111</v>
      </c>
      <c r="E13" s="10">
        <f>0</f>
        <v>0</v>
      </c>
      <c r="F13" s="2">
        <v>120</v>
      </c>
      <c r="G13" s="7" t="s">
        <v>26</v>
      </c>
      <c r="H13" s="5" t="str">
        <f>VLOOKUP(Mov_complejo[[#This Row],[Cuenta]],Cuentas[],2,FALSE)</f>
        <v>Gas casa</v>
      </c>
    </row>
    <row r="14" spans="2:16" x14ac:dyDescent="0.3">
      <c r="B14">
        <v>3</v>
      </c>
      <c r="C14" s="1">
        <v>44535</v>
      </c>
      <c r="D14" s="5" t="s">
        <v>112</v>
      </c>
      <c r="E14" s="10">
        <f>0</f>
        <v>0</v>
      </c>
      <c r="F14" s="2">
        <v>30</v>
      </c>
      <c r="G14" s="7" t="s">
        <v>24</v>
      </c>
      <c r="H14" s="5" t="str">
        <f>VLOOKUP(Mov_complejo[[#This Row],[Cuenta]],Cuentas[],2,FALSE)</f>
        <v>Electricidad casa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44"/>
  <sheetViews>
    <sheetView workbookViewId="0"/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121</v>
      </c>
      <c r="E1" t="s">
        <v>76</v>
      </c>
      <c r="F1" t="s">
        <v>104</v>
      </c>
    </row>
    <row r="2" spans="1:7" x14ac:dyDescent="0.3">
      <c r="A2" t="s">
        <v>11</v>
      </c>
      <c r="B2" t="s">
        <v>94</v>
      </c>
      <c r="C2" t="s">
        <v>122</v>
      </c>
    </row>
    <row r="3" spans="1:7" x14ac:dyDescent="0.3">
      <c r="A3" t="s">
        <v>12</v>
      </c>
      <c r="B3" t="s">
        <v>13</v>
      </c>
      <c r="C3" t="s">
        <v>122</v>
      </c>
      <c r="E3" s="8" t="s">
        <v>5</v>
      </c>
      <c r="F3" s="9" t="s">
        <v>1</v>
      </c>
    </row>
    <row r="4" spans="1:7" x14ac:dyDescent="0.3">
      <c r="A4" t="s">
        <v>14</v>
      </c>
      <c r="B4" t="s">
        <v>95</v>
      </c>
      <c r="C4" t="s">
        <v>122</v>
      </c>
      <c r="E4" t="str" cm="1">
        <f t="array" ref="E4:G6">_xlfn._xlws.FILTER(Cuentas[],(ISNUMBER(SEARCH(F1,Cuentas[Descripción]))))</f>
        <v>1200</v>
      </c>
      <c r="F4" t="str">
        <v>Tarjeta Visa</v>
      </c>
      <c r="G4" t="str">
        <v>balance</v>
      </c>
    </row>
    <row r="5" spans="1:7" x14ac:dyDescent="0.3">
      <c r="A5" t="s">
        <v>15</v>
      </c>
      <c r="B5" t="s">
        <v>96</v>
      </c>
      <c r="C5" t="s">
        <v>122</v>
      </c>
      <c r="E5" t="str">
        <v>1201</v>
      </c>
      <c r="F5" t="str">
        <v>Tarjeta Amex</v>
      </c>
      <c r="G5" t="str">
        <v>balance</v>
      </c>
    </row>
    <row r="6" spans="1:7" x14ac:dyDescent="0.3">
      <c r="A6" t="s">
        <v>16</v>
      </c>
      <c r="B6" t="s">
        <v>97</v>
      </c>
      <c r="C6" t="s">
        <v>122</v>
      </c>
      <c r="E6" t="str">
        <v>1210</v>
      </c>
      <c r="F6" t="str">
        <v>Tarjeta prepago</v>
      </c>
      <c r="G6" t="str">
        <v>balance</v>
      </c>
    </row>
    <row r="7" spans="1:7" x14ac:dyDescent="0.3">
      <c r="A7" t="s">
        <v>17</v>
      </c>
      <c r="B7" t="s">
        <v>98</v>
      </c>
      <c r="C7" t="s">
        <v>122</v>
      </c>
    </row>
    <row r="8" spans="1:7" x14ac:dyDescent="0.3">
      <c r="A8" t="s">
        <v>18</v>
      </c>
      <c r="B8" t="s">
        <v>99</v>
      </c>
      <c r="C8" t="s">
        <v>122</v>
      </c>
    </row>
    <row r="9" spans="1:7" x14ac:dyDescent="0.3">
      <c r="A9" t="s">
        <v>19</v>
      </c>
      <c r="B9" t="s">
        <v>20</v>
      </c>
      <c r="C9" t="s">
        <v>122</v>
      </c>
    </row>
    <row r="10" spans="1:7" x14ac:dyDescent="0.3">
      <c r="A10" t="s">
        <v>21</v>
      </c>
      <c r="B10" t="s">
        <v>100</v>
      </c>
      <c r="C10" t="s">
        <v>122</v>
      </c>
    </row>
    <row r="11" spans="1:7" x14ac:dyDescent="0.3">
      <c r="A11" t="s">
        <v>22</v>
      </c>
      <c r="B11" t="s">
        <v>101</v>
      </c>
      <c r="C11" t="s">
        <v>122</v>
      </c>
    </row>
    <row r="12" spans="1:7" x14ac:dyDescent="0.3">
      <c r="A12" t="s">
        <v>23</v>
      </c>
      <c r="B12" t="s">
        <v>102</v>
      </c>
      <c r="C12" t="s">
        <v>122</v>
      </c>
    </row>
    <row r="13" spans="1:7" x14ac:dyDescent="0.3">
      <c r="A13" t="s">
        <v>24</v>
      </c>
      <c r="B13" t="s">
        <v>25</v>
      </c>
      <c r="C13" t="s">
        <v>122</v>
      </c>
    </row>
    <row r="14" spans="1:7" x14ac:dyDescent="0.3">
      <c r="A14" t="s">
        <v>26</v>
      </c>
      <c r="B14" t="s">
        <v>27</v>
      </c>
      <c r="C14" t="s">
        <v>122</v>
      </c>
    </row>
    <row r="15" spans="1:7" x14ac:dyDescent="0.3">
      <c r="A15" t="s">
        <v>28</v>
      </c>
      <c r="B15" t="s">
        <v>29</v>
      </c>
      <c r="C15" t="s">
        <v>122</v>
      </c>
    </row>
    <row r="16" spans="1:7" x14ac:dyDescent="0.3">
      <c r="A16" t="s">
        <v>30</v>
      </c>
      <c r="B16" t="s">
        <v>83</v>
      </c>
      <c r="C16" t="s">
        <v>122</v>
      </c>
    </row>
    <row r="17" spans="1:3" x14ac:dyDescent="0.3">
      <c r="A17" t="s">
        <v>31</v>
      </c>
      <c r="B17" t="s">
        <v>32</v>
      </c>
      <c r="C17" t="s">
        <v>122</v>
      </c>
    </row>
    <row r="18" spans="1:3" x14ac:dyDescent="0.3">
      <c r="A18" t="s">
        <v>33</v>
      </c>
      <c r="B18" t="s">
        <v>34</v>
      </c>
      <c r="C18" t="s">
        <v>122</v>
      </c>
    </row>
    <row r="19" spans="1:3" x14ac:dyDescent="0.3">
      <c r="A19" t="s">
        <v>35</v>
      </c>
      <c r="B19" t="s">
        <v>36</v>
      </c>
      <c r="C19" t="s">
        <v>122</v>
      </c>
    </row>
    <row r="20" spans="1:3" x14ac:dyDescent="0.3">
      <c r="A20" t="s">
        <v>37</v>
      </c>
      <c r="B20" t="s">
        <v>38</v>
      </c>
      <c r="C20" t="s">
        <v>122</v>
      </c>
    </row>
    <row r="21" spans="1:3" x14ac:dyDescent="0.3">
      <c r="A21" t="s">
        <v>39</v>
      </c>
      <c r="B21" t="s">
        <v>40</v>
      </c>
      <c r="C21" t="s">
        <v>122</v>
      </c>
    </row>
    <row r="22" spans="1:3" x14ac:dyDescent="0.3">
      <c r="A22" t="s">
        <v>41</v>
      </c>
      <c r="B22" t="s">
        <v>42</v>
      </c>
      <c r="C22" t="s">
        <v>122</v>
      </c>
    </row>
    <row r="23" spans="1:3" x14ac:dyDescent="0.3">
      <c r="A23" t="s">
        <v>43</v>
      </c>
      <c r="B23" t="s">
        <v>44</v>
      </c>
      <c r="C23" t="s">
        <v>122</v>
      </c>
    </row>
    <row r="24" spans="1:3" x14ac:dyDescent="0.3">
      <c r="A24" t="s">
        <v>45</v>
      </c>
      <c r="B24" t="s">
        <v>84</v>
      </c>
      <c r="C24" t="s">
        <v>122</v>
      </c>
    </row>
    <row r="25" spans="1:3" x14ac:dyDescent="0.3">
      <c r="A25" t="s">
        <v>85</v>
      </c>
      <c r="B25" t="s">
        <v>46</v>
      </c>
      <c r="C25" t="s">
        <v>122</v>
      </c>
    </row>
    <row r="26" spans="1:3" x14ac:dyDescent="0.3">
      <c r="A26" t="s">
        <v>47</v>
      </c>
      <c r="B26" t="s">
        <v>48</v>
      </c>
      <c r="C26" t="s">
        <v>122</v>
      </c>
    </row>
    <row r="27" spans="1:3" x14ac:dyDescent="0.3">
      <c r="A27" t="s">
        <v>49</v>
      </c>
      <c r="B27" t="s">
        <v>50</v>
      </c>
      <c r="C27" t="s">
        <v>122</v>
      </c>
    </row>
    <row r="28" spans="1:3" x14ac:dyDescent="0.3">
      <c r="A28" t="s">
        <v>51</v>
      </c>
      <c r="B28" t="s">
        <v>52</v>
      </c>
      <c r="C28" t="s">
        <v>122</v>
      </c>
    </row>
    <row r="29" spans="1:3" x14ac:dyDescent="0.3">
      <c r="A29" t="s">
        <v>53</v>
      </c>
      <c r="B29" t="s">
        <v>54</v>
      </c>
      <c r="C29" t="s">
        <v>122</v>
      </c>
    </row>
    <row r="30" spans="1:3" x14ac:dyDescent="0.3">
      <c r="A30" t="s">
        <v>10</v>
      </c>
      <c r="B30" t="s">
        <v>55</v>
      </c>
      <c r="C30" t="s">
        <v>122</v>
      </c>
    </row>
    <row r="31" spans="1:3" x14ac:dyDescent="0.3">
      <c r="A31" t="s">
        <v>56</v>
      </c>
      <c r="B31" t="s">
        <v>57</v>
      </c>
      <c r="C31" t="s">
        <v>122</v>
      </c>
    </row>
    <row r="32" spans="1:3" x14ac:dyDescent="0.3">
      <c r="A32" t="s">
        <v>58</v>
      </c>
      <c r="B32" t="s">
        <v>59</v>
      </c>
      <c r="C32" t="s">
        <v>122</v>
      </c>
    </row>
    <row r="33" spans="1:3" x14ac:dyDescent="0.3">
      <c r="A33" t="s">
        <v>60</v>
      </c>
      <c r="B33" t="s">
        <v>61</v>
      </c>
      <c r="C33" t="s">
        <v>122</v>
      </c>
    </row>
    <row r="34" spans="1:3" x14ac:dyDescent="0.3">
      <c r="A34" t="s">
        <v>90</v>
      </c>
      <c r="B34" t="s">
        <v>91</v>
      </c>
      <c r="C34" t="s">
        <v>122</v>
      </c>
    </row>
    <row r="35" spans="1:3" x14ac:dyDescent="0.3">
      <c r="A35" t="s">
        <v>62</v>
      </c>
      <c r="B35" t="s">
        <v>63</v>
      </c>
      <c r="C35" t="s">
        <v>122</v>
      </c>
    </row>
    <row r="36" spans="1:3" x14ac:dyDescent="0.3">
      <c r="A36" t="s">
        <v>64</v>
      </c>
      <c r="B36" t="s">
        <v>65</v>
      </c>
      <c r="C36" t="s">
        <v>122</v>
      </c>
    </row>
    <row r="37" spans="1:3" x14ac:dyDescent="0.3">
      <c r="A37" t="s">
        <v>89</v>
      </c>
      <c r="B37" t="s">
        <v>88</v>
      </c>
      <c r="C37" t="s">
        <v>122</v>
      </c>
    </row>
    <row r="38" spans="1:3" x14ac:dyDescent="0.3">
      <c r="A38" t="s">
        <v>66</v>
      </c>
      <c r="B38" t="s">
        <v>67</v>
      </c>
      <c r="C38" t="s">
        <v>122</v>
      </c>
    </row>
    <row r="39" spans="1:3" x14ac:dyDescent="0.3">
      <c r="A39" t="s">
        <v>86</v>
      </c>
      <c r="B39" t="s">
        <v>80</v>
      </c>
      <c r="C39" t="s">
        <v>122</v>
      </c>
    </row>
    <row r="40" spans="1:3" x14ac:dyDescent="0.3">
      <c r="A40" t="s">
        <v>87</v>
      </c>
      <c r="B40" t="s">
        <v>68</v>
      </c>
      <c r="C40" t="s">
        <v>122</v>
      </c>
    </row>
    <row r="41" spans="1:3" x14ac:dyDescent="0.3">
      <c r="A41" t="s">
        <v>69</v>
      </c>
      <c r="B41" t="s">
        <v>103</v>
      </c>
      <c r="C41" t="s">
        <v>122</v>
      </c>
    </row>
    <row r="42" spans="1:3" x14ac:dyDescent="0.3">
      <c r="A42" t="s">
        <v>70</v>
      </c>
      <c r="B42" t="s">
        <v>71</v>
      </c>
      <c r="C42" t="s">
        <v>122</v>
      </c>
    </row>
    <row r="43" spans="1:3" x14ac:dyDescent="0.3">
      <c r="A43" t="s">
        <v>72</v>
      </c>
      <c r="B43" t="s">
        <v>73</v>
      </c>
      <c r="C43" t="s">
        <v>122</v>
      </c>
    </row>
    <row r="44" spans="1:3" x14ac:dyDescent="0.3">
      <c r="A44" t="s">
        <v>74</v>
      </c>
      <c r="B44" t="s">
        <v>75</v>
      </c>
      <c r="C44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2022-02-06T18:20:26Z</dcterms:modified>
</cp:coreProperties>
</file>