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analysis\"/>
    </mc:Choice>
  </mc:AlternateContent>
  <xr:revisionPtr revIDLastSave="0" documentId="13_ncr:1_{2D708389-73C0-4B12-BFEA-3ADD0B67A1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H5" i="2"/>
  <c r="E6" i="2"/>
  <c r="H6" i="2"/>
  <c r="F4" i="2"/>
  <c r="H4" i="2"/>
  <c r="G4" i="3"/>
  <c r="H4" i="3"/>
  <c r="J6" i="3" a="1"/>
  <c r="J6" i="3" s="1"/>
  <c r="E4" i="4" a="1"/>
  <c r="E4" i="4" s="1"/>
  <c r="O6" i="2" a="1"/>
  <c r="O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<sst xmlns="http://schemas.openxmlformats.org/spreadsheetml/2006/main" count="174" uniqueCount="111">
  <si>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</si>
  <si>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</si>
  <si>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</si>
  <si>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</si>
  <si>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</si>
  <si>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</si>
  <si>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</si>
  <si>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</si>
  <si>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</si>
  <si>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</si>
  <si>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311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</si>
  <si>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</si>
  <si>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</si>
  <si>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</si>
  <si>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</si>
  <si>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</si>
  <si>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</si>
  <si>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</si>
  <si>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</si>
  <si>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</si>
  <si>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</si>
  <si>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</si>
  <si>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</si>
  <si>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15</t>
  </si>
  <si>
    <t>2000</t>
  </si>
  <si>
    <t>Electricidad casa</t>
  </si>
  <si>
    <t>2001</t>
  </si>
  <si>
    <t>Gas casa</t>
  </si>
  <si>
    <t>2002</t>
  </si>
  <si>
    <t>Agua casa</t>
  </si>
  <si>
    <t>2003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</si>
  <si>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</si>
  <si>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</si>
  <si>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</si>
  <si>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</si>
  <si>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</si>
  <si>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</si>
  <si>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</si>
  <si>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</si>
  <si>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</si>
  <si>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</si>
  <si>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</si>
  <si>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</si>
  <si>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</si>
  <si>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</si>
  <si>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</si>
  <si>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</si>
  <si>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</si>
  <si>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</si>
  <si>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</si>
  <si>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</si>
  <si>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</si>
  <si>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</si>
  <si>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</si>
  <si>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</si>
  <si>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</si>
  <si>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</si>
  <si>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</si>
  <si>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</si>
  <si>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</si>
  <si>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</si>
  <si>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</si>
  <si>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340</t>
  </si>
  <si>
    <t>Deportes</t>
  </si>
  <si>
    <t>343</t>
  </si>
  <si>
    <t>IT / Electrónica</t>
  </si>
  <si>
    <t>36</t>
  </si>
  <si>
    <t>Impuestos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</si>
  <si>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</si>
  <si>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</si>
  <si>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</si>
  <si>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</si>
  <si>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</si>
  <si>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</si>
  <si>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</si>
  <si>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</si>
  <si>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Search:</t>
  </si>
  <si>
    <t>C. Debe</t>
  </si>
  <si>
    <t>C. Haber</t>
  </si>
  <si>
    <t>Cuenta descr</t>
  </si>
  <si>
    <t>Donaciones</t>
  </si>
  <si>
    <t>asient</t>
  </si>
  <si>
    <t>Grand Total</t>
  </si>
  <si>
    <t>Teléfono e internet casa</t>
  </si>
  <si>
    <t>Jardín casa</t>
  </si>
  <si>
    <t>205</t>
  </si>
  <si>
    <t>370</t>
  </si>
  <si>
    <t>374</t>
  </si>
  <si>
    <t>Educación, cultura</t>
  </si>
  <si>
    <t>35</t>
  </si>
  <si>
    <t>33</t>
  </si>
  <si>
    <t>Médicos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</si>
  <si>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</si>
  <si>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</si>
  <si>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</si>
  <si>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</si>
  <si>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</si>
  <si>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</si>
  <si>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</si>
  <si>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</si>
  <si>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</si>
  <si>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</si>
  <si>
    <t>tarjeta</t>
  </si>
  <si>
    <t>(blank)</t>
  </si>
  <si>
    <t>Compra pan</t>
  </si>
  <si>
    <t>Cena en el restaurante</t>
  </si>
  <si>
    <t>Cena en el restaurante propina</t>
  </si>
  <si>
    <t>aj</t>
  </si>
  <si>
    <t>comida</t>
  </si>
  <si>
    <t>Tipo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</si>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</sst>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4" totalsRowShown="0">
  <autoFilter ref="B3:H4" xr:uid="{47D0FA3E-EDD9-4A2A-92E8-A35A238EDB76}"/>
  <sortState xmlns:xlrd2="http://schemas.microsoft.com/office/spreadsheetml/2017/richdata2" ref="B4:H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6" totalsRowShown="0">
  <autoFilter ref="B3:H6" xr:uid="{47D0FA3E-EDD9-4A2A-92E8-A35A238EDB76}"/>
  <tableColumns count="7">
    <tableColumn id="6" xr3:uid="{9AD972E4-C579-4424-B1C1-7A8548B415A4}" name="id"/>
    <tableColumn id="1" xr3:uid="{F37AE433-6E34-4726-AC7C-8ED9ECE4E316}" name="Fecha" dataDxfId="7"/>
    <tableColumn id="2" xr3:uid="{93B832D8-D900-4EA3-971C-04F4F4F73E5E}" name="Descripción" dataDxfId="6"/>
    <tableColumn id="3" xr3:uid="{365E1047-CFC9-4957-AC96-690DF270BD6C}" name="Debe" dataDxfId="5" dataCellStyle="Comma">
      <calculatedColumnFormula>0</calculatedColumnFormula>
    </tableColumn>
    <tableColumn id="4" xr3:uid="{C8820A2C-D1F4-429F-BEE6-9CFD5D206202}" name="Haber" dataDxfId="4" dataCellStyle="Comma">
      <calculatedColumnFormula>0</calculatedColumnFormula>
    </tableColumn>
    <tableColumn id="5" xr3:uid="{A593CEC0-C069-4610-84D5-1989C29A9B0E}" name="Cuenta" dataDxfId="3"/>
    <tableColumn id="7" xr3:uid="{1BDE309D-E6E3-4D7F-9F73-061A12ACC2FE}" name="Cuenta descr" dataDxfId="2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A1:C44" totalsRowShown="0">
  <autoFilter ref="A1:C44" xr:uid="{6F18564F-6990-4186-B512-9E1C6E9F5F3A}"/>
  <tableColumns count="3">
    <tableColumn id="1" xr3:uid="{9DE84074-E3ED-46A0-8037-CE36B265F541}" name="Cuenta" dataDxfId="1"/>
    <tableColumn id="2" xr3:uid="{C60FC6EA-5DD3-4D2E-A6C5-929976B15FC4}" name="Descripción"/>
    <tableColumn id="3" xr3:uid="{40EB61BF-07BF-4886-B0C8-7B9DB3909848}" name="Tip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L7"/>
  <sheetViews>
    <sheetView tabSelected="1" zoomScale="85" zoomScaleNormal="85" workbookViewId="0">
      <selection activeCell="B5" sqref="B5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2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77</v>
      </c>
      <c r="H3" t="s">
        <v>78</v>
      </c>
      <c r="J3" t="s">
        <v>76</v>
      </c>
      <c r="K3" t="s">
        <v>108</v>
      </c>
    </row>
    <row r="4" spans="2:12" x14ac:dyDescent="0.3">
      <c r="B4" s="1">
        <v>44531</v>
      </c>
      <c r="C4" s="5" t="s">
        <v>104</v>
      </c>
      <c r="D4" s="2">
        <v>2.54</v>
      </c>
      <c r="E4" s="7" t="s">
        <v>11</v>
      </c>
      <c r="F4" s="7" t="s">
        <v>47</v>
      </c>
      <c r="G4" s="5" t="str">
        <f>VLOOKUP(Mov_simple[[#This Row],[Debe]],Cuentas[],2,FALSE)</f>
        <v>Caja</v>
      </c>
      <c r="H4" s="5" t="str">
        <f>VLOOKUP(Mov_simple[[#This Row],[Haber]],Cuentas[],2,FALSE)</f>
        <v>Comida</v>
      </c>
    </row>
    <row r="5" spans="2:12" x14ac:dyDescent="0.3">
      <c r="J5" s="8" t="s">
        <v>5</v>
      </c>
      <c r="K5" s="9" t="s">
        <v>1</v>
      </c>
    </row>
    <row r="6" spans="2:12" x14ac:dyDescent="0.3">
      <c r="J6" t="str" cm="1">
        <f t="array" ref="J6:L7">_xlfn._xlws.FILTER(Cuentas[],(ISNUMBER(SEARCH(K3,Cuentas[Descripción]))))</f>
        <v>300</v>
      </c>
      <c r="K6" t="str">
        <v>Comida</v>
      </c>
      <c r="L6" t="str">
        <v>balance</v>
      </c>
    </row>
    <row r="7" spans="2:12" x14ac:dyDescent="0.3">
      <c r="J7" t="str">
        <v>312</v>
      </c>
      <c r="K7" t="str">
        <v>Comidas, cenas…</v>
      </c>
      <c r="L7" t="str">
        <v>balance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Q7"/>
  <sheetViews>
    <sheetView zoomScale="85" zoomScaleNormal="85" workbookViewId="0">
      <selection activeCell="B4" sqref="B4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7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79</v>
      </c>
      <c r="J3" s="3" t="s">
        <v>81</v>
      </c>
      <c r="K3" t="s">
        <v>7</v>
      </c>
      <c r="L3" t="s">
        <v>8</v>
      </c>
      <c r="M3" t="s">
        <v>9</v>
      </c>
      <c r="O3" t="s">
        <v>76</v>
      </c>
      <c r="P3" t="s">
        <v>107</v>
      </c>
    </row>
    <row r="4" spans="2:17" x14ac:dyDescent="0.3">
      <c r="B4">
        <v>1</v>
      </c>
      <c r="C4" s="1">
        <v>44533</v>
      </c>
      <c r="D4" s="5" t="s">
        <v>105</v>
      </c>
      <c r="E4" s="10">
        <v>50</v>
      </c>
      <c r="F4" s="2">
        <f>0</f>
        <v>0</v>
      </c>
      <c r="G4" s="7" t="s">
        <v>16</v>
      </c>
      <c r="H4" s="5" t="str">
        <f>VLOOKUP(Mov_complejo[[#This Row],[Cuenta]],Cuentas[],2,FALSE)</f>
        <v>Tarjeta Visa</v>
      </c>
      <c r="J4" s="4" t="s">
        <v>103</v>
      </c>
      <c r="K4" s="5"/>
      <c r="L4" s="5"/>
      <c r="M4" s="6">
        <v>0</v>
      </c>
    </row>
    <row r="5" spans="2:17" x14ac:dyDescent="0.3">
      <c r="B5">
        <v>1</v>
      </c>
      <c r="C5" s="1">
        <v>44533</v>
      </c>
      <c r="D5" s="5" t="s">
        <v>106</v>
      </c>
      <c r="E5" s="10">
        <v>3</v>
      </c>
      <c r="F5" s="2">
        <f>0</f>
        <v>0</v>
      </c>
      <c r="G5" s="7" t="s">
        <v>11</v>
      </c>
      <c r="H5" s="5" t="str">
        <f>VLOOKUP(Mov_complejo[[#This Row],[Cuenta]],Cuentas[],2,FALSE)</f>
        <v>Caja</v>
      </c>
      <c r="J5" s="4" t="s">
        <v>82</v>
      </c>
      <c r="K5" s="5"/>
      <c r="L5" s="5"/>
      <c r="M5" s="6">
        <v>0</v>
      </c>
      <c r="O5" s="8" t="s">
        <v>5</v>
      </c>
      <c r="P5" s="9" t="s">
        <v>1</v>
      </c>
    </row>
    <row r="6" spans="2:17" x14ac:dyDescent="0.3">
      <c r="B6">
        <v>1</v>
      </c>
      <c r="C6" s="1">
        <v>44533</v>
      </c>
      <c r="D6" s="5" t="s">
        <v>105</v>
      </c>
      <c r="E6" s="10">
        <f>0</f>
        <v>0</v>
      </c>
      <c r="F6" s="2">
        <v>53</v>
      </c>
      <c r="G6" s="7" t="s">
        <v>56</v>
      </c>
      <c r="H6" s="5" t="str">
        <f>VLOOKUP(Mov_complejo[[#This Row],[Cuenta]],Cuentas[],2,FALSE)</f>
        <v>Comidas, cenas…</v>
      </c>
      <c r="O6" t="str" cm="1">
        <f t="array" ref="O6:Q7">_xlfn._xlws.FILTER(Cuentas[],(ISNUMBER(SEARCH(P3,Cuentas[Descripción]))))</f>
        <v>100</v>
      </c>
      <c r="P6" t="str">
        <v>Caja</v>
      </c>
      <c r="Q6" t="str">
        <v>balance</v>
      </c>
    </row>
    <row r="7" spans="2:17" x14ac:dyDescent="0.3">
      <c r="O7" t="str">
        <v>60</v>
      </c>
      <c r="P7" t="str">
        <v>Ajustes</v>
      </c>
      <c r="Q7" t="str">
        <v>balance</v>
      </c>
    </row>
  </sheetData>
  <conditionalFormatting pivot="1" sqref="M4:M5">
    <cfRule type="cellIs" dxfId="0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A1:G44"/>
  <sheetViews>
    <sheetView workbookViewId="0"/>
  </sheetViews>
  <sheetFormatPr defaultRowHeight="14.4" x14ac:dyDescent="0.3"/>
  <cols>
    <col min="2" max="2" width="39.21875" bestFit="1" customWidth="1"/>
    <col min="6" max="6" width="24.6640625" customWidth="1"/>
  </cols>
  <sheetData>
    <row r="1" spans="1:7" x14ac:dyDescent="0.3">
      <c r="A1" t="s">
        <v>5</v>
      </c>
      <c r="B1" t="s">
        <v>1</v>
      </c>
      <c r="C1" t="s">
        <v>109</v>
      </c>
      <c r="E1" t="s">
        <v>76</v>
      </c>
      <c r="F1" t="s">
        <v>102</v>
      </c>
    </row>
    <row r="2" spans="1:7" x14ac:dyDescent="0.3">
      <c r="A2" t="s">
        <v>11</v>
      </c>
      <c r="B2" t="s">
        <v>92</v>
      </c>
      <c r="C2" t="s">
        <v>110</v>
      </c>
    </row>
    <row r="3" spans="1:7" x14ac:dyDescent="0.3">
      <c r="A3" t="s">
        <v>12</v>
      </c>
      <c r="B3" t="s">
        <v>13</v>
      </c>
      <c r="C3" t="s">
        <v>110</v>
      </c>
      <c r="E3" s="8" t="s">
        <v>5</v>
      </c>
      <c r="F3" s="9" t="s">
        <v>1</v>
      </c>
      <c r="G3" s="9" t="s">
        <v>109</v>
      </c>
    </row>
    <row r="4" spans="1:7" x14ac:dyDescent="0.3">
      <c r="A4" t="s">
        <v>14</v>
      </c>
      <c r="B4" t="s">
        <v>93</v>
      </c>
      <c r="C4" t="s">
        <v>110</v>
      </c>
      <c r="E4" t="str" cm="1">
        <f t="array" ref="E4:G6">_xlfn._xlws.FILTER(Cuentas[],(ISNUMBER(SEARCH(F1,Cuentas[Descripción]))))</f>
        <v>1200</v>
      </c>
      <c r="F4" t="str">
        <v>Tarjeta Visa</v>
      </c>
      <c r="G4" t="str">
        <v>balance</v>
      </c>
    </row>
    <row r="5" spans="1:7" x14ac:dyDescent="0.3">
      <c r="A5" t="s">
        <v>15</v>
      </c>
      <c r="B5" t="s">
        <v>94</v>
      </c>
      <c r="C5" t="s">
        <v>110</v>
      </c>
      <c r="E5" t="str">
        <v>1201</v>
      </c>
      <c r="F5" t="str">
        <v>Tarjeta Amex</v>
      </c>
      <c r="G5" t="str">
        <v>balance</v>
      </c>
    </row>
    <row r="6" spans="1:7" x14ac:dyDescent="0.3">
      <c r="A6" t="s">
        <v>16</v>
      </c>
      <c r="B6" t="s">
        <v>95</v>
      </c>
      <c r="C6" t="s">
        <v>110</v>
      </c>
      <c r="E6" t="str">
        <v>1210</v>
      </c>
      <c r="F6" t="str">
        <v>Tarjeta prepago</v>
      </c>
      <c r="G6" t="str">
        <v>balance</v>
      </c>
    </row>
    <row r="7" spans="1:7" x14ac:dyDescent="0.3">
      <c r="A7" t="s">
        <v>17</v>
      </c>
      <c r="B7" t="s">
        <v>96</v>
      </c>
      <c r="C7" t="s">
        <v>110</v>
      </c>
    </row>
    <row r="8" spans="1:7" x14ac:dyDescent="0.3">
      <c r="A8" t="s">
        <v>18</v>
      </c>
      <c r="B8" t="s">
        <v>97</v>
      </c>
      <c r="C8" t="s">
        <v>110</v>
      </c>
    </row>
    <row r="9" spans="1:7" x14ac:dyDescent="0.3">
      <c r="A9" t="s">
        <v>19</v>
      </c>
      <c r="B9" t="s">
        <v>20</v>
      </c>
      <c r="C9" t="s">
        <v>110</v>
      </c>
    </row>
    <row r="10" spans="1:7" x14ac:dyDescent="0.3">
      <c r="A10" t="s">
        <v>21</v>
      </c>
      <c r="B10" t="s">
        <v>98</v>
      </c>
      <c r="C10" t="s">
        <v>110</v>
      </c>
    </row>
    <row r="11" spans="1:7" x14ac:dyDescent="0.3">
      <c r="A11" t="s">
        <v>22</v>
      </c>
      <c r="B11" t="s">
        <v>99</v>
      </c>
      <c r="C11" t="s">
        <v>110</v>
      </c>
    </row>
    <row r="12" spans="1:7" x14ac:dyDescent="0.3">
      <c r="A12" t="s">
        <v>23</v>
      </c>
      <c r="B12" t="s">
        <v>100</v>
      </c>
      <c r="C12" t="s">
        <v>110</v>
      </c>
    </row>
    <row r="13" spans="1:7" x14ac:dyDescent="0.3">
      <c r="A13" t="s">
        <v>24</v>
      </c>
      <c r="B13" t="s">
        <v>25</v>
      </c>
      <c r="C13" t="s">
        <v>110</v>
      </c>
    </row>
    <row r="14" spans="1:7" x14ac:dyDescent="0.3">
      <c r="A14" t="s">
        <v>26</v>
      </c>
      <c r="B14" t="s">
        <v>27</v>
      </c>
      <c r="C14" t="s">
        <v>110</v>
      </c>
    </row>
    <row r="15" spans="1:7" x14ac:dyDescent="0.3">
      <c r="A15" t="s">
        <v>28</v>
      </c>
      <c r="B15" t="s">
        <v>29</v>
      </c>
      <c r="C15" t="s">
        <v>110</v>
      </c>
    </row>
    <row r="16" spans="1:7" x14ac:dyDescent="0.3">
      <c r="A16" t="s">
        <v>30</v>
      </c>
      <c r="B16" t="s">
        <v>83</v>
      </c>
      <c r="C16" t="s">
        <v>110</v>
      </c>
    </row>
    <row r="17" spans="1:3" x14ac:dyDescent="0.3">
      <c r="A17" t="s">
        <v>31</v>
      </c>
      <c r="B17" t="s">
        <v>32</v>
      </c>
      <c r="C17" t="s">
        <v>110</v>
      </c>
    </row>
    <row r="18" spans="1:3" x14ac:dyDescent="0.3">
      <c r="A18" t="s">
        <v>33</v>
      </c>
      <c r="B18" t="s">
        <v>34</v>
      </c>
      <c r="C18" t="s">
        <v>110</v>
      </c>
    </row>
    <row r="19" spans="1:3" x14ac:dyDescent="0.3">
      <c r="A19" t="s">
        <v>35</v>
      </c>
      <c r="B19" t="s">
        <v>36</v>
      </c>
      <c r="C19" t="s">
        <v>110</v>
      </c>
    </row>
    <row r="20" spans="1:3" x14ac:dyDescent="0.3">
      <c r="A20" t="s">
        <v>37</v>
      </c>
      <c r="B20" t="s">
        <v>38</v>
      </c>
      <c r="C20" t="s">
        <v>110</v>
      </c>
    </row>
    <row r="21" spans="1:3" x14ac:dyDescent="0.3">
      <c r="A21" t="s">
        <v>39</v>
      </c>
      <c r="B21" t="s">
        <v>40</v>
      </c>
      <c r="C21" t="s">
        <v>110</v>
      </c>
    </row>
    <row r="22" spans="1:3" x14ac:dyDescent="0.3">
      <c r="A22" t="s">
        <v>41</v>
      </c>
      <c r="B22" t="s">
        <v>42</v>
      </c>
      <c r="C22" t="s">
        <v>110</v>
      </c>
    </row>
    <row r="23" spans="1:3" x14ac:dyDescent="0.3">
      <c r="A23" t="s">
        <v>43</v>
      </c>
      <c r="B23" t="s">
        <v>44</v>
      </c>
      <c r="C23" t="s">
        <v>110</v>
      </c>
    </row>
    <row r="24" spans="1:3" x14ac:dyDescent="0.3">
      <c r="A24" t="s">
        <v>45</v>
      </c>
      <c r="B24" t="s">
        <v>84</v>
      </c>
      <c r="C24" t="s">
        <v>110</v>
      </c>
    </row>
    <row r="25" spans="1:3" x14ac:dyDescent="0.3">
      <c r="A25" t="s">
        <v>85</v>
      </c>
      <c r="B25" t="s">
        <v>46</v>
      </c>
      <c r="C25" t="s">
        <v>110</v>
      </c>
    </row>
    <row r="26" spans="1:3" x14ac:dyDescent="0.3">
      <c r="A26" t="s">
        <v>47</v>
      </c>
      <c r="B26" t="s">
        <v>48</v>
      </c>
      <c r="C26" t="s">
        <v>110</v>
      </c>
    </row>
    <row r="27" spans="1:3" x14ac:dyDescent="0.3">
      <c r="A27" t="s">
        <v>49</v>
      </c>
      <c r="B27" t="s">
        <v>50</v>
      </c>
      <c r="C27" t="s">
        <v>110</v>
      </c>
    </row>
    <row r="28" spans="1:3" x14ac:dyDescent="0.3">
      <c r="A28" t="s">
        <v>51</v>
      </c>
      <c r="B28" t="s">
        <v>52</v>
      </c>
      <c r="C28" t="s">
        <v>110</v>
      </c>
    </row>
    <row r="29" spans="1:3" x14ac:dyDescent="0.3">
      <c r="A29" t="s">
        <v>53</v>
      </c>
      <c r="B29" t="s">
        <v>54</v>
      </c>
      <c r="C29" t="s">
        <v>110</v>
      </c>
    </row>
    <row r="30" spans="1:3" x14ac:dyDescent="0.3">
      <c r="A30" t="s">
        <v>10</v>
      </c>
      <c r="B30" t="s">
        <v>55</v>
      </c>
      <c r="C30" t="s">
        <v>110</v>
      </c>
    </row>
    <row r="31" spans="1:3" x14ac:dyDescent="0.3">
      <c r="A31" t="s">
        <v>56</v>
      </c>
      <c r="B31" t="s">
        <v>57</v>
      </c>
      <c r="C31" t="s">
        <v>110</v>
      </c>
    </row>
    <row r="32" spans="1:3" x14ac:dyDescent="0.3">
      <c r="A32" t="s">
        <v>58</v>
      </c>
      <c r="B32" t="s">
        <v>59</v>
      </c>
      <c r="C32" t="s">
        <v>110</v>
      </c>
    </row>
    <row r="33" spans="1:3" x14ac:dyDescent="0.3">
      <c r="A33" t="s">
        <v>60</v>
      </c>
      <c r="B33" t="s">
        <v>61</v>
      </c>
      <c r="C33" t="s">
        <v>110</v>
      </c>
    </row>
    <row r="34" spans="1:3" x14ac:dyDescent="0.3">
      <c r="A34" t="s">
        <v>90</v>
      </c>
      <c r="B34" t="s">
        <v>91</v>
      </c>
      <c r="C34" t="s">
        <v>110</v>
      </c>
    </row>
    <row r="35" spans="1:3" x14ac:dyDescent="0.3">
      <c r="A35" t="s">
        <v>62</v>
      </c>
      <c r="B35" t="s">
        <v>63</v>
      </c>
      <c r="C35" t="s">
        <v>110</v>
      </c>
    </row>
    <row r="36" spans="1:3" x14ac:dyDescent="0.3">
      <c r="A36" t="s">
        <v>64</v>
      </c>
      <c r="B36" t="s">
        <v>65</v>
      </c>
      <c r="C36" t="s">
        <v>110</v>
      </c>
    </row>
    <row r="37" spans="1:3" x14ac:dyDescent="0.3">
      <c r="A37" t="s">
        <v>89</v>
      </c>
      <c r="B37" t="s">
        <v>88</v>
      </c>
      <c r="C37" t="s">
        <v>110</v>
      </c>
    </row>
    <row r="38" spans="1:3" x14ac:dyDescent="0.3">
      <c r="A38" t="s">
        <v>66</v>
      </c>
      <c r="B38" t="s">
        <v>67</v>
      </c>
      <c r="C38" t="s">
        <v>110</v>
      </c>
    </row>
    <row r="39" spans="1:3" x14ac:dyDescent="0.3">
      <c r="A39" t="s">
        <v>86</v>
      </c>
      <c r="B39" t="s">
        <v>80</v>
      </c>
      <c r="C39" t="s">
        <v>110</v>
      </c>
    </row>
    <row r="40" spans="1:3" x14ac:dyDescent="0.3">
      <c r="A40" t="s">
        <v>87</v>
      </c>
      <c r="B40" t="s">
        <v>68</v>
      </c>
      <c r="C40" t="s">
        <v>110</v>
      </c>
    </row>
    <row r="41" spans="1:3" x14ac:dyDescent="0.3">
      <c r="A41" t="s">
        <v>69</v>
      </c>
      <c r="B41" t="s">
        <v>101</v>
      </c>
      <c r="C41" t="s">
        <v>110</v>
      </c>
    </row>
    <row r="42" spans="1:3" x14ac:dyDescent="0.3">
      <c r="A42" t="s">
        <v>70</v>
      </c>
      <c r="B42" t="s">
        <v>71</v>
      </c>
      <c r="C42" t="s">
        <v>110</v>
      </c>
    </row>
    <row r="43" spans="1:3" x14ac:dyDescent="0.3">
      <c r="A43" t="s">
        <v>72</v>
      </c>
      <c r="B43" t="s">
        <v>73</v>
      </c>
      <c r="C43" t="s">
        <v>110</v>
      </c>
    </row>
    <row r="44" spans="1:3" x14ac:dyDescent="0.3">
      <c r="A44" t="s">
        <v>74</v>
      </c>
      <c r="B44" t="s">
        <v>75</v>
      </c>
      <c r="C44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2022-02-06T18:18:22Z</dcterms:modified>
</cp:coreProperties>
</file>