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sample-data\"/>
    </mc:Choice>
  </mc:AlternateContent>
  <xr:revisionPtr revIDLastSave="0" documentId="13_ncr:1_{623FC01B-DC9F-4A57-8AF7-10378B5DE382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F4" i="2"/>
  <c r="F5" i="2"/>
  <c r="F7" i="2"/>
  <c r="E6" i="2"/>
  <c r="E9" i="2"/>
  <c r="H9" i="2"/>
  <c r="H8" i="2"/>
  <c r="H7" i="2"/>
  <c r="H6" i="2"/>
  <c r="H5" i="2"/>
  <c r="H4" i="2"/>
  <c r="G5" i="3"/>
  <c r="G6" i="3"/>
  <c r="G7" i="3"/>
  <c r="G8" i="3"/>
  <c r="H5" i="3"/>
  <c r="H6" i="3"/>
  <c r="H7" i="3"/>
  <c r="H8" i="3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<sst xmlns="http://schemas.openxmlformats.org/spreadsheetml/2006/main" count="147" uniqueCount="115">
  <si>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</si>
  <si>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</si>
  <si>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</si>
  <si>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</si>
  <si>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</si>
  <si>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</si>
  <si>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</si>
  <si>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</si>
  <si>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</si>
  <si>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</si>
  <si>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</si>
  <si>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</si>
  <si>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</si>
  <si>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</si>
  <si>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</si>
  <si>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</si>
  <si>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</si>
  <si>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</si>
  <si>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</si>
  <si>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</si>
  <si>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</si>
  <si>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</si>
  <si>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</si>
  <si>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</si>
  <si>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</si>
  <si>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</si>
  <si>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</si>
  <si>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</si>
  <si>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</si>
  <si>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</si>
  <si>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</si>
  <si>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</si>
  <si>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</si>
  <si>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</si>
  <si>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</si>
  <si>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</si>
  <si>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</si>
  <si>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</si>
  <si>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</si>
  <si>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</si>
  <si>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</si>
  <si>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</si>
  <si>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</si>
  <si>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</si>
  <si>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</si>
  <si>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</si>
  <si>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</si>
  <si>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</si>
  <si>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</si>
  <si>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</si>
  <si>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</si>
  <si>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</si>
  <si>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</si>
  <si>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</si>
  <si>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</si>
  <si>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</si>
  <si>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</si>
  <si>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</si>
  <si>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</si>
  <si>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</si>
  <si>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</si>
  <si>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</si>
  <si>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</si>
  <si>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</si>
  <si>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</si>
  <si>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</si>
  <si>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</si>
  <si>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</si>
  <si>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</si>
  <si>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</si>
  <si>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</si>
  <si>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</si>
  <si>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</si>
  <si>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</si>
  <si>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</si>
  <si>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</si>
  <si>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</si>
  <si>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</si>
  <si>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</si>
  <si>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</si>
  <si>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</si>
  <si>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</si>
  <si>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</si>
  <si>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</si>
  <si>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</si>
  <si>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</si>
  <si>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</si>
  <si>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</si>
  <si>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</si>
  <si>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</si>
  <si>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</si>
  <si>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</si>
  <si>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</si>
  <si>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</si>
  <si>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</si>
  <si>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</si>
  <si>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</si>
  <si>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</si>
  <si>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</si>
  <si>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</si>
  <si>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</si>
  <si>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</si>
  <si>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</si>
  <si>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</si>
  <si>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</si>
  <si>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</si>
  <si>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</si>
  <si>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</si>
  <si>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</si>
  <si>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</si>
  <si>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</si>
  <si>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</si>
  <si>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</si>
  <si>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aj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</si>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</sst>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8" totalsRowShown="0">
  <autoFilter ref="B3:H8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9" totalsRowShown="0">
  <autoFilter ref="B3:H9" xr:uid="{47D0FA3E-EDD9-4A2A-92E8-A35A238EDB76}"/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47" totalsRowShown="0">
  <autoFilter ref="F4:G47" xr:uid="{6F18564F-6990-4186-B512-9E1C6E9F5F3A}"/>
  <tableColumns count="2">
    <tableColumn id="1" xr3:uid="{9DE84074-E3ED-46A0-8037-CE36B265F541}" name="Cuenta" dataDxfId="0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8"/>
  <sheetViews>
    <sheetView zoomScale="85" zoomScaleNormal="85" workbookViewId="0"/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114</v>
      </c>
    </row>
    <row r="4" spans="2:11" x14ac:dyDescent="0.3">
      <c r="B4" s="1">
        <v>44531</v>
      </c>
      <c r="C4" s="5" t="s">
        <v>106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1">
        <v>44532</v>
      </c>
      <c r="C5" s="5" t="s">
        <v>92</v>
      </c>
      <c r="D5" s="2">
        <v>24</v>
      </c>
      <c r="E5" s="7" t="s">
        <v>11</v>
      </c>
      <c r="F5" s="7" t="s">
        <v>56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93</v>
      </c>
      <c r="D6" s="2">
        <v>54</v>
      </c>
      <c r="E6" s="7" t="s">
        <v>16</v>
      </c>
      <c r="F6" s="7" t="s">
        <v>60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str" cm="1">
        <f t="array" ref="J6:K7">_xlfn._xlws.FILTER(Cuentas[],(ISNUMBER(SEARCH(K3,Cuentas[Descripción]))))</f>
        <v>300</v>
      </c>
      <c r="K6" t="str">
        <v>Comida</v>
      </c>
    </row>
    <row r="7" spans="2:11" x14ac:dyDescent="0.3">
      <c r="B7" s="1">
        <v>44534</v>
      </c>
      <c r="C7" s="5" t="s">
        <v>102</v>
      </c>
      <c r="D7" s="2">
        <v>524</v>
      </c>
      <c r="E7" s="7" t="s">
        <v>14</v>
      </c>
      <c r="F7" s="7" t="s">
        <v>23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  <c r="J7" t="str">
        <v>312</v>
      </c>
      <c r="K7" t="str">
        <v>Comidas, cenas…</v>
      </c>
    </row>
    <row r="8" spans="2:11" x14ac:dyDescent="0.3">
      <c r="B8" s="1">
        <v>44535</v>
      </c>
      <c r="C8" s="5" t="s">
        <v>107</v>
      </c>
      <c r="D8" s="2">
        <v>234</v>
      </c>
      <c r="E8" s="7" t="s">
        <v>14</v>
      </c>
      <c r="F8" s="7" t="s">
        <v>43</v>
      </c>
      <c r="G8" s="5" t="str">
        <f>VLOOKUP(Mov_simple[[#This Row],[Debe]],Cuentas[],2,FALSE)</f>
        <v>Cuenta nómina</v>
      </c>
      <c r="H8" s="5" t="str">
        <f>VLOOKUP(Mov_simple[[#This Row],[Haber]],Cuentas[],2,FALSE)</f>
        <v>Impuestos casa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9"/>
  <sheetViews>
    <sheetView tabSelected="1" zoomScale="85" zoomScaleNormal="85" workbookViewId="0">
      <selection activeCell="E8" sqref="E8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113</v>
      </c>
    </row>
    <row r="4" spans="2:16" x14ac:dyDescent="0.3">
      <c r="B4">
        <v>1</v>
      </c>
      <c r="C4" s="1">
        <v>44533</v>
      </c>
      <c r="D4" s="5" t="s">
        <v>108</v>
      </c>
      <c r="E4" s="10">
        <v>50</v>
      </c>
      <c r="F4" s="2">
        <f>0</f>
        <v>0</v>
      </c>
      <c r="G4" s="7" t="s">
        <v>16</v>
      </c>
      <c r="H4" s="5" t="str">
        <f>VLOOKUP(Mov_complejo[[#This Row],[Cuenta]],Cuentas[],2,FALSE)</f>
        <v>Tarjeta Visa</v>
      </c>
      <c r="J4" s="4" t="s">
        <v>105</v>
      </c>
      <c r="K4" s="5"/>
      <c r="L4" s="5"/>
      <c r="M4" s="6">
        <v>0</v>
      </c>
    </row>
    <row r="5" spans="2:16" x14ac:dyDescent="0.3">
      <c r="B5">
        <v>1</v>
      </c>
      <c r="C5" s="1">
        <v>44533</v>
      </c>
      <c r="D5" s="5" t="s">
        <v>109</v>
      </c>
      <c r="E5" s="10">
        <v>3</v>
      </c>
      <c r="F5" s="2">
        <f>0</f>
        <v>0</v>
      </c>
      <c r="G5" s="7" t="s">
        <v>11</v>
      </c>
      <c r="H5" s="5" t="str">
        <f>VLOOKUP(Mov_complejo[[#This Row],[Cuenta]],Cuentas[],2,FALSE)</f>
        <v>Caja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44533</v>
      </c>
      <c r="D6" s="5" t="s">
        <v>108</v>
      </c>
      <c r="E6" s="10">
        <f>0</f>
        <v>0</v>
      </c>
      <c r="F6" s="2">
        <v>53</v>
      </c>
      <c r="G6" s="7" t="s">
        <v>56</v>
      </c>
      <c r="H6" s="5" t="str">
        <f>VLOOKUP(Mov_complejo[[#This Row],[Cuenta]],Cuentas[],2,FALSE)</f>
        <v>Comidas, cenas…</v>
      </c>
      <c r="O6" t="str" cm="1">
        <f t="array" ref="O6:P7">_xlfn._xlws.FILTER(Cuentas[],(ISNUMBER(SEARCH(P3,Cuentas[Descripción]))))</f>
        <v>100</v>
      </c>
      <c r="P6" t="str">
        <v>Caja</v>
      </c>
    </row>
    <row r="7" spans="2:16" x14ac:dyDescent="0.3">
      <c r="B7">
        <v>2</v>
      </c>
      <c r="C7" s="1">
        <v>44535</v>
      </c>
      <c r="D7" s="5" t="s">
        <v>110</v>
      </c>
      <c r="E7" s="10">
        <v>150</v>
      </c>
      <c r="F7" s="2">
        <f>0</f>
        <v>0</v>
      </c>
      <c r="G7" s="7" t="s">
        <v>14</v>
      </c>
      <c r="H7" s="5" t="str">
        <f>VLOOKUP(Mov_complejo[[#This Row],[Cuenta]],Cuentas[],2,FALSE)</f>
        <v>Cuenta nómina</v>
      </c>
      <c r="O7" t="str">
        <v>60</v>
      </c>
      <c r="P7" t="str">
        <v>Ajustes</v>
      </c>
    </row>
    <row r="8" spans="2:16" x14ac:dyDescent="0.3">
      <c r="B8">
        <v>2</v>
      </c>
      <c r="C8" s="1">
        <v>44535</v>
      </c>
      <c r="D8" s="5" t="s">
        <v>111</v>
      </c>
      <c r="E8" s="10">
        <f>0</f>
        <v>0</v>
      </c>
      <c r="F8" s="2">
        <v>120</v>
      </c>
      <c r="G8" s="7" t="s">
        <v>26</v>
      </c>
      <c r="H8" s="5" t="str">
        <f>VLOOKUP(Mov_complejo[[#This Row],[Cuenta]],Cuentas[],2,FALSE)</f>
        <v>Gas casa</v>
      </c>
    </row>
    <row r="9" spans="2:16" x14ac:dyDescent="0.3">
      <c r="B9">
        <v>2</v>
      </c>
      <c r="C9" s="1">
        <v>44535</v>
      </c>
      <c r="D9" s="5" t="s">
        <v>112</v>
      </c>
      <c r="E9" s="10">
        <f>0</f>
        <v>0</v>
      </c>
      <c r="F9" s="2">
        <v>30</v>
      </c>
      <c r="G9" s="7" t="s">
        <v>24</v>
      </c>
      <c r="H9" s="5" t="str">
        <f>VLOOKUP(Mov_complejo[[#This Row],[Cuenta]],Cuentas[],2,FALSE)</f>
        <v>Electricidad casa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4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76</v>
      </c>
      <c r="C2" t="s">
        <v>104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11</v>
      </c>
      <c r="G5" t="s">
        <v>94</v>
      </c>
    </row>
    <row r="6" spans="2:7" x14ac:dyDescent="0.3">
      <c r="B6" t="str">
        <v>1201</v>
      </c>
      <c r="C6" t="str">
        <v>Tarjeta Amex</v>
      </c>
      <c r="F6" t="s">
        <v>12</v>
      </c>
      <c r="G6" t="s">
        <v>13</v>
      </c>
    </row>
    <row r="7" spans="2:7" x14ac:dyDescent="0.3">
      <c r="B7" t="str">
        <v>1210</v>
      </c>
      <c r="C7" t="str">
        <v>Tarjeta prepago</v>
      </c>
      <c r="F7" t="s">
        <v>14</v>
      </c>
      <c r="G7" t="s">
        <v>95</v>
      </c>
    </row>
    <row r="8" spans="2:7" x14ac:dyDescent="0.3">
      <c r="F8" t="s">
        <v>15</v>
      </c>
      <c r="G8" t="s">
        <v>96</v>
      </c>
    </row>
    <row r="9" spans="2:7" x14ac:dyDescent="0.3">
      <c r="F9" t="s">
        <v>16</v>
      </c>
      <c r="G9" t="s">
        <v>97</v>
      </c>
    </row>
    <row r="10" spans="2:7" x14ac:dyDescent="0.3">
      <c r="F10" t="s">
        <v>17</v>
      </c>
      <c r="G10" t="s">
        <v>98</v>
      </c>
    </row>
    <row r="11" spans="2:7" x14ac:dyDescent="0.3">
      <c r="F11" t="s">
        <v>18</v>
      </c>
      <c r="G11" t="s">
        <v>99</v>
      </c>
    </row>
    <row r="12" spans="2:7" x14ac:dyDescent="0.3">
      <c r="F12" t="s">
        <v>19</v>
      </c>
      <c r="G12" t="s">
        <v>20</v>
      </c>
    </row>
    <row r="13" spans="2:7" x14ac:dyDescent="0.3">
      <c r="F13" t="s">
        <v>21</v>
      </c>
      <c r="G13" t="s">
        <v>100</v>
      </c>
    </row>
    <row r="14" spans="2:7" x14ac:dyDescent="0.3">
      <c r="F14" t="s">
        <v>22</v>
      </c>
      <c r="G14" t="s">
        <v>101</v>
      </c>
    </row>
    <row r="15" spans="2:7" x14ac:dyDescent="0.3">
      <c r="F15" t="s">
        <v>23</v>
      </c>
      <c r="G15" t="s">
        <v>102</v>
      </c>
    </row>
    <row r="16" spans="2:7" x14ac:dyDescent="0.3">
      <c r="F16" t="s">
        <v>24</v>
      </c>
      <c r="G16" t="s">
        <v>25</v>
      </c>
    </row>
    <row r="17" spans="6:7" x14ac:dyDescent="0.3">
      <c r="F17" t="s">
        <v>26</v>
      </c>
      <c r="G17" t="s">
        <v>27</v>
      </c>
    </row>
    <row r="18" spans="6:7" x14ac:dyDescent="0.3">
      <c r="F18" t="s">
        <v>28</v>
      </c>
      <c r="G18" t="s">
        <v>29</v>
      </c>
    </row>
    <row r="19" spans="6:7" x14ac:dyDescent="0.3">
      <c r="F19" t="s">
        <v>30</v>
      </c>
      <c r="G19" t="s">
        <v>83</v>
      </c>
    </row>
    <row r="20" spans="6:7" x14ac:dyDescent="0.3">
      <c r="F20" t="s">
        <v>31</v>
      </c>
      <c r="G20" t="s">
        <v>32</v>
      </c>
    </row>
    <row r="21" spans="6:7" x14ac:dyDescent="0.3">
      <c r="F21" t="s">
        <v>33</v>
      </c>
      <c r="G21" t="s">
        <v>34</v>
      </c>
    </row>
    <row r="22" spans="6:7" x14ac:dyDescent="0.3">
      <c r="F22" t="s">
        <v>35</v>
      </c>
      <c r="G22" t="s">
        <v>36</v>
      </c>
    </row>
    <row r="23" spans="6:7" x14ac:dyDescent="0.3">
      <c r="F23" t="s">
        <v>37</v>
      </c>
      <c r="G23" t="s">
        <v>38</v>
      </c>
    </row>
    <row r="24" spans="6:7" x14ac:dyDescent="0.3">
      <c r="F24" t="s">
        <v>39</v>
      </c>
      <c r="G24" t="s">
        <v>40</v>
      </c>
    </row>
    <row r="25" spans="6:7" x14ac:dyDescent="0.3">
      <c r="F25" t="s">
        <v>41</v>
      </c>
      <c r="G25" t="s">
        <v>42</v>
      </c>
    </row>
    <row r="26" spans="6:7" x14ac:dyDescent="0.3">
      <c r="F26" t="s">
        <v>43</v>
      </c>
      <c r="G26" t="s">
        <v>44</v>
      </c>
    </row>
    <row r="27" spans="6:7" x14ac:dyDescent="0.3">
      <c r="F27" t="s">
        <v>45</v>
      </c>
      <c r="G27" t="s">
        <v>84</v>
      </c>
    </row>
    <row r="28" spans="6:7" x14ac:dyDescent="0.3">
      <c r="F28" t="s">
        <v>85</v>
      </c>
      <c r="G28" t="s">
        <v>46</v>
      </c>
    </row>
    <row r="29" spans="6:7" x14ac:dyDescent="0.3">
      <c r="F29" t="s">
        <v>47</v>
      </c>
      <c r="G29" t="s">
        <v>48</v>
      </c>
    </row>
    <row r="30" spans="6:7" x14ac:dyDescent="0.3">
      <c r="F30" t="s">
        <v>49</v>
      </c>
      <c r="G30" t="s">
        <v>50</v>
      </c>
    </row>
    <row r="31" spans="6:7" x14ac:dyDescent="0.3">
      <c r="F31" t="s">
        <v>51</v>
      </c>
      <c r="G31" t="s">
        <v>52</v>
      </c>
    </row>
    <row r="32" spans="6:7" x14ac:dyDescent="0.3">
      <c r="F32" t="s">
        <v>53</v>
      </c>
      <c r="G32" t="s">
        <v>54</v>
      </c>
    </row>
    <row r="33" spans="6:7" x14ac:dyDescent="0.3">
      <c r="F33" t="s">
        <v>10</v>
      </c>
      <c r="G33" t="s">
        <v>55</v>
      </c>
    </row>
    <row r="34" spans="6:7" x14ac:dyDescent="0.3">
      <c r="F34" t="s">
        <v>56</v>
      </c>
      <c r="G34" t="s">
        <v>57</v>
      </c>
    </row>
    <row r="35" spans="6:7" x14ac:dyDescent="0.3">
      <c r="F35" t="s">
        <v>58</v>
      </c>
      <c r="G35" t="s">
        <v>59</v>
      </c>
    </row>
    <row r="36" spans="6:7" x14ac:dyDescent="0.3">
      <c r="F36" t="s">
        <v>60</v>
      </c>
      <c r="G36" t="s">
        <v>61</v>
      </c>
    </row>
    <row r="37" spans="6:7" x14ac:dyDescent="0.3">
      <c r="F37" t="s">
        <v>90</v>
      </c>
      <c r="G37" t="s">
        <v>91</v>
      </c>
    </row>
    <row r="38" spans="6:7" x14ac:dyDescent="0.3">
      <c r="F38" t="s">
        <v>62</v>
      </c>
      <c r="G38" t="s">
        <v>63</v>
      </c>
    </row>
    <row r="39" spans="6:7" x14ac:dyDescent="0.3">
      <c r="F39" t="s">
        <v>64</v>
      </c>
      <c r="G39" t="s">
        <v>65</v>
      </c>
    </row>
    <row r="40" spans="6:7" x14ac:dyDescent="0.3">
      <c r="F40" t="s">
        <v>89</v>
      </c>
      <c r="G40" t="s">
        <v>88</v>
      </c>
    </row>
    <row r="41" spans="6:7" x14ac:dyDescent="0.3">
      <c r="F41" t="s">
        <v>66</v>
      </c>
      <c r="G41" t="s">
        <v>67</v>
      </c>
    </row>
    <row r="42" spans="6:7" x14ac:dyDescent="0.3">
      <c r="F42" t="s">
        <v>86</v>
      </c>
      <c r="G42" t="s">
        <v>80</v>
      </c>
    </row>
    <row r="43" spans="6:7" x14ac:dyDescent="0.3">
      <c r="F43" t="s">
        <v>87</v>
      </c>
      <c r="G43" t="s">
        <v>68</v>
      </c>
    </row>
    <row r="44" spans="6:7" x14ac:dyDescent="0.3">
      <c r="F44" t="s">
        <v>69</v>
      </c>
      <c r="G44" t="s">
        <v>103</v>
      </c>
    </row>
    <row r="45" spans="6:7" x14ac:dyDescent="0.3">
      <c r="F45" t="s">
        <v>70</v>
      </c>
      <c r="G45" t="s">
        <v>71</v>
      </c>
    </row>
    <row r="46" spans="6:7" x14ac:dyDescent="0.3">
      <c r="F46" t="s">
        <v>72</v>
      </c>
      <c r="G46" t="s">
        <v>73</v>
      </c>
    </row>
    <row r="47" spans="6:7" x14ac:dyDescent="0.3">
      <c r="F47" t="s">
        <v>74</v>
      </c>
      <c r="G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2021-12-14T19:54:28Z</dcterms:modified>
</cp:coreProperties>
</file>