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9517268\workspace\voice\BTGS-KL-Voice\RobotFramework\HCS\R56\Live\Common_HCS\"/>
    </mc:Choice>
  </mc:AlternateContent>
  <bookViews>
    <workbookView xWindow="0" yWindow="0" windowWidth="21105" windowHeight="8760" activeTab="1"/>
  </bookViews>
  <sheets>
    <sheet name="AC" sheetId="2" r:id="rId1"/>
    <sheet name="CQM" sheetId="1" r:id="rId2"/>
    <sheet name="SD" sheetId="3" r:id="rId3"/>
    <sheet name="GSP" sheetId="6" r:id="rId4"/>
    <sheet name="VLP" sheetId="10" r:id="rId5"/>
    <sheet name="EXPSSR" sheetId="7" r:id="rId6"/>
    <sheet name="BFGSSR" sheetId="9" r:id="rId7"/>
    <sheet name="BFG_IMS" sheetId="4" r:id="rId8"/>
    <sheet name="NetworkID" sheetId="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AC!$A$1:$CD$50</definedName>
    <definedName name="_xlnm._FilterDatabase" localSheetId="1" hidden="1">CQM!$A$1:$BJ$77</definedName>
    <definedName name="_xlnm._FilterDatabase" localSheetId="2" hidden="1">SD!$A$1:$V$66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3" l="1"/>
  <c r="M65" i="3"/>
  <c r="M64" i="3"/>
  <c r="M63" i="3"/>
  <c r="M62" i="3"/>
  <c r="M59" i="3"/>
  <c r="M58" i="3"/>
  <c r="M57" i="3"/>
  <c r="M55" i="3"/>
  <c r="M51" i="3"/>
  <c r="M47" i="3"/>
  <c r="M46" i="3"/>
  <c r="M45" i="3"/>
  <c r="M44" i="3"/>
  <c r="M43" i="3"/>
  <c r="M42" i="3"/>
  <c r="M41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19" i="3"/>
  <c r="M17" i="3"/>
  <c r="M14" i="3"/>
  <c r="M11" i="3"/>
  <c r="M10" i="3"/>
  <c r="M9" i="3"/>
  <c r="M8" i="3"/>
  <c r="M7" i="3"/>
  <c r="M6" i="3"/>
  <c r="M5" i="3"/>
  <c r="M4" i="3"/>
  <c r="M3" i="3"/>
  <c r="M2" i="3"/>
  <c r="U77" i="1"/>
  <c r="O77" i="1"/>
  <c r="U76" i="1"/>
  <c r="O76" i="1"/>
  <c r="O75" i="1"/>
  <c r="O74" i="1"/>
  <c r="U73" i="1"/>
  <c r="O73" i="1"/>
  <c r="O68" i="1"/>
  <c r="O63" i="1"/>
  <c r="O62" i="1"/>
  <c r="O61" i="1"/>
  <c r="O57" i="1"/>
  <c r="AG53" i="1"/>
  <c r="AF53" i="1"/>
  <c r="AE53" i="1"/>
  <c r="X53" i="1"/>
  <c r="U53" i="1"/>
  <c r="Q53" i="1"/>
  <c r="O53" i="1"/>
  <c r="O52" i="1"/>
  <c r="O50" i="1"/>
  <c r="U48" i="1"/>
  <c r="P48" i="1"/>
  <c r="Q48" i="1" s="1"/>
  <c r="O48" i="1"/>
  <c r="U47" i="1"/>
  <c r="O47" i="1"/>
  <c r="O46" i="1"/>
  <c r="U44" i="1"/>
  <c r="O44" i="1"/>
  <c r="U43" i="1"/>
  <c r="P43" i="1"/>
  <c r="X43" i="1" s="1"/>
  <c r="O43" i="1"/>
  <c r="X42" i="1"/>
  <c r="U42" i="1"/>
  <c r="Q42" i="1"/>
  <c r="AG42" i="1" s="1"/>
  <c r="P42" i="1"/>
  <c r="O42" i="1"/>
  <c r="U41" i="1"/>
  <c r="P41" i="1"/>
  <c r="Q41" i="1" s="1"/>
  <c r="AG41" i="1" s="1"/>
  <c r="O41" i="1"/>
  <c r="X40" i="1"/>
  <c r="U40" i="1"/>
  <c r="Q40" i="1"/>
  <c r="AG40" i="1" s="1"/>
  <c r="P40" i="1"/>
  <c r="O40" i="1"/>
  <c r="U39" i="1"/>
  <c r="O39" i="1"/>
  <c r="U36" i="1"/>
  <c r="O36" i="1"/>
  <c r="U35" i="1"/>
  <c r="O35" i="1"/>
  <c r="U28" i="1"/>
  <c r="O28" i="1"/>
  <c r="U27" i="1"/>
  <c r="O27" i="1"/>
  <c r="U26" i="1"/>
  <c r="O26" i="1"/>
  <c r="U24" i="1"/>
  <c r="O24" i="1"/>
  <c r="U23" i="1"/>
  <c r="O23" i="1"/>
  <c r="U21" i="1"/>
  <c r="O21" i="1"/>
  <c r="U20" i="1"/>
  <c r="O20" i="1"/>
  <c r="U19" i="1"/>
  <c r="P19" i="1"/>
  <c r="X19" i="1" s="1"/>
  <c r="O19" i="1"/>
  <c r="X18" i="1"/>
  <c r="U18" i="1"/>
  <c r="Q18" i="1"/>
  <c r="AG18" i="1" s="1"/>
  <c r="P18" i="1"/>
  <c r="O18" i="1"/>
  <c r="U17" i="1"/>
  <c r="P17" i="1"/>
  <c r="Q17" i="1" s="1"/>
  <c r="AG17" i="1" s="1"/>
  <c r="O17" i="1"/>
  <c r="X16" i="1"/>
  <c r="U16" i="1"/>
  <c r="Q16" i="1"/>
  <c r="AG16" i="1" s="1"/>
  <c r="P16" i="1"/>
  <c r="O16" i="1"/>
  <c r="U15" i="1"/>
  <c r="P15" i="1"/>
  <c r="X15" i="1" s="1"/>
  <c r="O15" i="1"/>
  <c r="X14" i="1"/>
  <c r="U14" i="1"/>
  <c r="Q14" i="1"/>
  <c r="AG14" i="1" s="1"/>
  <c r="P14" i="1"/>
  <c r="O14" i="1"/>
  <c r="U13" i="1"/>
  <c r="P13" i="1"/>
  <c r="Q13" i="1" s="1"/>
  <c r="AG13" i="1" s="1"/>
  <c r="O13" i="1"/>
  <c r="X12" i="1"/>
  <c r="U12" i="1"/>
  <c r="Q12" i="1"/>
  <c r="AG12" i="1" s="1"/>
  <c r="P12" i="1"/>
  <c r="O12" i="1"/>
  <c r="U11" i="1"/>
  <c r="P11" i="1"/>
  <c r="X11" i="1" s="1"/>
  <c r="O11" i="1"/>
  <c r="X10" i="1"/>
  <c r="U10" i="1"/>
  <c r="Q10" i="1"/>
  <c r="AG10" i="1" s="1"/>
  <c r="P10" i="1"/>
  <c r="O10" i="1"/>
  <c r="U4" i="1"/>
  <c r="O4" i="1"/>
  <c r="Q11" i="1" l="1"/>
  <c r="AG11" i="1" s="1"/>
  <c r="X13" i="1"/>
  <c r="Q15" i="1"/>
  <c r="AG15" i="1" s="1"/>
  <c r="X17" i="1"/>
  <c r="Q19" i="1"/>
  <c r="AG19" i="1" s="1"/>
  <c r="X41" i="1"/>
  <c r="Q43" i="1"/>
  <c r="AG43" i="1" s="1"/>
  <c r="AF48" i="1"/>
  <c r="AE48" i="1"/>
  <c r="AG48" i="1"/>
  <c r="AE10" i="1"/>
  <c r="AE11" i="1"/>
  <c r="AE12" i="1"/>
  <c r="AE13" i="1"/>
  <c r="AE14" i="1"/>
  <c r="AE15" i="1"/>
  <c r="AE16" i="1"/>
  <c r="AE17" i="1"/>
  <c r="AE18" i="1"/>
  <c r="AE19" i="1"/>
  <c r="AE40" i="1"/>
  <c r="AE41" i="1"/>
  <c r="AE42" i="1"/>
  <c r="AE43" i="1"/>
  <c r="X48" i="1"/>
  <c r="AF10" i="1"/>
  <c r="AF11" i="1"/>
  <c r="AF12" i="1"/>
  <c r="AF13" i="1"/>
  <c r="AF14" i="1"/>
  <c r="AF15" i="1"/>
  <c r="AF16" i="1"/>
  <c r="AF17" i="1"/>
  <c r="AF18" i="1"/>
  <c r="AF19" i="1"/>
  <c r="AF40" i="1"/>
  <c r="AF41" i="1"/>
  <c r="AF42" i="1"/>
  <c r="AF43" i="1"/>
</calcChain>
</file>

<file path=xl/sharedStrings.xml><?xml version="1.0" encoding="utf-8"?>
<sst xmlns="http://schemas.openxmlformats.org/spreadsheetml/2006/main" count="5416" uniqueCount="986">
  <si>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</si>
  <si>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</si>
  <si>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</si>
  <si>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</si>
  <si>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</si>
  <si>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</si>
  <si>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</si>
  <si>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</si>
  <si>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</si>
  <si>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</si>
  <si>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</si>
  <si>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</si>
  <si>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</si>
  <si>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</si>
  <si>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</si>
  <si>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</si>
  <si>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</si>
  <si>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</si>
  <si>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</si>
  <si>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</si>
  <si>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</si>
  <si>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</si>
  <si>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</si>
  <si>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12</t>
  </si>
  <si>
    <t>Provide</t>
  </si>
  <si>
    <t>dCustValidStatus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</si>
  <si>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</si>
  <si>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</si>
  <si>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</si>
  <si>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</si>
  <si>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</si>
  <si>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</si>
  <si>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</si>
  <si>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</si>
  <si>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</si>
  <si>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</si>
  <si>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</si>
  <si>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</si>
  <si>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</si>
  <si>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</si>
  <si>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</si>
  <si>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</si>
  <si>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</si>
  <si>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</si>
  <si>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</si>
  <si>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</si>
  <si>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</si>
  <si>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</si>
  <si>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</si>
  <si>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</si>
  <si>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</si>
  <si>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</si>
  <si>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</si>
  <si>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</si>
  <si>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</si>
  <si>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</si>
  <si>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</si>
  <si>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</si>
  <si>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</si>
  <si>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</si>
  <si>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</si>
  <si>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</si>
  <si>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</si>
  <si>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</si>
  <si>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</si>
  <si>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</si>
  <si>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</si>
  <si>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</si>
  <si>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</si>
  <si>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</si>
  <si>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</si>
  <si>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</si>
  <si>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</si>
  <si>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</si>
  <si>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</si>
  <si>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</si>
  <si>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</si>
  <si>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</si>
  <si>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</si>
  <si>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</si>
  <si>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</si>
  <si>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</si>
  <si>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</si>
  <si>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</si>
  <si>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</si>
  <si>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</si>
  <si>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</si>
  <si>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</si>
  <si>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</si>
  <si>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</si>
  <si>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</si>
  <si>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</si>
  <si>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</si>
  <si>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</si>
  <si>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</si>
  <si>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</si>
  <si>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</si>
  <si>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</si>
  <si>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</si>
  <si>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</si>
  <si>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</si>
  <si>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</si>
  <si>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</si>
  <si>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</si>
  <si>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</si>
  <si>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</si>
  <si>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</si>
  <si>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</si>
  <si>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</si>
  <si>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</si>
  <si>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</si>
  <si>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</si>
  <si>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</si>
  <si>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</si>
  <si>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</si>
  <si>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</si>
  <si>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</si>
  <si>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</si>
  <si>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</si>
  <si>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</si>
  <si>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</si>
  <si>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</si>
  <si>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</si>
  <si>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</si>
  <si>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</si>
  <si>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</si>
  <si>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</si>
  <si>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</si>
  <si>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</si>
  <si>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</si>
  <si>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</si>
  <si>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</si>
  <si>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</si>
  <si>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</si>
  <si>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</si>
  <si>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</si>
  <si>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</si>
  <si>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</si>
  <si>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</si>
  <si>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</si>
  <si>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</si>
  <si>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</si>
  <si>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</si>
  <si>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</si>
  <si>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</si>
  <si>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</si>
  <si>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http://aibwebc-ws.nat.bt.com:61007/aibweb/</t>
  </si>
  <si>
    <t>dSI_URL</t>
  </si>
  <si>
    <t>http://singlemodela.nat.bt.com/default.aspx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</si>
  <si>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</si>
  <si>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</si>
  <si>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</si>
  <si>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</si>
  <si>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</si>
  <si>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</si>
  <si>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</si>
  <si>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</si>
  <si>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</si>
  <si>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</si>
  <si>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</si>
  <si>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</si>
  <si>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</si>
  <si>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</si>
  <si>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</si>
  <si>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</si>
  <si>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BT THAILAND</t>
  </si>
  <si>
    <t>GCn0000000347</t>
  </si>
  <si>
    <t>Cycle</t>
  </si>
  <si>
    <t>Release</t>
  </si>
  <si>
    <t>Chrome</t>
  </si>
  <si>
    <t>dBFG_IMS_URL</t>
  </si>
  <si>
    <t>BFG Status</t>
  </si>
  <si>
    <t>IN-SERVICE</t>
  </si>
  <si>
    <t>KLTA</t>
  </si>
  <si>
    <t>UNIVERSITY OF SOUTHAMPTON</t>
  </si>
  <si>
    <t>UNIVERSITY OF SOUTHAMPTON, UNIVERSITY ROAD</t>
  </si>
  <si>
    <t>SOUTHAMPTON</t>
  </si>
  <si>
    <t>SO17 1BJ</t>
  </si>
  <si>
    <t>dActionToDo</t>
  </si>
  <si>
    <t>R55</t>
  </si>
  <si>
    <t>AC02</t>
  </si>
  <si>
    <t>SC02</t>
  </si>
  <si>
    <t>dContractualCeaseTerm</t>
  </si>
  <si>
    <t>dClientGroup</t>
  </si>
  <si>
    <t>200</t>
  </si>
  <si>
    <t>4173646638373635</t>
  </si>
  <si>
    <t>RegPack_SCNo</t>
  </si>
  <si>
    <t>dGSP_URL</t>
  </si>
  <si>
    <t>dPin</t>
  </si>
  <si>
    <t>Base User Detail</t>
  </si>
  <si>
    <t>dService</t>
  </si>
  <si>
    <t>dCustomer</t>
  </si>
  <si>
    <t>dContract</t>
  </si>
  <si>
    <t>dAddress</t>
  </si>
  <si>
    <t>Configure Detail</t>
  </si>
  <si>
    <t>dDeviceType</t>
  </si>
  <si>
    <t>dEmailId</t>
  </si>
  <si>
    <t>dPublicNumber</t>
  </si>
  <si>
    <t>dPrivateNumber</t>
  </si>
  <si>
    <t>dOptionalUnifiedMessaging</t>
  </si>
  <si>
    <t>dUserSelfServePortalAccess</t>
  </si>
  <si>
    <t>dClassOfService</t>
  </si>
  <si>
    <t>dDescriptiveText</t>
  </si>
  <si>
    <t>Summary</t>
  </si>
  <si>
    <t>dCustomerReference</t>
  </si>
  <si>
    <t>DryRun01</t>
  </si>
  <si>
    <t>DryRun</t>
  </si>
  <si>
    <t>https://www.gspt3.globalservices.nat.bt.com:53515/uk/en/my_account</t>
  </si>
  <si>
    <t>611936347</t>
  </si>
  <si>
    <t>4C65746D65696E403031</t>
  </si>
  <si>
    <t>921106</t>
  </si>
  <si>
    <t>One Cloud Cisco</t>
  </si>
  <si>
    <t>MOBILECUST3</t>
  </si>
  <si>
    <t>8100882522016124650</t>
  </si>
  <si>
    <t>VG310 (IOS)</t>
  </si>
  <si>
    <t>Shobana</t>
  </si>
  <si>
    <t>Kanasan</t>
  </si>
  <si>
    <t>shobana.kanasan@bt.com</t>
  </si>
  <si>
    <t>0328580000</t>
  </si>
  <si>
    <t>285800</t>
  </si>
  <si>
    <t>CoS</t>
  </si>
  <si>
    <t>R50UK01</t>
  </si>
  <si>
    <t>EXPEDIO SSR</t>
  </si>
  <si>
    <t>dEXP_URL</t>
  </si>
  <si>
    <t>SSR Detail</t>
  </si>
  <si>
    <t>dSSRReferenceNumber</t>
  </si>
  <si>
    <t>dServiceName</t>
  </si>
  <si>
    <t>dProgressStatus</t>
  </si>
  <si>
    <t>dCompletionCode</t>
  </si>
  <si>
    <t>http://expediomt.t3.nat.bt.com/arsys/forms/aps06419t3app02/SSR%3A+Main+Console/Default+Admin+View/</t>
  </si>
  <si>
    <t>kanasas</t>
  </si>
  <si>
    <t>53686F62616E61403036</t>
  </si>
  <si>
    <t>Add Base User-I [OCC]</t>
  </si>
  <si>
    <t>Completed</t>
  </si>
  <si>
    <t>Complete</t>
  </si>
  <si>
    <t>dBFG_URL</t>
  </si>
  <si>
    <t>dSite</t>
  </si>
  <si>
    <t>dFeatureOption</t>
  </si>
  <si>
    <t>dFoiQuantity</t>
  </si>
  <si>
    <t>GOLDEN SQUARE</t>
  </si>
  <si>
    <t>Line Service-OCC</t>
  </si>
  <si>
    <t>BFGSSR</t>
  </si>
  <si>
    <t>GSP Login Detail</t>
  </si>
  <si>
    <t>4C65746D65696E403036</t>
  </si>
  <si>
    <t>53686F62616E61403031</t>
  </si>
  <si>
    <t>dServiceRequestStatus</t>
  </si>
  <si>
    <t>dCompletionType</t>
  </si>
  <si>
    <t>Closed</t>
  </si>
  <si>
    <t>dServiceCompletionCode</t>
  </si>
  <si>
    <t>Add Base User</t>
  </si>
  <si>
    <t>CUST3 LONDON</t>
  </si>
  <si>
    <t>81, NEWGATE STREET, BT CENTRE,</t>
  </si>
  <si>
    <t>LONDON</t>
  </si>
  <si>
    <t>GSP_TCID</t>
  </si>
  <si>
    <t>CUST3_BRISTOL</t>
  </si>
  <si>
    <t>KLTA Test Data 1 (UK) Contract</t>
  </si>
  <si>
    <t>YYYR56UKSK01</t>
  </si>
  <si>
    <t>R56</t>
  </si>
  <si>
    <t>YYYR56UKSK01Q</t>
  </si>
  <si>
    <t>YYYR56UKSK01Ref</t>
  </si>
  <si>
    <t>YYYR56UKSK01Ofr</t>
  </si>
  <si>
    <t>YYYR56UKSK01ORef</t>
  </si>
  <si>
    <t>YYYR56UKSK01Ord</t>
  </si>
  <si>
    <t>3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</si>
  <si>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</si>
  <si>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</si>
  <si>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</si>
  <si>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</si>
  <si>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</si>
  <si>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</si>
  <si>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</si>
  <si>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Billed in US, and charges manually inserted into local country bill</t>
  </si>
  <si>
    <t>THB</t>
  </si>
  <si>
    <t>WEBSTER UNIVERSITY THAILAND ,</t>
  </si>
  <si>
    <t>2 EMPIRE TOWER, 4TH FLOOR (EM SPACE ZONE) SOUTH SATHORN RD.,</t>
  </si>
  <si>
    <t>SATHON YAN NAWA KRUNG THEP MAHA NAKHON ,</t>
  </si>
  <si>
    <t>10121</t>
  </si>
  <si>
    <t>4</t>
  </si>
  <si>
    <t>5</t>
  </si>
  <si>
    <t>1 EMPIRE TOWER, 4TH FLOOR (EM SPACE ZONE) SOUTH SATHORN RD.,</t>
  </si>
  <si>
    <t>10120</t>
  </si>
  <si>
    <t>AC03</t>
  </si>
  <si>
    <t>AC04</t>
  </si>
  <si>
    <t>AC05</t>
  </si>
  <si>
    <t>AC06</t>
  </si>
  <si>
    <t>KLTA Test Data 1 (Non-UK) Contract</t>
  </si>
  <si>
    <t>KLTA Test Data 2 (Non-UK) Contract</t>
  </si>
  <si>
    <t>KLTA Test Data 3 (Non-UK) Contract</t>
  </si>
  <si>
    <t>KLTA Test Data 4 (Non-UK) Contract</t>
  </si>
  <si>
    <t>KLTA Test Data 5 (Non-UK) Contract</t>
  </si>
  <si>
    <t>YYYR56THAISK01</t>
  </si>
  <si>
    <t>YYYR56THAISK02</t>
  </si>
  <si>
    <t>YYYR56THAISK03</t>
  </si>
  <si>
    <t>YYYR56THAISK04</t>
  </si>
  <si>
    <t>YYYR56THAISK05</t>
  </si>
  <si>
    <t>YYYR56THAISK02SITEA</t>
  </si>
  <si>
    <t>YYYR56THAISK03SITEA</t>
  </si>
  <si>
    <t>9</t>
  </si>
  <si>
    <t>AC07</t>
  </si>
  <si>
    <t>AC08</t>
  </si>
  <si>
    <t>AC09</t>
  </si>
  <si>
    <t>KLTA Test Data 2 (UK) Contract</t>
  </si>
  <si>
    <t>KLTA Test Data 6 (Non-UK) Contract</t>
  </si>
  <si>
    <t>YYYR56UKSK02</t>
  </si>
  <si>
    <t>YYYR56UKSK03</t>
  </si>
  <si>
    <t>YYYR56THAISK06</t>
  </si>
  <si>
    <t>YYYR56THAISK06SITEA</t>
  </si>
  <si>
    <t>285804</t>
  </si>
  <si>
    <t>0328580004</t>
  </si>
  <si>
    <t>One Cloud Cisco HCS (UK) De-Reg Pricing Model v9.6 R46_UKSK01.xls</t>
  </si>
  <si>
    <t>8</t>
  </si>
  <si>
    <t>7</t>
  </si>
  <si>
    <t>AC10</t>
  </si>
  <si>
    <t>AC11</t>
  </si>
  <si>
    <t>KLTA Test Data 3 (UK) Contract Migration</t>
  </si>
  <si>
    <t>KLTA Test Data 7 (Non-UK) Contract</t>
  </si>
  <si>
    <t>KLTA Test Data 8 (Non-UK) Contract</t>
  </si>
  <si>
    <t>YYYR56THAISK07</t>
  </si>
  <si>
    <t>YYYR56THAISK08</t>
  </si>
  <si>
    <t>AC12</t>
  </si>
  <si>
    <t>AC13</t>
  </si>
  <si>
    <t>AC14</t>
  </si>
  <si>
    <t>KLTA Test Data 4 (UK) Contract</t>
  </si>
  <si>
    <t>KLTA Test Data 9 (Non-UK) Contract</t>
  </si>
  <si>
    <t>KLTA Test Data 5 (UK) Contract Migration</t>
  </si>
  <si>
    <t>YYYR56THAISK09</t>
  </si>
  <si>
    <t>YYYR56UKSK04</t>
  </si>
  <si>
    <t>YYYR56UKSK05</t>
  </si>
  <si>
    <t>YYYR56THAISK09SITEA</t>
  </si>
  <si>
    <t>Modify</t>
  </si>
  <si>
    <t>SC03</t>
  </si>
  <si>
    <t>SC04</t>
  </si>
  <si>
    <t>SC05</t>
  </si>
  <si>
    <t>SC06</t>
  </si>
  <si>
    <t>YYYR56THAISK04Q</t>
  </si>
  <si>
    <t>YYYR56THAISK04ISAQ</t>
  </si>
  <si>
    <t>YYYR56THAISK04Ref</t>
  </si>
  <si>
    <t>YYYR56THAISK04Ofr</t>
  </si>
  <si>
    <t>YYYR56THAISK04ISARef</t>
  </si>
  <si>
    <t>YYYR56THAISK04ISAOfr</t>
  </si>
  <si>
    <t>YYYR56THAISK04ORef</t>
  </si>
  <si>
    <t>YYYR56THAISK04ISAORef</t>
  </si>
  <si>
    <t>YYYR56THAISK04Ord</t>
  </si>
  <si>
    <t>YYYR56THAISK04ISAOrd</t>
  </si>
  <si>
    <t>YYYR56THAISK05Q</t>
  </si>
  <si>
    <t>YYYR56THAISK05ISAQ</t>
  </si>
  <si>
    <t>YYYR56THAISK05Ref</t>
  </si>
  <si>
    <t>YYYR56THAISK05ISARef</t>
  </si>
  <si>
    <t>YYYR56THAISK05Ofr</t>
  </si>
  <si>
    <t>YYYR56THAISK05ISAOfr</t>
  </si>
  <si>
    <t>ISA Provide</t>
  </si>
  <si>
    <t>ISA Provide 2</t>
  </si>
  <si>
    <t>Modify ISA</t>
  </si>
  <si>
    <t>YYYR56THAISK05ISAORef</t>
  </si>
  <si>
    <t>YYYR56THAISK05ISAOrd</t>
  </si>
  <si>
    <t>OneCloudCisco(Global)BCMV044-R45-R51_Reg_THAISK04.xls</t>
  </si>
  <si>
    <t>OneCloudCisco(Global)BCMV044-R45-R51_Reg_THAISK05.xls</t>
  </si>
  <si>
    <t>YYYR56THAISK05ORef</t>
  </si>
  <si>
    <t>YYYR56THAISK05Ord</t>
  </si>
  <si>
    <t>DryRun Full Cycle(Site Non-UK)</t>
  </si>
  <si>
    <t>SC07</t>
  </si>
  <si>
    <t>SC08</t>
  </si>
  <si>
    <t>KLTA Test Data 2 (Non-UK) Contract-Site</t>
  </si>
  <si>
    <t>YYYR56THAISK02Q</t>
  </si>
  <si>
    <t>YYYR56THAISK02SQ</t>
  </si>
  <si>
    <t>YYYR56THAISK02Ref</t>
  </si>
  <si>
    <t>YYYR56THAISK02Ref2</t>
  </si>
  <si>
    <t>YYYR56THAISK02Ofr</t>
  </si>
  <si>
    <t>YYYR56THAISK02Ofr2</t>
  </si>
  <si>
    <t>YYYR56THAISK02ORef</t>
  </si>
  <si>
    <t>YYYR56THAISK02ORef2</t>
  </si>
  <si>
    <t>YYYR56THAISK02Ord</t>
  </si>
  <si>
    <t>YYYR56THAISK02Ord2</t>
  </si>
  <si>
    <t>DryRun Full Cycle(UK)</t>
  </si>
  <si>
    <t>OneCloudCisco(Global)BCMV044-R45-R51_Reg_THAISK02.xls</t>
  </si>
  <si>
    <t>EXP351086</t>
  </si>
  <si>
    <t>EXP351081</t>
  </si>
  <si>
    <t>KLTA Test Data 10 (Non-UK) Contract</t>
  </si>
  <si>
    <t>608727361</t>
  </si>
  <si>
    <t>4C65746D65696E3135</t>
  </si>
  <si>
    <t>YYYR56THAIKA01</t>
  </si>
  <si>
    <t>PLOENCHIT CENTER</t>
  </si>
  <si>
    <t>SUKHUMVIT ROAD</t>
  </si>
  <si>
    <t>KHWAENG KHLONG TOEI</t>
  </si>
  <si>
    <t>KHET KHLONG TOEI</t>
  </si>
  <si>
    <t>Azry</t>
  </si>
  <si>
    <t>Zainudin</t>
  </si>
  <si>
    <t>azry.zainudin@bt.com</t>
  </si>
  <si>
    <t>Annexe 99</t>
  </si>
  <si>
    <t>THAPAE ROAD SOI 3</t>
  </si>
  <si>
    <t>TAMBOL CHANG KLAN</t>
  </si>
  <si>
    <t>AMPHOR MUANG</t>
  </si>
  <si>
    <t>CHIANG MAI</t>
  </si>
  <si>
    <t>TAMBON CHANG MOI</t>
  </si>
  <si>
    <t>50100</t>
  </si>
  <si>
    <t>2</t>
  </si>
  <si>
    <t>YYYR56THAIKA02</t>
  </si>
  <si>
    <t>YYYR56THAIKA02SITE1</t>
  </si>
  <si>
    <t>YYYR56THAIKA03</t>
  </si>
  <si>
    <t>PLOENCHIT PBXCENTER</t>
  </si>
  <si>
    <t>6</t>
  </si>
  <si>
    <t>KLTA Test Data 13 (Non-UK) Contract</t>
  </si>
  <si>
    <t>YYYR56THAIKA04</t>
  </si>
  <si>
    <t>YYYR56THAIKA04SITE1</t>
  </si>
  <si>
    <t>YYYR56THAIKA05</t>
  </si>
  <si>
    <t>YYYR56THAIKA05SITE1</t>
  </si>
  <si>
    <t>AC15</t>
  </si>
  <si>
    <t>AC16</t>
  </si>
  <si>
    <t>AC17</t>
  </si>
  <si>
    <t>AC18</t>
  </si>
  <si>
    <t>AC19</t>
  </si>
  <si>
    <t>Backup (Non_UK)</t>
  </si>
  <si>
    <t>KLTA Test Data 11 (Non-UK) Site Provide</t>
  </si>
  <si>
    <t>KLTA Test Data 1 (Non-UK) Site Provide PBX</t>
  </si>
  <si>
    <t>KLTA Test Data 12 (Non-UK) Site Cease</t>
  </si>
  <si>
    <t>rSQE_R51_XXX_7002_R56THAISK02SITEA.xls</t>
  </si>
  <si>
    <t>EXP351133</t>
  </si>
  <si>
    <t>101110</t>
  </si>
  <si>
    <t>16</t>
  </si>
  <si>
    <t>17</t>
  </si>
  <si>
    <t>18</t>
  </si>
  <si>
    <t>19</t>
  </si>
  <si>
    <t>SC09</t>
  </si>
  <si>
    <t>One Cloud Cisco(Global)BCMV044-R56_YYYR56THAIKA01.xls</t>
  </si>
  <si>
    <t>SC10</t>
  </si>
  <si>
    <t>KLTA Test Data 11 (Non-UK) Contract</t>
  </si>
  <si>
    <t>One Cloud Cisco(Global)BCMV044-R56_YYYR56THAIKA02.xls</t>
  </si>
  <si>
    <t>SC11</t>
  </si>
  <si>
    <t>KLTA Test Data 11 (Non-UK) Provide-Site</t>
  </si>
  <si>
    <t>SC12</t>
  </si>
  <si>
    <t>KLTA Test Data 1 (Non-UK) Contract PBX</t>
  </si>
  <si>
    <t>One Cloud Cisco(Global)BCMV044-R56_YYYR56THAIKA03.xls</t>
  </si>
  <si>
    <t>SC13</t>
  </si>
  <si>
    <t>KLTA Test Data 1 (Non-UK) Provide-Site PBX</t>
  </si>
  <si>
    <t>SC14</t>
  </si>
  <si>
    <t>KLTA Test Data 12 (Non-UK) Contract</t>
  </si>
  <si>
    <t>One Cloud Cisco(Global)BCMV044-R56_YYYR56THAIKA04.xls</t>
  </si>
  <si>
    <t>SC15</t>
  </si>
  <si>
    <t>KLTA Test Data 12 (Non-UK) Provide-Site</t>
  </si>
  <si>
    <t>SC16</t>
  </si>
  <si>
    <t>KLTA Test Data 12 (Non-UK) Cease-Site</t>
  </si>
  <si>
    <t>SC17</t>
  </si>
  <si>
    <t>One Cloud Cisco(Global)BCMV044-R56_YYYR56THAIKA05.xls</t>
  </si>
  <si>
    <t>AC20</t>
  </si>
  <si>
    <t>KLTA Test Data BAFO (UK) Contract</t>
  </si>
  <si>
    <t>88TEST</t>
  </si>
  <si>
    <t>2/2</t>
  </si>
  <si>
    <t>BATH STREET</t>
  </si>
  <si>
    <t>PORTOBELLO</t>
  </si>
  <si>
    <t>EDINBURGH</t>
  </si>
  <si>
    <t>SCOTLAND</t>
  </si>
  <si>
    <t>EH15 1EY</t>
  </si>
  <si>
    <t>SC18</t>
  </si>
  <si>
    <t>One Cloud Cisco HCS (UK) De-Reg Pricing Model v9.6 R46_88TEST.xls</t>
  </si>
  <si>
    <t>BAFO (UK)</t>
  </si>
  <si>
    <t>SC19</t>
  </si>
  <si>
    <t>YYYR56UKSK03Q</t>
  </si>
  <si>
    <t>YYYR56UKSK03Ref</t>
  </si>
  <si>
    <t>YYYR56UKSK03Ofr</t>
  </si>
  <si>
    <t>YYYR56UKSK03ORef</t>
  </si>
  <si>
    <t>YYYR56UKSK03Ord</t>
  </si>
  <si>
    <t>SC20</t>
  </si>
  <si>
    <t>YYYR56UKSK02Q</t>
  </si>
  <si>
    <t>YYYR56UKSK02Ref</t>
  </si>
  <si>
    <t>YYYR56UKSK02Ofr</t>
  </si>
  <si>
    <t>YYYR56UKSK02ORef</t>
  </si>
  <si>
    <t>YYYR56UKSK02Ord</t>
  </si>
  <si>
    <t>One Cloud Cisco HCS (UK) De-Reg Pricing Model v9.6 R46_UKSK02.xls</t>
  </si>
  <si>
    <t>OCC UK v9.6 R46 MIG_UKSK03.xls</t>
  </si>
  <si>
    <t>DryRun Full Cycle(NonUK)</t>
  </si>
  <si>
    <t>SC21</t>
  </si>
  <si>
    <t>YYYR56THAISK01Q</t>
  </si>
  <si>
    <t>YYYR56THAISK01Ref</t>
  </si>
  <si>
    <t>YYYR56THAISK01Ofr</t>
  </si>
  <si>
    <t>YYYR56THAISK01ORef</t>
  </si>
  <si>
    <t>YYYR56THAISK01Ord</t>
  </si>
  <si>
    <t>OneCloudCisco(Global)BCMV044-R45-R51_Reg_THAISK01.xls</t>
  </si>
  <si>
    <t>EXP351665</t>
  </si>
  <si>
    <t>EXP351669</t>
  </si>
  <si>
    <t>EXP351670</t>
  </si>
  <si>
    <t>Add</t>
  </si>
  <si>
    <t>SC22</t>
  </si>
  <si>
    <t>KLTA Test Data 13 (Non-UK) Modify Site (Increase Line Services)</t>
  </si>
  <si>
    <t>EXP351666</t>
  </si>
  <si>
    <t>EXP351667</t>
  </si>
  <si>
    <t>SC23</t>
  </si>
  <si>
    <t>YYYR56THAISK02MODRef</t>
  </si>
  <si>
    <t>YYYR56THAISK02MODOfr</t>
  </si>
  <si>
    <t>YYYR56THAISK02MODORef</t>
  </si>
  <si>
    <t>YYYR56THAISK02MODOrd</t>
  </si>
  <si>
    <t xml:space="preserve">KLTA Test Data 2 (Site from Dry Run-Non-UK) Contract-Modify Site </t>
  </si>
  <si>
    <t>rSQE_R51_XXX_7002_THAIKA02SITE1.xls</t>
  </si>
  <si>
    <t>EXP351948</t>
  </si>
  <si>
    <t>EXP351945</t>
  </si>
  <si>
    <t>EXP351930</t>
  </si>
  <si>
    <t>EXP351946</t>
  </si>
  <si>
    <t>EXP351947</t>
  </si>
  <si>
    <t>EXP351965</t>
  </si>
  <si>
    <t>YYYR56THAIKA02MODQ</t>
  </si>
  <si>
    <t>YYYR56THAIKA02MODRef</t>
  </si>
  <si>
    <t>YYYR56THAIKA02MODOfr</t>
  </si>
  <si>
    <t>YYYR56THAIKA02MODORef</t>
  </si>
  <si>
    <t>YYYR56THAIKA02MODOrd</t>
  </si>
  <si>
    <t>YYYR56THAISK04ISAMQ</t>
  </si>
  <si>
    <t>YYYR56THAISK04ISAMRef</t>
  </si>
  <si>
    <t>YYYR56THAISK04ISAMOfr</t>
  </si>
  <si>
    <t>YYYR56THAISK04ISAMORef</t>
  </si>
  <si>
    <t>YYYR56THAISK04ISAMOrd</t>
  </si>
  <si>
    <t>SC24</t>
  </si>
  <si>
    <t>Modify ISA 2</t>
  </si>
  <si>
    <t>YYYR56THAISK05ISAMQ</t>
  </si>
  <si>
    <t>YYYR56THAISK05ISAMRef</t>
  </si>
  <si>
    <t>YYYR56THAISK05ISAMOfr</t>
  </si>
  <si>
    <t>YYYR56THAISK05ISAMORef</t>
  </si>
  <si>
    <t>YYYR56THAISK05ISAMOrd</t>
  </si>
  <si>
    <t>EXP352166</t>
  </si>
  <si>
    <t>Cease</t>
  </si>
  <si>
    <t>SC25</t>
  </si>
  <si>
    <t>KLTA Test Data 2 (Non-UK) Cease-Site</t>
  </si>
  <si>
    <t>YYYR56THAISK02CeaseQ</t>
  </si>
  <si>
    <t>YYYR56THAISK02CeaseRef</t>
  </si>
  <si>
    <t>YYYR56THAISK02CeaseOfr</t>
  </si>
  <si>
    <t>YYYR56THAISK02CeaseORef</t>
  </si>
  <si>
    <t>YYYR56THAISK02CeaseOrd</t>
  </si>
  <si>
    <t>CEASED</t>
  </si>
  <si>
    <t>EXP352365</t>
  </si>
  <si>
    <t>dVLP_URL</t>
  </si>
  <si>
    <t>SC26</t>
  </si>
  <si>
    <t>Non-UK (Cease-Site) VLP</t>
  </si>
  <si>
    <t>http://vlp-ov-dev01.intra.bt.com:81/vlp-occ/#index</t>
  </si>
  <si>
    <t>KLTA Test Data BAFO (UK) Contract test</t>
  </si>
  <si>
    <t>EXP352699</t>
  </si>
  <si>
    <t>YYYR56THAIKA03SITE2</t>
  </si>
  <si>
    <t>104507</t>
  </si>
  <si>
    <t>KOH PHANGAN</t>
  </si>
  <si>
    <t>84280</t>
  </si>
  <si>
    <t>SURAT THANI</t>
  </si>
  <si>
    <t>THONGSALA</t>
  </si>
  <si>
    <t>MOO 2</t>
  </si>
  <si>
    <t>PBXAnnexe 2</t>
  </si>
  <si>
    <t>YYYR55THAIA07</t>
  </si>
  <si>
    <t>YYYR55THAIA07SITEA</t>
  </si>
  <si>
    <t>SC27</t>
  </si>
  <si>
    <t>YYYR55THAIA07CeaseQ</t>
  </si>
  <si>
    <t>YYYR55THAIA07CeaseRef</t>
  </si>
  <si>
    <t>YYYR55THAIA07CeaseOfr</t>
  </si>
  <si>
    <t>YYYR55THAIA07CeaseORef</t>
  </si>
  <si>
    <t>YYYR55THAIA07CeaseOrd</t>
  </si>
  <si>
    <t>R55 Test Data AC21 (Non-UK) Cease-Site</t>
  </si>
  <si>
    <t>dBranchSiteName</t>
  </si>
  <si>
    <t>dBranchSiteId</t>
  </si>
  <si>
    <t>VLP Login Detail</t>
  </si>
  <si>
    <t>Billing__7002__THAIKA03SITE2.xls</t>
  </si>
  <si>
    <t>EXP352813</t>
  </si>
  <si>
    <t>SF CALIFORNIA SITE</t>
  </si>
  <si>
    <t>R49USA01</t>
  </si>
  <si>
    <t>EXP352825</t>
  </si>
  <si>
    <t>1278360</t>
  </si>
  <si>
    <t>AC21</t>
  </si>
  <si>
    <t>KLTA Test Data 14 (Non-UK) Contract</t>
  </si>
  <si>
    <t>YYYR56THAISK10</t>
  </si>
  <si>
    <t>SC28</t>
  </si>
  <si>
    <t>SC29</t>
  </si>
  <si>
    <t>SC30</t>
  </si>
  <si>
    <t>SC31</t>
  </si>
  <si>
    <t>SC32</t>
  </si>
  <si>
    <t>SC33</t>
  </si>
  <si>
    <t>SC34</t>
  </si>
  <si>
    <t>ISA Provide 3</t>
  </si>
  <si>
    <t>ISA Provide 4</t>
  </si>
  <si>
    <t>Modify ISA 3</t>
  </si>
  <si>
    <t>YYYR56THAISK10Q</t>
  </si>
  <si>
    <t>YYYR56THAISK10Ref</t>
  </si>
  <si>
    <t>YYYR56THAISK10Ofr</t>
  </si>
  <si>
    <t>YYYR56THAISK10ORef</t>
  </si>
  <si>
    <t>YYYR56THAISK10Ord</t>
  </si>
  <si>
    <t>OneCloudCisco(Global)BCMV044-R45-R51_Reg_THAISK10.xls</t>
  </si>
  <si>
    <t>YYYR56THAISK07Q</t>
  </si>
  <si>
    <t>YYYR56THAISK07Ref</t>
  </si>
  <si>
    <t>YYYR56THAISK07Ofr</t>
  </si>
  <si>
    <t>YYYR56THAISK07ORef</t>
  </si>
  <si>
    <t>YYYR56THAISK07Ord</t>
  </si>
  <si>
    <t>OneCloudCisco(Global)BCMV044-R45-R51_Reg_THAISK07.xls</t>
  </si>
  <si>
    <t>YYYR56THAISK07ISAQ</t>
  </si>
  <si>
    <t>YYYR56THAISK07ISARef</t>
  </si>
  <si>
    <t>YYYR56THAISK07ISAOfr</t>
  </si>
  <si>
    <t>YYYR56THAISK07ISAORef</t>
  </si>
  <si>
    <t>YYYR56THAISK07ISAOrd</t>
  </si>
  <si>
    <t>YYYR56THAISK08Q</t>
  </si>
  <si>
    <t>YYYR56THAISK08Ref</t>
  </si>
  <si>
    <t>YYYR56THAISK08Ofr</t>
  </si>
  <si>
    <t>YYYR56THAISK08ORef</t>
  </si>
  <si>
    <t>YYYR56THAISK08Ord</t>
  </si>
  <si>
    <t>OneCloudCisco(Global)BCMV044-R45-R51_Reg_THAISK08.xls</t>
  </si>
  <si>
    <t>YYYR56THAISK08ISAQ</t>
  </si>
  <si>
    <t>YYYR56THAISK08ISARef</t>
  </si>
  <si>
    <t>YYYR56THAISK08ISAOfr</t>
  </si>
  <si>
    <t>YYYR56THAISK08ISAORef</t>
  </si>
  <si>
    <t>YYYR56THAISK08ISAOrd</t>
  </si>
  <si>
    <t>SC35</t>
  </si>
  <si>
    <t>YYYR56UKSK04Q</t>
  </si>
  <si>
    <t>YYYR56UKSK04Ref</t>
  </si>
  <si>
    <t>YYYR56UKSK04Ofr</t>
  </si>
  <si>
    <t>YYYR56UKSK04ORef</t>
  </si>
  <si>
    <t>YYYR56UKSK04Ord</t>
  </si>
  <si>
    <t>One Cloud Cisco HCS (UK) De-Reg Pricing Model v9.6 R46_UKSK04.xls</t>
  </si>
  <si>
    <t>YYYR56UKSK05Q</t>
  </si>
  <si>
    <t>YYYR56UKSK05Ref</t>
  </si>
  <si>
    <t>YYYR56UKSK05Ofr</t>
  </si>
  <si>
    <t>YYYR56UKSK05ORef</t>
  </si>
  <si>
    <t>YYYR56UKSK05Ord</t>
  </si>
  <si>
    <t>OCC UK v9.6 R46 MIG_UKSK05.xls</t>
  </si>
  <si>
    <t>EXP354055</t>
  </si>
  <si>
    <t>EXP354085</t>
  </si>
  <si>
    <t>Non-UK (Cease-Site) VLP 2</t>
  </si>
  <si>
    <t>R49UKSITE02</t>
  </si>
  <si>
    <t>1278292</t>
  </si>
  <si>
    <t>R49UK03</t>
  </si>
  <si>
    <t>Non-UK (Cease-Site) VLP 3</t>
  </si>
  <si>
    <t>YYYSQETESTOCC5</t>
  </si>
  <si>
    <t>R49THSITE01B</t>
  </si>
  <si>
    <t>1277447</t>
  </si>
  <si>
    <t>Non-UK (Cease-Site) VLP 4</t>
  </si>
  <si>
    <t>1279864</t>
  </si>
  <si>
    <t>R50UKREG01SITE01</t>
  </si>
  <si>
    <t>R50UKREG01</t>
  </si>
  <si>
    <t>EXP354126</t>
  </si>
  <si>
    <t>Non-UK (Cease-Site) VLP 5</t>
  </si>
  <si>
    <t>R51USA02</t>
  </si>
  <si>
    <t>SITE033</t>
  </si>
  <si>
    <t>1290001</t>
  </si>
  <si>
    <t>4C65746D65696E403032</t>
  </si>
  <si>
    <t>EXP354051</t>
  </si>
  <si>
    <t>AC22</t>
  </si>
  <si>
    <t>KLTA Test Data 15 (Non-UK) Contract</t>
  </si>
  <si>
    <t>DR</t>
  </si>
  <si>
    <t>YYYR56THAISK11</t>
  </si>
  <si>
    <t>AC23</t>
  </si>
  <si>
    <t>KLTA Test Data 5 (UK) Contract</t>
  </si>
  <si>
    <t>YYYR56UKSK06</t>
  </si>
  <si>
    <t>R49UKSITE03</t>
  </si>
  <si>
    <t>1280611</t>
  </si>
  <si>
    <t>Non-UK (Cease-Site) VLP 6</t>
  </si>
  <si>
    <t>Non-UK (Cease-Site) VLP 7</t>
  </si>
  <si>
    <t>R36OCCNZSITE1</t>
  </si>
  <si>
    <t>R36OCCAUST2</t>
  </si>
  <si>
    <t>1110801</t>
  </si>
  <si>
    <t>AC24</t>
  </si>
  <si>
    <t>KLTA Test Data 16 (Non-UK) Contract</t>
  </si>
  <si>
    <t>YYYR56THAISK12</t>
  </si>
  <si>
    <t>YYYR56THAISK12SITEA</t>
  </si>
  <si>
    <t>SC36</t>
  </si>
  <si>
    <t>SC37</t>
  </si>
  <si>
    <t>SC38</t>
  </si>
  <si>
    <t>KLTA Test Data 3 (Non-UK) Contract-Site</t>
  </si>
  <si>
    <t>KLTA Test Data 3 (Non-UK Contract-Modify Site)</t>
  </si>
  <si>
    <t>YYYR56THAISK03Q</t>
  </si>
  <si>
    <t>YYYR56THAISK03SQ</t>
  </si>
  <si>
    <t>YYYR56THAISK03Ref</t>
  </si>
  <si>
    <t>YYYR56THAISK03Ref2</t>
  </si>
  <si>
    <t>YYYR56THAISK03MODRef</t>
  </si>
  <si>
    <t>YYYR56THAISK03MODQ</t>
  </si>
  <si>
    <t>YYYR56THAISK03MODOfr</t>
  </si>
  <si>
    <t>YYYR56THAISK03Ofr2</t>
  </si>
  <si>
    <t>YYYR56THAISK03Ofr</t>
  </si>
  <si>
    <t>YYYR56THAISK03ORef</t>
  </si>
  <si>
    <t>YYYR56THAISK03ORef2</t>
  </si>
  <si>
    <t>YYYR56THAISK03MODORef</t>
  </si>
  <si>
    <t>YYYR56THAISK03Ord</t>
  </si>
  <si>
    <t>YYYR56THAISK03Ord2</t>
  </si>
  <si>
    <t>YYYR56THAISK03MODOrd</t>
  </si>
  <si>
    <t>OneCloudCisco(Global)BCMV044-R45-R51_Reg_THAISK03.xls</t>
  </si>
  <si>
    <t>AC25</t>
  </si>
  <si>
    <t>AC26</t>
  </si>
  <si>
    <t>KLTA Test Data 17 (Non-UK) Contract</t>
  </si>
  <si>
    <t>YYYR56THAIKA06</t>
  </si>
  <si>
    <t xml:space="preserve">PLOENCHIT CENTER </t>
  </si>
  <si>
    <t>KLTA Test Data 2 (Non-UK) Site Provide PBX</t>
  </si>
  <si>
    <t>YYYR56THAIKA07</t>
  </si>
  <si>
    <t>17/2</t>
  </si>
  <si>
    <t>YYYR56THAIKA07SITE2</t>
  </si>
  <si>
    <t>EXP354833</t>
  </si>
  <si>
    <t>SC39</t>
  </si>
  <si>
    <t>SC40</t>
  </si>
  <si>
    <t>SC41</t>
  </si>
  <si>
    <t>SC42</t>
  </si>
  <si>
    <t>KLTA Test Data 2 (Non-UK) Contract PBX</t>
  </si>
  <si>
    <t>One Cloud Cisco(Global)BCMV044-R56_YYYR56THAIKA06.xls</t>
  </si>
  <si>
    <t>One Cloud Cisco(Global)BCMV044-R56_YYYR56THAIKA07.xls</t>
  </si>
  <si>
    <t>EXP354870</t>
  </si>
  <si>
    <t>EXP355007</t>
  </si>
  <si>
    <t>EXP355005</t>
  </si>
  <si>
    <t>EXP355006</t>
  </si>
  <si>
    <t>EXP354970</t>
  </si>
  <si>
    <t>rSQE_R51_XXX_7002_THAIKA05SITE1.xls</t>
  </si>
  <si>
    <t>EXP355009</t>
  </si>
  <si>
    <t>YYYR56THAIKA05MODQ</t>
  </si>
  <si>
    <t>YYYR56THAIKA05MODRef</t>
  </si>
  <si>
    <t>YYYR56THAIKA05MODOfr</t>
  </si>
  <si>
    <t>YYYR56THAIKA05MODORef</t>
  </si>
  <si>
    <t>YYYR56THAIKA05MODOrd</t>
  </si>
  <si>
    <t>SC43</t>
  </si>
  <si>
    <t>EXP354976</t>
  </si>
  <si>
    <t>EXP355011</t>
  </si>
  <si>
    <t>http://sqe.t1.nat.bt.com/cqm</t>
  </si>
  <si>
    <t>AC27</t>
  </si>
  <si>
    <t>AC28</t>
  </si>
  <si>
    <t>http://bfgimst1.nat.bt.com/bfgims.asp</t>
  </si>
  <si>
    <t>YYYR56THAISK01ISAQ</t>
  </si>
  <si>
    <t>YYYR56THAISK01ISARef</t>
  </si>
  <si>
    <t>YYYR56THAISK01ISAOfr</t>
  </si>
  <si>
    <t>YYYR56THAISK01ISAORef</t>
  </si>
  <si>
    <t>YYYR56THAISK01ISAOrd</t>
  </si>
  <si>
    <t>SC44</t>
  </si>
  <si>
    <t>SC45</t>
  </si>
  <si>
    <t>SC46</t>
  </si>
  <si>
    <t>http://singlemodelc.nat.bt.com/default.aspx</t>
  </si>
  <si>
    <t>http://aibwebb-ws.nat.bt.com:61000/aibweb/</t>
  </si>
  <si>
    <t>Live KLTA Test Data 2 (NON UK)</t>
  </si>
  <si>
    <t>Live</t>
  </si>
  <si>
    <t>http://sqe.live.nat.bt.com/cqm</t>
  </si>
  <si>
    <t>YYYR56SWEIN01</t>
  </si>
  <si>
    <t>Hagagatan 1</t>
  </si>
  <si>
    <t>City</t>
  </si>
  <si>
    <t>Stockholm</t>
  </si>
  <si>
    <t>113 49</t>
  </si>
  <si>
    <t>Veena</t>
  </si>
  <si>
    <t>Thomas</t>
  </si>
  <si>
    <t>veena.thomas@bt.com</t>
  </si>
  <si>
    <t>18773160333</t>
  </si>
  <si>
    <t>YYYR56SWEINSITE</t>
  </si>
  <si>
    <t>320</t>
  </si>
  <si>
    <t>Higatatan 1</t>
  </si>
  <si>
    <t>YYYR56HKIN01</t>
  </si>
  <si>
    <t>12/F</t>
  </si>
  <si>
    <t>150 Kennedy Road</t>
  </si>
  <si>
    <t>Fakhri</t>
  </si>
  <si>
    <t>Hamid</t>
  </si>
  <si>
    <t>wanahmadfakhri.wanabdhamid@bt.com</t>
  </si>
  <si>
    <t>18773160444</t>
  </si>
  <si>
    <t>414</t>
  </si>
  <si>
    <t>BT SPAIN</t>
  </si>
  <si>
    <t>YYYR56SPVT01</t>
  </si>
  <si>
    <t>111</t>
  </si>
  <si>
    <t>Calle San Romualdo</t>
  </si>
  <si>
    <t>SPAIN</t>
  </si>
  <si>
    <t>28037</t>
  </si>
  <si>
    <t>YYYR56SPVT01SITEA</t>
  </si>
  <si>
    <t>Planta Segunda - Local 1 - 2</t>
  </si>
  <si>
    <t>28027</t>
  </si>
  <si>
    <t>AC29</t>
  </si>
  <si>
    <t>AC30</t>
  </si>
  <si>
    <t>AC31</t>
  </si>
  <si>
    <t>Live (PDT-OV)</t>
  </si>
  <si>
    <t>BT HONG KONG</t>
  </si>
  <si>
    <t>AC32</t>
  </si>
  <si>
    <t>AC33</t>
  </si>
  <si>
    <t>AC34</t>
  </si>
  <si>
    <t>Live (PDT-OCC)</t>
  </si>
  <si>
    <t>KLTA Test Data 1 (UK) Contract Migration</t>
  </si>
  <si>
    <t>HONG KONG</t>
  </si>
  <si>
    <t>Showboat Mansion</t>
  </si>
  <si>
    <t>893-899</t>
  </si>
  <si>
    <t>King's Road Quarry</t>
  </si>
  <si>
    <t>Quarry Bay</t>
  </si>
  <si>
    <t>Madrid</t>
  </si>
  <si>
    <t>BT NORDICS SWEDEN</t>
  </si>
  <si>
    <t>Billing__7002__THAIKA07SITE2.xls</t>
  </si>
  <si>
    <t>SWEDEN</t>
  </si>
  <si>
    <t>EXP355298</t>
  </si>
  <si>
    <t>SC47</t>
  </si>
  <si>
    <t>KLTA Test Data 13 (Non-UK) Cease-Site</t>
  </si>
  <si>
    <t>OneCloudCisco(Global)BCMV044-R45-R51_Reg_DRTHAISK01.xls</t>
  </si>
  <si>
    <t>EXP355361</t>
  </si>
  <si>
    <t>1315307</t>
  </si>
  <si>
    <t>AC35</t>
  </si>
  <si>
    <t>4E6F726973456C696140393035</t>
  </si>
  <si>
    <t>609517268</t>
  </si>
  <si>
    <t>SC48</t>
  </si>
  <si>
    <t>SC49</t>
  </si>
  <si>
    <t>YYYR56THAISK02ISAQ</t>
  </si>
  <si>
    <t>YYYR56THAISK02ISARef</t>
  </si>
  <si>
    <t>YYYR56THAISK02ISAOfr</t>
  </si>
  <si>
    <t>YYYR56THAISK02ISAORef</t>
  </si>
  <si>
    <t>YYYR56THAISK02ISAOrd</t>
  </si>
  <si>
    <t>OneCloudCisco(Global)BCMV044-R45-R51_Reg_DRTHAISK02.xls</t>
  </si>
  <si>
    <t>AC36</t>
  </si>
  <si>
    <t>SC50</t>
  </si>
  <si>
    <t>SC51</t>
  </si>
  <si>
    <t>YYYR56THAISK03ISAQ</t>
  </si>
  <si>
    <t>YYYR56THAISK03ISARef</t>
  </si>
  <si>
    <t>YYYR56THAISK03ISAOfr</t>
  </si>
  <si>
    <t>YYYR56THAISK03ISAORef</t>
  </si>
  <si>
    <t>YYYR56THAISK03ISAOrd</t>
  </si>
  <si>
    <t>OneCloudCisco(Global)BCMV044-R45-R51_Reg_DRTHAISK03.xls</t>
  </si>
  <si>
    <t>SC52</t>
  </si>
  <si>
    <t>KLTA Test Data 11 (Non-UK) Cease-Site</t>
  </si>
  <si>
    <t>1315304</t>
  </si>
  <si>
    <t>AC37</t>
  </si>
  <si>
    <t>AA</t>
  </si>
  <si>
    <t>KLTA Test Data 18 (Non-UK) Contract</t>
  </si>
  <si>
    <t>YYYR56THAISK13</t>
  </si>
  <si>
    <t>SC53</t>
  </si>
  <si>
    <t>SC54</t>
  </si>
  <si>
    <t>KLTA Test Data 18 (Non-UK) Contract-AA</t>
  </si>
  <si>
    <t>YYYR56THAISK13Q</t>
  </si>
  <si>
    <t>YYYR56THAISK13AAQ</t>
  </si>
  <si>
    <t>YYYR56THAISK13Ref</t>
  </si>
  <si>
    <t>YYYR56THAISK13AARef</t>
  </si>
  <si>
    <t>YYYR56THAISK13Ofr</t>
  </si>
  <si>
    <t>YYYR56THAISK13AAOfr</t>
  </si>
  <si>
    <t>YYYR56THAISK13ORef</t>
  </si>
  <si>
    <t>YYYR56THAISK13AAORef</t>
  </si>
  <si>
    <t>YYYR56THAISK13Ord</t>
  </si>
  <si>
    <t>YYYR56THAISK13AAOrd</t>
  </si>
  <si>
    <t>OneCloudCisco(Global)BCMV044-R45-R51_Reg_YYYR56THAISK13.xls</t>
  </si>
  <si>
    <t>AC38</t>
  </si>
  <si>
    <t>YYYR56THAISK14</t>
  </si>
  <si>
    <t>AC39</t>
  </si>
  <si>
    <t>EXP355565</t>
  </si>
  <si>
    <t>4C65746D65696E403039</t>
  </si>
  <si>
    <t>SC55</t>
  </si>
  <si>
    <t>SC56</t>
  </si>
  <si>
    <t>OneCloudCisco(Global)BCMV044-R45-R51_Reg_DRTHAISK04.xls</t>
  </si>
  <si>
    <t>EXP330114</t>
  </si>
  <si>
    <t>KLTA Test Data 19 (Non-UK) Contract</t>
  </si>
  <si>
    <t>YYYR56THAIAZ01</t>
  </si>
  <si>
    <t>AC40</t>
  </si>
  <si>
    <t>RSQE Add Product</t>
  </si>
  <si>
    <t>dProductFamily</t>
  </si>
  <si>
    <t>dProductVariant</t>
  </si>
  <si>
    <t>dProductOffering</t>
  </si>
  <si>
    <t>dNumberOfProducts</t>
  </si>
  <si>
    <t>One Cloud</t>
  </si>
  <si>
    <t>One Cloud Cisco-Build Order</t>
  </si>
  <si>
    <t>Auto Attendant Starter Pack</t>
  </si>
  <si>
    <t>SC57</t>
  </si>
  <si>
    <t>YYYR56THAIAZ01AAQ</t>
  </si>
  <si>
    <t>YYYR56THAIAZ01AARef</t>
  </si>
  <si>
    <t>YYYR56THAIAZ01AAOfr</t>
  </si>
  <si>
    <t>YYYR56THAIAZ01AAORef</t>
  </si>
  <si>
    <t>YYYR56THAIAZ01AAOrd</t>
  </si>
  <si>
    <t>EXP355554</t>
  </si>
  <si>
    <t>EXP330115</t>
  </si>
  <si>
    <t>Contract for AA</t>
  </si>
  <si>
    <t>YYYR56THAIAZ01AAQ_C</t>
  </si>
  <si>
    <t>YYYR56THAIAZ01AARef_C</t>
  </si>
  <si>
    <t>YYYR56THAIAZ01AAOfr_C</t>
  </si>
  <si>
    <t>YYYR56THAIAZ01AAORef_C</t>
  </si>
  <si>
    <t>YYYR56THAIAZ01AAOrd_C</t>
  </si>
  <si>
    <t>One Cloud Cisco(Global)BCMV044-R56_YYYR56THAIAZ01.xls</t>
  </si>
  <si>
    <t>SC58</t>
  </si>
  <si>
    <t>EXP355605</t>
  </si>
  <si>
    <t>TestAAUK02</t>
  </si>
  <si>
    <t>xx</t>
  </si>
  <si>
    <t>YYYR56UKSK02AA02Ref</t>
  </si>
  <si>
    <t>YYYR56UKSK02AA02Ofr</t>
  </si>
  <si>
    <t>YYYR56UKSK02AA02ORef</t>
  </si>
  <si>
    <t>YYYR56UKSK02AA02Ord</t>
  </si>
  <si>
    <t>EXP355606</t>
  </si>
  <si>
    <t>AC41</t>
  </si>
  <si>
    <t>AC42</t>
  </si>
  <si>
    <t>AC43</t>
  </si>
  <si>
    <t>YYYR56UKA01</t>
  </si>
  <si>
    <t>YYYR56UKA02</t>
  </si>
  <si>
    <t>Khad</t>
  </si>
  <si>
    <t>Adam</t>
  </si>
  <si>
    <t>khadijah.adam@bt.com</t>
  </si>
  <si>
    <t>09999160975</t>
  </si>
  <si>
    <t>SC59</t>
  </si>
  <si>
    <t>YYYR56THAIKA01CQ</t>
  </si>
  <si>
    <t>ORNTHAIKA01</t>
  </si>
  <si>
    <t>THAIKA01 OFFER</t>
  </si>
  <si>
    <t>THAIKA01OR</t>
  </si>
  <si>
    <t>THAIKA01 ORDER</t>
  </si>
  <si>
    <t>SC60</t>
  </si>
  <si>
    <t>YYYR56UKA01CQ</t>
  </si>
  <si>
    <t>ORNUKA01</t>
  </si>
  <si>
    <t>UKA01 OFFER</t>
  </si>
  <si>
    <t>UKA01OF</t>
  </si>
  <si>
    <t>UKA01 ORDER</t>
  </si>
  <si>
    <t>SC61</t>
  </si>
  <si>
    <t>YYYR56UKA02CQ</t>
  </si>
  <si>
    <t>ORNUKA02</t>
  </si>
  <si>
    <t>UKA02 OFFER</t>
  </si>
  <si>
    <t>UKA02OR</t>
  </si>
  <si>
    <t>UKA02 ORDER</t>
  </si>
  <si>
    <t>EXP355562</t>
  </si>
  <si>
    <t>EXP330212</t>
  </si>
  <si>
    <t>One Cloud Cisco(Global)BCMV044-R56_DRTHAIKA01.xls</t>
  </si>
  <si>
    <t>One Cloud Cisco HCS (UK) De-Reg Pricing Model v9.6 R46_DRUKA01.xls</t>
  </si>
  <si>
    <t>One Cloud Cisco HCS (UK) De-Reg Pricing Model v9.6 R46_DRUKA02.xls</t>
  </si>
  <si>
    <t>AC44</t>
  </si>
  <si>
    <t>TestQuote</t>
  </si>
  <si>
    <t>YYYAZQ01</t>
  </si>
  <si>
    <t>AC45</t>
  </si>
  <si>
    <t>YYYAZQ02</t>
  </si>
  <si>
    <t>SC62</t>
  </si>
  <si>
    <t>YYYAZQ01Q_1</t>
  </si>
  <si>
    <t>YYYAZQ01Ref_1</t>
  </si>
  <si>
    <t>YYYAZQ01Ofr_1</t>
  </si>
  <si>
    <t>YYYAZQ01ORef_1</t>
  </si>
  <si>
    <t>YYYAZQ01Ord_1</t>
  </si>
  <si>
    <t>SC63</t>
  </si>
  <si>
    <t>YYYAZQ01Q_2</t>
  </si>
  <si>
    <t>YYYAZQ01Ref_2</t>
  </si>
  <si>
    <t>YYYAZQ01Ofr_2</t>
  </si>
  <si>
    <t>YYYAZQ01ORef_2</t>
  </si>
  <si>
    <t>YYYAZQ01Ord_2</t>
  </si>
  <si>
    <t>SC64</t>
  </si>
  <si>
    <t>YYYR56THAISK02ISAMQ</t>
  </si>
  <si>
    <t>YYYR56THAISK02ISAMRef</t>
  </si>
  <si>
    <t>YYYR56THAISK02ISAMOfr</t>
  </si>
  <si>
    <t>YYYR56THAISK02ISAMORef</t>
  </si>
  <si>
    <t>YYYR56THAISK02ISAMOrd</t>
  </si>
  <si>
    <t>EXP330252</t>
  </si>
  <si>
    <t>EXP330233</t>
  </si>
  <si>
    <t>EXP330272</t>
  </si>
  <si>
    <t>EXP330553</t>
  </si>
  <si>
    <t>SC65</t>
  </si>
  <si>
    <t>YYYR56THAISK01ISAMQ</t>
  </si>
  <si>
    <t>YYYR56THAISK01ISAMRef</t>
  </si>
  <si>
    <t>YYYR56THAISK01ISAMOfr</t>
  </si>
  <si>
    <t>YYYR56THAISK01ISAMORef</t>
  </si>
  <si>
    <t>YYYR56THAISK01ISAMOrd</t>
  </si>
  <si>
    <t>EXP330672</t>
  </si>
  <si>
    <t>AC46</t>
  </si>
  <si>
    <t>KLTA Test Data 3 (UK) Contract</t>
  </si>
  <si>
    <t>YYYR56UKA03</t>
  </si>
  <si>
    <t>UNIVERSITY ROAD</t>
  </si>
  <si>
    <t>SC66</t>
  </si>
  <si>
    <t>YYYR56UKA03CQ</t>
  </si>
  <si>
    <t>ORNUKA03</t>
  </si>
  <si>
    <t>UKA03 COFFER</t>
  </si>
  <si>
    <t>UKA03OF</t>
  </si>
  <si>
    <t>UKA03 CORDER</t>
  </si>
  <si>
    <t>One Cloud Cisco HCS (UK) De-Reg Pricing Model v9.6 R46_DRUKA03.xls</t>
  </si>
  <si>
    <t>EXP330772</t>
  </si>
  <si>
    <t>EXP330775</t>
  </si>
  <si>
    <t>SC67</t>
  </si>
  <si>
    <t>YYYR56THAISK03ISAMQ</t>
  </si>
  <si>
    <t>YYYR56THAISK03ISAMRef</t>
  </si>
  <si>
    <t>YYYR56THAISK03ISAMOfr</t>
  </si>
  <si>
    <t>YYYR56THAISK03ISAMORef</t>
  </si>
  <si>
    <t>YYYR56THAISK03ISAMOrd</t>
  </si>
  <si>
    <t>EXP330760</t>
  </si>
  <si>
    <t>EXP330759</t>
  </si>
  <si>
    <t>AC47</t>
  </si>
  <si>
    <t>NA</t>
  </si>
  <si>
    <t>SC68</t>
  </si>
  <si>
    <t>SC69</t>
  </si>
  <si>
    <t>YYYR56UKA01Ref</t>
  </si>
  <si>
    <t>YYYR56UKA01Ofr</t>
  </si>
  <si>
    <t>YYYR56UKA01ORef</t>
  </si>
  <si>
    <t>YYYR56UKA01Ord</t>
  </si>
  <si>
    <t>One Cloud Cisco HCS (UK) De-Reg Pricing Model v9.6 YYYR56UKA01.xls</t>
  </si>
  <si>
    <t>dExpOrderIDNOTUSE</t>
  </si>
  <si>
    <t>AC48</t>
  </si>
  <si>
    <t>One Cloud Cisco HCS (UK) De-Reg Pricing Model v9.6 YYYR56UKA02.xls</t>
  </si>
  <si>
    <t>SC70</t>
  </si>
  <si>
    <t>YYYR56UKA02Q</t>
  </si>
  <si>
    <t>YYYR56UKA02AAQ</t>
  </si>
  <si>
    <t>YYYR56UKA02Ref</t>
  </si>
  <si>
    <t>YYYR56UKA02AARef</t>
  </si>
  <si>
    <t>YYYR56UKA02Ofr</t>
  </si>
  <si>
    <t>YYYR56UKA02ORef</t>
  </si>
  <si>
    <t>YYYR56UKA02AAOfr</t>
  </si>
  <si>
    <t>YYYR56UKA02AAORef</t>
  </si>
  <si>
    <t>YYYR56UKA02Ord</t>
  </si>
  <si>
    <t>YYYR56UKA02AAOrd</t>
  </si>
  <si>
    <t>AC49</t>
  </si>
  <si>
    <t>SC71</t>
  </si>
  <si>
    <t>SC72</t>
  </si>
  <si>
    <t>SC73</t>
  </si>
  <si>
    <t>http://imsonline.intra.bt.com/imsbfgapps/bfgims.asp</t>
  </si>
  <si>
    <t>One Cloud Cisco(Global)BCMV044-R56_YYYR56THAISK01.xls</t>
  </si>
  <si>
    <t>OCC UK v9.6 R46 MIG_YYYR56UKSK02.xls</t>
  </si>
  <si>
    <t>http://single.nat.bt.com/default.aspx</t>
  </si>
  <si>
    <t>http://aibweb-gs.nat.bt.com:61108/aibweb/</t>
  </si>
  <si>
    <t>4173646637363534</t>
  </si>
  <si>
    <t>Cnw0000000087</t>
  </si>
  <si>
    <t>Live KLTA Test Data 1 (UK)</t>
  </si>
  <si>
    <t>One Cloud Cisco HCS (UK) De-Reg Pricing Model v9.6 R46_YYYR56UKSK01.xls</t>
  </si>
  <si>
    <t>Live KLTA Test Data 1 (UK) Contract Migration</t>
  </si>
  <si>
    <t>SC74</t>
  </si>
  <si>
    <t>SC75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</si>
</sst>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57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49" fontId="6" fillId="3" borderId="0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49" fontId="6" fillId="3" borderId="10" xfId="1" applyNumberFormat="1" applyFont="1" applyFill="1" applyBorder="1" applyAlignment="1">
      <alignment horizontal="center" vertical="center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 applyAlignment="1"/>
    <xf numFmtId="0" fontId="2" fillId="2" borderId="6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3" xfId="0" quotePrefix="1" applyNumberFormat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 textRotation="90" wrapText="1"/>
    </xf>
    <xf numFmtId="0" fontId="5" fillId="0" borderId="3" xfId="2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quotePrefix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9" fillId="0" borderId="3" xfId="2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quotePrefix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>
      <alignment horizontal="center" vertical="center" wrapText="1"/>
    </xf>
    <xf numFmtId="0" fontId="0" fillId="8" borderId="3" xfId="0" applyFill="1" applyBorder="1" applyAlignment="1" applyProtection="1">
      <alignment horizontal="center" vertical="center" wrapText="1"/>
      <protection locked="0"/>
    </xf>
    <xf numFmtId="49" fontId="0" fillId="7" borderId="3" xfId="0" applyNumberForma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0" xfId="0"/>
    <xf numFmtId="0" fontId="2" fillId="2" borderId="0" xfId="0" applyFont="1" applyFill="1" applyBorder="1" applyAlignment="1">
      <alignment vertical="center" textRotation="90" wrapText="1"/>
    </xf>
    <xf numFmtId="0" fontId="2" fillId="2" borderId="6" xfId="0" applyFont="1" applyFill="1" applyBorder="1" applyAlignment="1">
      <alignment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0" xfId="0"/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5" fillId="0" borderId="3" xfId="2" applyFill="1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5" fillId="0" borderId="3" xfId="2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textRotation="90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09424665/workspace/gs-e2e-voice-automation-test/BTGS-KL-Voice/RobotFramework/HCS/R54/T3/Common_HCS/HCS_VMM_TestData_b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main%20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11936347/workspace/HCS/R56/Live/Common_HCS/HCS_VMM_TestData_R5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GSP"/>
      <sheetName val="VLP"/>
      <sheetName val="EXPSSR"/>
      <sheetName val="BFGSSR"/>
      <sheetName val="BFG_IMS"/>
      <sheetName val="NetworkID"/>
    </sheetNames>
    <sheetDataSet>
      <sheetData sheetId="0">
        <row r="1">
          <cell r="A1" t="str">
            <v>TC_ID</v>
          </cell>
          <cell r="B1" t="str">
            <v>RegPack_SCNo</v>
          </cell>
          <cell r="C1" t="str">
            <v>Journey</v>
          </cell>
          <cell r="D1" t="str">
            <v>Release</v>
          </cell>
          <cell r="E1" t="str">
            <v>Cycle</v>
          </cell>
          <cell r="F1" t="str">
            <v>dCQM_URL</v>
          </cell>
          <cell r="G1" t="str">
            <v>dUsername</v>
          </cell>
          <cell r="H1" t="str">
            <v>dPassword</v>
          </cell>
          <cell r="I1" t="str">
            <v>dBrowser</v>
          </cell>
          <cell r="J1" t="str">
            <v>dSalesChannel</v>
          </cell>
          <cell r="K1" t="str">
            <v>dCustomerName</v>
          </cell>
        </row>
        <row r="2">
          <cell r="A2" t="str">
            <v>AC01</v>
          </cell>
          <cell r="B2" t="str">
            <v>DryRun Full Cycle(UK)</v>
          </cell>
          <cell r="C2" t="str">
            <v>KLTA Test Data 1 (UK) Contract</v>
          </cell>
          <cell r="D2" t="str">
            <v>R56</v>
          </cell>
          <cell r="E2" t="str">
            <v>1</v>
          </cell>
          <cell r="F2" t="str">
            <v>http://sqe.t3.nat.bt.com/cqm</v>
          </cell>
          <cell r="G2" t="str">
            <v>611936347</v>
          </cell>
          <cell r="H2" t="str">
            <v>4C65746D65696E403036</v>
          </cell>
          <cell r="I2" t="str">
            <v>Chrome</v>
          </cell>
          <cell r="J2" t="str">
            <v>BTGS UK</v>
          </cell>
          <cell r="K2" t="str">
            <v>YYYR56UKSK01</v>
          </cell>
        </row>
        <row r="3">
          <cell r="A3" t="str">
            <v>AC02</v>
          </cell>
          <cell r="B3" t="str">
            <v>DryRun Full Cycle(NonUK)</v>
          </cell>
          <cell r="C3" t="str">
            <v>KLTA Test Data 1 (Non-UK) Contract</v>
          </cell>
          <cell r="D3" t="str">
            <v>R56</v>
          </cell>
          <cell r="E3" t="str">
            <v>1</v>
          </cell>
          <cell r="F3" t="str">
            <v>http://sqe.t3.nat.bt.com/cqm</v>
          </cell>
          <cell r="G3" t="str">
            <v>611936347</v>
          </cell>
          <cell r="H3" t="str">
            <v>4C65746D65696E403036</v>
          </cell>
          <cell r="I3" t="str">
            <v>Chrome</v>
          </cell>
          <cell r="J3" t="str">
            <v>BT THAILAND</v>
          </cell>
          <cell r="K3" t="str">
            <v>YYYR56THAISK01</v>
          </cell>
        </row>
        <row r="4">
          <cell r="A4" t="str">
            <v>AC03</v>
          </cell>
          <cell r="B4" t="str">
            <v>DryRun Full Cycle(Site Non-UK)</v>
          </cell>
          <cell r="C4" t="str">
            <v>KLTA Test Data 2 (Non-UK) Contract</v>
          </cell>
          <cell r="D4" t="str">
            <v>R56</v>
          </cell>
          <cell r="E4" t="str">
            <v>1</v>
          </cell>
          <cell r="F4" t="str">
            <v>http://sqe.t3.nat.bt.com/cqm</v>
          </cell>
          <cell r="G4" t="str">
            <v>611936347</v>
          </cell>
          <cell r="H4" t="str">
            <v>4C65746D65696E403036</v>
          </cell>
          <cell r="I4" t="str">
            <v>Chrome</v>
          </cell>
          <cell r="J4" t="str">
            <v>BT THAILAND</v>
          </cell>
          <cell r="K4" t="str">
            <v>YYYR56THAISK02</v>
          </cell>
        </row>
        <row r="5">
          <cell r="A5" t="str">
            <v>AC04</v>
          </cell>
          <cell r="B5" t="str">
            <v>3</v>
          </cell>
          <cell r="C5" t="str">
            <v>KLTA Test Data 3 (Non-UK) Contract</v>
          </cell>
          <cell r="D5" t="str">
            <v>R56</v>
          </cell>
          <cell r="E5" t="str">
            <v>1</v>
          </cell>
          <cell r="F5" t="str">
            <v>http://sqe.t3.nat.bt.com/cqm</v>
          </cell>
          <cell r="G5" t="str">
            <v>611936347</v>
          </cell>
          <cell r="H5" t="str">
            <v>4C65746D65696E403036</v>
          </cell>
          <cell r="I5" t="str">
            <v>Chrome</v>
          </cell>
          <cell r="J5" t="str">
            <v>BT THAILAND</v>
          </cell>
          <cell r="K5" t="str">
            <v>YYYR56THAISK03</v>
          </cell>
        </row>
        <row r="6">
          <cell r="A6" t="str">
            <v>AC05</v>
          </cell>
          <cell r="B6" t="str">
            <v>4</v>
          </cell>
          <cell r="C6" t="str">
            <v>KLTA Test Data 4 (Non-UK) Contract</v>
          </cell>
          <cell r="D6" t="str">
            <v>R56</v>
          </cell>
          <cell r="E6" t="str">
            <v>1</v>
          </cell>
          <cell r="F6" t="str">
            <v>http://sqe.t3.nat.bt.com/cqm</v>
          </cell>
          <cell r="G6" t="str">
            <v>611936347</v>
          </cell>
          <cell r="H6" t="str">
            <v>4C65746D65696E403036</v>
          </cell>
          <cell r="I6" t="str">
            <v>Chrome</v>
          </cell>
          <cell r="J6" t="str">
            <v>BT THAILAND</v>
          </cell>
          <cell r="K6" t="str">
            <v>YYYR56THAISK04</v>
          </cell>
        </row>
        <row r="7">
          <cell r="A7" t="str">
            <v>AC06</v>
          </cell>
          <cell r="B7" t="str">
            <v>5</v>
          </cell>
          <cell r="C7" t="str">
            <v>KLTA Test Data 5 (Non-UK) Contract</v>
          </cell>
          <cell r="D7" t="str">
            <v>R56</v>
          </cell>
          <cell r="E7" t="str">
            <v>1</v>
          </cell>
          <cell r="F7" t="str">
            <v>http://sqe.t3.nat.bt.com/cqm</v>
          </cell>
          <cell r="G7" t="str">
            <v>611936347</v>
          </cell>
          <cell r="H7" t="str">
            <v>4C65746D65696E403036</v>
          </cell>
          <cell r="I7" t="str">
            <v>Chrome</v>
          </cell>
          <cell r="J7" t="str">
            <v>BT THAILAND</v>
          </cell>
          <cell r="K7" t="str">
            <v>YYYR56THAISK05</v>
          </cell>
        </row>
        <row r="8">
          <cell r="A8" t="str">
            <v>AC07</v>
          </cell>
          <cell r="B8" t="str">
            <v>7</v>
          </cell>
          <cell r="C8" t="str">
            <v>KLTA Test Data 2 (UK) Contract</v>
          </cell>
          <cell r="D8" t="str">
            <v>R56</v>
          </cell>
          <cell r="E8" t="str">
            <v>1</v>
          </cell>
          <cell r="F8" t="str">
            <v>http://sqe.t3.nat.bt.com/cqm</v>
          </cell>
          <cell r="G8" t="str">
            <v>611936347</v>
          </cell>
          <cell r="H8" t="str">
            <v>4C65746D65696E403036</v>
          </cell>
          <cell r="I8" t="str">
            <v>Chrome</v>
          </cell>
          <cell r="J8" t="str">
            <v>BTGS UK</v>
          </cell>
          <cell r="K8" t="str">
            <v>YYYR56UKSK02</v>
          </cell>
        </row>
        <row r="9">
          <cell r="A9" t="str">
            <v>AC08</v>
          </cell>
          <cell r="B9" t="str">
            <v>8</v>
          </cell>
          <cell r="C9" t="str">
            <v>KLTA Test Data 6 (Non-UK) Contract</v>
          </cell>
          <cell r="D9" t="str">
            <v>R56</v>
          </cell>
          <cell r="E9" t="str">
            <v>1</v>
          </cell>
          <cell r="F9" t="str">
            <v>http://sqe.t3.nat.bt.com/cqm</v>
          </cell>
          <cell r="G9" t="str">
            <v>611936347</v>
          </cell>
          <cell r="H9" t="str">
            <v>4C65746D65696E403036</v>
          </cell>
          <cell r="I9" t="str">
            <v>Chrome</v>
          </cell>
          <cell r="J9" t="str">
            <v>BT THAILAND</v>
          </cell>
          <cell r="K9" t="str">
            <v>YYYR56THAISK06</v>
          </cell>
        </row>
        <row r="10">
          <cell r="A10" t="str">
            <v>AC09</v>
          </cell>
          <cell r="B10" t="str">
            <v>9</v>
          </cell>
          <cell r="C10" t="str">
            <v>KLTA Test Data 3 (UK) Contract Migration</v>
          </cell>
          <cell r="D10" t="str">
            <v>R56</v>
          </cell>
          <cell r="E10" t="str">
            <v>1</v>
          </cell>
          <cell r="F10" t="str">
            <v>http://sqe.t3.nat.bt.com/cqm</v>
          </cell>
          <cell r="G10" t="str">
            <v>611936347</v>
          </cell>
          <cell r="H10" t="str">
            <v>4C65746D65696E403036</v>
          </cell>
          <cell r="I10" t="str">
            <v>Chrome</v>
          </cell>
          <cell r="J10" t="str">
            <v>BTGS UK</v>
          </cell>
          <cell r="K10" t="str">
            <v>YYYR56UKSK03</v>
          </cell>
        </row>
        <row r="11">
          <cell r="A11" t="str">
            <v>AC10</v>
          </cell>
          <cell r="B11" t="str">
            <v>4</v>
          </cell>
          <cell r="C11" t="str">
            <v>KLTA Test Data 7 (Non-UK) Contract</v>
          </cell>
          <cell r="D11" t="str">
            <v>R56</v>
          </cell>
          <cell r="E11" t="str">
            <v>1</v>
          </cell>
          <cell r="F11" t="str">
            <v>http://sqe.t3.nat.bt.com/cqm</v>
          </cell>
          <cell r="G11" t="str">
            <v>611936347</v>
          </cell>
          <cell r="H11" t="str">
            <v>4C65746D65696E403036</v>
          </cell>
          <cell r="I11" t="str">
            <v>Chrome</v>
          </cell>
          <cell r="J11" t="str">
            <v>BT THAILAND</v>
          </cell>
          <cell r="K11" t="str">
            <v>YYYR56THAISK07</v>
          </cell>
        </row>
        <row r="12">
          <cell r="A12" t="str">
            <v>AC11</v>
          </cell>
          <cell r="B12" t="str">
            <v>5</v>
          </cell>
          <cell r="C12" t="str">
            <v>KLTA Test Data 8 (Non-UK) Contract</v>
          </cell>
          <cell r="D12" t="str">
            <v>R56</v>
          </cell>
          <cell r="E12" t="str">
            <v>1</v>
          </cell>
          <cell r="F12" t="str">
            <v>http://sqe.t3.nat.bt.com/cqm</v>
          </cell>
          <cell r="G12" t="str">
            <v>611936347</v>
          </cell>
          <cell r="H12" t="str">
            <v>4C65746D65696E403036</v>
          </cell>
          <cell r="I12" t="str">
            <v>Chrome</v>
          </cell>
          <cell r="J12" t="str">
            <v>BT THAILAND</v>
          </cell>
          <cell r="K12" t="str">
            <v>YYYR56THAISK08</v>
          </cell>
        </row>
        <row r="13">
          <cell r="A13" t="str">
            <v>AC12</v>
          </cell>
          <cell r="B13" t="str">
            <v>7</v>
          </cell>
          <cell r="C13" t="str">
            <v>KLTA Test Data 4 (UK) Contract</v>
          </cell>
          <cell r="D13" t="str">
            <v>R56</v>
          </cell>
          <cell r="E13" t="str">
            <v>1</v>
          </cell>
          <cell r="F13" t="str">
            <v>http://sqe.t3.nat.bt.com/cqm</v>
          </cell>
          <cell r="G13" t="str">
            <v>611936347</v>
          </cell>
          <cell r="H13" t="str">
            <v>4C65746D65696E403036</v>
          </cell>
          <cell r="I13" t="str">
            <v>Chrome</v>
          </cell>
          <cell r="J13" t="str">
            <v>BTGS UK</v>
          </cell>
          <cell r="K13" t="str">
            <v>YYYR56UKSK04</v>
          </cell>
        </row>
        <row r="14">
          <cell r="A14" t="str">
            <v>AC13</v>
          </cell>
          <cell r="B14" t="str">
            <v>8</v>
          </cell>
          <cell r="C14" t="str">
            <v>KLTA Test Data 9 (Non-UK) Contract</v>
          </cell>
          <cell r="D14" t="str">
            <v>R56</v>
          </cell>
          <cell r="E14" t="str">
            <v>1</v>
          </cell>
          <cell r="F14" t="str">
            <v>http://sqe.t3.nat.bt.com/cqm</v>
          </cell>
          <cell r="G14" t="str">
            <v>611936347</v>
          </cell>
          <cell r="H14" t="str">
            <v>4C65746D65696E403036</v>
          </cell>
          <cell r="I14" t="str">
            <v>Chrome</v>
          </cell>
          <cell r="J14" t="str">
            <v>BT THAILAND</v>
          </cell>
          <cell r="K14" t="str">
            <v>YYYR56THAISK09</v>
          </cell>
        </row>
        <row r="15">
          <cell r="A15" t="str">
            <v>AC14</v>
          </cell>
          <cell r="B15" t="str">
            <v>9</v>
          </cell>
          <cell r="C15" t="str">
            <v>KLTA Test Data 5 (UK) Contract Migration</v>
          </cell>
          <cell r="D15" t="str">
            <v>R56</v>
          </cell>
          <cell r="E15" t="str">
            <v>1</v>
          </cell>
          <cell r="F15" t="str">
            <v>http://sqe.t3.nat.bt.com/cqm</v>
          </cell>
          <cell r="G15" t="str">
            <v>611936347</v>
          </cell>
          <cell r="H15" t="str">
            <v>4C65746D65696E403036</v>
          </cell>
          <cell r="I15" t="str">
            <v>Chrome</v>
          </cell>
          <cell r="J15" t="str">
            <v>BTGS UK</v>
          </cell>
          <cell r="K15" t="str">
            <v>YYYR56UKSK05</v>
          </cell>
        </row>
        <row r="16">
          <cell r="A16" t="str">
            <v>AC15</v>
          </cell>
          <cell r="B16" t="str">
            <v>1</v>
          </cell>
          <cell r="C16" t="str">
            <v>KLTA Test Data 10 (Non-UK) Contract</v>
          </cell>
          <cell r="D16" t="str">
            <v>R56</v>
          </cell>
          <cell r="E16" t="str">
            <v>1</v>
          </cell>
          <cell r="F16" t="str">
            <v>http://sqe.t3.nat.bt.com/cqm</v>
          </cell>
          <cell r="G16" t="str">
            <v>608727361</v>
          </cell>
          <cell r="H16" t="str">
            <v>4C65746D65696E3135</v>
          </cell>
          <cell r="I16" t="str">
            <v>Chrome</v>
          </cell>
          <cell r="J16" t="str">
            <v>BT THAILAND</v>
          </cell>
          <cell r="K16" t="str">
            <v>YYYR56THAIKA01</v>
          </cell>
        </row>
        <row r="17">
          <cell r="A17" t="str">
            <v>AC16</v>
          </cell>
          <cell r="B17" t="str">
            <v>2</v>
          </cell>
          <cell r="C17" t="str">
            <v>KLTA Test Data 11 (Non-UK) Site Provide</v>
          </cell>
          <cell r="D17" t="str">
            <v>R56</v>
          </cell>
          <cell r="E17" t="str">
            <v>1</v>
          </cell>
          <cell r="F17" t="str">
            <v>http://sqe.t3.nat.bt.com/cqm</v>
          </cell>
          <cell r="G17" t="str">
            <v>608727361</v>
          </cell>
          <cell r="H17" t="str">
            <v>4C65746D65696E3135</v>
          </cell>
          <cell r="I17" t="str">
            <v>Chrome</v>
          </cell>
          <cell r="J17" t="str">
            <v>BT THAILAND</v>
          </cell>
          <cell r="K17" t="str">
            <v>YYYR56THAIKA02</v>
          </cell>
        </row>
        <row r="18">
          <cell r="A18" t="str">
            <v>AC17</v>
          </cell>
          <cell r="B18" t="str">
            <v>3</v>
          </cell>
          <cell r="C18" t="str">
            <v>KLTA Test Data 1 (Non-UK) Site Provide PBX</v>
          </cell>
          <cell r="D18" t="str">
            <v>R56</v>
          </cell>
          <cell r="E18" t="str">
            <v>1</v>
          </cell>
          <cell r="F18" t="str">
            <v>http://sqe.t3.nat.bt.com/cqm</v>
          </cell>
          <cell r="G18" t="str">
            <v>608727361</v>
          </cell>
          <cell r="H18" t="str">
            <v>4C65746D65696E3135</v>
          </cell>
          <cell r="I18" t="str">
            <v>Chrome</v>
          </cell>
          <cell r="J18" t="str">
            <v>BT THAILAND</v>
          </cell>
          <cell r="K18" t="str">
            <v>YYYR56THAIKA03</v>
          </cell>
        </row>
        <row r="19">
          <cell r="A19" t="str">
            <v>AC18</v>
          </cell>
          <cell r="B19" t="str">
            <v>6</v>
          </cell>
          <cell r="C19" t="str">
            <v>KLTA Test Data 12 (Non-UK) Site Cease</v>
          </cell>
          <cell r="D19" t="str">
            <v>R56</v>
          </cell>
          <cell r="E19" t="str">
            <v>1</v>
          </cell>
          <cell r="F19" t="str">
            <v>http://sqe.t3.nat.bt.com/cqm</v>
          </cell>
          <cell r="G19" t="str">
            <v>608727361</v>
          </cell>
          <cell r="H19" t="str">
            <v>4C65746D65696E3135</v>
          </cell>
          <cell r="I19" t="str">
            <v>Chrome</v>
          </cell>
          <cell r="J19" t="str">
            <v>BT THAILAND</v>
          </cell>
          <cell r="K19" t="str">
            <v>YYYR56THAIKA04</v>
          </cell>
        </row>
        <row r="20">
          <cell r="A20" t="str">
            <v>AC19</v>
          </cell>
          <cell r="B20" t="str">
            <v>Backup (Non_UK)</v>
          </cell>
          <cell r="C20" t="str">
            <v>KLTA Test Data 13 (Non-UK) Contract</v>
          </cell>
          <cell r="D20" t="str">
            <v>R56</v>
          </cell>
          <cell r="E20" t="str">
            <v>1</v>
          </cell>
          <cell r="F20" t="str">
            <v>http://sqe.t3.nat.bt.com/cqm</v>
          </cell>
          <cell r="G20" t="str">
            <v>608727361</v>
          </cell>
          <cell r="H20" t="str">
            <v>4C65746D65696E3135</v>
          </cell>
          <cell r="I20" t="str">
            <v>Chrome</v>
          </cell>
          <cell r="J20" t="str">
            <v>BT THAILAND</v>
          </cell>
          <cell r="K20" t="str">
            <v>YYYR56THAIKA05</v>
          </cell>
        </row>
        <row r="21">
          <cell r="A21" t="str">
            <v>AC20</v>
          </cell>
          <cell r="B21" t="str">
            <v>BAFO (UK)</v>
          </cell>
          <cell r="C21" t="str">
            <v>KLTA Test Data BAFO (UK) Contract</v>
          </cell>
          <cell r="D21" t="str">
            <v>R56</v>
          </cell>
          <cell r="E21" t="str">
            <v>1</v>
          </cell>
          <cell r="F21" t="str">
            <v>http://sqe.t3.nat.bt.com/cqm</v>
          </cell>
          <cell r="G21" t="str">
            <v>608727361</v>
          </cell>
          <cell r="H21" t="str">
            <v>4C65746D65696E3135</v>
          </cell>
          <cell r="I21" t="str">
            <v>Chrome</v>
          </cell>
          <cell r="J21" t="str">
            <v>BTGS UK</v>
          </cell>
          <cell r="K21" t="str">
            <v>88TEST</v>
          </cell>
        </row>
        <row r="22">
          <cell r="A22" t="str">
            <v>AC21</v>
          </cell>
          <cell r="B22" t="str">
            <v>8</v>
          </cell>
          <cell r="C22" t="str">
            <v>KLTA Test Data 14 (Non-UK) Contract</v>
          </cell>
          <cell r="D22" t="str">
            <v>R56</v>
          </cell>
          <cell r="E22" t="str">
            <v>2</v>
          </cell>
          <cell r="F22" t="str">
            <v>http://sqe.t3.nat.bt.com/cqm</v>
          </cell>
          <cell r="G22" t="str">
            <v>611936347</v>
          </cell>
          <cell r="H22" t="str">
            <v>4C65746D65696E403036</v>
          </cell>
          <cell r="I22" t="str">
            <v>Chrome</v>
          </cell>
          <cell r="J22" t="str">
            <v>BT THAILAND</v>
          </cell>
          <cell r="K22" t="str">
            <v>YYYR56THAISK10</v>
          </cell>
        </row>
        <row r="23">
          <cell r="A23" t="str">
            <v>AC22</v>
          </cell>
          <cell r="B23" t="str">
            <v>4</v>
          </cell>
          <cell r="C23" t="str">
            <v>KLTA Test Data 15 (Non-UK) Contract</v>
          </cell>
          <cell r="D23" t="str">
            <v>R56</v>
          </cell>
          <cell r="E23" t="str">
            <v>DR</v>
          </cell>
          <cell r="F23" t="str">
            <v>http://sqe.t3.nat.bt.com/cqm</v>
          </cell>
          <cell r="G23" t="str">
            <v>611936347</v>
          </cell>
          <cell r="H23" t="str">
            <v>4C65746D65696E403032</v>
          </cell>
          <cell r="I23" t="str">
            <v>Chrome</v>
          </cell>
          <cell r="J23" t="str">
            <v>BT THAILAND</v>
          </cell>
          <cell r="K23" t="str">
            <v>YYYR56THAISK11</v>
          </cell>
        </row>
        <row r="24">
          <cell r="A24" t="str">
            <v>AC23</v>
          </cell>
          <cell r="B24" t="str">
            <v>7</v>
          </cell>
          <cell r="C24" t="str">
            <v>KLTA Test Data 5 (UK) Contract</v>
          </cell>
          <cell r="D24" t="str">
            <v>R56</v>
          </cell>
          <cell r="E24" t="str">
            <v>DR</v>
          </cell>
          <cell r="F24" t="str">
            <v>http://sqe.t3.nat.bt.com/cqm</v>
          </cell>
          <cell r="G24" t="str">
            <v>611936347</v>
          </cell>
          <cell r="H24" t="str">
            <v>4C65746D65696E403032</v>
          </cell>
          <cell r="I24" t="str">
            <v>Chrome</v>
          </cell>
          <cell r="J24" t="str">
            <v>BTGS UK</v>
          </cell>
          <cell r="K24" t="str">
            <v>YYYR56UKSK06</v>
          </cell>
        </row>
        <row r="25">
          <cell r="A25" t="str">
            <v>AC24</v>
          </cell>
          <cell r="B25" t="str">
            <v>8</v>
          </cell>
          <cell r="C25" t="str">
            <v>KLTA Test Data 16 (Non-UK) Contract</v>
          </cell>
          <cell r="D25" t="str">
            <v>R56</v>
          </cell>
          <cell r="E25" t="str">
            <v>2</v>
          </cell>
          <cell r="F25" t="str">
            <v>http://sqe.t3.nat.bt.com/cqm</v>
          </cell>
          <cell r="G25" t="str">
            <v>611936347</v>
          </cell>
          <cell r="H25" t="str">
            <v>4C65746D65696E403032</v>
          </cell>
          <cell r="I25" t="str">
            <v>Chrome</v>
          </cell>
          <cell r="J25" t="str">
            <v>BT THAILAND</v>
          </cell>
          <cell r="K25" t="str">
            <v>YYYR56THAISK12</v>
          </cell>
        </row>
        <row r="26">
          <cell r="A26" t="str">
            <v>AC25</v>
          </cell>
          <cell r="B26" t="str">
            <v>1</v>
          </cell>
          <cell r="C26" t="str">
            <v>KLTA Test Data 17 (Non-UK) Contract</v>
          </cell>
          <cell r="D26" t="str">
            <v>R56</v>
          </cell>
          <cell r="E26" t="str">
            <v>2</v>
          </cell>
          <cell r="F26" t="str">
            <v>http://sqe.t3.nat.bt.com/cqm</v>
          </cell>
          <cell r="G26" t="str">
            <v>608727361</v>
          </cell>
          <cell r="H26" t="str">
            <v>4C65746D65696E3135</v>
          </cell>
          <cell r="I26" t="str">
            <v>Chrome</v>
          </cell>
          <cell r="J26" t="str">
            <v>BT THAILAND</v>
          </cell>
          <cell r="K26" t="str">
            <v>YYYR56THAIKA06</v>
          </cell>
        </row>
        <row r="27">
          <cell r="A27" t="str">
            <v>AC26</v>
          </cell>
          <cell r="B27" t="str">
            <v>3</v>
          </cell>
          <cell r="C27" t="str">
            <v>KLTA Test Data 2 (Non-UK) Site Provide PBX</v>
          </cell>
          <cell r="D27" t="str">
            <v>R56</v>
          </cell>
          <cell r="E27" t="str">
            <v>2</v>
          </cell>
          <cell r="F27" t="str">
            <v>http://sqe.t3.nat.bt.com/cqm</v>
          </cell>
          <cell r="G27" t="str">
            <v>608727361</v>
          </cell>
          <cell r="H27" t="str">
            <v>4C65746D65696E3135</v>
          </cell>
          <cell r="I27" t="str">
            <v>Chrome</v>
          </cell>
          <cell r="J27" t="str">
            <v>BT THAILAND</v>
          </cell>
          <cell r="K27" t="str">
            <v>YYYR56THAIKA07</v>
          </cell>
        </row>
        <row r="28">
          <cell r="A28" t="str">
            <v>AC27</v>
          </cell>
          <cell r="B28" t="str">
            <v>4</v>
          </cell>
          <cell r="C28" t="str">
            <v>KLTA Test Data 1 (Non-UK) Contract</v>
          </cell>
          <cell r="D28" t="str">
            <v>R56</v>
          </cell>
          <cell r="E28" t="str">
            <v>DR</v>
          </cell>
          <cell r="F28" t="str">
            <v>http://sqe.t1.nat.bt.com/cqm</v>
          </cell>
          <cell r="G28" t="str">
            <v>611936347</v>
          </cell>
          <cell r="H28" t="str">
            <v>4C65746D65696E403032</v>
          </cell>
          <cell r="I28" t="str">
            <v>Chrome</v>
          </cell>
          <cell r="J28" t="str">
            <v>BT THAILAND</v>
          </cell>
          <cell r="K28" t="str">
            <v>YYYR56THAISK01</v>
          </cell>
        </row>
        <row r="29">
          <cell r="A29" t="str">
            <v>AC28</v>
          </cell>
          <cell r="B29" t="str">
            <v>7</v>
          </cell>
          <cell r="C29" t="str">
            <v>KLTA Test Data 1 (UK) Contract</v>
          </cell>
          <cell r="D29" t="str">
            <v>R56</v>
          </cell>
          <cell r="E29" t="str">
            <v>DR</v>
          </cell>
          <cell r="F29" t="str">
            <v>http://sqe.t1.nat.bt.com/cqm</v>
          </cell>
          <cell r="G29" t="str">
            <v>611936347</v>
          </cell>
          <cell r="H29" t="str">
            <v>4C65746D65696E403032</v>
          </cell>
          <cell r="I29" t="str">
            <v>Chrome</v>
          </cell>
          <cell r="J29" t="str">
            <v>BTGS UK</v>
          </cell>
          <cell r="K29" t="str">
            <v>YYYR56UKSK01</v>
          </cell>
        </row>
        <row r="30">
          <cell r="A30" t="str">
            <v>AC29</v>
          </cell>
          <cell r="B30" t="str">
            <v>Live (PDT-OV)</v>
          </cell>
          <cell r="C30" t="str">
            <v>Live KLTA Test Data 2 (NON UK)</v>
          </cell>
          <cell r="D30" t="str">
            <v>R56</v>
          </cell>
          <cell r="E30" t="str">
            <v>Live</v>
          </cell>
          <cell r="F30" t="str">
            <v>http://sqe.live.nat.bt.com/cqm</v>
          </cell>
          <cell r="G30" t="str">
            <v>611936347</v>
          </cell>
          <cell r="H30" t="str">
            <v>4C65746D65696E403032</v>
          </cell>
          <cell r="I30" t="str">
            <v>Chrome</v>
          </cell>
          <cell r="J30" t="str">
            <v>BT NORDICS SWEDEN</v>
          </cell>
          <cell r="K30" t="str">
            <v>YYYR56SWEIN01</v>
          </cell>
        </row>
        <row r="31">
          <cell r="A31" t="str">
            <v>AC30</v>
          </cell>
          <cell r="B31" t="str">
            <v>Live (PDT-OV)</v>
          </cell>
          <cell r="C31" t="str">
            <v>Live KLTA Test Data 2 (NON UK)</v>
          </cell>
          <cell r="D31" t="str">
            <v>R56</v>
          </cell>
          <cell r="E31" t="str">
            <v>Live</v>
          </cell>
          <cell r="F31" t="str">
            <v>http://sqe.live.nat.bt.com/cqm</v>
          </cell>
          <cell r="G31" t="str">
            <v>611936347</v>
          </cell>
          <cell r="H31" t="str">
            <v>4C65746D65696E403032</v>
          </cell>
          <cell r="I31" t="str">
            <v>Chrome</v>
          </cell>
          <cell r="J31" t="str">
            <v>BT HONG KONG</v>
          </cell>
          <cell r="K31" t="str">
            <v>YYYR56HKIN01</v>
          </cell>
        </row>
        <row r="32">
          <cell r="A32" t="str">
            <v>AC31</v>
          </cell>
          <cell r="B32" t="str">
            <v>Live (PDT-OV)</v>
          </cell>
          <cell r="C32" t="str">
            <v>Live KLTA Test Data 2 (NON UK)</v>
          </cell>
          <cell r="D32" t="str">
            <v>R56</v>
          </cell>
          <cell r="E32" t="str">
            <v>Live</v>
          </cell>
          <cell r="F32" t="str">
            <v>http://sqe.live.nat.bt.com/cqm</v>
          </cell>
          <cell r="G32" t="str">
            <v>611936347</v>
          </cell>
          <cell r="H32" t="str">
            <v>4C65746D65696E403032</v>
          </cell>
          <cell r="I32" t="str">
            <v>Chrome</v>
          </cell>
          <cell r="J32" t="str">
            <v>BT SPAIN</v>
          </cell>
          <cell r="K32" t="str">
            <v>YYYR56SPVT01</v>
          </cell>
        </row>
        <row r="33">
          <cell r="A33" t="str">
            <v>AC32</v>
          </cell>
          <cell r="B33" t="str">
            <v>Live (PDT-OCC)</v>
          </cell>
          <cell r="C33" t="str">
            <v>Live KLTA Test Data 1 (Non-UK) Contract</v>
          </cell>
          <cell r="D33" t="str">
            <v>R56</v>
          </cell>
          <cell r="E33" t="str">
            <v>Live</v>
          </cell>
          <cell r="F33" t="str">
            <v>http://sqe.live.nat.bt.com/cqm</v>
          </cell>
          <cell r="G33" t="str">
            <v>611936347</v>
          </cell>
          <cell r="H33" t="str">
            <v>4C65746D65696E403032</v>
          </cell>
          <cell r="I33" t="str">
            <v>Chrome</v>
          </cell>
          <cell r="J33" t="str">
            <v>BT THAILAND</v>
          </cell>
          <cell r="K33" t="str">
            <v>YYYR56THAISK01</v>
          </cell>
        </row>
        <row r="34">
          <cell r="A34" t="str">
            <v>AC33</v>
          </cell>
          <cell r="B34" t="str">
            <v>Live (PDT-OCC)</v>
          </cell>
          <cell r="C34" t="str">
            <v>Live KLTA Test Data 1 (UK)</v>
          </cell>
          <cell r="D34" t="str">
            <v>R56</v>
          </cell>
          <cell r="E34" t="str">
            <v>Live</v>
          </cell>
          <cell r="F34" t="str">
            <v>http://sqe.live.nat.bt.com/cqm</v>
          </cell>
          <cell r="G34" t="str">
            <v>611936347</v>
          </cell>
          <cell r="H34" t="str">
            <v>4C65746D65696E403032</v>
          </cell>
          <cell r="I34" t="str">
            <v>Chrome</v>
          </cell>
          <cell r="J34" t="str">
            <v>BTGS UK</v>
          </cell>
          <cell r="K34" t="str">
            <v>YYYR56UKSK01</v>
          </cell>
        </row>
        <row r="35">
          <cell r="A35" t="str">
            <v>AC34</v>
          </cell>
          <cell r="B35" t="str">
            <v>Live (PDT-OCC)</v>
          </cell>
          <cell r="C35" t="str">
            <v>Live KLTA Test Data 1 (UK) Contract Migration</v>
          </cell>
          <cell r="D35" t="str">
            <v>R56</v>
          </cell>
          <cell r="E35" t="str">
            <v>Live</v>
          </cell>
          <cell r="F35" t="str">
            <v>http://sqe.live.nat.bt.com/cqm</v>
          </cell>
          <cell r="G35" t="str">
            <v>611936347</v>
          </cell>
          <cell r="H35" t="str">
            <v>4C65746D65696E403032</v>
          </cell>
          <cell r="I35" t="str">
            <v>Chrome</v>
          </cell>
          <cell r="J35" t="str">
            <v>BTGS UK</v>
          </cell>
          <cell r="K35" t="str">
            <v>YYYR56UKSK02</v>
          </cell>
        </row>
        <row r="36">
          <cell r="A36" t="str">
            <v>AC35</v>
          </cell>
          <cell r="B36" t="str">
            <v>4</v>
          </cell>
          <cell r="C36" t="str">
            <v>KLTA Test Data 2 (Non-UK) Contract</v>
          </cell>
          <cell r="D36" t="str">
            <v>R56</v>
          </cell>
          <cell r="E36" t="str">
            <v>DR</v>
          </cell>
          <cell r="F36" t="str">
            <v>http://sqe.t1.nat.bt.com/cqm</v>
          </cell>
          <cell r="G36" t="str">
            <v>609517268</v>
          </cell>
          <cell r="H36" t="str">
            <v>4E6F726973456C696140393035</v>
          </cell>
          <cell r="I36" t="str">
            <v>Chrome</v>
          </cell>
          <cell r="J36" t="str">
            <v>BT THAILAND</v>
          </cell>
          <cell r="K36" t="str">
            <v>YYYR56THAISK02</v>
          </cell>
        </row>
        <row r="37">
          <cell r="A37" t="str">
            <v>AC36</v>
          </cell>
          <cell r="B37" t="str">
            <v>4</v>
          </cell>
          <cell r="C37" t="str">
            <v>KLTA Test Data 3 (Non-UK) Contract</v>
          </cell>
          <cell r="D37" t="str">
            <v>R56</v>
          </cell>
          <cell r="E37" t="str">
            <v>DR</v>
          </cell>
          <cell r="F37" t="str">
            <v>http://sqe.t1.nat.bt.com/cqm</v>
          </cell>
          <cell r="G37" t="str">
            <v>609517268</v>
          </cell>
          <cell r="H37" t="str">
            <v>4E6F726973456C696140393035</v>
          </cell>
          <cell r="I37" t="str">
            <v>Chrome</v>
          </cell>
          <cell r="J37" t="str">
            <v>BT THAILAND</v>
          </cell>
          <cell r="K37" t="str">
            <v>YYYR56THAISK03</v>
          </cell>
        </row>
        <row r="38">
          <cell r="A38" t="str">
            <v>AC37</v>
          </cell>
          <cell r="B38" t="str">
            <v>AA</v>
          </cell>
          <cell r="C38" t="str">
            <v>KLTA Test Data 18 (Non-UK) Contract</v>
          </cell>
          <cell r="D38" t="str">
            <v>R56</v>
          </cell>
          <cell r="E38" t="str">
            <v>2</v>
          </cell>
          <cell r="F38" t="str">
            <v>http://sqe.t3.nat.bt.com/cqm</v>
          </cell>
          <cell r="G38" t="str">
            <v>611936347</v>
          </cell>
          <cell r="H38" t="str">
            <v>4C65746D65696E403032</v>
          </cell>
          <cell r="I38" t="str">
            <v>Chrome</v>
          </cell>
          <cell r="J38" t="str">
            <v>BT THAILAND</v>
          </cell>
          <cell r="K38" t="str">
            <v>YYYR56THAISK13</v>
          </cell>
        </row>
        <row r="39">
          <cell r="A39" t="str">
            <v>AC38</v>
          </cell>
          <cell r="B39" t="str">
            <v>AA</v>
          </cell>
          <cell r="C39" t="str">
            <v>KLTA Test Data 18 (Non-UK) Contract</v>
          </cell>
          <cell r="D39" t="str">
            <v>R56</v>
          </cell>
          <cell r="E39" t="str">
            <v>2</v>
          </cell>
          <cell r="F39" t="str">
            <v>http://sqe.t3.nat.bt.com/cqm</v>
          </cell>
          <cell r="G39" t="str">
            <v>611936347</v>
          </cell>
          <cell r="H39" t="str">
            <v>4C65746D65696E403032</v>
          </cell>
          <cell r="I39" t="str">
            <v>Chrome</v>
          </cell>
          <cell r="J39" t="str">
            <v>BT THAILAND</v>
          </cell>
          <cell r="K39" t="str">
            <v>YYYR56THAISK14</v>
          </cell>
        </row>
        <row r="40">
          <cell r="A40" t="str">
            <v>AC39</v>
          </cell>
          <cell r="B40" t="str">
            <v>4</v>
          </cell>
          <cell r="C40" t="str">
            <v>KLTA Test Data 4 (Non-UK) Contract</v>
          </cell>
          <cell r="D40" t="str">
            <v>R56</v>
          </cell>
          <cell r="E40" t="str">
            <v>DR</v>
          </cell>
          <cell r="F40" t="str">
            <v>http://sqe.t1.nat.bt.com/cqm</v>
          </cell>
          <cell r="G40" t="str">
            <v>611936347</v>
          </cell>
          <cell r="H40" t="str">
            <v>4C65746D65696E403039</v>
          </cell>
          <cell r="I40" t="str">
            <v>Chrome</v>
          </cell>
          <cell r="J40" t="str">
            <v>BT THAILAND</v>
          </cell>
          <cell r="K40" t="str">
            <v>YYYR56THAISK04</v>
          </cell>
        </row>
        <row r="41">
          <cell r="A41" t="str">
            <v>AC40</v>
          </cell>
          <cell r="B41" t="str">
            <v>AA</v>
          </cell>
          <cell r="C41" t="str">
            <v>KLTA Test Data 19 (Non-UK) Contract</v>
          </cell>
          <cell r="D41" t="str">
            <v>R56</v>
          </cell>
          <cell r="E41" t="str">
            <v>2</v>
          </cell>
          <cell r="F41" t="str">
            <v>http://sqe.t3.nat.bt.com/cqm</v>
          </cell>
          <cell r="G41" t="str">
            <v>609517268</v>
          </cell>
          <cell r="H41" t="str">
            <v>4E6F726973456C696140393035</v>
          </cell>
          <cell r="I41" t="str">
            <v>Chrome</v>
          </cell>
          <cell r="J41" t="str">
            <v>BT THAILAND</v>
          </cell>
          <cell r="K41" t="str">
            <v>YYYR56THAIAZ01</v>
          </cell>
        </row>
        <row r="42">
          <cell r="A42" t="str">
            <v>AC41</v>
          </cell>
          <cell r="B42" t="str">
            <v>1</v>
          </cell>
          <cell r="C42" t="str">
            <v>KLTA Test Data 4 (Non-UK) Contract</v>
          </cell>
          <cell r="D42" t="str">
            <v>R56</v>
          </cell>
          <cell r="E42" t="str">
            <v>DR</v>
          </cell>
          <cell r="F42" t="str">
            <v>http://sqe.t1.nat.bt.com/cqm</v>
          </cell>
          <cell r="G42" t="str">
            <v>608727361</v>
          </cell>
          <cell r="H42" t="str">
            <v>4C65746D65696E3135</v>
          </cell>
          <cell r="I42" t="str">
            <v>Chrome</v>
          </cell>
          <cell r="J42" t="str">
            <v>BT THAILAND</v>
          </cell>
          <cell r="K42" t="str">
            <v>YYYR56THAIKA01</v>
          </cell>
        </row>
        <row r="43">
          <cell r="A43" t="str">
            <v>AC42</v>
          </cell>
          <cell r="B43" t="str">
            <v>7</v>
          </cell>
          <cell r="C43" t="str">
            <v>KLTA Test Data 2 (UK) Contract</v>
          </cell>
          <cell r="D43" t="str">
            <v>R56</v>
          </cell>
          <cell r="E43" t="str">
            <v>DR</v>
          </cell>
          <cell r="F43" t="str">
            <v>http://sqe.t1.nat.bt.com/cqm</v>
          </cell>
          <cell r="G43" t="str">
            <v>608727361</v>
          </cell>
          <cell r="H43" t="str">
            <v>4C65746D65696E3135</v>
          </cell>
          <cell r="I43" t="str">
            <v>Chrome</v>
          </cell>
          <cell r="J43" t="str">
            <v>BTGS UK</v>
          </cell>
          <cell r="K43" t="str">
            <v>YYYR56UKA01</v>
          </cell>
        </row>
        <row r="44">
          <cell r="A44" t="str">
            <v>AC43</v>
          </cell>
          <cell r="B44" t="str">
            <v>9</v>
          </cell>
          <cell r="C44" t="str">
            <v>KLTA Test Data 1 (UK) Contract Migration</v>
          </cell>
          <cell r="D44" t="str">
            <v>R56</v>
          </cell>
          <cell r="E44" t="str">
            <v>DR</v>
          </cell>
          <cell r="F44" t="str">
            <v>http://sqe.t1.nat.bt.com/cqm</v>
          </cell>
          <cell r="G44" t="str">
            <v>608727361</v>
          </cell>
          <cell r="H44" t="str">
            <v>4C65746D65696E3135</v>
          </cell>
          <cell r="I44" t="str">
            <v>Chrome</v>
          </cell>
          <cell r="J44" t="str">
            <v>BTGS UK</v>
          </cell>
          <cell r="K44" t="str">
            <v>YYYR56UKA02</v>
          </cell>
        </row>
        <row r="45">
          <cell r="A45" t="str">
            <v>AC44</v>
          </cell>
          <cell r="B45" t="str">
            <v>TestQuote</v>
          </cell>
          <cell r="C45" t="str">
            <v>TestQuote</v>
          </cell>
          <cell r="D45" t="str">
            <v>R56</v>
          </cell>
          <cell r="E45" t="str">
            <v>2</v>
          </cell>
          <cell r="F45" t="str">
            <v>http://sqe.t3.nat.bt.com/cqm</v>
          </cell>
          <cell r="G45" t="str">
            <v>609517268</v>
          </cell>
          <cell r="H45" t="str">
            <v>4E6F726973456C696140393035</v>
          </cell>
          <cell r="I45" t="str">
            <v>Chrome</v>
          </cell>
          <cell r="J45" t="str">
            <v>BT THAILAND</v>
          </cell>
          <cell r="K45" t="str">
            <v>YYYAZQ01</v>
          </cell>
        </row>
        <row r="46">
          <cell r="A46" t="str">
            <v>AC45</v>
          </cell>
          <cell r="B46" t="str">
            <v>TestQuote</v>
          </cell>
          <cell r="C46" t="str">
            <v>TestQuote</v>
          </cell>
          <cell r="D46" t="str">
            <v>R56</v>
          </cell>
          <cell r="E46" t="str">
            <v>2</v>
          </cell>
          <cell r="F46" t="str">
            <v>http://sqe.t3.nat.bt.com/cqm</v>
          </cell>
          <cell r="G46" t="str">
            <v>609517268</v>
          </cell>
          <cell r="H46" t="str">
            <v>4E6F726973456C696140393035</v>
          </cell>
          <cell r="I46" t="str">
            <v>Chrome</v>
          </cell>
          <cell r="J46" t="str">
            <v>BT THAILAND</v>
          </cell>
          <cell r="K46" t="str">
            <v>YYYAZQ02</v>
          </cell>
        </row>
        <row r="47">
          <cell r="A47" t="str">
            <v>AC46</v>
          </cell>
          <cell r="B47" t="str">
            <v>7</v>
          </cell>
          <cell r="C47" t="str">
            <v>KLTA Test Data 3 (UK) Contract</v>
          </cell>
          <cell r="D47" t="str">
            <v>R56</v>
          </cell>
          <cell r="E47" t="str">
            <v>DR</v>
          </cell>
          <cell r="F47" t="str">
            <v>http://sqe.t1.nat.bt.com/cqm</v>
          </cell>
          <cell r="G47" t="str">
            <v>608727361</v>
          </cell>
          <cell r="H47" t="str">
            <v>4C65746D65696E3135</v>
          </cell>
          <cell r="I47" t="str">
            <v>Chrome</v>
          </cell>
          <cell r="J47" t="str">
            <v>BTGS UK</v>
          </cell>
          <cell r="K47" t="str">
            <v>YYYR56UKA03</v>
          </cell>
        </row>
        <row r="48">
          <cell r="A48" t="str">
            <v>AC47</v>
          </cell>
          <cell r="B48" t="str">
            <v>NA</v>
          </cell>
          <cell r="C48" t="str">
            <v>Contract for AA</v>
          </cell>
          <cell r="D48" t="str">
            <v>R56</v>
          </cell>
          <cell r="E48" t="str">
            <v>2</v>
          </cell>
          <cell r="F48" t="str">
            <v>http://sqe.t3.nat.bt.com/cqm</v>
          </cell>
          <cell r="G48" t="str">
            <v>609517268</v>
          </cell>
          <cell r="H48" t="str">
            <v>4E6F726973456C696140393035</v>
          </cell>
          <cell r="I48" t="str">
            <v>Chrome</v>
          </cell>
          <cell r="J48" t="str">
            <v>BTGS UK</v>
          </cell>
          <cell r="K48" t="str">
            <v>YYYR56UKA01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Cnw0000000087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/>
      <sheetData sheetId="1"/>
      <sheetData sheetId="2"/>
      <sheetData sheetId="3"/>
      <sheetData sheetId="4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Cnw0000000087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qe.t3.nat.bt.com/cqm" TargetMode="External"/><Relationship Id="rId117" Type="http://schemas.openxmlformats.org/officeDocument/2006/relationships/hyperlink" Target="mailto:sati.kumari@openreach.co.uk" TargetMode="External"/><Relationship Id="rId21" Type="http://schemas.openxmlformats.org/officeDocument/2006/relationships/hyperlink" Target="http://sqe.t3.nat.bt.com/cqm" TargetMode="External"/><Relationship Id="rId42" Type="http://schemas.openxmlformats.org/officeDocument/2006/relationships/hyperlink" Target="mailto:sati.kumari@openreach.co.uk" TargetMode="External"/><Relationship Id="rId47" Type="http://schemas.openxmlformats.org/officeDocument/2006/relationships/hyperlink" Target="mailto:shobana.kanasan@bt.com" TargetMode="External"/><Relationship Id="rId63" Type="http://schemas.openxmlformats.org/officeDocument/2006/relationships/hyperlink" Target="http://sqe.t3.nat.bt.com/cqm" TargetMode="External"/><Relationship Id="rId68" Type="http://schemas.openxmlformats.org/officeDocument/2006/relationships/hyperlink" Target="mailto:wanahmadfakhri.wanabdhamid@bt.com" TargetMode="External"/><Relationship Id="rId84" Type="http://schemas.openxmlformats.org/officeDocument/2006/relationships/hyperlink" Target="mailto:shobana.kanasan@bt.com" TargetMode="External"/><Relationship Id="rId89" Type="http://schemas.openxmlformats.org/officeDocument/2006/relationships/hyperlink" Target="mailto:sati.kumari@openreach.co.uk" TargetMode="External"/><Relationship Id="rId112" Type="http://schemas.openxmlformats.org/officeDocument/2006/relationships/hyperlink" Target="mailto:azry.zainudin@bt.com" TargetMode="External"/><Relationship Id="rId16" Type="http://schemas.openxmlformats.org/officeDocument/2006/relationships/hyperlink" Target="http://sqe.t3.nat.bt.com/cqm" TargetMode="External"/><Relationship Id="rId107" Type="http://schemas.openxmlformats.org/officeDocument/2006/relationships/hyperlink" Target="mailto:sati.kumari@openreach.co.uk" TargetMode="External"/><Relationship Id="rId11" Type="http://schemas.openxmlformats.org/officeDocument/2006/relationships/hyperlink" Target="mailto:sati.kumari@openreach.co.uk" TargetMode="External"/><Relationship Id="rId32" Type="http://schemas.openxmlformats.org/officeDocument/2006/relationships/hyperlink" Target="http://sqe.t1.nat.bt.com/cqm" TargetMode="External"/><Relationship Id="rId37" Type="http://schemas.openxmlformats.org/officeDocument/2006/relationships/hyperlink" Target="mailto:azry.zainudin@bt.com" TargetMode="External"/><Relationship Id="rId53" Type="http://schemas.openxmlformats.org/officeDocument/2006/relationships/hyperlink" Target="mailto:shobana.kanasan@bt.com" TargetMode="External"/><Relationship Id="rId58" Type="http://schemas.openxmlformats.org/officeDocument/2006/relationships/hyperlink" Target="mailto:sati.kumari@openreach.co.uk" TargetMode="External"/><Relationship Id="rId74" Type="http://schemas.openxmlformats.org/officeDocument/2006/relationships/hyperlink" Target="mailto:shobana.kanasan@bt.com" TargetMode="External"/><Relationship Id="rId79" Type="http://schemas.openxmlformats.org/officeDocument/2006/relationships/hyperlink" Target="http://sqe.live.nat.bt.com/cqm" TargetMode="External"/><Relationship Id="rId102" Type="http://schemas.openxmlformats.org/officeDocument/2006/relationships/hyperlink" Target="mailto:khadijah.adam@bt.com" TargetMode="External"/><Relationship Id="rId123" Type="http://schemas.openxmlformats.org/officeDocument/2006/relationships/hyperlink" Target="mailto:shobana.kanasan@bt.com" TargetMode="External"/><Relationship Id="rId5" Type="http://schemas.openxmlformats.org/officeDocument/2006/relationships/hyperlink" Target="mailto:sati.kumari@openreach.co.uk" TargetMode="External"/><Relationship Id="rId61" Type="http://schemas.openxmlformats.org/officeDocument/2006/relationships/hyperlink" Target="mailto:sati.kumari@openreach.co.uk" TargetMode="External"/><Relationship Id="rId82" Type="http://schemas.openxmlformats.org/officeDocument/2006/relationships/hyperlink" Target="http://sqe.t3.nat.bt.com/cqm" TargetMode="External"/><Relationship Id="rId90" Type="http://schemas.openxmlformats.org/officeDocument/2006/relationships/hyperlink" Target="http://sqe.t3.nat.bt.com/cqm" TargetMode="External"/><Relationship Id="rId95" Type="http://schemas.openxmlformats.org/officeDocument/2006/relationships/hyperlink" Target="mailto:sati.kumari@openreach.co.uk" TargetMode="External"/><Relationship Id="rId19" Type="http://schemas.openxmlformats.org/officeDocument/2006/relationships/hyperlink" Target="mailto:sati.kumari@openreach.co.uk" TargetMode="External"/><Relationship Id="rId14" Type="http://schemas.openxmlformats.org/officeDocument/2006/relationships/hyperlink" Target="http://sqe.t3.nat.bt.com/cqm" TargetMode="External"/><Relationship Id="rId22" Type="http://schemas.openxmlformats.org/officeDocument/2006/relationships/hyperlink" Target="mailto:shobana.kanasan@bt.com" TargetMode="External"/><Relationship Id="rId27" Type="http://schemas.openxmlformats.org/officeDocument/2006/relationships/hyperlink" Target="mailto:sati.kumari@openreach.co.uk" TargetMode="External"/><Relationship Id="rId30" Type="http://schemas.openxmlformats.org/officeDocument/2006/relationships/hyperlink" Target="http://sqe.t1.nat.bt.com/cqm" TargetMode="External"/><Relationship Id="rId35" Type="http://schemas.openxmlformats.org/officeDocument/2006/relationships/hyperlink" Target="mailto:azry.zainudin@bt.com" TargetMode="External"/><Relationship Id="rId43" Type="http://schemas.openxmlformats.org/officeDocument/2006/relationships/hyperlink" Target="http://sqe.t3.nat.bt.com/cqm" TargetMode="External"/><Relationship Id="rId48" Type="http://schemas.openxmlformats.org/officeDocument/2006/relationships/hyperlink" Target="mailto:sati.kumari@openreach.co.uk" TargetMode="External"/><Relationship Id="rId56" Type="http://schemas.openxmlformats.org/officeDocument/2006/relationships/hyperlink" Target="http://sqe.t1.nat.bt.com/cqm" TargetMode="External"/><Relationship Id="rId64" Type="http://schemas.openxmlformats.org/officeDocument/2006/relationships/hyperlink" Target="mailto:sati.kumari@openreach.co.uk" TargetMode="External"/><Relationship Id="rId69" Type="http://schemas.openxmlformats.org/officeDocument/2006/relationships/hyperlink" Target="http://sqe.live.nat.bt.com/cqm" TargetMode="External"/><Relationship Id="rId77" Type="http://schemas.openxmlformats.org/officeDocument/2006/relationships/hyperlink" Target="mailto:sati.kumari@openreach.co.uk" TargetMode="External"/><Relationship Id="rId100" Type="http://schemas.openxmlformats.org/officeDocument/2006/relationships/hyperlink" Target="mailto:sati.kumari@openreach.co.uk" TargetMode="External"/><Relationship Id="rId105" Type="http://schemas.openxmlformats.org/officeDocument/2006/relationships/hyperlink" Target="http://sqe.t3.nat.bt.com/cqm" TargetMode="External"/><Relationship Id="rId113" Type="http://schemas.openxmlformats.org/officeDocument/2006/relationships/hyperlink" Target="mailto:sati.kumari@openreach.co.uk" TargetMode="External"/><Relationship Id="rId118" Type="http://schemas.openxmlformats.org/officeDocument/2006/relationships/hyperlink" Target="mailto:shobana.kanasan@bt.com" TargetMode="External"/><Relationship Id="rId8" Type="http://schemas.openxmlformats.org/officeDocument/2006/relationships/hyperlink" Target="mailto:sati.kumari@openreach.co.uk" TargetMode="External"/><Relationship Id="rId51" Type="http://schemas.openxmlformats.org/officeDocument/2006/relationships/hyperlink" Target="mailto:sati.kumari@openreach.co.uk" TargetMode="External"/><Relationship Id="rId72" Type="http://schemas.openxmlformats.org/officeDocument/2006/relationships/hyperlink" Target="http://sqe.live.nat.bt.com/cqm" TargetMode="External"/><Relationship Id="rId80" Type="http://schemas.openxmlformats.org/officeDocument/2006/relationships/hyperlink" Target="mailto:sati.kumari@openreach.co.uk" TargetMode="External"/><Relationship Id="rId85" Type="http://schemas.openxmlformats.org/officeDocument/2006/relationships/hyperlink" Target="http://sqe.t3.nat.bt.com/cqm" TargetMode="External"/><Relationship Id="rId93" Type="http://schemas.openxmlformats.org/officeDocument/2006/relationships/hyperlink" Target="mailto:shobana.kanasan@bt.com" TargetMode="External"/><Relationship Id="rId98" Type="http://schemas.openxmlformats.org/officeDocument/2006/relationships/hyperlink" Target="mailto:khadijah.adam@bt.com" TargetMode="External"/><Relationship Id="rId121" Type="http://schemas.openxmlformats.org/officeDocument/2006/relationships/hyperlink" Target="mailto:shobana.kanasan@bt.com" TargetMode="External"/><Relationship Id="rId3" Type="http://schemas.openxmlformats.org/officeDocument/2006/relationships/hyperlink" Target="http://sqe.t3.nat.bt.com/cqm" TargetMode="External"/><Relationship Id="rId12" Type="http://schemas.openxmlformats.org/officeDocument/2006/relationships/hyperlink" Target="http://sqe.t3.nat.bt.com/cqm" TargetMode="External"/><Relationship Id="rId17" Type="http://schemas.openxmlformats.org/officeDocument/2006/relationships/hyperlink" Target="mailto:shobana.kanasan@bt.com" TargetMode="External"/><Relationship Id="rId25" Type="http://schemas.openxmlformats.org/officeDocument/2006/relationships/hyperlink" Target="mailto:sati.kumari@openreach.co.uk" TargetMode="External"/><Relationship Id="rId33" Type="http://schemas.openxmlformats.org/officeDocument/2006/relationships/hyperlink" Target="mailto:azry.zainudin@bt.com" TargetMode="External"/><Relationship Id="rId38" Type="http://schemas.openxmlformats.org/officeDocument/2006/relationships/hyperlink" Target="http://sqe.t1.nat.bt.com/cqm" TargetMode="External"/><Relationship Id="rId46" Type="http://schemas.openxmlformats.org/officeDocument/2006/relationships/hyperlink" Target="http://sqe.t3.nat.bt.com/cqm" TargetMode="External"/><Relationship Id="rId59" Type="http://schemas.openxmlformats.org/officeDocument/2006/relationships/hyperlink" Target="mailto:shobana.kanasan@bt.com" TargetMode="External"/><Relationship Id="rId67" Type="http://schemas.openxmlformats.org/officeDocument/2006/relationships/hyperlink" Target="mailto:sati.kumari@openreach.co.uk" TargetMode="External"/><Relationship Id="rId103" Type="http://schemas.openxmlformats.org/officeDocument/2006/relationships/hyperlink" Target="http://sqe.t3.nat.bt.com/cqm" TargetMode="External"/><Relationship Id="rId108" Type="http://schemas.openxmlformats.org/officeDocument/2006/relationships/hyperlink" Target="http://sqe.t3.nat.bt.com/cqm" TargetMode="External"/><Relationship Id="rId116" Type="http://schemas.openxmlformats.org/officeDocument/2006/relationships/hyperlink" Target="http://sqe.t3.nat.bt.com/cqm" TargetMode="External"/><Relationship Id="rId124" Type="http://schemas.openxmlformats.org/officeDocument/2006/relationships/hyperlink" Target="http://sqe.t3.nat.bt.com/cqm" TargetMode="External"/><Relationship Id="rId20" Type="http://schemas.openxmlformats.org/officeDocument/2006/relationships/hyperlink" Target="http://sqe.t3.nat.bt.com/cqm" TargetMode="External"/><Relationship Id="rId41" Type="http://schemas.openxmlformats.org/officeDocument/2006/relationships/hyperlink" Target="mailto:azry.zainudin@bt.com" TargetMode="External"/><Relationship Id="rId54" Type="http://schemas.openxmlformats.org/officeDocument/2006/relationships/hyperlink" Target="http://sqe.t1.nat.bt.com/cqm" TargetMode="External"/><Relationship Id="rId62" Type="http://schemas.openxmlformats.org/officeDocument/2006/relationships/hyperlink" Target="mailto:shobana.kanasan@bt.com" TargetMode="External"/><Relationship Id="rId70" Type="http://schemas.openxmlformats.org/officeDocument/2006/relationships/hyperlink" Target="mailto:sati.kumari@openreach.co.uk" TargetMode="External"/><Relationship Id="rId75" Type="http://schemas.openxmlformats.org/officeDocument/2006/relationships/hyperlink" Target="mailto:sati.kumari@openreach.co.uk" TargetMode="External"/><Relationship Id="rId83" Type="http://schemas.openxmlformats.org/officeDocument/2006/relationships/hyperlink" Target="mailto:sati.kumari@openreach.co.uk" TargetMode="External"/><Relationship Id="rId88" Type="http://schemas.openxmlformats.org/officeDocument/2006/relationships/hyperlink" Target="mailto:shobana.kanasan@bt.com" TargetMode="External"/><Relationship Id="rId91" Type="http://schemas.openxmlformats.org/officeDocument/2006/relationships/hyperlink" Target="mailto:shobana.kanasan@bt.com" TargetMode="External"/><Relationship Id="rId96" Type="http://schemas.openxmlformats.org/officeDocument/2006/relationships/hyperlink" Target="http://sqe.t3.nat.bt.com/cqm" TargetMode="External"/><Relationship Id="rId111" Type="http://schemas.openxmlformats.org/officeDocument/2006/relationships/hyperlink" Target="http://sqe.t3.nat.bt.com/cq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mailto:sati.kumari@openreach.co.uk" TargetMode="External"/><Relationship Id="rId15" Type="http://schemas.openxmlformats.org/officeDocument/2006/relationships/hyperlink" Target="mailto:sati.kumari@openreach.co.uk" TargetMode="External"/><Relationship Id="rId23" Type="http://schemas.openxmlformats.org/officeDocument/2006/relationships/hyperlink" Target="mailto:sati.kumari@openreach.co.uk" TargetMode="External"/><Relationship Id="rId28" Type="http://schemas.openxmlformats.org/officeDocument/2006/relationships/hyperlink" Target="http://sqe.t3.nat.bt.com/cqm" TargetMode="External"/><Relationship Id="rId36" Type="http://schemas.openxmlformats.org/officeDocument/2006/relationships/hyperlink" Target="http://sqe.t1.nat.bt.com/cqm" TargetMode="External"/><Relationship Id="rId49" Type="http://schemas.openxmlformats.org/officeDocument/2006/relationships/hyperlink" Target="http://sqe.t3.nat.bt.com/cqm" TargetMode="External"/><Relationship Id="rId57" Type="http://schemas.openxmlformats.org/officeDocument/2006/relationships/hyperlink" Target="mailto:azry.zainudin@bt.com" TargetMode="External"/><Relationship Id="rId106" Type="http://schemas.openxmlformats.org/officeDocument/2006/relationships/hyperlink" Target="http://sqe.t3.nat.bt.com/cqm" TargetMode="External"/><Relationship Id="rId114" Type="http://schemas.openxmlformats.org/officeDocument/2006/relationships/hyperlink" Target="mailto:khadijah.adam@bt.com" TargetMode="External"/><Relationship Id="rId119" Type="http://schemas.openxmlformats.org/officeDocument/2006/relationships/hyperlink" Target="http://sqe.t3.nat.bt.com/cqm" TargetMode="External"/><Relationship Id="rId10" Type="http://schemas.openxmlformats.org/officeDocument/2006/relationships/hyperlink" Target="mailto:shobana.kanasan@bt.com" TargetMode="External"/><Relationship Id="rId31" Type="http://schemas.openxmlformats.org/officeDocument/2006/relationships/hyperlink" Target="mailto:azry.zainudin@bt.com" TargetMode="External"/><Relationship Id="rId44" Type="http://schemas.openxmlformats.org/officeDocument/2006/relationships/hyperlink" Target="mailto:shobana.kanasan@bt.com" TargetMode="External"/><Relationship Id="rId52" Type="http://schemas.openxmlformats.org/officeDocument/2006/relationships/hyperlink" Target="http://sqe.t3.nat.bt.com/cqm" TargetMode="External"/><Relationship Id="rId60" Type="http://schemas.openxmlformats.org/officeDocument/2006/relationships/hyperlink" Target="http://sqe.t3.nat.bt.com/cqm" TargetMode="External"/><Relationship Id="rId65" Type="http://schemas.openxmlformats.org/officeDocument/2006/relationships/hyperlink" Target="mailto:veena.thomas@bt.com" TargetMode="External"/><Relationship Id="rId73" Type="http://schemas.openxmlformats.org/officeDocument/2006/relationships/hyperlink" Target="mailto:sati.kumari@openreach.co.uk" TargetMode="External"/><Relationship Id="rId78" Type="http://schemas.openxmlformats.org/officeDocument/2006/relationships/hyperlink" Target="mailto:shobana.kanasan@bt.com" TargetMode="External"/><Relationship Id="rId81" Type="http://schemas.openxmlformats.org/officeDocument/2006/relationships/hyperlink" Target="mailto:shobana.kanasan@bt.com" TargetMode="External"/><Relationship Id="rId86" Type="http://schemas.openxmlformats.org/officeDocument/2006/relationships/hyperlink" Target="mailto:sati.kumari@openreach.co.uk" TargetMode="External"/><Relationship Id="rId94" Type="http://schemas.openxmlformats.org/officeDocument/2006/relationships/hyperlink" Target="http://sqe.t3.nat.bt.com/cqm" TargetMode="External"/><Relationship Id="rId99" Type="http://schemas.openxmlformats.org/officeDocument/2006/relationships/hyperlink" Target="mailto:sati.kumari@openreach.co.uk" TargetMode="External"/><Relationship Id="rId101" Type="http://schemas.openxmlformats.org/officeDocument/2006/relationships/hyperlink" Target="mailto:khadijah.adam@bt.com" TargetMode="External"/><Relationship Id="rId122" Type="http://schemas.openxmlformats.org/officeDocument/2006/relationships/hyperlink" Target="mailto:sati.kumari@openreach.co.uk" TargetMode="External"/><Relationship Id="rId4" Type="http://schemas.openxmlformats.org/officeDocument/2006/relationships/hyperlink" Target="mailto:sati.kumari@openreach.co.uk" TargetMode="External"/><Relationship Id="rId9" Type="http://schemas.openxmlformats.org/officeDocument/2006/relationships/hyperlink" Target="http://sqe.t3.nat.bt.com/cqm" TargetMode="External"/><Relationship Id="rId13" Type="http://schemas.openxmlformats.org/officeDocument/2006/relationships/hyperlink" Target="mailto:sati.kumari@openreach.co.uk" TargetMode="External"/><Relationship Id="rId18" Type="http://schemas.openxmlformats.org/officeDocument/2006/relationships/hyperlink" Target="mailto:sati.kumari@openreach.co.uk" TargetMode="External"/><Relationship Id="rId39" Type="http://schemas.openxmlformats.org/officeDocument/2006/relationships/hyperlink" Target="mailto:azry.zainudin@bt.com" TargetMode="External"/><Relationship Id="rId109" Type="http://schemas.openxmlformats.org/officeDocument/2006/relationships/hyperlink" Target="mailto:azry.zainudin@bt.com" TargetMode="External"/><Relationship Id="rId34" Type="http://schemas.openxmlformats.org/officeDocument/2006/relationships/hyperlink" Target="http://sqe.t1.nat.bt.com/cqm" TargetMode="External"/><Relationship Id="rId50" Type="http://schemas.openxmlformats.org/officeDocument/2006/relationships/hyperlink" Target="mailto:shobana.kanasan@bt.com" TargetMode="External"/><Relationship Id="rId55" Type="http://schemas.openxmlformats.org/officeDocument/2006/relationships/hyperlink" Target="mailto:azry.zainudin@bt.com" TargetMode="External"/><Relationship Id="rId76" Type="http://schemas.openxmlformats.org/officeDocument/2006/relationships/hyperlink" Target="mailto:shobana.kanasan@bt.com" TargetMode="External"/><Relationship Id="rId97" Type="http://schemas.openxmlformats.org/officeDocument/2006/relationships/hyperlink" Target="mailto:azry.zainudin@bt.com" TargetMode="External"/><Relationship Id="rId104" Type="http://schemas.openxmlformats.org/officeDocument/2006/relationships/hyperlink" Target="http://sqe.t3.nat.bt.com/cqm" TargetMode="External"/><Relationship Id="rId120" Type="http://schemas.openxmlformats.org/officeDocument/2006/relationships/hyperlink" Target="mailto:sati.kumari@openreach.co.uk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mailto:sati.kumari@openreach.co.uk" TargetMode="External"/><Relationship Id="rId71" Type="http://schemas.openxmlformats.org/officeDocument/2006/relationships/hyperlink" Target="mailto:veena.thomas@bt.com" TargetMode="External"/><Relationship Id="rId92" Type="http://schemas.openxmlformats.org/officeDocument/2006/relationships/hyperlink" Target="mailto:sati.kumari@openreach.co.uk" TargetMode="External"/><Relationship Id="rId2" Type="http://schemas.openxmlformats.org/officeDocument/2006/relationships/hyperlink" Target="mailto:shobana.kanasan@bt.com" TargetMode="External"/><Relationship Id="rId29" Type="http://schemas.openxmlformats.org/officeDocument/2006/relationships/hyperlink" Target="mailto:shobana.kanasan@bt.com" TargetMode="External"/><Relationship Id="rId24" Type="http://schemas.openxmlformats.org/officeDocument/2006/relationships/hyperlink" Target="http://sqe.t3.nat.bt.com/cqm" TargetMode="External"/><Relationship Id="rId40" Type="http://schemas.openxmlformats.org/officeDocument/2006/relationships/hyperlink" Target="http://sqe.t1.nat.bt.com/cqm" TargetMode="External"/><Relationship Id="rId45" Type="http://schemas.openxmlformats.org/officeDocument/2006/relationships/hyperlink" Target="mailto:sati.kumari@openreach.co.uk" TargetMode="External"/><Relationship Id="rId66" Type="http://schemas.openxmlformats.org/officeDocument/2006/relationships/hyperlink" Target="http://sqe.live.nat.bt.com/cqm" TargetMode="External"/><Relationship Id="rId87" Type="http://schemas.openxmlformats.org/officeDocument/2006/relationships/hyperlink" Target="http://sqe.t3.nat.bt.com/cqm" TargetMode="External"/><Relationship Id="rId110" Type="http://schemas.openxmlformats.org/officeDocument/2006/relationships/hyperlink" Target="mailto:sati.kumari@openreach.co.uk" TargetMode="External"/><Relationship Id="rId115" Type="http://schemas.openxmlformats.org/officeDocument/2006/relationships/hyperlink" Target="http://sqe.t3.nat.bt.com/cq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fgimst1.nat.bt.com/bfgims.asp" TargetMode="External"/><Relationship Id="rId13" Type="http://schemas.openxmlformats.org/officeDocument/2006/relationships/hyperlink" Target="http://sqe.t1.nat.bt.com/cqm" TargetMode="External"/><Relationship Id="rId18" Type="http://schemas.openxmlformats.org/officeDocument/2006/relationships/hyperlink" Target="http://bfgimst1.nat.bt.com/bfgims.asp" TargetMode="External"/><Relationship Id="rId26" Type="http://schemas.openxmlformats.org/officeDocument/2006/relationships/hyperlink" Target="http://bfgimst1.nat.bt.com/bfgims.asp" TargetMode="External"/><Relationship Id="rId39" Type="http://schemas.openxmlformats.org/officeDocument/2006/relationships/hyperlink" Target="http://sqe.live.nat.bt.com/cqm" TargetMode="External"/><Relationship Id="rId3" Type="http://schemas.openxmlformats.org/officeDocument/2006/relationships/hyperlink" Target="http://sqe.t1.nat.bt.com/cqm" TargetMode="External"/><Relationship Id="rId21" Type="http://schemas.openxmlformats.org/officeDocument/2006/relationships/hyperlink" Target="http://sqe.t1.nat.bt.com/cqm" TargetMode="External"/><Relationship Id="rId34" Type="http://schemas.openxmlformats.org/officeDocument/2006/relationships/hyperlink" Target="http://bfgimst1.nat.bt.com/bfgims.asp" TargetMode="External"/><Relationship Id="rId42" Type="http://schemas.openxmlformats.org/officeDocument/2006/relationships/hyperlink" Target="http://imsonline.intra.bt.com/imsbfgapps/bfgims.asp" TargetMode="External"/><Relationship Id="rId7" Type="http://schemas.openxmlformats.org/officeDocument/2006/relationships/hyperlink" Target="http://bfgimst1.nat.bt.com/bfgims.asp" TargetMode="External"/><Relationship Id="rId12" Type="http://schemas.openxmlformats.org/officeDocument/2006/relationships/hyperlink" Target="http://bfgimst1.nat.bt.com/bfgims.asp" TargetMode="External"/><Relationship Id="rId17" Type="http://schemas.openxmlformats.org/officeDocument/2006/relationships/hyperlink" Target="http://sqe.t1.nat.bt.com/cqm" TargetMode="External"/><Relationship Id="rId25" Type="http://schemas.openxmlformats.org/officeDocument/2006/relationships/hyperlink" Target="http://bfgimst1.nat.bt.com/bfgims.asp" TargetMode="External"/><Relationship Id="rId33" Type="http://schemas.openxmlformats.org/officeDocument/2006/relationships/hyperlink" Target="http://sqe.t1.nat.bt.com/cqm" TargetMode="External"/><Relationship Id="rId38" Type="http://schemas.openxmlformats.org/officeDocument/2006/relationships/hyperlink" Target="http://imsonline.intra.bt.com/imsbfgapps/bfgims.asp" TargetMode="External"/><Relationship Id="rId2" Type="http://schemas.openxmlformats.org/officeDocument/2006/relationships/hyperlink" Target="http://sqe.t1.nat.bt.com/cqm" TargetMode="External"/><Relationship Id="rId16" Type="http://schemas.openxmlformats.org/officeDocument/2006/relationships/hyperlink" Target="http://bfgimst1.nat.bt.com/bfgims.asp" TargetMode="External"/><Relationship Id="rId20" Type="http://schemas.openxmlformats.org/officeDocument/2006/relationships/hyperlink" Target="http://bfgimst1.nat.bt.com/bfgims.asp" TargetMode="External"/><Relationship Id="rId29" Type="http://schemas.openxmlformats.org/officeDocument/2006/relationships/hyperlink" Target="http://sqe.t1.nat.bt.com/cqm" TargetMode="External"/><Relationship Id="rId41" Type="http://schemas.openxmlformats.org/officeDocument/2006/relationships/hyperlink" Target="http://sqe.live.nat.bt.com/cqm" TargetMode="External"/><Relationship Id="rId1" Type="http://schemas.openxmlformats.org/officeDocument/2006/relationships/hyperlink" Target="http://sqe.t1.nat.bt.com/cqm" TargetMode="External"/><Relationship Id="rId6" Type="http://schemas.openxmlformats.org/officeDocument/2006/relationships/hyperlink" Target="http://sqe.t1.nat.bt.com/cqm" TargetMode="External"/><Relationship Id="rId11" Type="http://schemas.openxmlformats.org/officeDocument/2006/relationships/hyperlink" Target="http://sqe.t1.nat.bt.com/cqm" TargetMode="External"/><Relationship Id="rId24" Type="http://schemas.openxmlformats.org/officeDocument/2006/relationships/hyperlink" Target="http://sqe.t1.nat.bt.com/cqm" TargetMode="External"/><Relationship Id="rId32" Type="http://schemas.openxmlformats.org/officeDocument/2006/relationships/hyperlink" Target="http://bfgimst1.nat.bt.com/bfgims.asp" TargetMode="External"/><Relationship Id="rId37" Type="http://schemas.openxmlformats.org/officeDocument/2006/relationships/hyperlink" Target="http://sqe.live.nat.bt.com/cqm" TargetMode="External"/><Relationship Id="rId40" Type="http://schemas.openxmlformats.org/officeDocument/2006/relationships/hyperlink" Target="http://imsonline.intra.bt.com/imsbfgapps/bfgims.asp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://sqe.t1.nat.bt.com/cqm" TargetMode="External"/><Relationship Id="rId15" Type="http://schemas.openxmlformats.org/officeDocument/2006/relationships/hyperlink" Target="http://sqe.t1.nat.bt.com/cqm" TargetMode="External"/><Relationship Id="rId23" Type="http://schemas.openxmlformats.org/officeDocument/2006/relationships/hyperlink" Target="http://sqe.t1.nat.bt.com/cqm" TargetMode="External"/><Relationship Id="rId28" Type="http://schemas.openxmlformats.org/officeDocument/2006/relationships/hyperlink" Target="http://bfgimst1.nat.bt.com/bfgims.asp" TargetMode="External"/><Relationship Id="rId36" Type="http://schemas.openxmlformats.org/officeDocument/2006/relationships/hyperlink" Target="http://bfgimst1.nat.bt.com/bfgims.asp" TargetMode="External"/><Relationship Id="rId10" Type="http://schemas.openxmlformats.org/officeDocument/2006/relationships/hyperlink" Target="http://bfgimst1.nat.bt.com/bfgims.asp" TargetMode="External"/><Relationship Id="rId19" Type="http://schemas.openxmlformats.org/officeDocument/2006/relationships/hyperlink" Target="http://sqe.t1.nat.bt.com/cqm" TargetMode="External"/><Relationship Id="rId31" Type="http://schemas.openxmlformats.org/officeDocument/2006/relationships/hyperlink" Target="http://sqe.t1.nat.bt.com/cqm" TargetMode="External"/><Relationship Id="rId44" Type="http://schemas.openxmlformats.org/officeDocument/2006/relationships/hyperlink" Target="http://imsonline.intra.bt.com/imsbfgapps/bfgims.asp" TargetMode="External"/><Relationship Id="rId4" Type="http://schemas.openxmlformats.org/officeDocument/2006/relationships/hyperlink" Target="http://bfgimst1.nat.bt.com/bfgims.asp" TargetMode="External"/><Relationship Id="rId9" Type="http://schemas.openxmlformats.org/officeDocument/2006/relationships/hyperlink" Target="http://sqe.t1.nat.bt.com/cqm" TargetMode="External"/><Relationship Id="rId14" Type="http://schemas.openxmlformats.org/officeDocument/2006/relationships/hyperlink" Target="http://bfgimst1.nat.bt.com/bfgims.asp" TargetMode="External"/><Relationship Id="rId22" Type="http://schemas.openxmlformats.org/officeDocument/2006/relationships/hyperlink" Target="http://bfgimst1.nat.bt.com/bfgims.asp" TargetMode="External"/><Relationship Id="rId27" Type="http://schemas.openxmlformats.org/officeDocument/2006/relationships/hyperlink" Target="http://sqe.t1.nat.bt.com/cqm" TargetMode="External"/><Relationship Id="rId30" Type="http://schemas.openxmlformats.org/officeDocument/2006/relationships/hyperlink" Target="http://bfgimst1.nat.bt.com/bfgims.asp" TargetMode="External"/><Relationship Id="rId35" Type="http://schemas.openxmlformats.org/officeDocument/2006/relationships/hyperlink" Target="http://sqe.t1.nat.bt.com/cqm" TargetMode="External"/><Relationship Id="rId43" Type="http://schemas.openxmlformats.org/officeDocument/2006/relationships/hyperlink" Target="http://sqe.live.nat.bt.com/cq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imsonline.intra.bt.com/imsbfgapps/bfgims.asp" TargetMode="External"/><Relationship Id="rId3" Type="http://schemas.openxmlformats.org/officeDocument/2006/relationships/hyperlink" Target="http://aibwebc-ws.nat.bt.com:61007/aibweb/" TargetMode="External"/><Relationship Id="rId7" Type="http://schemas.openxmlformats.org/officeDocument/2006/relationships/hyperlink" Target="http://imsonline.intra.bt.com/imsbfgapps/bfgims.asp" TargetMode="External"/><Relationship Id="rId2" Type="http://schemas.openxmlformats.org/officeDocument/2006/relationships/hyperlink" Target="http://aibwebc-ws.nat.bt.com:61007/aibweb/" TargetMode="External"/><Relationship Id="rId1" Type="http://schemas.openxmlformats.org/officeDocument/2006/relationships/hyperlink" Target="http://aibwebc-ws.nat.bt.com:61007/aibweb/" TargetMode="External"/><Relationship Id="rId6" Type="http://schemas.openxmlformats.org/officeDocument/2006/relationships/hyperlink" Target="http://imsonline.intra.bt.com/imsbfgapps/bfgims.asp" TargetMode="External"/><Relationship Id="rId5" Type="http://schemas.openxmlformats.org/officeDocument/2006/relationships/hyperlink" Target="http://imsonline.intra.bt.com/imsbfgapps/bfgims.asp" TargetMode="External"/><Relationship Id="rId4" Type="http://schemas.openxmlformats.org/officeDocument/2006/relationships/hyperlink" Target="http://aibwebc-ws.nat.bt.com:61007/aibweb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obana.kanasan@bt.com" TargetMode="External"/><Relationship Id="rId1" Type="http://schemas.openxmlformats.org/officeDocument/2006/relationships/hyperlink" Target="mailto:shobana.kanasan@b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D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5" sqref="K35"/>
    </sheetView>
  </sheetViews>
  <sheetFormatPr defaultRowHeight="15" x14ac:dyDescent="0.25"/>
  <cols>
    <col min="1" max="1" width="11" bestFit="1" customWidth="1"/>
    <col min="2" max="2" width="16.28515625" style="55" customWidth="1"/>
    <col min="3" max="3" width="13.28515625" bestFit="1" customWidth="1"/>
    <col min="4" max="4" width="12.85546875" bestFit="1" customWidth="1"/>
    <col min="5" max="5" width="10.5703125" bestFit="1" customWidth="1"/>
    <col min="6" max="6" width="26" bestFit="1" customWidth="1"/>
    <col min="7" max="7" width="21.42578125" bestFit="1" customWidth="1"/>
    <col min="8" max="8" width="22.7109375" customWidth="1"/>
    <col min="9" max="9" width="14.85546875" bestFit="1" customWidth="1"/>
    <col min="10" max="10" width="19.7109375" bestFit="1" customWidth="1"/>
    <col min="11" max="11" width="22.140625" bestFit="1" customWidth="1"/>
    <col min="12" max="12" width="22.28515625" bestFit="1" customWidth="1"/>
    <col min="13" max="13" width="26.140625" bestFit="1" customWidth="1"/>
    <col min="14" max="14" width="35.85546875" bestFit="1" customWidth="1"/>
    <col min="15" max="15" width="35.85546875" style="31" customWidth="1"/>
    <col min="16" max="16" width="15.42578125" bestFit="1" customWidth="1"/>
    <col min="17" max="17" width="20.7109375" bestFit="1" customWidth="1"/>
    <col min="18" max="18" width="23.140625" bestFit="1" customWidth="1"/>
    <col min="19" max="19" width="12.85546875" bestFit="1" customWidth="1"/>
    <col min="20" max="20" width="14.42578125" bestFit="1" customWidth="1"/>
    <col min="21" max="21" width="18.28515625" bestFit="1" customWidth="1"/>
    <col min="22" max="22" width="10.5703125" bestFit="1" customWidth="1"/>
    <col min="23" max="23" width="12" bestFit="1" customWidth="1"/>
    <col min="24" max="24" width="15.7109375" bestFit="1" customWidth="1"/>
    <col min="25" max="25" width="14.7109375" bestFit="1" customWidth="1"/>
    <col min="26" max="26" width="15.85546875" bestFit="1" customWidth="1"/>
    <col min="27" max="27" width="13" bestFit="1" customWidth="1"/>
    <col min="28" max="28" width="29.140625" bestFit="1" customWidth="1"/>
    <col min="29" max="29" width="14.42578125" bestFit="1" customWidth="1"/>
    <col min="30" max="30" width="16.7109375" bestFit="1" customWidth="1"/>
    <col min="31" max="31" width="16.42578125" bestFit="1" customWidth="1"/>
    <col min="32" max="32" width="15.28515625" style="86" customWidth="1"/>
    <col min="33" max="33" width="16" bestFit="1" customWidth="1"/>
    <col min="34" max="34" width="12.85546875" bestFit="1" customWidth="1"/>
    <col min="35" max="35" width="16.5703125" bestFit="1" customWidth="1"/>
    <col min="36" max="36" width="17.140625" bestFit="1" customWidth="1"/>
    <col min="37" max="37" width="22.140625" bestFit="1" customWidth="1"/>
    <col min="38" max="38" width="15.42578125" bestFit="1" customWidth="1"/>
    <col min="39" max="39" width="20.85546875" bestFit="1" customWidth="1"/>
    <col min="40" max="40" width="25.5703125" bestFit="1" customWidth="1"/>
    <col min="41" max="41" width="16.28515625" bestFit="1" customWidth="1"/>
    <col min="42" max="42" width="20.5703125" bestFit="1" customWidth="1"/>
    <col min="43" max="43" width="18.5703125" bestFit="1" customWidth="1"/>
    <col min="44" max="44" width="18.7109375" bestFit="1" customWidth="1"/>
    <col min="45" max="45" width="14.140625" bestFit="1" customWidth="1"/>
    <col min="46" max="46" width="19.5703125" bestFit="1" customWidth="1"/>
    <col min="47" max="47" width="18.42578125" bestFit="1" customWidth="1"/>
    <col min="48" max="48" width="23.140625" bestFit="1" customWidth="1"/>
    <col min="49" max="49" width="15.42578125" bestFit="1" customWidth="1"/>
    <col min="50" max="50" width="25.28515625" bestFit="1" customWidth="1"/>
    <col min="51" max="51" width="24.5703125" bestFit="1" customWidth="1"/>
    <col min="52" max="52" width="28.28515625" bestFit="1" customWidth="1"/>
    <col min="53" max="53" width="29" bestFit="1" customWidth="1"/>
    <col min="54" max="54" width="27" bestFit="1" customWidth="1"/>
    <col min="55" max="55" width="26.140625" bestFit="1" customWidth="1"/>
    <col min="56" max="56" width="20.7109375" bestFit="1" customWidth="1"/>
    <col min="57" max="57" width="20" bestFit="1" customWidth="1"/>
    <col min="58" max="58" width="21" bestFit="1" customWidth="1"/>
    <col min="59" max="59" width="22.7109375" bestFit="1" customWidth="1"/>
    <col min="60" max="60" width="26.5703125" bestFit="1" customWidth="1"/>
    <col min="61" max="61" width="18.7109375" bestFit="1" customWidth="1"/>
    <col min="62" max="62" width="20.140625" bestFit="1" customWidth="1"/>
    <col min="63" max="63" width="23" bestFit="1" customWidth="1"/>
    <col min="64" max="64" width="24.140625" bestFit="1" customWidth="1"/>
    <col min="65" max="65" width="24.28515625" bestFit="1" customWidth="1"/>
    <col min="66" max="66" width="15.42578125" bestFit="1" customWidth="1"/>
    <col min="67" max="67" width="25.28515625" bestFit="1" customWidth="1"/>
    <col min="68" max="68" width="24.5703125" bestFit="1" customWidth="1"/>
    <col min="69" max="69" width="28.28515625" bestFit="1" customWidth="1"/>
    <col min="70" max="70" width="29" bestFit="1" customWidth="1"/>
    <col min="71" max="71" width="27" bestFit="1" customWidth="1"/>
    <col min="72" max="72" width="26.140625" bestFit="1" customWidth="1"/>
    <col min="73" max="73" width="20.7109375" bestFit="1" customWidth="1"/>
    <col min="74" max="74" width="20" bestFit="1" customWidth="1"/>
    <col min="75" max="75" width="21" bestFit="1" customWidth="1"/>
    <col min="76" max="76" width="22.7109375" bestFit="1" customWidth="1"/>
    <col min="77" max="77" width="26.5703125" bestFit="1" customWidth="1"/>
    <col min="78" max="78" width="18.7109375" bestFit="1" customWidth="1"/>
    <col min="79" max="79" width="20.140625" bestFit="1" customWidth="1"/>
    <col min="80" max="80" width="23" bestFit="1" customWidth="1"/>
    <col min="81" max="81" width="24.140625" bestFit="1" customWidth="1"/>
    <col min="82" max="82" width="24.28515625" bestFit="1" customWidth="1"/>
  </cols>
  <sheetData>
    <row r="1" spans="1:82" ht="30.75" customHeight="1" x14ac:dyDescent="0.25">
      <c r="A1" s="1" t="s">
        <v>0</v>
      </c>
      <c r="B1" s="40" t="s">
        <v>186</v>
      </c>
      <c r="C1" s="1" t="s">
        <v>135</v>
      </c>
      <c r="D1" s="25" t="s">
        <v>168</v>
      </c>
      <c r="E1" s="25" t="s">
        <v>167</v>
      </c>
      <c r="F1" s="11" t="s">
        <v>144</v>
      </c>
      <c r="G1" s="2" t="s">
        <v>132</v>
      </c>
      <c r="H1" s="2" t="s">
        <v>115</v>
      </c>
      <c r="I1" s="2" t="s">
        <v>22</v>
      </c>
      <c r="J1" s="1" t="s">
        <v>4</v>
      </c>
      <c r="K1" s="1" t="s">
        <v>5</v>
      </c>
      <c r="L1" s="1" t="s">
        <v>25</v>
      </c>
      <c r="M1" s="1" t="s">
        <v>182</v>
      </c>
      <c r="N1" s="1" t="s">
        <v>26</v>
      </c>
      <c r="O1" s="54" t="s">
        <v>183</v>
      </c>
      <c r="P1" s="34" t="s">
        <v>57</v>
      </c>
      <c r="Q1" s="1" t="s">
        <v>13</v>
      </c>
      <c r="R1" s="1" t="s">
        <v>14</v>
      </c>
      <c r="S1" s="1" t="s">
        <v>15</v>
      </c>
      <c r="T1" s="1" t="s">
        <v>40</v>
      </c>
      <c r="U1" s="1" t="s">
        <v>61</v>
      </c>
      <c r="V1" s="1" t="s">
        <v>16</v>
      </c>
      <c r="W1" s="1" t="s">
        <v>41</v>
      </c>
      <c r="X1" s="1" t="s">
        <v>62</v>
      </c>
      <c r="Y1" s="1" t="s">
        <v>10</v>
      </c>
      <c r="Z1" s="1" t="s">
        <v>39</v>
      </c>
      <c r="AA1" s="1" t="s">
        <v>63</v>
      </c>
      <c r="AB1" s="35" t="s">
        <v>58</v>
      </c>
      <c r="AC1" s="1" t="s">
        <v>19</v>
      </c>
      <c r="AD1" s="1" t="s">
        <v>17</v>
      </c>
      <c r="AE1" s="1" t="s">
        <v>18</v>
      </c>
      <c r="AF1" s="3" t="s">
        <v>64</v>
      </c>
      <c r="AG1" s="1" t="s">
        <v>56</v>
      </c>
      <c r="AH1" s="1" t="s">
        <v>43</v>
      </c>
      <c r="AI1" s="1" t="s">
        <v>42</v>
      </c>
      <c r="AJ1" s="35" t="s">
        <v>28</v>
      </c>
      <c r="AK1" s="3" t="s">
        <v>48</v>
      </c>
      <c r="AL1" s="36" t="s">
        <v>59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44</v>
      </c>
      <c r="AR1" s="1" t="s">
        <v>45</v>
      </c>
      <c r="AS1" s="1" t="s">
        <v>46</v>
      </c>
      <c r="AT1" s="1" t="s">
        <v>33</v>
      </c>
      <c r="AU1" s="1" t="s">
        <v>47</v>
      </c>
      <c r="AV1" s="1" t="s">
        <v>108</v>
      </c>
      <c r="AW1" s="36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36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 t="s">
        <v>89</v>
      </c>
      <c r="BV1" s="1" t="s">
        <v>90</v>
      </c>
      <c r="BW1" s="1" t="s">
        <v>91</v>
      </c>
      <c r="BX1" s="1" t="s">
        <v>92</v>
      </c>
      <c r="BY1" s="1" t="s">
        <v>93</v>
      </c>
      <c r="BZ1" s="1" t="s">
        <v>94</v>
      </c>
      <c r="CA1" s="1" t="s">
        <v>95</v>
      </c>
      <c r="CB1" s="1" t="s">
        <v>96</v>
      </c>
      <c r="CC1" s="1" t="s">
        <v>97</v>
      </c>
      <c r="CD1" s="1" t="s">
        <v>98</v>
      </c>
    </row>
    <row r="2" spans="1:82" s="31" customFormat="1" ht="90" hidden="1" x14ac:dyDescent="0.25">
      <c r="A2" s="88" t="s">
        <v>103</v>
      </c>
      <c r="B2" s="56" t="s">
        <v>373</v>
      </c>
      <c r="C2" s="45" t="s">
        <v>255</v>
      </c>
      <c r="D2" s="45" t="s">
        <v>257</v>
      </c>
      <c r="E2" s="45" t="s">
        <v>34</v>
      </c>
      <c r="F2" s="52" t="s">
        <v>20</v>
      </c>
      <c r="G2" s="67" t="s">
        <v>208</v>
      </c>
      <c r="H2" s="67" t="s">
        <v>243</v>
      </c>
      <c r="I2" s="49" t="s">
        <v>169</v>
      </c>
      <c r="J2" s="45" t="s">
        <v>116</v>
      </c>
      <c r="K2" s="45" t="s">
        <v>256</v>
      </c>
      <c r="L2" s="45" t="s">
        <v>27</v>
      </c>
      <c r="M2" s="45" t="s">
        <v>184</v>
      </c>
      <c r="N2" s="45"/>
      <c r="O2" s="45" t="s">
        <v>27</v>
      </c>
      <c r="P2" s="42"/>
      <c r="Q2" s="38" t="s">
        <v>174</v>
      </c>
      <c r="R2" s="45" t="s">
        <v>23</v>
      </c>
      <c r="S2" s="44" t="s">
        <v>175</v>
      </c>
      <c r="T2" s="45"/>
      <c r="U2" s="45"/>
      <c r="V2" s="45" t="s">
        <v>176</v>
      </c>
      <c r="W2" s="45" t="s">
        <v>121</v>
      </c>
      <c r="X2" s="45" t="s">
        <v>176</v>
      </c>
      <c r="Y2" s="45" t="s">
        <v>120</v>
      </c>
      <c r="Z2" s="45" t="s">
        <v>177</v>
      </c>
      <c r="AA2" s="45"/>
      <c r="AB2" s="43"/>
      <c r="AC2" s="45" t="s">
        <v>37</v>
      </c>
      <c r="AD2" s="45" t="s">
        <v>215</v>
      </c>
      <c r="AE2" s="45" t="s">
        <v>216</v>
      </c>
      <c r="AF2" s="71" t="s">
        <v>217</v>
      </c>
      <c r="AG2" s="50" t="s">
        <v>106</v>
      </c>
      <c r="AH2" s="45"/>
      <c r="AI2" s="45"/>
      <c r="AJ2" s="43"/>
      <c r="AK2" s="45" t="s">
        <v>173</v>
      </c>
      <c r="AL2" s="42"/>
      <c r="AM2" s="45" t="s">
        <v>99</v>
      </c>
      <c r="AN2" s="45"/>
      <c r="AO2" s="45" t="s">
        <v>34</v>
      </c>
      <c r="AP2" s="45" t="s">
        <v>35</v>
      </c>
      <c r="AQ2" s="45" t="s">
        <v>102</v>
      </c>
      <c r="AR2" s="45" t="s">
        <v>117</v>
      </c>
      <c r="AS2" s="45" t="s">
        <v>38</v>
      </c>
      <c r="AT2" s="45" t="s">
        <v>117</v>
      </c>
      <c r="AU2" s="45" t="s">
        <v>36</v>
      </c>
      <c r="AV2" s="45" t="s">
        <v>102</v>
      </c>
      <c r="AW2" s="42"/>
      <c r="AX2" s="45" t="s">
        <v>60</v>
      </c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2"/>
      <c r="BO2" s="45" t="s">
        <v>60</v>
      </c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</row>
    <row r="3" spans="1:82" s="65" customFormat="1" ht="60" hidden="1" x14ac:dyDescent="0.25">
      <c r="A3" s="88" t="s">
        <v>180</v>
      </c>
      <c r="B3" s="66" t="s">
        <v>469</v>
      </c>
      <c r="C3" s="66" t="s">
        <v>285</v>
      </c>
      <c r="D3" s="66" t="s">
        <v>257</v>
      </c>
      <c r="E3" s="66" t="s">
        <v>34</v>
      </c>
      <c r="F3" s="58" t="s">
        <v>20</v>
      </c>
      <c r="G3" s="67" t="s">
        <v>208</v>
      </c>
      <c r="H3" s="67" t="s">
        <v>243</v>
      </c>
      <c r="I3" s="73" t="s">
        <v>169</v>
      </c>
      <c r="J3" s="73" t="s">
        <v>165</v>
      </c>
      <c r="K3" s="66" t="s">
        <v>290</v>
      </c>
      <c r="L3" s="66" t="s">
        <v>27</v>
      </c>
      <c r="M3" s="66" t="s">
        <v>184</v>
      </c>
      <c r="N3" s="66"/>
      <c r="O3" s="66" t="s">
        <v>27</v>
      </c>
      <c r="P3" s="42"/>
      <c r="Q3" s="38"/>
      <c r="R3" s="69" t="s">
        <v>264</v>
      </c>
      <c r="S3" s="70" t="s">
        <v>265</v>
      </c>
      <c r="T3" s="70"/>
      <c r="U3" s="70" t="s">
        <v>266</v>
      </c>
      <c r="V3" s="70" t="s">
        <v>267</v>
      </c>
      <c r="W3" s="70" t="s">
        <v>268</v>
      </c>
      <c r="X3" s="70"/>
      <c r="Y3" s="70" t="s">
        <v>269</v>
      </c>
      <c r="Z3" s="70" t="s">
        <v>270</v>
      </c>
      <c r="AA3" s="66"/>
      <c r="AB3" s="43"/>
      <c r="AC3" s="66" t="s">
        <v>37</v>
      </c>
      <c r="AD3" s="66" t="s">
        <v>215</v>
      </c>
      <c r="AE3" s="66" t="s">
        <v>216</v>
      </c>
      <c r="AF3" s="71" t="s">
        <v>217</v>
      </c>
      <c r="AG3" s="67" t="s">
        <v>106</v>
      </c>
      <c r="AH3" s="66"/>
      <c r="AI3" s="66"/>
      <c r="AJ3" s="43"/>
      <c r="AK3" s="66" t="s">
        <v>173</v>
      </c>
      <c r="AL3" s="42"/>
      <c r="AM3" s="66" t="s">
        <v>99</v>
      </c>
      <c r="AN3" s="66"/>
      <c r="AO3" s="66" t="s">
        <v>34</v>
      </c>
      <c r="AP3" s="66" t="s">
        <v>271</v>
      </c>
      <c r="AQ3" s="66" t="s">
        <v>102</v>
      </c>
      <c r="AR3" s="66" t="s">
        <v>54</v>
      </c>
      <c r="AS3" s="66" t="s">
        <v>38</v>
      </c>
      <c r="AT3" s="66" t="s">
        <v>272</v>
      </c>
      <c r="AU3" s="66" t="s">
        <v>36</v>
      </c>
      <c r="AV3" s="66" t="s">
        <v>102</v>
      </c>
      <c r="AW3" s="42"/>
      <c r="AX3" s="66" t="s">
        <v>60</v>
      </c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42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</row>
    <row r="4" spans="1:82" s="65" customFormat="1" ht="60" hidden="1" x14ac:dyDescent="0.25">
      <c r="A4" s="88" t="s">
        <v>281</v>
      </c>
      <c r="B4" s="66" t="s">
        <v>359</v>
      </c>
      <c r="C4" s="66" t="s">
        <v>286</v>
      </c>
      <c r="D4" s="66" t="s">
        <v>257</v>
      </c>
      <c r="E4" s="66" t="s">
        <v>34</v>
      </c>
      <c r="F4" s="58" t="s">
        <v>20</v>
      </c>
      <c r="G4" s="67" t="s">
        <v>208</v>
      </c>
      <c r="H4" s="67" t="s">
        <v>243</v>
      </c>
      <c r="I4" s="73" t="s">
        <v>169</v>
      </c>
      <c r="J4" s="73" t="s">
        <v>165</v>
      </c>
      <c r="K4" s="66" t="s">
        <v>291</v>
      </c>
      <c r="L4" s="66" t="s">
        <v>27</v>
      </c>
      <c r="M4" s="66" t="s">
        <v>184</v>
      </c>
      <c r="N4" s="66"/>
      <c r="O4" s="66" t="s">
        <v>27</v>
      </c>
      <c r="P4" s="42"/>
      <c r="Q4" s="38"/>
      <c r="R4" s="69" t="s">
        <v>264</v>
      </c>
      <c r="S4" s="70" t="s">
        <v>265</v>
      </c>
      <c r="T4" s="70"/>
      <c r="U4" s="70" t="s">
        <v>266</v>
      </c>
      <c r="V4" s="70" t="s">
        <v>267</v>
      </c>
      <c r="W4" s="70" t="s">
        <v>268</v>
      </c>
      <c r="X4" s="70"/>
      <c r="Y4" s="70" t="s">
        <v>269</v>
      </c>
      <c r="Z4" s="70" t="s">
        <v>270</v>
      </c>
      <c r="AA4" s="66"/>
      <c r="AB4" s="43"/>
      <c r="AC4" s="66" t="s">
        <v>37</v>
      </c>
      <c r="AD4" s="66" t="s">
        <v>215</v>
      </c>
      <c r="AE4" s="66" t="s">
        <v>216</v>
      </c>
      <c r="AF4" s="71" t="s">
        <v>217</v>
      </c>
      <c r="AG4" s="67" t="s">
        <v>106</v>
      </c>
      <c r="AH4" s="66"/>
      <c r="AI4" s="66"/>
      <c r="AJ4" s="43"/>
      <c r="AK4" s="66" t="s">
        <v>173</v>
      </c>
      <c r="AL4" s="42"/>
      <c r="AM4" s="66" t="s">
        <v>99</v>
      </c>
      <c r="AN4" s="66"/>
      <c r="AO4" s="66" t="s">
        <v>34</v>
      </c>
      <c r="AP4" s="66" t="s">
        <v>271</v>
      </c>
      <c r="AQ4" s="66" t="s">
        <v>102</v>
      </c>
      <c r="AR4" s="66" t="s">
        <v>54</v>
      </c>
      <c r="AS4" s="66" t="s">
        <v>38</v>
      </c>
      <c r="AT4" s="66" t="s">
        <v>272</v>
      </c>
      <c r="AU4" s="66" t="s">
        <v>36</v>
      </c>
      <c r="AV4" s="66" t="s">
        <v>102</v>
      </c>
      <c r="AW4" s="42"/>
      <c r="AX4" s="66" t="s">
        <v>101</v>
      </c>
      <c r="AY4" s="66" t="s">
        <v>295</v>
      </c>
      <c r="AZ4" s="66"/>
      <c r="BA4" s="70" t="s">
        <v>273</v>
      </c>
      <c r="BB4" s="66"/>
      <c r="BC4" s="66"/>
      <c r="BD4" s="66"/>
      <c r="BE4" s="66"/>
      <c r="BF4" s="70" t="s">
        <v>279</v>
      </c>
      <c r="BG4" s="66"/>
      <c r="BH4" s="66"/>
      <c r="BI4" s="70" t="s">
        <v>275</v>
      </c>
      <c r="BJ4" s="70" t="s">
        <v>268</v>
      </c>
      <c r="BK4" s="70" t="s">
        <v>269</v>
      </c>
      <c r="BL4" s="87" t="s">
        <v>280</v>
      </c>
      <c r="BM4" s="66"/>
      <c r="BN4" s="42"/>
      <c r="BO4" s="66" t="s">
        <v>60</v>
      </c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</row>
    <row r="5" spans="1:82" s="65" customFormat="1" ht="60" hidden="1" x14ac:dyDescent="0.25">
      <c r="A5" s="88" t="s">
        <v>282</v>
      </c>
      <c r="B5" s="66" t="s">
        <v>263</v>
      </c>
      <c r="C5" s="66" t="s">
        <v>287</v>
      </c>
      <c r="D5" s="66" t="s">
        <v>257</v>
      </c>
      <c r="E5" s="66" t="s">
        <v>34</v>
      </c>
      <c r="F5" s="58" t="s">
        <v>20</v>
      </c>
      <c r="G5" s="67" t="s">
        <v>208</v>
      </c>
      <c r="H5" s="67" t="s">
        <v>243</v>
      </c>
      <c r="I5" s="73" t="s">
        <v>169</v>
      </c>
      <c r="J5" s="73" t="s">
        <v>165</v>
      </c>
      <c r="K5" s="66" t="s">
        <v>292</v>
      </c>
      <c r="L5" s="66" t="s">
        <v>27</v>
      </c>
      <c r="M5" s="66" t="s">
        <v>184</v>
      </c>
      <c r="N5" s="66"/>
      <c r="O5" s="66" t="s">
        <v>27</v>
      </c>
      <c r="P5" s="42"/>
      <c r="Q5" s="38"/>
      <c r="R5" s="69" t="s">
        <v>264</v>
      </c>
      <c r="S5" s="70" t="s">
        <v>265</v>
      </c>
      <c r="T5" s="70"/>
      <c r="U5" s="70" t="s">
        <v>266</v>
      </c>
      <c r="V5" s="70" t="s">
        <v>267</v>
      </c>
      <c r="W5" s="70" t="s">
        <v>268</v>
      </c>
      <c r="X5" s="70"/>
      <c r="Y5" s="70" t="s">
        <v>269</v>
      </c>
      <c r="Z5" s="70" t="s">
        <v>270</v>
      </c>
      <c r="AA5" s="66"/>
      <c r="AB5" s="43"/>
      <c r="AC5" s="66" t="s">
        <v>37</v>
      </c>
      <c r="AD5" s="66" t="s">
        <v>215</v>
      </c>
      <c r="AE5" s="66" t="s">
        <v>216</v>
      </c>
      <c r="AF5" s="71" t="s">
        <v>217</v>
      </c>
      <c r="AG5" s="67" t="s">
        <v>106</v>
      </c>
      <c r="AH5" s="66"/>
      <c r="AI5" s="66"/>
      <c r="AJ5" s="43"/>
      <c r="AK5" s="66" t="s">
        <v>173</v>
      </c>
      <c r="AL5" s="42"/>
      <c r="AM5" s="66" t="s">
        <v>99</v>
      </c>
      <c r="AN5" s="66"/>
      <c r="AO5" s="66" t="s">
        <v>34</v>
      </c>
      <c r="AP5" s="66" t="s">
        <v>271</v>
      </c>
      <c r="AQ5" s="66" t="s">
        <v>102</v>
      </c>
      <c r="AR5" s="66" t="s">
        <v>54</v>
      </c>
      <c r="AS5" s="66" t="s">
        <v>38</v>
      </c>
      <c r="AT5" s="66" t="s">
        <v>272</v>
      </c>
      <c r="AU5" s="66" t="s">
        <v>36</v>
      </c>
      <c r="AV5" s="66" t="s">
        <v>102</v>
      </c>
      <c r="AW5" s="42"/>
      <c r="AX5" s="66" t="s">
        <v>101</v>
      </c>
      <c r="AY5" s="66" t="s">
        <v>296</v>
      </c>
      <c r="AZ5" s="66"/>
      <c r="BA5" s="70" t="s">
        <v>273</v>
      </c>
      <c r="BB5" s="66"/>
      <c r="BC5" s="66"/>
      <c r="BD5" s="66"/>
      <c r="BE5" s="66"/>
      <c r="BF5" s="70" t="s">
        <v>274</v>
      </c>
      <c r="BG5" s="66"/>
      <c r="BH5" s="66"/>
      <c r="BI5" s="70" t="s">
        <v>275</v>
      </c>
      <c r="BJ5" s="70" t="s">
        <v>268</v>
      </c>
      <c r="BK5" s="70" t="s">
        <v>269</v>
      </c>
      <c r="BL5" s="87" t="s">
        <v>276</v>
      </c>
      <c r="BM5" s="66"/>
      <c r="BN5" s="42"/>
      <c r="BO5" s="66" t="s">
        <v>60</v>
      </c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</row>
    <row r="6" spans="1:82" s="65" customFormat="1" ht="60" hidden="1" x14ac:dyDescent="0.25">
      <c r="A6" s="88" t="s">
        <v>283</v>
      </c>
      <c r="B6" s="66" t="s">
        <v>277</v>
      </c>
      <c r="C6" s="66" t="s">
        <v>288</v>
      </c>
      <c r="D6" s="66" t="s">
        <v>257</v>
      </c>
      <c r="E6" s="66" t="s">
        <v>34</v>
      </c>
      <c r="F6" s="58" t="s">
        <v>20</v>
      </c>
      <c r="G6" s="67" t="s">
        <v>208</v>
      </c>
      <c r="H6" s="67" t="s">
        <v>243</v>
      </c>
      <c r="I6" s="73" t="s">
        <v>169</v>
      </c>
      <c r="J6" s="73" t="s">
        <v>165</v>
      </c>
      <c r="K6" s="66" t="s">
        <v>293</v>
      </c>
      <c r="L6" s="66" t="s">
        <v>27</v>
      </c>
      <c r="M6" s="66" t="s">
        <v>184</v>
      </c>
      <c r="N6" s="66"/>
      <c r="O6" s="66" t="s">
        <v>27</v>
      </c>
      <c r="P6" s="42"/>
      <c r="Q6" s="38"/>
      <c r="R6" s="69" t="s">
        <v>264</v>
      </c>
      <c r="S6" s="70" t="s">
        <v>265</v>
      </c>
      <c r="T6" s="70"/>
      <c r="U6" s="70" t="s">
        <v>266</v>
      </c>
      <c r="V6" s="70" t="s">
        <v>267</v>
      </c>
      <c r="W6" s="70" t="s">
        <v>268</v>
      </c>
      <c r="X6" s="70"/>
      <c r="Y6" s="70" t="s">
        <v>269</v>
      </c>
      <c r="Z6" s="70" t="s">
        <v>270</v>
      </c>
      <c r="AA6" s="66"/>
      <c r="AB6" s="43"/>
      <c r="AC6" s="66" t="s">
        <v>37</v>
      </c>
      <c r="AD6" s="66" t="s">
        <v>215</v>
      </c>
      <c r="AE6" s="66" t="s">
        <v>216</v>
      </c>
      <c r="AF6" s="71" t="s">
        <v>217</v>
      </c>
      <c r="AG6" s="67" t="s">
        <v>106</v>
      </c>
      <c r="AH6" s="66"/>
      <c r="AI6" s="66"/>
      <c r="AJ6" s="43"/>
      <c r="AK6" s="66" t="s">
        <v>173</v>
      </c>
      <c r="AL6" s="42"/>
      <c r="AM6" s="66" t="s">
        <v>99</v>
      </c>
      <c r="AN6" s="66"/>
      <c r="AO6" s="66" t="s">
        <v>34</v>
      </c>
      <c r="AP6" s="66" t="s">
        <v>271</v>
      </c>
      <c r="AQ6" s="66" t="s">
        <v>102</v>
      </c>
      <c r="AR6" s="66" t="s">
        <v>54</v>
      </c>
      <c r="AS6" s="66" t="s">
        <v>38</v>
      </c>
      <c r="AT6" s="66" t="s">
        <v>272</v>
      </c>
      <c r="AU6" s="66" t="s">
        <v>36</v>
      </c>
      <c r="AV6" s="66" t="s">
        <v>102</v>
      </c>
      <c r="AW6" s="42"/>
      <c r="AX6" s="66" t="s">
        <v>60</v>
      </c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42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</row>
    <row r="7" spans="1:82" s="65" customFormat="1" ht="60" hidden="1" x14ac:dyDescent="0.25">
      <c r="A7" s="88" t="s">
        <v>284</v>
      </c>
      <c r="B7" s="66" t="s">
        <v>278</v>
      </c>
      <c r="C7" s="66" t="s">
        <v>289</v>
      </c>
      <c r="D7" s="66" t="s">
        <v>257</v>
      </c>
      <c r="E7" s="66" t="s">
        <v>34</v>
      </c>
      <c r="F7" s="58" t="s">
        <v>20</v>
      </c>
      <c r="G7" s="67" t="s">
        <v>208</v>
      </c>
      <c r="H7" s="67" t="s">
        <v>243</v>
      </c>
      <c r="I7" s="73" t="s">
        <v>169</v>
      </c>
      <c r="J7" s="73" t="s">
        <v>165</v>
      </c>
      <c r="K7" s="66" t="s">
        <v>294</v>
      </c>
      <c r="L7" s="66" t="s">
        <v>27</v>
      </c>
      <c r="M7" s="66" t="s">
        <v>184</v>
      </c>
      <c r="N7" s="66"/>
      <c r="O7" s="66" t="s">
        <v>27</v>
      </c>
      <c r="P7" s="42"/>
      <c r="Q7" s="38"/>
      <c r="R7" s="69" t="s">
        <v>264</v>
      </c>
      <c r="S7" s="70" t="s">
        <v>265</v>
      </c>
      <c r="T7" s="70"/>
      <c r="U7" s="70" t="s">
        <v>266</v>
      </c>
      <c r="V7" s="70" t="s">
        <v>267</v>
      </c>
      <c r="W7" s="70" t="s">
        <v>268</v>
      </c>
      <c r="X7" s="70"/>
      <c r="Y7" s="70" t="s">
        <v>269</v>
      </c>
      <c r="Z7" s="70" t="s">
        <v>270</v>
      </c>
      <c r="AA7" s="66"/>
      <c r="AB7" s="43"/>
      <c r="AC7" s="66" t="s">
        <v>37</v>
      </c>
      <c r="AD7" s="66" t="s">
        <v>215</v>
      </c>
      <c r="AE7" s="66" t="s">
        <v>216</v>
      </c>
      <c r="AF7" s="71" t="s">
        <v>217</v>
      </c>
      <c r="AG7" s="67" t="s">
        <v>106</v>
      </c>
      <c r="AH7" s="66"/>
      <c r="AI7" s="66"/>
      <c r="AJ7" s="43"/>
      <c r="AK7" s="66" t="s">
        <v>173</v>
      </c>
      <c r="AL7" s="42"/>
      <c r="AM7" s="66" t="s">
        <v>99</v>
      </c>
      <c r="AN7" s="66"/>
      <c r="AO7" s="66" t="s">
        <v>34</v>
      </c>
      <c r="AP7" s="66" t="s">
        <v>271</v>
      </c>
      <c r="AQ7" s="66" t="s">
        <v>102</v>
      </c>
      <c r="AR7" s="66" t="s">
        <v>54</v>
      </c>
      <c r="AS7" s="66" t="s">
        <v>38</v>
      </c>
      <c r="AT7" s="66" t="s">
        <v>272</v>
      </c>
      <c r="AU7" s="66" t="s">
        <v>36</v>
      </c>
      <c r="AV7" s="66" t="s">
        <v>102</v>
      </c>
      <c r="AW7" s="42"/>
      <c r="AX7" s="66" t="s">
        <v>60</v>
      </c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42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</row>
    <row r="8" spans="1:82" s="65" customFormat="1" ht="90" hidden="1" x14ac:dyDescent="0.25">
      <c r="A8" s="88" t="s">
        <v>298</v>
      </c>
      <c r="B8" s="66" t="s">
        <v>311</v>
      </c>
      <c r="C8" s="66" t="s">
        <v>301</v>
      </c>
      <c r="D8" s="66" t="s">
        <v>257</v>
      </c>
      <c r="E8" s="66" t="s">
        <v>34</v>
      </c>
      <c r="F8" s="58" t="s">
        <v>20</v>
      </c>
      <c r="G8" s="67" t="s">
        <v>208</v>
      </c>
      <c r="H8" s="67" t="s">
        <v>243</v>
      </c>
      <c r="I8" s="73" t="s">
        <v>169</v>
      </c>
      <c r="J8" s="66" t="s">
        <v>116</v>
      </c>
      <c r="K8" s="66" t="s">
        <v>303</v>
      </c>
      <c r="L8" s="66" t="s">
        <v>27</v>
      </c>
      <c r="M8" s="66" t="s">
        <v>184</v>
      </c>
      <c r="N8" s="66"/>
      <c r="O8" s="66" t="s">
        <v>27</v>
      </c>
      <c r="P8" s="42"/>
      <c r="Q8" s="38" t="s">
        <v>174</v>
      </c>
      <c r="R8" s="66" t="s">
        <v>23</v>
      </c>
      <c r="S8" s="44" t="s">
        <v>175</v>
      </c>
      <c r="T8" s="66"/>
      <c r="U8" s="66"/>
      <c r="V8" s="66" t="s">
        <v>176</v>
      </c>
      <c r="W8" s="66" t="s">
        <v>121</v>
      </c>
      <c r="X8" s="66" t="s">
        <v>176</v>
      </c>
      <c r="Y8" s="66" t="s">
        <v>120</v>
      </c>
      <c r="Z8" s="66" t="s">
        <v>177</v>
      </c>
      <c r="AA8" s="66"/>
      <c r="AB8" s="43"/>
      <c r="AC8" s="66" t="s">
        <v>37</v>
      </c>
      <c r="AD8" s="66" t="s">
        <v>215</v>
      </c>
      <c r="AE8" s="66" t="s">
        <v>216</v>
      </c>
      <c r="AF8" s="71" t="s">
        <v>217</v>
      </c>
      <c r="AG8" s="67" t="s">
        <v>106</v>
      </c>
      <c r="AH8" s="66"/>
      <c r="AI8" s="66"/>
      <c r="AJ8" s="43"/>
      <c r="AK8" s="66" t="s">
        <v>173</v>
      </c>
      <c r="AL8" s="42"/>
      <c r="AM8" s="66" t="s">
        <v>99</v>
      </c>
      <c r="AN8" s="66"/>
      <c r="AO8" s="66" t="s">
        <v>34</v>
      </c>
      <c r="AP8" s="66" t="s">
        <v>35</v>
      </c>
      <c r="AQ8" s="66" t="s">
        <v>102</v>
      </c>
      <c r="AR8" s="66" t="s">
        <v>117</v>
      </c>
      <c r="AS8" s="66" t="s">
        <v>38</v>
      </c>
      <c r="AT8" s="66" t="s">
        <v>117</v>
      </c>
      <c r="AU8" s="66" t="s">
        <v>36</v>
      </c>
      <c r="AV8" s="66" t="s">
        <v>102</v>
      </c>
      <c r="AW8" s="42"/>
      <c r="AX8" s="66" t="s">
        <v>60</v>
      </c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42"/>
      <c r="BO8" s="66" t="s">
        <v>60</v>
      </c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</row>
    <row r="9" spans="1:82" s="65" customFormat="1" ht="60" hidden="1" x14ac:dyDescent="0.25">
      <c r="A9" s="88" t="s">
        <v>299</v>
      </c>
      <c r="B9" s="66" t="s">
        <v>310</v>
      </c>
      <c r="C9" s="66" t="s">
        <v>302</v>
      </c>
      <c r="D9" s="66" t="s">
        <v>257</v>
      </c>
      <c r="E9" s="66" t="s">
        <v>34</v>
      </c>
      <c r="F9" s="58" t="s">
        <v>20</v>
      </c>
      <c r="G9" s="67" t="s">
        <v>208</v>
      </c>
      <c r="H9" s="67" t="s">
        <v>243</v>
      </c>
      <c r="I9" s="73" t="s">
        <v>169</v>
      </c>
      <c r="J9" s="73" t="s">
        <v>165</v>
      </c>
      <c r="K9" s="66" t="s">
        <v>305</v>
      </c>
      <c r="L9" s="66" t="s">
        <v>27</v>
      </c>
      <c r="M9" s="66" t="s">
        <v>184</v>
      </c>
      <c r="N9" s="66"/>
      <c r="O9" s="66" t="s">
        <v>27</v>
      </c>
      <c r="P9" s="42"/>
      <c r="Q9" s="38"/>
      <c r="R9" s="69" t="s">
        <v>264</v>
      </c>
      <c r="S9" s="70" t="s">
        <v>265</v>
      </c>
      <c r="T9" s="70"/>
      <c r="U9" s="70" t="s">
        <v>266</v>
      </c>
      <c r="V9" s="70" t="s">
        <v>267</v>
      </c>
      <c r="W9" s="70" t="s">
        <v>268</v>
      </c>
      <c r="X9" s="70"/>
      <c r="Y9" s="70" t="s">
        <v>269</v>
      </c>
      <c r="Z9" s="70" t="s">
        <v>270</v>
      </c>
      <c r="AA9" s="66"/>
      <c r="AB9" s="43"/>
      <c r="AC9" s="66" t="s">
        <v>37</v>
      </c>
      <c r="AD9" s="66" t="s">
        <v>215</v>
      </c>
      <c r="AE9" s="66" t="s">
        <v>216</v>
      </c>
      <c r="AF9" s="71" t="s">
        <v>217</v>
      </c>
      <c r="AG9" s="67" t="s">
        <v>106</v>
      </c>
      <c r="AH9" s="66"/>
      <c r="AI9" s="66"/>
      <c r="AJ9" s="43"/>
      <c r="AK9" s="66" t="s">
        <v>173</v>
      </c>
      <c r="AL9" s="42"/>
      <c r="AM9" s="66" t="s">
        <v>99</v>
      </c>
      <c r="AN9" s="66"/>
      <c r="AO9" s="66" t="s">
        <v>34</v>
      </c>
      <c r="AP9" s="66" t="s">
        <v>271</v>
      </c>
      <c r="AQ9" s="66" t="s">
        <v>102</v>
      </c>
      <c r="AR9" s="66" t="s">
        <v>54</v>
      </c>
      <c r="AS9" s="66" t="s">
        <v>38</v>
      </c>
      <c r="AT9" s="66" t="s">
        <v>272</v>
      </c>
      <c r="AU9" s="66" t="s">
        <v>36</v>
      </c>
      <c r="AV9" s="66" t="s">
        <v>102</v>
      </c>
      <c r="AW9" s="42"/>
      <c r="AX9" s="66" t="s">
        <v>101</v>
      </c>
      <c r="AY9" s="66" t="s">
        <v>306</v>
      </c>
      <c r="AZ9" s="66"/>
      <c r="BA9" s="70" t="s">
        <v>273</v>
      </c>
      <c r="BB9" s="66"/>
      <c r="BC9" s="66"/>
      <c r="BD9" s="66"/>
      <c r="BE9" s="66"/>
      <c r="BF9" s="70" t="s">
        <v>279</v>
      </c>
      <c r="BG9" s="66"/>
      <c r="BH9" s="66"/>
      <c r="BI9" s="70" t="s">
        <v>275</v>
      </c>
      <c r="BJ9" s="70" t="s">
        <v>268</v>
      </c>
      <c r="BK9" s="70" t="s">
        <v>269</v>
      </c>
      <c r="BL9" s="87" t="s">
        <v>280</v>
      </c>
      <c r="BM9" s="66"/>
      <c r="BN9" s="42"/>
      <c r="BO9" s="66" t="s">
        <v>60</v>
      </c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</row>
    <row r="10" spans="1:82" s="65" customFormat="1" ht="90" hidden="1" x14ac:dyDescent="0.25">
      <c r="A10" s="88" t="s">
        <v>300</v>
      </c>
      <c r="B10" s="66" t="s">
        <v>297</v>
      </c>
      <c r="C10" s="66" t="s">
        <v>314</v>
      </c>
      <c r="D10" s="66" t="s">
        <v>257</v>
      </c>
      <c r="E10" s="66" t="s">
        <v>34</v>
      </c>
      <c r="F10" s="58" t="s">
        <v>20</v>
      </c>
      <c r="G10" s="67" t="s">
        <v>208</v>
      </c>
      <c r="H10" s="67" t="s">
        <v>243</v>
      </c>
      <c r="I10" s="73" t="s">
        <v>169</v>
      </c>
      <c r="J10" s="66" t="s">
        <v>116</v>
      </c>
      <c r="K10" s="66" t="s">
        <v>304</v>
      </c>
      <c r="L10" s="66" t="s">
        <v>27</v>
      </c>
      <c r="M10" s="66" t="s">
        <v>184</v>
      </c>
      <c r="N10" s="66"/>
      <c r="O10" s="66" t="s">
        <v>27</v>
      </c>
      <c r="P10" s="42"/>
      <c r="Q10" s="38" t="s">
        <v>174</v>
      </c>
      <c r="R10" s="66" t="s">
        <v>23</v>
      </c>
      <c r="S10" s="44" t="s">
        <v>175</v>
      </c>
      <c r="T10" s="66"/>
      <c r="U10" s="66"/>
      <c r="V10" s="66" t="s">
        <v>176</v>
      </c>
      <c r="W10" s="66" t="s">
        <v>121</v>
      </c>
      <c r="X10" s="66" t="s">
        <v>176</v>
      </c>
      <c r="Y10" s="66" t="s">
        <v>120</v>
      </c>
      <c r="Z10" s="66" t="s">
        <v>177</v>
      </c>
      <c r="AA10" s="66"/>
      <c r="AB10" s="43"/>
      <c r="AC10" s="66" t="s">
        <v>37</v>
      </c>
      <c r="AD10" s="66" t="s">
        <v>215</v>
      </c>
      <c r="AE10" s="66" t="s">
        <v>216</v>
      </c>
      <c r="AF10" s="71" t="s">
        <v>217</v>
      </c>
      <c r="AG10" s="67" t="s">
        <v>106</v>
      </c>
      <c r="AH10" s="66"/>
      <c r="AI10" s="66"/>
      <c r="AJ10" s="43"/>
      <c r="AK10" s="66" t="s">
        <v>173</v>
      </c>
      <c r="AL10" s="42"/>
      <c r="AM10" s="66" t="s">
        <v>99</v>
      </c>
      <c r="AN10" s="66"/>
      <c r="AO10" s="66" t="s">
        <v>34</v>
      </c>
      <c r="AP10" s="66" t="s">
        <v>35</v>
      </c>
      <c r="AQ10" s="66" t="s">
        <v>102</v>
      </c>
      <c r="AR10" s="66" t="s">
        <v>117</v>
      </c>
      <c r="AS10" s="66" t="s">
        <v>38</v>
      </c>
      <c r="AT10" s="66" t="s">
        <v>117</v>
      </c>
      <c r="AU10" s="66" t="s">
        <v>36</v>
      </c>
      <c r="AV10" s="66" t="s">
        <v>102</v>
      </c>
      <c r="AW10" s="42"/>
      <c r="AX10" s="66" t="s">
        <v>60</v>
      </c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42"/>
      <c r="BO10" s="66" t="s">
        <v>60</v>
      </c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</row>
    <row r="11" spans="1:82" s="65" customFormat="1" ht="60" hidden="1" x14ac:dyDescent="0.25">
      <c r="A11" s="88" t="s">
        <v>312</v>
      </c>
      <c r="B11" s="66" t="s">
        <v>277</v>
      </c>
      <c r="C11" s="66" t="s">
        <v>315</v>
      </c>
      <c r="D11" s="66" t="s">
        <v>257</v>
      </c>
      <c r="E11" s="66" t="s">
        <v>34</v>
      </c>
      <c r="F11" s="58" t="s">
        <v>20</v>
      </c>
      <c r="G11" s="67" t="s">
        <v>208</v>
      </c>
      <c r="H11" s="67" t="s">
        <v>243</v>
      </c>
      <c r="I11" s="73" t="s">
        <v>169</v>
      </c>
      <c r="J11" s="73" t="s">
        <v>165</v>
      </c>
      <c r="K11" s="66" t="s">
        <v>317</v>
      </c>
      <c r="L11" s="66" t="s">
        <v>27</v>
      </c>
      <c r="M11" s="66" t="s">
        <v>184</v>
      </c>
      <c r="N11" s="66"/>
      <c r="O11" s="66" t="s">
        <v>27</v>
      </c>
      <c r="P11" s="42"/>
      <c r="Q11" s="38"/>
      <c r="R11" s="69" t="s">
        <v>264</v>
      </c>
      <c r="S11" s="70" t="s">
        <v>265</v>
      </c>
      <c r="T11" s="70"/>
      <c r="U11" s="70" t="s">
        <v>266</v>
      </c>
      <c r="V11" s="70" t="s">
        <v>267</v>
      </c>
      <c r="W11" s="70" t="s">
        <v>268</v>
      </c>
      <c r="X11" s="70"/>
      <c r="Y11" s="70" t="s">
        <v>269</v>
      </c>
      <c r="Z11" s="70" t="s">
        <v>270</v>
      </c>
      <c r="AA11" s="66"/>
      <c r="AB11" s="43"/>
      <c r="AC11" s="66" t="s">
        <v>37</v>
      </c>
      <c r="AD11" s="66" t="s">
        <v>215</v>
      </c>
      <c r="AE11" s="66" t="s">
        <v>216</v>
      </c>
      <c r="AF11" s="71" t="s">
        <v>217</v>
      </c>
      <c r="AG11" s="67" t="s">
        <v>106</v>
      </c>
      <c r="AH11" s="66"/>
      <c r="AI11" s="66"/>
      <c r="AJ11" s="43"/>
      <c r="AK11" s="66" t="s">
        <v>173</v>
      </c>
      <c r="AL11" s="42"/>
      <c r="AM11" s="66" t="s">
        <v>99</v>
      </c>
      <c r="AN11" s="66"/>
      <c r="AO11" s="66" t="s">
        <v>34</v>
      </c>
      <c r="AP11" s="66" t="s">
        <v>271</v>
      </c>
      <c r="AQ11" s="66" t="s">
        <v>102</v>
      </c>
      <c r="AR11" s="66" t="s">
        <v>54</v>
      </c>
      <c r="AS11" s="66" t="s">
        <v>38</v>
      </c>
      <c r="AT11" s="66" t="s">
        <v>272</v>
      </c>
      <c r="AU11" s="66" t="s">
        <v>36</v>
      </c>
      <c r="AV11" s="66" t="s">
        <v>102</v>
      </c>
      <c r="AW11" s="42"/>
      <c r="AX11" s="66" t="s">
        <v>60</v>
      </c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42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</row>
    <row r="12" spans="1:82" s="65" customFormat="1" ht="60" hidden="1" x14ac:dyDescent="0.25">
      <c r="A12" s="88" t="s">
        <v>313</v>
      </c>
      <c r="B12" s="66" t="s">
        <v>278</v>
      </c>
      <c r="C12" s="66" t="s">
        <v>316</v>
      </c>
      <c r="D12" s="66" t="s">
        <v>257</v>
      </c>
      <c r="E12" s="66" t="s">
        <v>34</v>
      </c>
      <c r="F12" s="58" t="s">
        <v>20</v>
      </c>
      <c r="G12" s="67" t="s">
        <v>208</v>
      </c>
      <c r="H12" s="67" t="s">
        <v>243</v>
      </c>
      <c r="I12" s="73" t="s">
        <v>169</v>
      </c>
      <c r="J12" s="73" t="s">
        <v>165</v>
      </c>
      <c r="K12" s="66" t="s">
        <v>318</v>
      </c>
      <c r="L12" s="66" t="s">
        <v>27</v>
      </c>
      <c r="M12" s="66" t="s">
        <v>184</v>
      </c>
      <c r="N12" s="66"/>
      <c r="O12" s="66" t="s">
        <v>27</v>
      </c>
      <c r="P12" s="42"/>
      <c r="Q12" s="38"/>
      <c r="R12" s="69" t="s">
        <v>264</v>
      </c>
      <c r="S12" s="70" t="s">
        <v>265</v>
      </c>
      <c r="T12" s="70"/>
      <c r="U12" s="70" t="s">
        <v>266</v>
      </c>
      <c r="V12" s="70" t="s">
        <v>267</v>
      </c>
      <c r="W12" s="70" t="s">
        <v>268</v>
      </c>
      <c r="X12" s="70"/>
      <c r="Y12" s="70" t="s">
        <v>269</v>
      </c>
      <c r="Z12" s="70" t="s">
        <v>270</v>
      </c>
      <c r="AA12" s="66"/>
      <c r="AB12" s="43"/>
      <c r="AC12" s="66" t="s">
        <v>37</v>
      </c>
      <c r="AD12" s="66" t="s">
        <v>215</v>
      </c>
      <c r="AE12" s="66" t="s">
        <v>216</v>
      </c>
      <c r="AF12" s="71" t="s">
        <v>217</v>
      </c>
      <c r="AG12" s="67" t="s">
        <v>106</v>
      </c>
      <c r="AH12" s="66"/>
      <c r="AI12" s="66"/>
      <c r="AJ12" s="43"/>
      <c r="AK12" s="66" t="s">
        <v>173</v>
      </c>
      <c r="AL12" s="42"/>
      <c r="AM12" s="66" t="s">
        <v>99</v>
      </c>
      <c r="AN12" s="66"/>
      <c r="AO12" s="66" t="s">
        <v>34</v>
      </c>
      <c r="AP12" s="66" t="s">
        <v>271</v>
      </c>
      <c r="AQ12" s="66" t="s">
        <v>102</v>
      </c>
      <c r="AR12" s="66" t="s">
        <v>54</v>
      </c>
      <c r="AS12" s="66" t="s">
        <v>38</v>
      </c>
      <c r="AT12" s="66" t="s">
        <v>272</v>
      </c>
      <c r="AU12" s="66" t="s">
        <v>36</v>
      </c>
      <c r="AV12" s="66" t="s">
        <v>102</v>
      </c>
      <c r="AW12" s="42"/>
      <c r="AX12" s="66" t="s">
        <v>60</v>
      </c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42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</row>
    <row r="13" spans="1:82" s="65" customFormat="1" ht="90" hidden="1" x14ac:dyDescent="0.25">
      <c r="A13" s="88" t="s">
        <v>319</v>
      </c>
      <c r="B13" s="66" t="s">
        <v>311</v>
      </c>
      <c r="C13" s="66" t="s">
        <v>322</v>
      </c>
      <c r="D13" s="66" t="s">
        <v>257</v>
      </c>
      <c r="E13" s="66" t="s">
        <v>34</v>
      </c>
      <c r="F13" s="58" t="s">
        <v>20</v>
      </c>
      <c r="G13" s="67" t="s">
        <v>208</v>
      </c>
      <c r="H13" s="67" t="s">
        <v>243</v>
      </c>
      <c r="I13" s="73" t="s">
        <v>169</v>
      </c>
      <c r="J13" s="66" t="s">
        <v>116</v>
      </c>
      <c r="K13" s="66" t="s">
        <v>326</v>
      </c>
      <c r="L13" s="66" t="s">
        <v>27</v>
      </c>
      <c r="M13" s="66" t="s">
        <v>184</v>
      </c>
      <c r="N13" s="66"/>
      <c r="O13" s="66" t="s">
        <v>27</v>
      </c>
      <c r="P13" s="42"/>
      <c r="Q13" s="38" t="s">
        <v>174</v>
      </c>
      <c r="R13" s="66" t="s">
        <v>23</v>
      </c>
      <c r="S13" s="44" t="s">
        <v>175</v>
      </c>
      <c r="T13" s="66"/>
      <c r="U13" s="66"/>
      <c r="V13" s="66" t="s">
        <v>176</v>
      </c>
      <c r="W13" s="66" t="s">
        <v>121</v>
      </c>
      <c r="X13" s="66" t="s">
        <v>176</v>
      </c>
      <c r="Y13" s="66" t="s">
        <v>120</v>
      </c>
      <c r="Z13" s="66" t="s">
        <v>177</v>
      </c>
      <c r="AA13" s="66"/>
      <c r="AB13" s="43"/>
      <c r="AC13" s="66" t="s">
        <v>37</v>
      </c>
      <c r="AD13" s="66" t="s">
        <v>215</v>
      </c>
      <c r="AE13" s="66" t="s">
        <v>216</v>
      </c>
      <c r="AF13" s="71" t="s">
        <v>217</v>
      </c>
      <c r="AG13" s="67" t="s">
        <v>106</v>
      </c>
      <c r="AH13" s="66"/>
      <c r="AI13" s="66"/>
      <c r="AJ13" s="43"/>
      <c r="AK13" s="66" t="s">
        <v>173</v>
      </c>
      <c r="AL13" s="42"/>
      <c r="AM13" s="66" t="s">
        <v>99</v>
      </c>
      <c r="AN13" s="66"/>
      <c r="AO13" s="66" t="s">
        <v>34</v>
      </c>
      <c r="AP13" s="66" t="s">
        <v>35</v>
      </c>
      <c r="AQ13" s="66" t="s">
        <v>102</v>
      </c>
      <c r="AR13" s="66" t="s">
        <v>117</v>
      </c>
      <c r="AS13" s="66" t="s">
        <v>38</v>
      </c>
      <c r="AT13" s="66" t="s">
        <v>117</v>
      </c>
      <c r="AU13" s="66" t="s">
        <v>36</v>
      </c>
      <c r="AV13" s="66" t="s">
        <v>102</v>
      </c>
      <c r="AW13" s="42"/>
      <c r="AX13" s="66" t="s">
        <v>60</v>
      </c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42"/>
      <c r="BO13" s="66" t="s">
        <v>60</v>
      </c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</row>
    <row r="14" spans="1:82" s="65" customFormat="1" ht="60" hidden="1" x14ac:dyDescent="0.25">
      <c r="A14" s="88" t="s">
        <v>320</v>
      </c>
      <c r="B14" s="66" t="s">
        <v>310</v>
      </c>
      <c r="C14" s="66" t="s">
        <v>323</v>
      </c>
      <c r="D14" s="66" t="s">
        <v>257</v>
      </c>
      <c r="E14" s="66" t="s">
        <v>34</v>
      </c>
      <c r="F14" s="58" t="s">
        <v>20</v>
      </c>
      <c r="G14" s="67" t="s">
        <v>208</v>
      </c>
      <c r="H14" s="67" t="s">
        <v>243</v>
      </c>
      <c r="I14" s="73" t="s">
        <v>169</v>
      </c>
      <c r="J14" s="73" t="s">
        <v>165</v>
      </c>
      <c r="K14" s="66" t="s">
        <v>325</v>
      </c>
      <c r="L14" s="66" t="s">
        <v>27</v>
      </c>
      <c r="M14" s="66" t="s">
        <v>184</v>
      </c>
      <c r="N14" s="66"/>
      <c r="O14" s="66" t="s">
        <v>27</v>
      </c>
      <c r="P14" s="42"/>
      <c r="Q14" s="38"/>
      <c r="R14" s="69" t="s">
        <v>264</v>
      </c>
      <c r="S14" s="70" t="s">
        <v>265</v>
      </c>
      <c r="T14" s="70"/>
      <c r="U14" s="70" t="s">
        <v>266</v>
      </c>
      <c r="V14" s="70" t="s">
        <v>267</v>
      </c>
      <c r="W14" s="70" t="s">
        <v>268</v>
      </c>
      <c r="X14" s="70"/>
      <c r="Y14" s="70" t="s">
        <v>269</v>
      </c>
      <c r="Z14" s="70" t="s">
        <v>270</v>
      </c>
      <c r="AA14" s="66"/>
      <c r="AB14" s="43"/>
      <c r="AC14" s="66" t="s">
        <v>37</v>
      </c>
      <c r="AD14" s="66" t="s">
        <v>215</v>
      </c>
      <c r="AE14" s="66" t="s">
        <v>216</v>
      </c>
      <c r="AF14" s="71" t="s">
        <v>217</v>
      </c>
      <c r="AG14" s="67" t="s">
        <v>106</v>
      </c>
      <c r="AH14" s="66"/>
      <c r="AI14" s="66"/>
      <c r="AJ14" s="43"/>
      <c r="AK14" s="66" t="s">
        <v>173</v>
      </c>
      <c r="AL14" s="42"/>
      <c r="AM14" s="66" t="s">
        <v>99</v>
      </c>
      <c r="AN14" s="66"/>
      <c r="AO14" s="66" t="s">
        <v>34</v>
      </c>
      <c r="AP14" s="66" t="s">
        <v>271</v>
      </c>
      <c r="AQ14" s="66" t="s">
        <v>102</v>
      </c>
      <c r="AR14" s="66" t="s">
        <v>54</v>
      </c>
      <c r="AS14" s="66" t="s">
        <v>38</v>
      </c>
      <c r="AT14" s="66" t="s">
        <v>272</v>
      </c>
      <c r="AU14" s="66" t="s">
        <v>36</v>
      </c>
      <c r="AV14" s="66" t="s">
        <v>102</v>
      </c>
      <c r="AW14" s="42"/>
      <c r="AX14" s="66" t="s">
        <v>101</v>
      </c>
      <c r="AY14" s="66" t="s">
        <v>328</v>
      </c>
      <c r="AZ14" s="66"/>
      <c r="BA14" s="70" t="s">
        <v>273</v>
      </c>
      <c r="BB14" s="66"/>
      <c r="BC14" s="66"/>
      <c r="BD14" s="66"/>
      <c r="BE14" s="66"/>
      <c r="BF14" s="70" t="s">
        <v>279</v>
      </c>
      <c r="BG14" s="66"/>
      <c r="BH14" s="66"/>
      <c r="BI14" s="70" t="s">
        <v>275</v>
      </c>
      <c r="BJ14" s="70" t="s">
        <v>268</v>
      </c>
      <c r="BK14" s="70" t="s">
        <v>269</v>
      </c>
      <c r="BL14" s="87" t="s">
        <v>280</v>
      </c>
      <c r="BM14" s="66"/>
      <c r="BN14" s="42"/>
      <c r="BO14" s="66" t="s">
        <v>60</v>
      </c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</row>
    <row r="15" spans="1:82" s="65" customFormat="1" ht="90" hidden="1" x14ac:dyDescent="0.25">
      <c r="A15" s="88" t="s">
        <v>321</v>
      </c>
      <c r="B15" s="66" t="s">
        <v>297</v>
      </c>
      <c r="C15" s="66" t="s">
        <v>324</v>
      </c>
      <c r="D15" s="66" t="s">
        <v>257</v>
      </c>
      <c r="E15" s="66" t="s">
        <v>34</v>
      </c>
      <c r="F15" s="58" t="s">
        <v>20</v>
      </c>
      <c r="G15" s="67" t="s">
        <v>208</v>
      </c>
      <c r="H15" s="67" t="s">
        <v>243</v>
      </c>
      <c r="I15" s="73" t="s">
        <v>169</v>
      </c>
      <c r="J15" s="66" t="s">
        <v>116</v>
      </c>
      <c r="K15" s="66" t="s">
        <v>327</v>
      </c>
      <c r="L15" s="66" t="s">
        <v>27</v>
      </c>
      <c r="M15" s="66" t="s">
        <v>184</v>
      </c>
      <c r="N15" s="66"/>
      <c r="O15" s="66" t="s">
        <v>27</v>
      </c>
      <c r="P15" s="42"/>
      <c r="Q15" s="38" t="s">
        <v>174</v>
      </c>
      <c r="R15" s="66" t="s">
        <v>23</v>
      </c>
      <c r="S15" s="44" t="s">
        <v>175</v>
      </c>
      <c r="T15" s="66"/>
      <c r="U15" s="66"/>
      <c r="V15" s="66" t="s">
        <v>176</v>
      </c>
      <c r="W15" s="66" t="s">
        <v>121</v>
      </c>
      <c r="X15" s="66" t="s">
        <v>176</v>
      </c>
      <c r="Y15" s="66" t="s">
        <v>120</v>
      </c>
      <c r="Z15" s="66" t="s">
        <v>177</v>
      </c>
      <c r="AA15" s="66"/>
      <c r="AB15" s="43"/>
      <c r="AC15" s="66" t="s">
        <v>37</v>
      </c>
      <c r="AD15" s="66" t="s">
        <v>215</v>
      </c>
      <c r="AE15" s="66" t="s">
        <v>216</v>
      </c>
      <c r="AF15" s="71" t="s">
        <v>217</v>
      </c>
      <c r="AG15" s="67" t="s">
        <v>106</v>
      </c>
      <c r="AH15" s="66"/>
      <c r="AI15" s="66"/>
      <c r="AJ15" s="43"/>
      <c r="AK15" s="66" t="s">
        <v>173</v>
      </c>
      <c r="AL15" s="42"/>
      <c r="AM15" s="66" t="s">
        <v>99</v>
      </c>
      <c r="AN15" s="66"/>
      <c r="AO15" s="66" t="s">
        <v>34</v>
      </c>
      <c r="AP15" s="66" t="s">
        <v>35</v>
      </c>
      <c r="AQ15" s="66" t="s">
        <v>102</v>
      </c>
      <c r="AR15" s="66" t="s">
        <v>117</v>
      </c>
      <c r="AS15" s="66" t="s">
        <v>38</v>
      </c>
      <c r="AT15" s="66" t="s">
        <v>117</v>
      </c>
      <c r="AU15" s="66" t="s">
        <v>36</v>
      </c>
      <c r="AV15" s="66" t="s">
        <v>102</v>
      </c>
      <c r="AW15" s="42"/>
      <c r="AX15" s="66" t="s">
        <v>60</v>
      </c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42"/>
      <c r="BO15" s="66" t="s">
        <v>60</v>
      </c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</row>
    <row r="16" spans="1:82" s="65" customFormat="1" ht="60" hidden="1" x14ac:dyDescent="0.25">
      <c r="A16" s="88" t="s">
        <v>406</v>
      </c>
      <c r="B16" s="66" t="s">
        <v>34</v>
      </c>
      <c r="C16" s="66" t="s">
        <v>377</v>
      </c>
      <c r="D16" s="66" t="s">
        <v>257</v>
      </c>
      <c r="E16" s="66" t="s">
        <v>34</v>
      </c>
      <c r="F16" s="91" t="s">
        <v>20</v>
      </c>
      <c r="G16" s="67" t="s">
        <v>378</v>
      </c>
      <c r="H16" s="68" t="s">
        <v>379</v>
      </c>
      <c r="I16" s="73" t="s">
        <v>169</v>
      </c>
      <c r="J16" s="73" t="s">
        <v>165</v>
      </c>
      <c r="K16" s="66" t="s">
        <v>380</v>
      </c>
      <c r="L16" s="66" t="s">
        <v>27</v>
      </c>
      <c r="M16" s="66" t="s">
        <v>184</v>
      </c>
      <c r="N16" s="66"/>
      <c r="O16" s="66" t="s">
        <v>27</v>
      </c>
      <c r="P16" s="42"/>
      <c r="Q16" s="38" t="s">
        <v>381</v>
      </c>
      <c r="R16" s="66" t="s">
        <v>395</v>
      </c>
      <c r="S16" s="70" t="s">
        <v>265</v>
      </c>
      <c r="T16" s="70"/>
      <c r="U16" s="70" t="s">
        <v>266</v>
      </c>
      <c r="V16" s="70" t="s">
        <v>267</v>
      </c>
      <c r="W16" s="70" t="s">
        <v>268</v>
      </c>
      <c r="X16" s="70"/>
      <c r="Y16" s="70" t="s">
        <v>269</v>
      </c>
      <c r="Z16" s="70" t="s">
        <v>270</v>
      </c>
      <c r="AA16" s="66"/>
      <c r="AB16" s="43"/>
      <c r="AC16" s="66" t="s">
        <v>37</v>
      </c>
      <c r="AD16" s="66" t="s">
        <v>385</v>
      </c>
      <c r="AE16" s="66" t="s">
        <v>386</v>
      </c>
      <c r="AF16" s="71" t="s">
        <v>387</v>
      </c>
      <c r="AG16" s="67" t="s">
        <v>106</v>
      </c>
      <c r="AH16" s="66"/>
      <c r="AI16" s="66"/>
      <c r="AJ16" s="43"/>
      <c r="AK16" s="66" t="s">
        <v>173</v>
      </c>
      <c r="AL16" s="42"/>
      <c r="AM16" s="66" t="s">
        <v>99</v>
      </c>
      <c r="AN16" s="66"/>
      <c r="AO16" s="66" t="s">
        <v>34</v>
      </c>
      <c r="AP16" s="66" t="s">
        <v>271</v>
      </c>
      <c r="AQ16" s="66" t="s">
        <v>102</v>
      </c>
      <c r="AR16" s="66" t="s">
        <v>54</v>
      </c>
      <c r="AS16" s="66" t="s">
        <v>38</v>
      </c>
      <c r="AT16" s="66" t="s">
        <v>272</v>
      </c>
      <c r="AU16" s="66" t="s">
        <v>36</v>
      </c>
      <c r="AV16" s="66" t="s">
        <v>102</v>
      </c>
      <c r="AW16" s="42"/>
      <c r="AX16" s="66" t="s">
        <v>60</v>
      </c>
      <c r="AY16" s="66"/>
      <c r="AZ16" s="66"/>
      <c r="BA16" s="66"/>
      <c r="BB16" s="66"/>
      <c r="BC16" s="66"/>
      <c r="BD16" s="66"/>
      <c r="BE16" s="66"/>
      <c r="BF16" s="69"/>
      <c r="BG16" s="69"/>
      <c r="BH16" s="69"/>
      <c r="BI16" s="69"/>
      <c r="BJ16" s="69"/>
      <c r="BK16" s="70"/>
      <c r="BL16" s="66"/>
      <c r="BM16" s="66"/>
      <c r="BN16" s="42"/>
      <c r="BO16" s="66" t="s">
        <v>60</v>
      </c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</row>
    <row r="17" spans="1:82" s="65" customFormat="1" ht="60" hidden="1" x14ac:dyDescent="0.25">
      <c r="A17" s="88" t="s">
        <v>407</v>
      </c>
      <c r="B17" s="66" t="s">
        <v>395</v>
      </c>
      <c r="C17" s="66" t="s">
        <v>412</v>
      </c>
      <c r="D17" s="66" t="s">
        <v>257</v>
      </c>
      <c r="E17" s="66" t="s">
        <v>34</v>
      </c>
      <c r="F17" s="91" t="s">
        <v>20</v>
      </c>
      <c r="G17" s="67" t="s">
        <v>378</v>
      </c>
      <c r="H17" s="68" t="s">
        <v>379</v>
      </c>
      <c r="I17" s="73" t="s">
        <v>169</v>
      </c>
      <c r="J17" s="73" t="s">
        <v>165</v>
      </c>
      <c r="K17" s="66" t="s">
        <v>396</v>
      </c>
      <c r="L17" s="66" t="s">
        <v>27</v>
      </c>
      <c r="M17" s="66" t="s">
        <v>184</v>
      </c>
      <c r="N17" s="66"/>
      <c r="O17" s="66" t="s">
        <v>27</v>
      </c>
      <c r="P17" s="42"/>
      <c r="Q17" s="38" t="s">
        <v>381</v>
      </c>
      <c r="R17" s="66" t="s">
        <v>418</v>
      </c>
      <c r="S17" s="73" t="s">
        <v>382</v>
      </c>
      <c r="T17" s="70" t="s">
        <v>383</v>
      </c>
      <c r="U17" s="70"/>
      <c r="V17" s="73" t="s">
        <v>267</v>
      </c>
      <c r="W17" s="70" t="s">
        <v>384</v>
      </c>
      <c r="X17" s="70"/>
      <c r="Y17" s="73" t="s">
        <v>269</v>
      </c>
      <c r="Z17" s="68" t="s">
        <v>417</v>
      </c>
      <c r="AA17" s="66"/>
      <c r="AB17" s="43"/>
      <c r="AC17" s="66" t="s">
        <v>37</v>
      </c>
      <c r="AD17" s="66" t="s">
        <v>385</v>
      </c>
      <c r="AE17" s="66" t="s">
        <v>386</v>
      </c>
      <c r="AF17" s="71" t="s">
        <v>387</v>
      </c>
      <c r="AG17" s="67" t="s">
        <v>106</v>
      </c>
      <c r="AH17" s="66"/>
      <c r="AI17" s="66"/>
      <c r="AJ17" s="43"/>
      <c r="AK17" s="66" t="s">
        <v>173</v>
      </c>
      <c r="AL17" s="42"/>
      <c r="AM17" s="66" t="s">
        <v>99</v>
      </c>
      <c r="AN17" s="66"/>
      <c r="AO17" s="66" t="s">
        <v>34</v>
      </c>
      <c r="AP17" s="66" t="s">
        <v>271</v>
      </c>
      <c r="AQ17" s="66" t="s">
        <v>102</v>
      </c>
      <c r="AR17" s="66" t="s">
        <v>54</v>
      </c>
      <c r="AS17" s="66" t="s">
        <v>38</v>
      </c>
      <c r="AT17" s="66" t="s">
        <v>272</v>
      </c>
      <c r="AU17" s="66" t="s">
        <v>36</v>
      </c>
      <c r="AV17" s="66" t="s">
        <v>102</v>
      </c>
      <c r="AW17" s="42"/>
      <c r="AX17" s="66" t="s">
        <v>101</v>
      </c>
      <c r="AY17" s="66" t="s">
        <v>397</v>
      </c>
      <c r="AZ17" s="66"/>
      <c r="BA17" s="66" t="s">
        <v>388</v>
      </c>
      <c r="BB17" s="66"/>
      <c r="BC17" s="66" t="s">
        <v>34</v>
      </c>
      <c r="BD17" s="66" t="s">
        <v>34</v>
      </c>
      <c r="BE17" s="66" t="s">
        <v>34</v>
      </c>
      <c r="BF17" s="69" t="s">
        <v>389</v>
      </c>
      <c r="BG17" s="69" t="s">
        <v>390</v>
      </c>
      <c r="BH17" s="69" t="s">
        <v>391</v>
      </c>
      <c r="BI17" s="69" t="s">
        <v>392</v>
      </c>
      <c r="BJ17" s="69" t="s">
        <v>393</v>
      </c>
      <c r="BK17" s="70" t="s">
        <v>269</v>
      </c>
      <c r="BL17" s="66" t="s">
        <v>394</v>
      </c>
      <c r="BM17" s="66"/>
      <c r="BN17" s="42"/>
      <c r="BO17" s="66" t="s">
        <v>60</v>
      </c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</row>
    <row r="18" spans="1:82" s="65" customFormat="1" ht="60" hidden="1" x14ac:dyDescent="0.25">
      <c r="A18" s="88" t="s">
        <v>408</v>
      </c>
      <c r="B18" s="66" t="s">
        <v>263</v>
      </c>
      <c r="C18" s="66" t="s">
        <v>413</v>
      </c>
      <c r="D18" s="66" t="s">
        <v>257</v>
      </c>
      <c r="E18" s="66" t="s">
        <v>34</v>
      </c>
      <c r="F18" s="91" t="s">
        <v>20</v>
      </c>
      <c r="G18" s="67" t="s">
        <v>378</v>
      </c>
      <c r="H18" s="68" t="s">
        <v>379</v>
      </c>
      <c r="I18" s="73" t="s">
        <v>169</v>
      </c>
      <c r="J18" s="73" t="s">
        <v>165</v>
      </c>
      <c r="K18" s="66" t="s">
        <v>398</v>
      </c>
      <c r="L18" s="66" t="s">
        <v>27</v>
      </c>
      <c r="M18" s="66" t="s">
        <v>184</v>
      </c>
      <c r="N18" s="66"/>
      <c r="O18" s="66" t="s">
        <v>27</v>
      </c>
      <c r="P18" s="42"/>
      <c r="Q18" s="38" t="s">
        <v>399</v>
      </c>
      <c r="R18" s="66" t="s">
        <v>419</v>
      </c>
      <c r="S18" s="73" t="s">
        <v>382</v>
      </c>
      <c r="T18" s="70" t="s">
        <v>383</v>
      </c>
      <c r="U18" s="70"/>
      <c r="V18" s="73" t="s">
        <v>267</v>
      </c>
      <c r="W18" s="70" t="s">
        <v>384</v>
      </c>
      <c r="X18" s="70"/>
      <c r="Y18" s="73" t="s">
        <v>269</v>
      </c>
      <c r="Z18" s="68" t="s">
        <v>417</v>
      </c>
      <c r="AA18" s="66"/>
      <c r="AB18" s="43"/>
      <c r="AC18" s="66" t="s">
        <v>37</v>
      </c>
      <c r="AD18" s="66" t="s">
        <v>385</v>
      </c>
      <c r="AE18" s="66" t="s">
        <v>386</v>
      </c>
      <c r="AF18" s="71" t="s">
        <v>387</v>
      </c>
      <c r="AG18" s="67" t="s">
        <v>106</v>
      </c>
      <c r="AH18" s="66"/>
      <c r="AI18" s="66"/>
      <c r="AJ18" s="43"/>
      <c r="AK18" s="66" t="s">
        <v>173</v>
      </c>
      <c r="AL18" s="42"/>
      <c r="AM18" s="66" t="s">
        <v>99</v>
      </c>
      <c r="AN18" s="66"/>
      <c r="AO18" s="66" t="s">
        <v>34</v>
      </c>
      <c r="AP18" s="66" t="s">
        <v>271</v>
      </c>
      <c r="AQ18" s="66" t="s">
        <v>102</v>
      </c>
      <c r="AR18" s="66" t="s">
        <v>54</v>
      </c>
      <c r="AS18" s="66" t="s">
        <v>38</v>
      </c>
      <c r="AT18" s="66" t="s">
        <v>272</v>
      </c>
      <c r="AU18" s="66" t="s">
        <v>36</v>
      </c>
      <c r="AV18" s="66" t="s">
        <v>102</v>
      </c>
      <c r="AW18" s="42"/>
      <c r="AX18" s="66" t="s">
        <v>101</v>
      </c>
      <c r="AY18" s="66" t="s">
        <v>532</v>
      </c>
      <c r="AZ18" s="66"/>
      <c r="BA18" s="66" t="s">
        <v>539</v>
      </c>
      <c r="BB18" s="66"/>
      <c r="BC18" s="66" t="s">
        <v>533</v>
      </c>
      <c r="BD18" s="66"/>
      <c r="BE18" s="66"/>
      <c r="BF18" s="70" t="s">
        <v>538</v>
      </c>
      <c r="BG18" s="70" t="s">
        <v>537</v>
      </c>
      <c r="BH18" s="70"/>
      <c r="BI18" s="70" t="s">
        <v>534</v>
      </c>
      <c r="BJ18" s="70" t="s">
        <v>536</v>
      </c>
      <c r="BK18" s="70" t="s">
        <v>269</v>
      </c>
      <c r="BL18" s="66" t="s">
        <v>535</v>
      </c>
      <c r="BM18" s="66"/>
      <c r="BN18" s="42"/>
      <c r="BO18" s="66" t="s">
        <v>60</v>
      </c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</row>
    <row r="19" spans="1:82" s="65" customFormat="1" ht="60" hidden="1" x14ac:dyDescent="0.25">
      <c r="A19" s="88" t="s">
        <v>409</v>
      </c>
      <c r="B19" s="66" t="s">
        <v>400</v>
      </c>
      <c r="C19" s="66" t="s">
        <v>414</v>
      </c>
      <c r="D19" s="66" t="s">
        <v>257</v>
      </c>
      <c r="E19" s="66" t="s">
        <v>34</v>
      </c>
      <c r="F19" s="91" t="s">
        <v>20</v>
      </c>
      <c r="G19" s="67" t="s">
        <v>378</v>
      </c>
      <c r="H19" s="68" t="s">
        <v>379</v>
      </c>
      <c r="I19" s="73" t="s">
        <v>169</v>
      </c>
      <c r="J19" s="73" t="s">
        <v>165</v>
      </c>
      <c r="K19" s="66" t="s">
        <v>402</v>
      </c>
      <c r="L19" s="66" t="s">
        <v>27</v>
      </c>
      <c r="M19" s="66" t="s">
        <v>184</v>
      </c>
      <c r="N19" s="66"/>
      <c r="O19" s="66" t="s">
        <v>27</v>
      </c>
      <c r="P19" s="42"/>
      <c r="Q19" s="38" t="s">
        <v>381</v>
      </c>
      <c r="R19" s="66" t="s">
        <v>420</v>
      </c>
      <c r="S19" s="73" t="s">
        <v>382</v>
      </c>
      <c r="T19" s="70" t="s">
        <v>383</v>
      </c>
      <c r="U19" s="70"/>
      <c r="V19" s="73" t="s">
        <v>267</v>
      </c>
      <c r="W19" s="70" t="s">
        <v>384</v>
      </c>
      <c r="X19" s="70"/>
      <c r="Y19" s="73" t="s">
        <v>269</v>
      </c>
      <c r="Z19" s="68" t="s">
        <v>417</v>
      </c>
      <c r="AA19" s="66"/>
      <c r="AB19" s="43"/>
      <c r="AC19" s="66" t="s">
        <v>37</v>
      </c>
      <c r="AD19" s="66" t="s">
        <v>385</v>
      </c>
      <c r="AE19" s="66" t="s">
        <v>386</v>
      </c>
      <c r="AF19" s="71" t="s">
        <v>387</v>
      </c>
      <c r="AG19" s="67" t="s">
        <v>106</v>
      </c>
      <c r="AH19" s="66"/>
      <c r="AI19" s="66"/>
      <c r="AJ19" s="43"/>
      <c r="AK19" s="66" t="s">
        <v>173</v>
      </c>
      <c r="AL19" s="42"/>
      <c r="AM19" s="66" t="s">
        <v>99</v>
      </c>
      <c r="AN19" s="66"/>
      <c r="AO19" s="66" t="s">
        <v>34</v>
      </c>
      <c r="AP19" s="66" t="s">
        <v>271</v>
      </c>
      <c r="AQ19" s="66" t="s">
        <v>102</v>
      </c>
      <c r="AR19" s="66" t="s">
        <v>54</v>
      </c>
      <c r="AS19" s="66" t="s">
        <v>38</v>
      </c>
      <c r="AT19" s="66" t="s">
        <v>272</v>
      </c>
      <c r="AU19" s="66" t="s">
        <v>36</v>
      </c>
      <c r="AV19" s="66" t="s">
        <v>102</v>
      </c>
      <c r="AW19" s="42"/>
      <c r="AX19" s="66" t="s">
        <v>101</v>
      </c>
      <c r="AY19" s="66" t="s">
        <v>403</v>
      </c>
      <c r="AZ19" s="66"/>
      <c r="BA19" s="66" t="s">
        <v>388</v>
      </c>
      <c r="BB19" s="66"/>
      <c r="BC19" s="66" t="s">
        <v>34</v>
      </c>
      <c r="BD19" s="66"/>
      <c r="BE19" s="66"/>
      <c r="BF19" s="69" t="s">
        <v>389</v>
      </c>
      <c r="BG19" s="69" t="s">
        <v>390</v>
      </c>
      <c r="BH19" s="69" t="s">
        <v>391</v>
      </c>
      <c r="BI19" s="69" t="s">
        <v>392</v>
      </c>
      <c r="BJ19" s="69" t="s">
        <v>393</v>
      </c>
      <c r="BK19" s="70" t="s">
        <v>269</v>
      </c>
      <c r="BL19" s="66" t="s">
        <v>394</v>
      </c>
      <c r="BM19" s="66"/>
      <c r="BN19" s="42"/>
      <c r="BO19" s="66" t="s">
        <v>60</v>
      </c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</row>
    <row r="20" spans="1:82" s="65" customFormat="1" ht="60" hidden="1" x14ac:dyDescent="0.25">
      <c r="A20" s="88" t="s">
        <v>410</v>
      </c>
      <c r="B20" s="66" t="s">
        <v>411</v>
      </c>
      <c r="C20" s="66" t="s">
        <v>401</v>
      </c>
      <c r="D20" s="66" t="s">
        <v>257</v>
      </c>
      <c r="E20" s="66" t="s">
        <v>34</v>
      </c>
      <c r="F20" s="91" t="s">
        <v>20</v>
      </c>
      <c r="G20" s="67" t="s">
        <v>378</v>
      </c>
      <c r="H20" s="68" t="s">
        <v>379</v>
      </c>
      <c r="I20" s="73" t="s">
        <v>169</v>
      </c>
      <c r="J20" s="73" t="s">
        <v>165</v>
      </c>
      <c r="K20" s="66" t="s">
        <v>404</v>
      </c>
      <c r="L20" s="66" t="s">
        <v>27</v>
      </c>
      <c r="M20" s="66" t="s">
        <v>184</v>
      </c>
      <c r="N20" s="66"/>
      <c r="O20" s="66" t="s">
        <v>27</v>
      </c>
      <c r="P20" s="42"/>
      <c r="Q20" s="38" t="s">
        <v>381</v>
      </c>
      <c r="R20" s="66" t="s">
        <v>421</v>
      </c>
      <c r="S20" s="73" t="s">
        <v>382</v>
      </c>
      <c r="T20" s="70" t="s">
        <v>383</v>
      </c>
      <c r="U20" s="70"/>
      <c r="V20" s="73" t="s">
        <v>267</v>
      </c>
      <c r="W20" s="70" t="s">
        <v>384</v>
      </c>
      <c r="X20" s="70"/>
      <c r="Y20" s="73" t="s">
        <v>269</v>
      </c>
      <c r="Z20" s="68" t="s">
        <v>417</v>
      </c>
      <c r="AA20" s="66"/>
      <c r="AB20" s="43"/>
      <c r="AC20" s="66" t="s">
        <v>37</v>
      </c>
      <c r="AD20" s="66" t="s">
        <v>385</v>
      </c>
      <c r="AE20" s="66" t="s">
        <v>386</v>
      </c>
      <c r="AF20" s="71" t="s">
        <v>387</v>
      </c>
      <c r="AG20" s="67" t="s">
        <v>106</v>
      </c>
      <c r="AH20" s="66"/>
      <c r="AI20" s="66"/>
      <c r="AJ20" s="43"/>
      <c r="AK20" s="66" t="s">
        <v>173</v>
      </c>
      <c r="AL20" s="42"/>
      <c r="AM20" s="66" t="s">
        <v>99</v>
      </c>
      <c r="AN20" s="66"/>
      <c r="AO20" s="66" t="s">
        <v>34</v>
      </c>
      <c r="AP20" s="66" t="s">
        <v>271</v>
      </c>
      <c r="AQ20" s="66" t="s">
        <v>102</v>
      </c>
      <c r="AR20" s="66" t="s">
        <v>54</v>
      </c>
      <c r="AS20" s="66" t="s">
        <v>38</v>
      </c>
      <c r="AT20" s="66" t="s">
        <v>272</v>
      </c>
      <c r="AU20" s="66" t="s">
        <v>36</v>
      </c>
      <c r="AV20" s="66" t="s">
        <v>102</v>
      </c>
      <c r="AW20" s="42"/>
      <c r="AX20" s="66" t="s">
        <v>101</v>
      </c>
      <c r="AY20" s="66" t="s">
        <v>405</v>
      </c>
      <c r="AZ20" s="66"/>
      <c r="BA20" s="66" t="s">
        <v>388</v>
      </c>
      <c r="BB20" s="66"/>
      <c r="BC20" s="66" t="s">
        <v>34</v>
      </c>
      <c r="BD20" s="66" t="s">
        <v>297</v>
      </c>
      <c r="BE20" s="66" t="s">
        <v>263</v>
      </c>
      <c r="BF20" s="69" t="s">
        <v>389</v>
      </c>
      <c r="BG20" s="69" t="s">
        <v>390</v>
      </c>
      <c r="BH20" s="69" t="s">
        <v>391</v>
      </c>
      <c r="BI20" s="69" t="s">
        <v>392</v>
      </c>
      <c r="BJ20" s="69" t="s">
        <v>393</v>
      </c>
      <c r="BK20" s="70" t="s">
        <v>269</v>
      </c>
      <c r="BL20" s="66" t="s">
        <v>394</v>
      </c>
      <c r="BM20" s="66"/>
      <c r="BN20" s="42"/>
      <c r="BO20" s="66" t="s">
        <v>60</v>
      </c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</row>
    <row r="21" spans="1:82" s="65" customFormat="1" ht="60" hidden="1" x14ac:dyDescent="0.25">
      <c r="A21" s="66" t="s">
        <v>443</v>
      </c>
      <c r="B21" s="66" t="s">
        <v>454</v>
      </c>
      <c r="C21" s="66" t="s">
        <v>444</v>
      </c>
      <c r="D21" s="66" t="s">
        <v>257</v>
      </c>
      <c r="E21" s="66" t="s">
        <v>34</v>
      </c>
      <c r="F21" s="91" t="s">
        <v>20</v>
      </c>
      <c r="G21" s="67" t="s">
        <v>378</v>
      </c>
      <c r="H21" s="68" t="s">
        <v>379</v>
      </c>
      <c r="I21" s="73" t="s">
        <v>169</v>
      </c>
      <c r="J21" s="73" t="s">
        <v>116</v>
      </c>
      <c r="K21" s="66" t="s">
        <v>445</v>
      </c>
      <c r="L21" s="66" t="s">
        <v>27</v>
      </c>
      <c r="M21" s="66" t="s">
        <v>184</v>
      </c>
      <c r="N21" s="66"/>
      <c r="O21" s="66" t="s">
        <v>27</v>
      </c>
      <c r="P21" s="42"/>
      <c r="Q21" s="38" t="s">
        <v>395</v>
      </c>
      <c r="R21" s="66" t="s">
        <v>446</v>
      </c>
      <c r="S21" s="73" t="s">
        <v>447</v>
      </c>
      <c r="T21" s="70" t="s">
        <v>448</v>
      </c>
      <c r="U21" s="70"/>
      <c r="V21" s="73" t="s">
        <v>449</v>
      </c>
      <c r="W21" s="70" t="s">
        <v>450</v>
      </c>
      <c r="X21" s="70"/>
      <c r="Y21" s="73" t="s">
        <v>120</v>
      </c>
      <c r="Z21" s="68" t="s">
        <v>451</v>
      </c>
      <c r="AA21" s="66"/>
      <c r="AB21" s="43"/>
      <c r="AC21" s="66" t="s">
        <v>37</v>
      </c>
      <c r="AD21" s="66" t="s">
        <v>385</v>
      </c>
      <c r="AE21" s="66" t="s">
        <v>386</v>
      </c>
      <c r="AF21" s="71" t="s">
        <v>387</v>
      </c>
      <c r="AG21" s="67" t="s">
        <v>106</v>
      </c>
      <c r="AH21" s="66"/>
      <c r="AI21" s="66"/>
      <c r="AJ21" s="43"/>
      <c r="AK21" s="66" t="s">
        <v>173</v>
      </c>
      <c r="AL21" s="42"/>
      <c r="AM21" s="66" t="s">
        <v>99</v>
      </c>
      <c r="AN21" s="66"/>
      <c r="AO21" s="66" t="s">
        <v>34</v>
      </c>
      <c r="AP21" s="66" t="s">
        <v>271</v>
      </c>
      <c r="AQ21" s="66" t="s">
        <v>102</v>
      </c>
      <c r="AR21" s="66" t="s">
        <v>117</v>
      </c>
      <c r="AS21" s="66" t="s">
        <v>38</v>
      </c>
      <c r="AT21" s="66" t="s">
        <v>117</v>
      </c>
      <c r="AU21" s="66" t="s">
        <v>36</v>
      </c>
      <c r="AV21" s="66" t="s">
        <v>102</v>
      </c>
      <c r="AW21" s="42"/>
      <c r="AX21" s="66" t="s">
        <v>60</v>
      </c>
      <c r="AY21" s="66"/>
      <c r="AZ21" s="66"/>
      <c r="BA21" s="66"/>
      <c r="BB21" s="66"/>
      <c r="BC21" s="66"/>
      <c r="BD21" s="66"/>
      <c r="BE21" s="66"/>
      <c r="BF21" s="69"/>
      <c r="BG21" s="69"/>
      <c r="BH21" s="69"/>
      <c r="BI21" s="69"/>
      <c r="BJ21" s="69"/>
      <c r="BK21" s="70"/>
      <c r="BL21" s="66"/>
      <c r="BM21" s="66"/>
      <c r="BN21" s="42"/>
      <c r="BO21" s="66" t="s">
        <v>60</v>
      </c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</row>
    <row r="22" spans="1:82" s="65" customFormat="1" ht="60" hidden="1" x14ac:dyDescent="0.25">
      <c r="A22" s="88" t="s">
        <v>558</v>
      </c>
      <c r="B22" s="66" t="s">
        <v>310</v>
      </c>
      <c r="C22" s="66" t="s">
        <v>559</v>
      </c>
      <c r="D22" s="66" t="s">
        <v>257</v>
      </c>
      <c r="E22" s="66" t="s">
        <v>395</v>
      </c>
      <c r="F22" s="58" t="s">
        <v>20</v>
      </c>
      <c r="G22" s="67" t="s">
        <v>208</v>
      </c>
      <c r="H22" s="67" t="s">
        <v>243</v>
      </c>
      <c r="I22" s="73" t="s">
        <v>169</v>
      </c>
      <c r="J22" s="73" t="s">
        <v>165</v>
      </c>
      <c r="K22" s="66" t="s">
        <v>560</v>
      </c>
      <c r="L22" s="66" t="s">
        <v>27</v>
      </c>
      <c r="M22" s="66" t="s">
        <v>184</v>
      </c>
      <c r="N22" s="66"/>
      <c r="O22" s="66" t="s">
        <v>27</v>
      </c>
      <c r="P22" s="42"/>
      <c r="Q22" s="38"/>
      <c r="R22" s="69" t="s">
        <v>264</v>
      </c>
      <c r="S22" s="70" t="s">
        <v>265</v>
      </c>
      <c r="T22" s="70"/>
      <c r="U22" s="70" t="s">
        <v>266</v>
      </c>
      <c r="V22" s="70" t="s">
        <v>267</v>
      </c>
      <c r="W22" s="70" t="s">
        <v>268</v>
      </c>
      <c r="X22" s="70"/>
      <c r="Y22" s="70" t="s">
        <v>269</v>
      </c>
      <c r="Z22" s="70" t="s">
        <v>270</v>
      </c>
      <c r="AA22" s="66"/>
      <c r="AB22" s="43"/>
      <c r="AC22" s="66" t="s">
        <v>37</v>
      </c>
      <c r="AD22" s="66" t="s">
        <v>215</v>
      </c>
      <c r="AE22" s="66" t="s">
        <v>216</v>
      </c>
      <c r="AF22" s="71" t="s">
        <v>217</v>
      </c>
      <c r="AG22" s="67" t="s">
        <v>106</v>
      </c>
      <c r="AH22" s="66"/>
      <c r="AI22" s="66"/>
      <c r="AJ22" s="43"/>
      <c r="AK22" s="66" t="s">
        <v>173</v>
      </c>
      <c r="AL22" s="42"/>
      <c r="AM22" s="66" t="s">
        <v>99</v>
      </c>
      <c r="AN22" s="66"/>
      <c r="AO22" s="66" t="s">
        <v>34</v>
      </c>
      <c r="AP22" s="66" t="s">
        <v>271</v>
      </c>
      <c r="AQ22" s="66" t="s">
        <v>102</v>
      </c>
      <c r="AR22" s="66" t="s">
        <v>54</v>
      </c>
      <c r="AS22" s="66" t="s">
        <v>38</v>
      </c>
      <c r="AT22" s="66" t="s">
        <v>272</v>
      </c>
      <c r="AU22" s="66" t="s">
        <v>36</v>
      </c>
      <c r="AV22" s="66" t="s">
        <v>102</v>
      </c>
      <c r="AW22" s="42"/>
      <c r="AX22" s="66" t="s">
        <v>60</v>
      </c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42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</row>
    <row r="23" spans="1:82" s="65" customFormat="1" ht="60" hidden="1" x14ac:dyDescent="0.25">
      <c r="A23" s="66" t="s">
        <v>633</v>
      </c>
      <c r="B23" s="66" t="s">
        <v>277</v>
      </c>
      <c r="C23" s="66" t="s">
        <v>634</v>
      </c>
      <c r="D23" s="66" t="s">
        <v>257</v>
      </c>
      <c r="E23" s="66" t="s">
        <v>635</v>
      </c>
      <c r="F23" s="58" t="s">
        <v>20</v>
      </c>
      <c r="G23" s="67" t="s">
        <v>208</v>
      </c>
      <c r="H23" s="67" t="s">
        <v>631</v>
      </c>
      <c r="I23" s="73" t="s">
        <v>169</v>
      </c>
      <c r="J23" s="73" t="s">
        <v>165</v>
      </c>
      <c r="K23" s="66" t="s">
        <v>636</v>
      </c>
      <c r="L23" s="66" t="s">
        <v>27</v>
      </c>
      <c r="M23" s="66" t="s">
        <v>184</v>
      </c>
      <c r="N23" s="66"/>
      <c r="O23" s="66" t="s">
        <v>27</v>
      </c>
      <c r="P23" s="42"/>
      <c r="Q23" s="38"/>
      <c r="R23" s="69" t="s">
        <v>264</v>
      </c>
      <c r="S23" s="70" t="s">
        <v>265</v>
      </c>
      <c r="T23" s="70"/>
      <c r="U23" s="70" t="s">
        <v>266</v>
      </c>
      <c r="V23" s="70" t="s">
        <v>267</v>
      </c>
      <c r="W23" s="70" t="s">
        <v>268</v>
      </c>
      <c r="X23" s="70"/>
      <c r="Y23" s="70" t="s">
        <v>269</v>
      </c>
      <c r="Z23" s="70" t="s">
        <v>270</v>
      </c>
      <c r="AA23" s="66"/>
      <c r="AB23" s="43"/>
      <c r="AC23" s="66" t="s">
        <v>37</v>
      </c>
      <c r="AD23" s="66" t="s">
        <v>215</v>
      </c>
      <c r="AE23" s="66" t="s">
        <v>216</v>
      </c>
      <c r="AF23" s="71" t="s">
        <v>217</v>
      </c>
      <c r="AG23" s="67" t="s">
        <v>106</v>
      </c>
      <c r="AH23" s="66"/>
      <c r="AI23" s="66"/>
      <c r="AJ23" s="43"/>
      <c r="AK23" s="66" t="s">
        <v>173</v>
      </c>
      <c r="AL23" s="42"/>
      <c r="AM23" s="66" t="s">
        <v>99</v>
      </c>
      <c r="AN23" s="66"/>
      <c r="AO23" s="66" t="s">
        <v>34</v>
      </c>
      <c r="AP23" s="66" t="s">
        <v>271</v>
      </c>
      <c r="AQ23" s="66" t="s">
        <v>102</v>
      </c>
      <c r="AR23" s="66" t="s">
        <v>54</v>
      </c>
      <c r="AS23" s="66" t="s">
        <v>38</v>
      </c>
      <c r="AT23" s="66" t="s">
        <v>272</v>
      </c>
      <c r="AU23" s="66" t="s">
        <v>36</v>
      </c>
      <c r="AV23" s="66" t="s">
        <v>102</v>
      </c>
      <c r="AW23" s="42"/>
      <c r="AX23" s="66" t="s">
        <v>60</v>
      </c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42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</row>
    <row r="24" spans="1:82" s="65" customFormat="1" ht="90" hidden="1" x14ac:dyDescent="0.25">
      <c r="A24" s="66" t="s">
        <v>637</v>
      </c>
      <c r="B24" s="66" t="s">
        <v>311</v>
      </c>
      <c r="C24" s="66" t="s">
        <v>638</v>
      </c>
      <c r="D24" s="66" t="s">
        <v>257</v>
      </c>
      <c r="E24" s="66" t="s">
        <v>635</v>
      </c>
      <c r="F24" s="58" t="s">
        <v>20</v>
      </c>
      <c r="G24" s="67" t="s">
        <v>208</v>
      </c>
      <c r="H24" s="67" t="s">
        <v>631</v>
      </c>
      <c r="I24" s="73" t="s">
        <v>169</v>
      </c>
      <c r="J24" s="66" t="s">
        <v>116</v>
      </c>
      <c r="K24" s="66" t="s">
        <v>639</v>
      </c>
      <c r="L24" s="66" t="s">
        <v>27</v>
      </c>
      <c r="M24" s="66" t="s">
        <v>184</v>
      </c>
      <c r="N24" s="66"/>
      <c r="O24" s="66" t="s">
        <v>27</v>
      </c>
      <c r="P24" s="42"/>
      <c r="Q24" s="38" t="s">
        <v>174</v>
      </c>
      <c r="R24" s="66" t="s">
        <v>23</v>
      </c>
      <c r="S24" s="44" t="s">
        <v>175</v>
      </c>
      <c r="T24" s="66"/>
      <c r="U24" s="66"/>
      <c r="V24" s="66" t="s">
        <v>176</v>
      </c>
      <c r="W24" s="66" t="s">
        <v>121</v>
      </c>
      <c r="X24" s="66" t="s">
        <v>176</v>
      </c>
      <c r="Y24" s="66" t="s">
        <v>120</v>
      </c>
      <c r="Z24" s="66" t="s">
        <v>177</v>
      </c>
      <c r="AA24" s="66"/>
      <c r="AB24" s="43"/>
      <c r="AC24" s="66" t="s">
        <v>37</v>
      </c>
      <c r="AD24" s="66" t="s">
        <v>215</v>
      </c>
      <c r="AE24" s="66" t="s">
        <v>216</v>
      </c>
      <c r="AF24" s="71" t="s">
        <v>217</v>
      </c>
      <c r="AG24" s="67" t="s">
        <v>106</v>
      </c>
      <c r="AH24" s="66"/>
      <c r="AI24" s="66"/>
      <c r="AJ24" s="43"/>
      <c r="AK24" s="66" t="s">
        <v>173</v>
      </c>
      <c r="AL24" s="42"/>
      <c r="AM24" s="66" t="s">
        <v>99</v>
      </c>
      <c r="AN24" s="66"/>
      <c r="AO24" s="66" t="s">
        <v>34</v>
      </c>
      <c r="AP24" s="66" t="s">
        <v>35</v>
      </c>
      <c r="AQ24" s="66" t="s">
        <v>102</v>
      </c>
      <c r="AR24" s="66" t="s">
        <v>117</v>
      </c>
      <c r="AS24" s="66" t="s">
        <v>38</v>
      </c>
      <c r="AT24" s="66" t="s">
        <v>117</v>
      </c>
      <c r="AU24" s="66" t="s">
        <v>36</v>
      </c>
      <c r="AV24" s="66" t="s">
        <v>102</v>
      </c>
      <c r="AW24" s="42"/>
      <c r="AX24" s="66" t="s">
        <v>60</v>
      </c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42"/>
      <c r="BO24" s="66" t="s">
        <v>60</v>
      </c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</row>
    <row r="25" spans="1:82" s="65" customFormat="1" ht="60" hidden="1" x14ac:dyDescent="0.25">
      <c r="A25" s="88" t="s">
        <v>647</v>
      </c>
      <c r="B25" s="66" t="s">
        <v>310</v>
      </c>
      <c r="C25" s="66" t="s">
        <v>648</v>
      </c>
      <c r="D25" s="66" t="s">
        <v>257</v>
      </c>
      <c r="E25" s="66" t="s">
        <v>395</v>
      </c>
      <c r="F25" s="58" t="s">
        <v>20</v>
      </c>
      <c r="G25" s="67" t="s">
        <v>208</v>
      </c>
      <c r="H25" s="67" t="s">
        <v>631</v>
      </c>
      <c r="I25" s="73" t="s">
        <v>169</v>
      </c>
      <c r="J25" s="73" t="s">
        <v>165</v>
      </c>
      <c r="K25" s="66" t="s">
        <v>649</v>
      </c>
      <c r="L25" s="66" t="s">
        <v>27</v>
      </c>
      <c r="M25" s="66" t="s">
        <v>184</v>
      </c>
      <c r="N25" s="66"/>
      <c r="O25" s="66" t="s">
        <v>27</v>
      </c>
      <c r="P25" s="42"/>
      <c r="Q25" s="38"/>
      <c r="R25" s="69" t="s">
        <v>264</v>
      </c>
      <c r="S25" s="70" t="s">
        <v>265</v>
      </c>
      <c r="T25" s="70"/>
      <c r="U25" s="70" t="s">
        <v>266</v>
      </c>
      <c r="V25" s="70" t="s">
        <v>267</v>
      </c>
      <c r="W25" s="70" t="s">
        <v>268</v>
      </c>
      <c r="X25" s="70"/>
      <c r="Y25" s="70" t="s">
        <v>269</v>
      </c>
      <c r="Z25" s="70" t="s">
        <v>270</v>
      </c>
      <c r="AA25" s="66"/>
      <c r="AB25" s="43"/>
      <c r="AC25" s="66" t="s">
        <v>37</v>
      </c>
      <c r="AD25" s="66" t="s">
        <v>215</v>
      </c>
      <c r="AE25" s="66" t="s">
        <v>216</v>
      </c>
      <c r="AF25" s="71" t="s">
        <v>217</v>
      </c>
      <c r="AG25" s="67" t="s">
        <v>106</v>
      </c>
      <c r="AH25" s="66"/>
      <c r="AI25" s="66"/>
      <c r="AJ25" s="43"/>
      <c r="AK25" s="66" t="s">
        <v>173</v>
      </c>
      <c r="AL25" s="42"/>
      <c r="AM25" s="66" t="s">
        <v>99</v>
      </c>
      <c r="AN25" s="66"/>
      <c r="AO25" s="66" t="s">
        <v>34</v>
      </c>
      <c r="AP25" s="66" t="s">
        <v>271</v>
      </c>
      <c r="AQ25" s="66" t="s">
        <v>102</v>
      </c>
      <c r="AR25" s="66" t="s">
        <v>54</v>
      </c>
      <c r="AS25" s="66" t="s">
        <v>38</v>
      </c>
      <c r="AT25" s="66" t="s">
        <v>272</v>
      </c>
      <c r="AU25" s="66" t="s">
        <v>36</v>
      </c>
      <c r="AV25" s="66" t="s">
        <v>102</v>
      </c>
      <c r="AW25" s="42"/>
      <c r="AX25" s="66" t="s">
        <v>101</v>
      </c>
      <c r="AY25" s="66" t="s">
        <v>650</v>
      </c>
      <c r="AZ25" s="66"/>
      <c r="BA25" s="70" t="s">
        <v>273</v>
      </c>
      <c r="BB25" s="66"/>
      <c r="BC25" s="66"/>
      <c r="BD25" s="66"/>
      <c r="BE25" s="66"/>
      <c r="BF25" s="70" t="s">
        <v>274</v>
      </c>
      <c r="BG25" s="66"/>
      <c r="BH25" s="66"/>
      <c r="BI25" s="70" t="s">
        <v>275</v>
      </c>
      <c r="BJ25" s="70" t="s">
        <v>268</v>
      </c>
      <c r="BK25" s="70" t="s">
        <v>269</v>
      </c>
      <c r="BL25" s="87" t="s">
        <v>276</v>
      </c>
      <c r="BM25" s="66"/>
      <c r="BN25" s="42"/>
      <c r="BO25" s="66" t="s">
        <v>60</v>
      </c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</row>
    <row r="26" spans="1:82" ht="60" hidden="1" x14ac:dyDescent="0.25">
      <c r="A26" s="88" t="s">
        <v>672</v>
      </c>
      <c r="B26" s="66" t="s">
        <v>34</v>
      </c>
      <c r="C26" s="66" t="s">
        <v>674</v>
      </c>
      <c r="D26" s="66" t="s">
        <v>257</v>
      </c>
      <c r="E26" s="66" t="s">
        <v>395</v>
      </c>
      <c r="F26" s="91" t="s">
        <v>20</v>
      </c>
      <c r="G26" s="67" t="s">
        <v>378</v>
      </c>
      <c r="H26" s="68" t="s">
        <v>379</v>
      </c>
      <c r="I26" s="73" t="s">
        <v>169</v>
      </c>
      <c r="J26" s="73" t="s">
        <v>165</v>
      </c>
      <c r="K26" s="66" t="s">
        <v>675</v>
      </c>
      <c r="L26" s="66" t="s">
        <v>27</v>
      </c>
      <c r="M26" s="66" t="s">
        <v>184</v>
      </c>
      <c r="N26" s="66"/>
      <c r="O26" s="66" t="s">
        <v>27</v>
      </c>
      <c r="P26" s="42"/>
      <c r="Q26" s="38" t="s">
        <v>676</v>
      </c>
      <c r="R26" s="66" t="s">
        <v>446</v>
      </c>
      <c r="S26" s="70" t="s">
        <v>265</v>
      </c>
      <c r="T26" s="70"/>
      <c r="U26" s="70" t="s">
        <v>266</v>
      </c>
      <c r="V26" s="70" t="s">
        <v>267</v>
      </c>
      <c r="W26" s="70" t="s">
        <v>268</v>
      </c>
      <c r="X26" s="70"/>
      <c r="Y26" s="70" t="s">
        <v>269</v>
      </c>
      <c r="Z26" s="70" t="s">
        <v>270</v>
      </c>
      <c r="AA26" s="66"/>
      <c r="AB26" s="43"/>
      <c r="AC26" s="66" t="s">
        <v>37</v>
      </c>
      <c r="AD26" s="66" t="s">
        <v>385</v>
      </c>
      <c r="AE26" s="66" t="s">
        <v>386</v>
      </c>
      <c r="AF26" s="71" t="s">
        <v>387</v>
      </c>
      <c r="AG26" s="67" t="s">
        <v>106</v>
      </c>
      <c r="AH26" s="66"/>
      <c r="AI26" s="66"/>
      <c r="AJ26" s="43"/>
      <c r="AK26" s="66" t="s">
        <v>173</v>
      </c>
      <c r="AL26" s="42"/>
      <c r="AM26" s="66" t="s">
        <v>99</v>
      </c>
      <c r="AN26" s="66"/>
      <c r="AO26" s="66" t="s">
        <v>34</v>
      </c>
      <c r="AP26" s="66" t="s">
        <v>271</v>
      </c>
      <c r="AQ26" s="66" t="s">
        <v>102</v>
      </c>
      <c r="AR26" s="66" t="s">
        <v>54</v>
      </c>
      <c r="AS26" s="66" t="s">
        <v>38</v>
      </c>
      <c r="AT26" s="66" t="s">
        <v>272</v>
      </c>
      <c r="AU26" s="66" t="s">
        <v>36</v>
      </c>
      <c r="AV26" s="66" t="s">
        <v>102</v>
      </c>
      <c r="AW26" s="42"/>
      <c r="AX26" s="66" t="s">
        <v>60</v>
      </c>
      <c r="AY26" s="66"/>
      <c r="AZ26" s="66"/>
      <c r="BA26" s="66"/>
      <c r="BB26" s="66"/>
      <c r="BC26" s="66"/>
      <c r="BD26" s="66"/>
      <c r="BE26" s="66"/>
      <c r="BF26" s="69"/>
      <c r="BG26" s="69"/>
      <c r="BH26" s="69"/>
      <c r="BI26" s="69"/>
      <c r="BJ26" s="69"/>
      <c r="BK26" s="70"/>
      <c r="BL26" s="66"/>
      <c r="BM26" s="66"/>
      <c r="BN26" s="42"/>
      <c r="BO26" s="66" t="s">
        <v>60</v>
      </c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</row>
    <row r="27" spans="1:82" ht="60" hidden="1" x14ac:dyDescent="0.25">
      <c r="A27" s="88" t="s">
        <v>673</v>
      </c>
      <c r="B27" s="66" t="s">
        <v>263</v>
      </c>
      <c r="C27" s="66" t="s">
        <v>677</v>
      </c>
      <c r="D27" s="66" t="s">
        <v>257</v>
      </c>
      <c r="E27" s="66" t="s">
        <v>395</v>
      </c>
      <c r="F27" s="91" t="s">
        <v>20</v>
      </c>
      <c r="G27" s="67" t="s">
        <v>378</v>
      </c>
      <c r="H27" s="68" t="s">
        <v>379</v>
      </c>
      <c r="I27" s="73" t="s">
        <v>169</v>
      </c>
      <c r="J27" s="73" t="s">
        <v>165</v>
      </c>
      <c r="K27" s="66" t="s">
        <v>678</v>
      </c>
      <c r="L27" s="66" t="s">
        <v>27</v>
      </c>
      <c r="M27" s="66" t="s">
        <v>184</v>
      </c>
      <c r="N27" s="66"/>
      <c r="O27" s="66" t="s">
        <v>27</v>
      </c>
      <c r="P27" s="42"/>
      <c r="Q27" s="38" t="s">
        <v>399</v>
      </c>
      <c r="R27" s="66" t="s">
        <v>679</v>
      </c>
      <c r="S27" s="73" t="s">
        <v>382</v>
      </c>
      <c r="T27" s="70" t="s">
        <v>383</v>
      </c>
      <c r="U27" s="70"/>
      <c r="V27" s="73" t="s">
        <v>267</v>
      </c>
      <c r="W27" s="70" t="s">
        <v>384</v>
      </c>
      <c r="X27" s="70"/>
      <c r="Y27" s="73" t="s">
        <v>269</v>
      </c>
      <c r="Z27" s="68" t="s">
        <v>417</v>
      </c>
      <c r="AA27" s="66"/>
      <c r="AB27" s="43"/>
      <c r="AC27" s="66" t="s">
        <v>37</v>
      </c>
      <c r="AD27" s="66" t="s">
        <v>385</v>
      </c>
      <c r="AE27" s="66" t="s">
        <v>386</v>
      </c>
      <c r="AF27" s="71" t="s">
        <v>387</v>
      </c>
      <c r="AG27" s="67" t="s">
        <v>106</v>
      </c>
      <c r="AH27" s="66"/>
      <c r="AI27" s="66"/>
      <c r="AJ27" s="43"/>
      <c r="AK27" s="66" t="s">
        <v>173</v>
      </c>
      <c r="AL27" s="42"/>
      <c r="AM27" s="66" t="s">
        <v>99</v>
      </c>
      <c r="AN27" s="66"/>
      <c r="AO27" s="66" t="s">
        <v>34</v>
      </c>
      <c r="AP27" s="66" t="s">
        <v>271</v>
      </c>
      <c r="AQ27" s="66" t="s">
        <v>102</v>
      </c>
      <c r="AR27" s="66" t="s">
        <v>54</v>
      </c>
      <c r="AS27" s="66" t="s">
        <v>38</v>
      </c>
      <c r="AT27" s="66" t="s">
        <v>272</v>
      </c>
      <c r="AU27" s="66" t="s">
        <v>36</v>
      </c>
      <c r="AV27" s="66" t="s">
        <v>102</v>
      </c>
      <c r="AW27" s="42"/>
      <c r="AX27" s="66" t="s">
        <v>101</v>
      </c>
      <c r="AY27" s="66" t="s">
        <v>680</v>
      </c>
      <c r="AZ27" s="66"/>
      <c r="BA27" s="66" t="s">
        <v>539</v>
      </c>
      <c r="BB27" s="66"/>
      <c r="BC27" s="66" t="s">
        <v>533</v>
      </c>
      <c r="BD27" s="66"/>
      <c r="BE27" s="66"/>
      <c r="BF27" s="70" t="s">
        <v>538</v>
      </c>
      <c r="BG27" s="70" t="s">
        <v>537</v>
      </c>
      <c r="BH27" s="70"/>
      <c r="BI27" s="70" t="s">
        <v>534</v>
      </c>
      <c r="BJ27" s="70" t="s">
        <v>536</v>
      </c>
      <c r="BK27" s="70" t="s">
        <v>269</v>
      </c>
      <c r="BL27" s="66" t="s">
        <v>535</v>
      </c>
      <c r="BM27" s="66"/>
      <c r="BN27" s="42"/>
      <c r="BO27" s="66" t="s">
        <v>60</v>
      </c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</row>
    <row r="28" spans="1:82" s="65" customFormat="1" ht="60" hidden="1" x14ac:dyDescent="0.25">
      <c r="A28" s="88" t="s">
        <v>705</v>
      </c>
      <c r="B28" s="66" t="s">
        <v>277</v>
      </c>
      <c r="C28" s="66" t="s">
        <v>285</v>
      </c>
      <c r="D28" s="66" t="s">
        <v>257</v>
      </c>
      <c r="E28" s="66" t="s">
        <v>635</v>
      </c>
      <c r="F28" s="58" t="s">
        <v>704</v>
      </c>
      <c r="G28" s="67" t="s">
        <v>208</v>
      </c>
      <c r="H28" s="67" t="s">
        <v>631</v>
      </c>
      <c r="I28" s="73" t="s">
        <v>169</v>
      </c>
      <c r="J28" s="73" t="s">
        <v>165</v>
      </c>
      <c r="K28" s="66" t="s">
        <v>290</v>
      </c>
      <c r="L28" s="66" t="s">
        <v>27</v>
      </c>
      <c r="M28" s="66" t="s">
        <v>184</v>
      </c>
      <c r="N28" s="66"/>
      <c r="O28" s="66" t="s">
        <v>27</v>
      </c>
      <c r="P28" s="42"/>
      <c r="Q28" s="38"/>
      <c r="R28" s="69" t="s">
        <v>264</v>
      </c>
      <c r="S28" s="70" t="s">
        <v>265</v>
      </c>
      <c r="T28" s="70"/>
      <c r="U28" s="70" t="s">
        <v>266</v>
      </c>
      <c r="V28" s="70" t="s">
        <v>267</v>
      </c>
      <c r="W28" s="70" t="s">
        <v>268</v>
      </c>
      <c r="X28" s="70"/>
      <c r="Y28" s="70" t="s">
        <v>269</v>
      </c>
      <c r="Z28" s="70" t="s">
        <v>270</v>
      </c>
      <c r="AA28" s="66"/>
      <c r="AB28" s="43"/>
      <c r="AC28" s="66" t="s">
        <v>37</v>
      </c>
      <c r="AD28" s="66" t="s">
        <v>215</v>
      </c>
      <c r="AE28" s="66" t="s">
        <v>216</v>
      </c>
      <c r="AF28" s="71" t="s">
        <v>217</v>
      </c>
      <c r="AG28" s="67" t="s">
        <v>106</v>
      </c>
      <c r="AH28" s="66"/>
      <c r="AI28" s="66"/>
      <c r="AJ28" s="43"/>
      <c r="AK28" s="66" t="s">
        <v>173</v>
      </c>
      <c r="AL28" s="42"/>
      <c r="AM28" s="66" t="s">
        <v>99</v>
      </c>
      <c r="AN28" s="66"/>
      <c r="AO28" s="66" t="s">
        <v>34</v>
      </c>
      <c r="AP28" s="66" t="s">
        <v>271</v>
      </c>
      <c r="AQ28" s="66" t="s">
        <v>102</v>
      </c>
      <c r="AR28" s="66" t="s">
        <v>54</v>
      </c>
      <c r="AS28" s="66" t="s">
        <v>38</v>
      </c>
      <c r="AT28" s="66" t="s">
        <v>272</v>
      </c>
      <c r="AU28" s="66" t="s">
        <v>36</v>
      </c>
      <c r="AV28" s="66" t="s">
        <v>102</v>
      </c>
      <c r="AW28" s="42"/>
      <c r="AX28" s="66" t="s">
        <v>60</v>
      </c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42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</row>
    <row r="29" spans="1:82" s="65" customFormat="1" ht="90" hidden="1" x14ac:dyDescent="0.25">
      <c r="A29" s="88" t="s">
        <v>706</v>
      </c>
      <c r="B29" s="66" t="s">
        <v>311</v>
      </c>
      <c r="C29" s="66" t="s">
        <v>255</v>
      </c>
      <c r="D29" s="66" t="s">
        <v>257</v>
      </c>
      <c r="E29" s="66" t="s">
        <v>635</v>
      </c>
      <c r="F29" s="58" t="s">
        <v>704</v>
      </c>
      <c r="G29" s="67" t="s">
        <v>208</v>
      </c>
      <c r="H29" s="67" t="s">
        <v>631</v>
      </c>
      <c r="I29" s="73" t="s">
        <v>169</v>
      </c>
      <c r="J29" s="66" t="s">
        <v>116</v>
      </c>
      <c r="K29" s="66" t="s">
        <v>256</v>
      </c>
      <c r="L29" s="66" t="s">
        <v>27</v>
      </c>
      <c r="M29" s="66" t="s">
        <v>184</v>
      </c>
      <c r="N29" s="66"/>
      <c r="O29" s="66" t="s">
        <v>27</v>
      </c>
      <c r="P29" s="42"/>
      <c r="Q29" s="38" t="s">
        <v>174</v>
      </c>
      <c r="R29" s="66" t="s">
        <v>23</v>
      </c>
      <c r="S29" s="44" t="s">
        <v>175</v>
      </c>
      <c r="T29" s="66"/>
      <c r="U29" s="66"/>
      <c r="V29" s="66" t="s">
        <v>176</v>
      </c>
      <c r="W29" s="66" t="s">
        <v>121</v>
      </c>
      <c r="X29" s="66" t="s">
        <v>176</v>
      </c>
      <c r="Y29" s="66" t="s">
        <v>120</v>
      </c>
      <c r="Z29" s="66" t="s">
        <v>177</v>
      </c>
      <c r="AA29" s="66"/>
      <c r="AB29" s="43"/>
      <c r="AC29" s="66" t="s">
        <v>37</v>
      </c>
      <c r="AD29" s="66" t="s">
        <v>215</v>
      </c>
      <c r="AE29" s="66" t="s">
        <v>216</v>
      </c>
      <c r="AF29" s="71" t="s">
        <v>217</v>
      </c>
      <c r="AG29" s="67" t="s">
        <v>106</v>
      </c>
      <c r="AH29" s="66"/>
      <c r="AI29" s="66"/>
      <c r="AJ29" s="43"/>
      <c r="AK29" s="66" t="s">
        <v>173</v>
      </c>
      <c r="AL29" s="42"/>
      <c r="AM29" s="66" t="s">
        <v>99</v>
      </c>
      <c r="AN29" s="66"/>
      <c r="AO29" s="66" t="s">
        <v>34</v>
      </c>
      <c r="AP29" s="66" t="s">
        <v>35</v>
      </c>
      <c r="AQ29" s="66" t="s">
        <v>102</v>
      </c>
      <c r="AR29" s="66" t="s">
        <v>117</v>
      </c>
      <c r="AS29" s="66" t="s">
        <v>38</v>
      </c>
      <c r="AT29" s="66" t="s">
        <v>117</v>
      </c>
      <c r="AU29" s="66" t="s">
        <v>36</v>
      </c>
      <c r="AV29" s="66" t="s">
        <v>102</v>
      </c>
      <c r="AW29" s="42"/>
      <c r="AX29" s="66" t="s">
        <v>60</v>
      </c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42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</row>
    <row r="30" spans="1:82" s="65" customFormat="1" ht="60" hidden="1" x14ac:dyDescent="0.25">
      <c r="A30" s="224" t="s">
        <v>750</v>
      </c>
      <c r="B30" s="66" t="s">
        <v>753</v>
      </c>
      <c r="C30" s="66" t="s">
        <v>718</v>
      </c>
      <c r="D30" s="66" t="s">
        <v>257</v>
      </c>
      <c r="E30" s="66" t="s">
        <v>719</v>
      </c>
      <c r="F30" s="58" t="s">
        <v>720</v>
      </c>
      <c r="G30" s="67" t="s">
        <v>208</v>
      </c>
      <c r="H30" s="67" t="s">
        <v>631</v>
      </c>
      <c r="I30" s="73" t="s">
        <v>169</v>
      </c>
      <c r="J30" s="73" t="s">
        <v>766</v>
      </c>
      <c r="K30" s="66" t="s">
        <v>721</v>
      </c>
      <c r="L30" s="66" t="s">
        <v>27</v>
      </c>
      <c r="M30" s="66" t="s">
        <v>184</v>
      </c>
      <c r="N30" s="66"/>
      <c r="O30" s="66" t="s">
        <v>27</v>
      </c>
      <c r="P30" s="42"/>
      <c r="Q30" s="38"/>
      <c r="R30" s="84" t="s">
        <v>731</v>
      </c>
      <c r="S30" s="70" t="s">
        <v>722</v>
      </c>
      <c r="T30" s="70"/>
      <c r="U30" s="70" t="s">
        <v>723</v>
      </c>
      <c r="V30" s="70" t="s">
        <v>724</v>
      </c>
      <c r="W30" s="70" t="s">
        <v>724</v>
      </c>
      <c r="X30" s="70"/>
      <c r="Y30" s="70" t="s">
        <v>768</v>
      </c>
      <c r="Z30" s="87" t="s">
        <v>725</v>
      </c>
      <c r="AA30" s="66"/>
      <c r="AB30" s="43"/>
      <c r="AC30" s="66" t="s">
        <v>37</v>
      </c>
      <c r="AD30" s="66" t="s">
        <v>726</v>
      </c>
      <c r="AE30" s="66" t="s">
        <v>727</v>
      </c>
      <c r="AF30" s="71" t="s">
        <v>728</v>
      </c>
      <c r="AG30" s="67" t="s">
        <v>729</v>
      </c>
      <c r="AH30" s="66"/>
      <c r="AI30" s="66"/>
      <c r="AJ30" s="43"/>
      <c r="AK30" s="66" t="s">
        <v>173</v>
      </c>
      <c r="AL30" s="42"/>
      <c r="AM30" s="66" t="s">
        <v>99</v>
      </c>
      <c r="AN30" s="66"/>
      <c r="AO30" s="66" t="s">
        <v>34</v>
      </c>
      <c r="AP30" s="66" t="s">
        <v>271</v>
      </c>
      <c r="AQ30" s="66" t="s">
        <v>102</v>
      </c>
      <c r="AR30" s="66" t="s">
        <v>100</v>
      </c>
      <c r="AS30" s="66" t="s">
        <v>38</v>
      </c>
      <c r="AT30" s="66" t="s">
        <v>100</v>
      </c>
      <c r="AU30" s="66" t="s">
        <v>36</v>
      </c>
      <c r="AV30" s="66" t="s">
        <v>102</v>
      </c>
      <c r="AW30" s="42"/>
      <c r="AX30" s="66" t="s">
        <v>101</v>
      </c>
      <c r="AY30" s="66" t="s">
        <v>730</v>
      </c>
      <c r="AZ30" s="66"/>
      <c r="BA30" s="70"/>
      <c r="BB30" s="66"/>
      <c r="BC30" s="66" t="s">
        <v>731</v>
      </c>
      <c r="BD30" s="66"/>
      <c r="BE30" s="66"/>
      <c r="BF30" s="70" t="s">
        <v>732</v>
      </c>
      <c r="BG30" s="66"/>
      <c r="BH30" s="66"/>
      <c r="BI30" s="70" t="s">
        <v>724</v>
      </c>
      <c r="BJ30" s="70" t="s">
        <v>724</v>
      </c>
      <c r="BK30" s="66" t="s">
        <v>768</v>
      </c>
      <c r="BL30" s="66" t="s">
        <v>725</v>
      </c>
      <c r="BM30" s="66"/>
      <c r="BN30" s="42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</row>
    <row r="31" spans="1:82" s="65" customFormat="1" ht="60" hidden="1" x14ac:dyDescent="0.25">
      <c r="A31" s="224" t="s">
        <v>751</v>
      </c>
      <c r="B31" s="66" t="s">
        <v>753</v>
      </c>
      <c r="C31" s="66" t="s">
        <v>718</v>
      </c>
      <c r="D31" s="66" t="s">
        <v>257</v>
      </c>
      <c r="E31" s="66" t="s">
        <v>719</v>
      </c>
      <c r="F31" s="58" t="s">
        <v>720</v>
      </c>
      <c r="G31" s="67" t="s">
        <v>208</v>
      </c>
      <c r="H31" s="67" t="s">
        <v>631</v>
      </c>
      <c r="I31" s="73" t="s">
        <v>169</v>
      </c>
      <c r="J31" s="73" t="s">
        <v>754</v>
      </c>
      <c r="K31" s="66" t="s">
        <v>733</v>
      </c>
      <c r="L31" s="66" t="s">
        <v>27</v>
      </c>
      <c r="M31" s="66" t="s">
        <v>184</v>
      </c>
      <c r="N31" s="66"/>
      <c r="O31" s="66" t="s">
        <v>27</v>
      </c>
      <c r="P31" s="42"/>
      <c r="Q31" s="38"/>
      <c r="R31" s="84" t="s">
        <v>734</v>
      </c>
      <c r="S31" s="70" t="s">
        <v>735</v>
      </c>
      <c r="T31" s="70"/>
      <c r="U31" s="70" t="s">
        <v>723</v>
      </c>
      <c r="V31" s="70" t="s">
        <v>760</v>
      </c>
      <c r="W31" s="70" t="s">
        <v>760</v>
      </c>
      <c r="X31" s="70"/>
      <c r="Y31" s="70" t="s">
        <v>760</v>
      </c>
      <c r="Z31" s="87" t="s">
        <v>725</v>
      </c>
      <c r="AA31" s="66"/>
      <c r="AB31" s="43"/>
      <c r="AC31" s="66" t="s">
        <v>37</v>
      </c>
      <c r="AD31" s="66" t="s">
        <v>736</v>
      </c>
      <c r="AE31" s="66" t="s">
        <v>737</v>
      </c>
      <c r="AF31" s="71" t="s">
        <v>738</v>
      </c>
      <c r="AG31" s="67" t="s">
        <v>739</v>
      </c>
      <c r="AH31" s="66"/>
      <c r="AI31" s="66"/>
      <c r="AJ31" s="43"/>
      <c r="AK31" s="66" t="s">
        <v>173</v>
      </c>
      <c r="AL31" s="42"/>
      <c r="AM31" s="66" t="s">
        <v>99</v>
      </c>
      <c r="AN31" s="66"/>
      <c r="AO31" s="66" t="s">
        <v>34</v>
      </c>
      <c r="AP31" s="66" t="s">
        <v>271</v>
      </c>
      <c r="AQ31" s="66" t="s">
        <v>102</v>
      </c>
      <c r="AR31" s="66" t="s">
        <v>100</v>
      </c>
      <c r="AS31" s="66" t="s">
        <v>38</v>
      </c>
      <c r="AT31" s="66" t="s">
        <v>100</v>
      </c>
      <c r="AU31" s="66" t="s">
        <v>36</v>
      </c>
      <c r="AV31" s="66" t="s">
        <v>102</v>
      </c>
      <c r="AW31" s="42"/>
      <c r="AX31" s="66" t="s">
        <v>101</v>
      </c>
      <c r="AY31" s="66" t="s">
        <v>733</v>
      </c>
      <c r="AZ31" s="66"/>
      <c r="BA31" s="70" t="s">
        <v>761</v>
      </c>
      <c r="BB31" s="66"/>
      <c r="BC31" s="84" t="s">
        <v>762</v>
      </c>
      <c r="BD31" s="66"/>
      <c r="BE31" s="66"/>
      <c r="BF31" s="70" t="s">
        <v>763</v>
      </c>
      <c r="BG31" s="66"/>
      <c r="BH31" s="66"/>
      <c r="BI31" s="70" t="s">
        <v>764</v>
      </c>
      <c r="BJ31" s="70"/>
      <c r="BK31" s="70" t="s">
        <v>760</v>
      </c>
      <c r="BL31" s="70" t="s">
        <v>764</v>
      </c>
      <c r="BM31" s="66"/>
      <c r="BN31" s="42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</row>
    <row r="32" spans="1:82" s="65" customFormat="1" ht="60" hidden="1" x14ac:dyDescent="0.25">
      <c r="A32" s="224" t="s">
        <v>752</v>
      </c>
      <c r="B32" s="66" t="s">
        <v>753</v>
      </c>
      <c r="C32" s="66" t="s">
        <v>718</v>
      </c>
      <c r="D32" s="66" t="s">
        <v>257</v>
      </c>
      <c r="E32" s="66" t="s">
        <v>719</v>
      </c>
      <c r="F32" s="58" t="s">
        <v>720</v>
      </c>
      <c r="G32" s="67" t="s">
        <v>208</v>
      </c>
      <c r="H32" s="67" t="s">
        <v>631</v>
      </c>
      <c r="I32" s="73" t="s">
        <v>169</v>
      </c>
      <c r="J32" s="73" t="s">
        <v>741</v>
      </c>
      <c r="K32" s="66" t="s">
        <v>742</v>
      </c>
      <c r="L32" s="66" t="s">
        <v>27</v>
      </c>
      <c r="M32" s="66" t="s">
        <v>184</v>
      </c>
      <c r="N32" s="66"/>
      <c r="O32" s="66" t="s">
        <v>27</v>
      </c>
      <c r="P32" s="42"/>
      <c r="Q32" s="38"/>
      <c r="R32" s="84" t="s">
        <v>743</v>
      </c>
      <c r="S32" s="70" t="s">
        <v>744</v>
      </c>
      <c r="T32" s="70"/>
      <c r="U32" s="70" t="s">
        <v>723</v>
      </c>
      <c r="V32" s="70" t="s">
        <v>765</v>
      </c>
      <c r="W32" s="70" t="s">
        <v>765</v>
      </c>
      <c r="X32" s="70"/>
      <c r="Y32" s="70" t="s">
        <v>745</v>
      </c>
      <c r="Z32" s="87" t="s">
        <v>746</v>
      </c>
      <c r="AA32" s="66"/>
      <c r="AB32" s="43"/>
      <c r="AC32" s="66" t="s">
        <v>37</v>
      </c>
      <c r="AD32" s="66" t="s">
        <v>726</v>
      </c>
      <c r="AE32" s="66" t="s">
        <v>727</v>
      </c>
      <c r="AF32" s="71" t="s">
        <v>728</v>
      </c>
      <c r="AG32" s="67" t="s">
        <v>729</v>
      </c>
      <c r="AH32" s="66"/>
      <c r="AI32" s="66"/>
      <c r="AJ32" s="43"/>
      <c r="AK32" s="66" t="s">
        <v>173</v>
      </c>
      <c r="AL32" s="42"/>
      <c r="AM32" s="66" t="s">
        <v>99</v>
      </c>
      <c r="AN32" s="66"/>
      <c r="AO32" s="66" t="s">
        <v>34</v>
      </c>
      <c r="AP32" s="66" t="s">
        <v>271</v>
      </c>
      <c r="AQ32" s="66" t="s">
        <v>102</v>
      </c>
      <c r="AR32" s="66" t="s">
        <v>100</v>
      </c>
      <c r="AS32" s="66" t="s">
        <v>38</v>
      </c>
      <c r="AT32" s="66" t="s">
        <v>100</v>
      </c>
      <c r="AU32" s="66" t="s">
        <v>36</v>
      </c>
      <c r="AV32" s="66" t="s">
        <v>102</v>
      </c>
      <c r="AW32" s="42"/>
      <c r="AX32" s="66" t="s">
        <v>101</v>
      </c>
      <c r="AY32" s="66" t="s">
        <v>747</v>
      </c>
      <c r="AZ32" s="66"/>
      <c r="BA32" s="70"/>
      <c r="BB32" s="66"/>
      <c r="BC32" s="66" t="s">
        <v>740</v>
      </c>
      <c r="BD32" s="66"/>
      <c r="BE32" s="66"/>
      <c r="BF32" s="70" t="s">
        <v>748</v>
      </c>
      <c r="BG32" s="66"/>
      <c r="BH32" s="66"/>
      <c r="BI32" s="70" t="s">
        <v>765</v>
      </c>
      <c r="BJ32" s="70" t="s">
        <v>765</v>
      </c>
      <c r="BK32" s="66" t="s">
        <v>745</v>
      </c>
      <c r="BL32" s="66" t="s">
        <v>749</v>
      </c>
      <c r="BM32" s="66"/>
      <c r="BN32" s="42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</row>
    <row r="33" spans="1:82" s="65" customFormat="1" ht="60" x14ac:dyDescent="0.25">
      <c r="A33" s="224" t="s">
        <v>755</v>
      </c>
      <c r="B33" s="66" t="s">
        <v>758</v>
      </c>
      <c r="C33" s="66" t="s">
        <v>285</v>
      </c>
      <c r="D33" s="66" t="s">
        <v>257</v>
      </c>
      <c r="E33" s="66" t="s">
        <v>719</v>
      </c>
      <c r="F33" s="58" t="s">
        <v>720</v>
      </c>
      <c r="G33" s="67" t="s">
        <v>208</v>
      </c>
      <c r="H33" s="67" t="s">
        <v>631</v>
      </c>
      <c r="I33" s="73" t="s">
        <v>169</v>
      </c>
      <c r="J33" s="73" t="s">
        <v>165</v>
      </c>
      <c r="K33" s="66" t="s">
        <v>290</v>
      </c>
      <c r="L33" s="66" t="s">
        <v>27</v>
      </c>
      <c r="M33" s="66" t="s">
        <v>184</v>
      </c>
      <c r="N33" s="66"/>
      <c r="O33" s="66" t="s">
        <v>27</v>
      </c>
      <c r="P33" s="42"/>
      <c r="Q33" s="38"/>
      <c r="R33" s="69" t="s">
        <v>264</v>
      </c>
      <c r="S33" s="70" t="s">
        <v>265</v>
      </c>
      <c r="T33" s="70"/>
      <c r="U33" s="70" t="s">
        <v>266</v>
      </c>
      <c r="V33" s="70" t="s">
        <v>267</v>
      </c>
      <c r="W33" s="70" t="s">
        <v>268</v>
      </c>
      <c r="X33" s="70"/>
      <c r="Y33" s="70" t="s">
        <v>269</v>
      </c>
      <c r="Z33" s="70" t="s">
        <v>270</v>
      </c>
      <c r="AA33" s="66"/>
      <c r="AB33" s="43"/>
      <c r="AC33" s="66" t="s">
        <v>37</v>
      </c>
      <c r="AD33" s="66" t="s">
        <v>215</v>
      </c>
      <c r="AE33" s="66" t="s">
        <v>216</v>
      </c>
      <c r="AF33" s="71" t="s">
        <v>217</v>
      </c>
      <c r="AG33" s="67" t="s">
        <v>106</v>
      </c>
      <c r="AH33" s="66"/>
      <c r="AI33" s="66"/>
      <c r="AJ33" s="43"/>
      <c r="AK33" s="66" t="s">
        <v>173</v>
      </c>
      <c r="AL33" s="42"/>
      <c r="AM33" s="66" t="s">
        <v>99</v>
      </c>
      <c r="AN33" s="66"/>
      <c r="AO33" s="66" t="s">
        <v>34</v>
      </c>
      <c r="AP33" s="66" t="s">
        <v>271</v>
      </c>
      <c r="AQ33" s="66" t="s">
        <v>102</v>
      </c>
      <c r="AR33" s="66" t="s">
        <v>54</v>
      </c>
      <c r="AS33" s="66" t="s">
        <v>38</v>
      </c>
      <c r="AT33" s="66" t="s">
        <v>272</v>
      </c>
      <c r="AU33" s="66" t="s">
        <v>36</v>
      </c>
      <c r="AV33" s="66" t="s">
        <v>102</v>
      </c>
      <c r="AW33" s="42"/>
      <c r="AX33" s="66" t="s">
        <v>60</v>
      </c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42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</row>
    <row r="34" spans="1:82" s="65" customFormat="1" ht="90" x14ac:dyDescent="0.25">
      <c r="A34" s="224" t="s">
        <v>756</v>
      </c>
      <c r="B34" s="66" t="s">
        <v>758</v>
      </c>
      <c r="C34" s="66" t="s">
        <v>255</v>
      </c>
      <c r="D34" s="66" t="s">
        <v>257</v>
      </c>
      <c r="E34" s="66" t="s">
        <v>719</v>
      </c>
      <c r="F34" s="58" t="s">
        <v>720</v>
      </c>
      <c r="G34" s="67" t="s">
        <v>208</v>
      </c>
      <c r="H34" s="67" t="s">
        <v>631</v>
      </c>
      <c r="I34" s="73" t="s">
        <v>169</v>
      </c>
      <c r="J34" s="66" t="s">
        <v>116</v>
      </c>
      <c r="K34" s="66" t="s">
        <v>256</v>
      </c>
      <c r="L34" s="66" t="s">
        <v>27</v>
      </c>
      <c r="M34" s="66" t="s">
        <v>184</v>
      </c>
      <c r="N34" s="66"/>
      <c r="O34" s="66" t="s">
        <v>27</v>
      </c>
      <c r="P34" s="42"/>
      <c r="Q34" s="38" t="s">
        <v>174</v>
      </c>
      <c r="R34" s="66" t="s">
        <v>23</v>
      </c>
      <c r="S34" s="44" t="s">
        <v>175</v>
      </c>
      <c r="T34" s="66"/>
      <c r="U34" s="66"/>
      <c r="V34" s="66" t="s">
        <v>176</v>
      </c>
      <c r="W34" s="66" t="s">
        <v>121</v>
      </c>
      <c r="X34" s="66" t="s">
        <v>176</v>
      </c>
      <c r="Y34" s="66" t="s">
        <v>120</v>
      </c>
      <c r="Z34" s="66" t="s">
        <v>177</v>
      </c>
      <c r="AA34" s="66"/>
      <c r="AB34" s="43"/>
      <c r="AC34" s="66" t="s">
        <v>37</v>
      </c>
      <c r="AD34" s="66" t="s">
        <v>215</v>
      </c>
      <c r="AE34" s="66" t="s">
        <v>216</v>
      </c>
      <c r="AF34" s="71" t="s">
        <v>217</v>
      </c>
      <c r="AG34" s="67" t="s">
        <v>106</v>
      </c>
      <c r="AH34" s="66"/>
      <c r="AI34" s="66"/>
      <c r="AJ34" s="43"/>
      <c r="AK34" s="66" t="s">
        <v>173</v>
      </c>
      <c r="AL34" s="42"/>
      <c r="AM34" s="66" t="s">
        <v>99</v>
      </c>
      <c r="AN34" s="66"/>
      <c r="AO34" s="66" t="s">
        <v>34</v>
      </c>
      <c r="AP34" s="66" t="s">
        <v>35</v>
      </c>
      <c r="AQ34" s="66" t="s">
        <v>102</v>
      </c>
      <c r="AR34" s="66" t="s">
        <v>117</v>
      </c>
      <c r="AS34" s="66" t="s">
        <v>38</v>
      </c>
      <c r="AT34" s="66" t="s">
        <v>117</v>
      </c>
      <c r="AU34" s="66" t="s">
        <v>36</v>
      </c>
      <c r="AV34" s="66" t="s">
        <v>102</v>
      </c>
      <c r="AW34" s="42"/>
      <c r="AX34" s="66" t="s">
        <v>60</v>
      </c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42"/>
      <c r="BO34" s="66" t="s">
        <v>60</v>
      </c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</row>
    <row r="35" spans="1:82" s="65" customFormat="1" ht="90" x14ac:dyDescent="0.25">
      <c r="A35" s="224" t="s">
        <v>757</v>
      </c>
      <c r="B35" s="66" t="s">
        <v>758</v>
      </c>
      <c r="C35" s="66" t="s">
        <v>759</v>
      </c>
      <c r="D35" s="66" t="s">
        <v>257</v>
      </c>
      <c r="E35" s="66" t="s">
        <v>719</v>
      </c>
      <c r="F35" s="58" t="s">
        <v>720</v>
      </c>
      <c r="G35" s="67" t="s">
        <v>208</v>
      </c>
      <c r="H35" s="67" t="s">
        <v>631</v>
      </c>
      <c r="I35" s="73" t="s">
        <v>169</v>
      </c>
      <c r="J35" s="66" t="s">
        <v>116</v>
      </c>
      <c r="K35" s="66" t="s">
        <v>303</v>
      </c>
      <c r="L35" s="66" t="s">
        <v>27</v>
      </c>
      <c r="M35" s="66" t="s">
        <v>184</v>
      </c>
      <c r="N35" s="66"/>
      <c r="O35" s="66" t="s">
        <v>27</v>
      </c>
      <c r="P35" s="42"/>
      <c r="Q35" s="38" t="s">
        <v>174</v>
      </c>
      <c r="R35" s="66" t="s">
        <v>23</v>
      </c>
      <c r="S35" s="44" t="s">
        <v>175</v>
      </c>
      <c r="T35" s="66"/>
      <c r="U35" s="66"/>
      <c r="V35" s="66" t="s">
        <v>176</v>
      </c>
      <c r="W35" s="66" t="s">
        <v>121</v>
      </c>
      <c r="X35" s="66" t="s">
        <v>176</v>
      </c>
      <c r="Y35" s="66" t="s">
        <v>120</v>
      </c>
      <c r="Z35" s="66" t="s">
        <v>177</v>
      </c>
      <c r="AA35" s="66"/>
      <c r="AB35" s="43"/>
      <c r="AC35" s="66" t="s">
        <v>37</v>
      </c>
      <c r="AD35" s="66" t="s">
        <v>215</v>
      </c>
      <c r="AE35" s="66" t="s">
        <v>216</v>
      </c>
      <c r="AF35" s="71" t="s">
        <v>217</v>
      </c>
      <c r="AG35" s="67" t="s">
        <v>106</v>
      </c>
      <c r="AH35" s="66"/>
      <c r="AI35" s="66"/>
      <c r="AJ35" s="43"/>
      <c r="AK35" s="66" t="s">
        <v>173</v>
      </c>
      <c r="AL35" s="42"/>
      <c r="AM35" s="66" t="s">
        <v>99</v>
      </c>
      <c r="AN35" s="66"/>
      <c r="AO35" s="66" t="s">
        <v>34</v>
      </c>
      <c r="AP35" s="66" t="s">
        <v>35</v>
      </c>
      <c r="AQ35" s="66" t="s">
        <v>102</v>
      </c>
      <c r="AR35" s="66" t="s">
        <v>117</v>
      </c>
      <c r="AS35" s="66" t="s">
        <v>38</v>
      </c>
      <c r="AT35" s="66" t="s">
        <v>117</v>
      </c>
      <c r="AU35" s="66" t="s">
        <v>36</v>
      </c>
      <c r="AV35" s="66" t="s">
        <v>102</v>
      </c>
      <c r="AW35" s="42"/>
      <c r="AX35" s="66" t="s">
        <v>60</v>
      </c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42"/>
      <c r="BO35" s="66" t="s">
        <v>60</v>
      </c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</row>
    <row r="36" spans="1:82" s="65" customFormat="1" ht="60" hidden="1" x14ac:dyDescent="0.25">
      <c r="A36" s="88" t="s">
        <v>775</v>
      </c>
      <c r="B36" s="66" t="s">
        <v>277</v>
      </c>
      <c r="C36" s="66" t="s">
        <v>286</v>
      </c>
      <c r="D36" s="66" t="s">
        <v>257</v>
      </c>
      <c r="E36" s="66" t="s">
        <v>635</v>
      </c>
      <c r="F36" s="58" t="s">
        <v>704</v>
      </c>
      <c r="G36" s="67" t="s">
        <v>777</v>
      </c>
      <c r="H36" s="67" t="s">
        <v>776</v>
      </c>
      <c r="I36" s="73" t="s">
        <v>169</v>
      </c>
      <c r="J36" s="73" t="s">
        <v>165</v>
      </c>
      <c r="K36" s="66" t="s">
        <v>291</v>
      </c>
      <c r="L36" s="66" t="s">
        <v>27</v>
      </c>
      <c r="M36" s="66" t="s">
        <v>184</v>
      </c>
      <c r="N36" s="66"/>
      <c r="O36" s="66" t="s">
        <v>27</v>
      </c>
      <c r="P36" s="42"/>
      <c r="Q36" s="38"/>
      <c r="R36" s="69" t="s">
        <v>264</v>
      </c>
      <c r="S36" s="70" t="s">
        <v>265</v>
      </c>
      <c r="T36" s="70"/>
      <c r="U36" s="70" t="s">
        <v>266</v>
      </c>
      <c r="V36" s="70" t="s">
        <v>267</v>
      </c>
      <c r="W36" s="70" t="s">
        <v>268</v>
      </c>
      <c r="X36" s="70"/>
      <c r="Y36" s="70" t="s">
        <v>269</v>
      </c>
      <c r="Z36" s="70" t="s">
        <v>270</v>
      </c>
      <c r="AA36" s="66"/>
      <c r="AB36" s="43"/>
      <c r="AC36" s="66" t="s">
        <v>37</v>
      </c>
      <c r="AD36" s="66" t="s">
        <v>215</v>
      </c>
      <c r="AE36" s="66" t="s">
        <v>216</v>
      </c>
      <c r="AF36" s="71" t="s">
        <v>217</v>
      </c>
      <c r="AG36" s="67" t="s">
        <v>106</v>
      </c>
      <c r="AH36" s="66"/>
      <c r="AI36" s="66"/>
      <c r="AJ36" s="43"/>
      <c r="AK36" s="66" t="s">
        <v>173</v>
      </c>
      <c r="AL36" s="42"/>
      <c r="AM36" s="66" t="s">
        <v>99</v>
      </c>
      <c r="AN36" s="66"/>
      <c r="AO36" s="66" t="s">
        <v>34</v>
      </c>
      <c r="AP36" s="66" t="s">
        <v>271</v>
      </c>
      <c r="AQ36" s="66" t="s">
        <v>102</v>
      </c>
      <c r="AR36" s="66" t="s">
        <v>54</v>
      </c>
      <c r="AS36" s="66" t="s">
        <v>38</v>
      </c>
      <c r="AT36" s="66" t="s">
        <v>272</v>
      </c>
      <c r="AU36" s="66" t="s">
        <v>36</v>
      </c>
      <c r="AV36" s="66" t="s">
        <v>102</v>
      </c>
      <c r="AW36" s="42"/>
      <c r="AX36" s="66" t="s">
        <v>60</v>
      </c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42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</row>
    <row r="37" spans="1:82" s="65" customFormat="1" ht="60" hidden="1" x14ac:dyDescent="0.25">
      <c r="A37" s="66" t="s">
        <v>786</v>
      </c>
      <c r="B37" s="66" t="s">
        <v>277</v>
      </c>
      <c r="C37" s="66" t="s">
        <v>287</v>
      </c>
      <c r="D37" s="66" t="s">
        <v>257</v>
      </c>
      <c r="E37" s="66" t="s">
        <v>635</v>
      </c>
      <c r="F37" s="58" t="s">
        <v>704</v>
      </c>
      <c r="G37" s="67" t="s">
        <v>777</v>
      </c>
      <c r="H37" s="67" t="s">
        <v>776</v>
      </c>
      <c r="I37" s="73" t="s">
        <v>169</v>
      </c>
      <c r="J37" s="73" t="s">
        <v>165</v>
      </c>
      <c r="K37" s="66" t="s">
        <v>292</v>
      </c>
      <c r="L37" s="66" t="s">
        <v>27</v>
      </c>
      <c r="M37" s="66" t="s">
        <v>184</v>
      </c>
      <c r="N37" s="66"/>
      <c r="O37" s="66" t="s">
        <v>27</v>
      </c>
      <c r="P37" s="42"/>
      <c r="Q37" s="38"/>
      <c r="R37" s="69" t="s">
        <v>264</v>
      </c>
      <c r="S37" s="70" t="s">
        <v>265</v>
      </c>
      <c r="T37" s="70"/>
      <c r="U37" s="70" t="s">
        <v>266</v>
      </c>
      <c r="V37" s="70" t="s">
        <v>267</v>
      </c>
      <c r="W37" s="70" t="s">
        <v>268</v>
      </c>
      <c r="X37" s="70"/>
      <c r="Y37" s="70" t="s">
        <v>269</v>
      </c>
      <c r="Z37" s="70" t="s">
        <v>270</v>
      </c>
      <c r="AA37" s="66"/>
      <c r="AB37" s="43"/>
      <c r="AC37" s="66" t="s">
        <v>37</v>
      </c>
      <c r="AD37" s="66" t="s">
        <v>215</v>
      </c>
      <c r="AE37" s="66" t="s">
        <v>216</v>
      </c>
      <c r="AF37" s="71" t="s">
        <v>217</v>
      </c>
      <c r="AG37" s="67" t="s">
        <v>106</v>
      </c>
      <c r="AH37" s="66"/>
      <c r="AI37" s="66"/>
      <c r="AJ37" s="43"/>
      <c r="AK37" s="66" t="s">
        <v>173</v>
      </c>
      <c r="AL37" s="42"/>
      <c r="AM37" s="66" t="s">
        <v>99</v>
      </c>
      <c r="AN37" s="66"/>
      <c r="AO37" s="66" t="s">
        <v>34</v>
      </c>
      <c r="AP37" s="66" t="s">
        <v>271</v>
      </c>
      <c r="AQ37" s="66" t="s">
        <v>102</v>
      </c>
      <c r="AR37" s="66" t="s">
        <v>54</v>
      </c>
      <c r="AS37" s="66" t="s">
        <v>38</v>
      </c>
      <c r="AT37" s="66" t="s">
        <v>272</v>
      </c>
      <c r="AU37" s="66" t="s">
        <v>36</v>
      </c>
      <c r="AV37" s="66" t="s">
        <v>102</v>
      </c>
      <c r="AW37" s="42"/>
      <c r="AX37" s="66" t="s">
        <v>60</v>
      </c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42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</row>
    <row r="38" spans="1:82" s="65" customFormat="1" ht="60" hidden="1" x14ac:dyDescent="0.25">
      <c r="A38" s="66" t="s">
        <v>798</v>
      </c>
      <c r="B38" s="66" t="s">
        <v>799</v>
      </c>
      <c r="C38" s="66" t="s">
        <v>800</v>
      </c>
      <c r="D38" s="66" t="s">
        <v>257</v>
      </c>
      <c r="E38" s="66" t="s">
        <v>395</v>
      </c>
      <c r="F38" s="58" t="s">
        <v>20</v>
      </c>
      <c r="G38" s="67" t="s">
        <v>208</v>
      </c>
      <c r="H38" s="67" t="s">
        <v>631</v>
      </c>
      <c r="I38" s="73" t="s">
        <v>169</v>
      </c>
      <c r="J38" s="73" t="s">
        <v>165</v>
      </c>
      <c r="K38" s="66" t="s">
        <v>801</v>
      </c>
      <c r="L38" s="66" t="s">
        <v>27</v>
      </c>
      <c r="M38" s="66" t="s">
        <v>184</v>
      </c>
      <c r="N38" s="66"/>
      <c r="O38" s="66" t="s">
        <v>27</v>
      </c>
      <c r="P38" s="42"/>
      <c r="Q38" s="38"/>
      <c r="R38" s="69" t="s">
        <v>264</v>
      </c>
      <c r="S38" s="70" t="s">
        <v>265</v>
      </c>
      <c r="T38" s="70"/>
      <c r="U38" s="70" t="s">
        <v>266</v>
      </c>
      <c r="V38" s="70" t="s">
        <v>267</v>
      </c>
      <c r="W38" s="70" t="s">
        <v>268</v>
      </c>
      <c r="X38" s="70"/>
      <c r="Y38" s="70" t="s">
        <v>269</v>
      </c>
      <c r="Z38" s="70" t="s">
        <v>270</v>
      </c>
      <c r="AA38" s="66"/>
      <c r="AB38" s="43"/>
      <c r="AC38" s="66" t="s">
        <v>37</v>
      </c>
      <c r="AD38" s="66" t="s">
        <v>215</v>
      </c>
      <c r="AE38" s="66" t="s">
        <v>216</v>
      </c>
      <c r="AF38" s="71" t="s">
        <v>217</v>
      </c>
      <c r="AG38" s="67" t="s">
        <v>106</v>
      </c>
      <c r="AH38" s="66"/>
      <c r="AI38" s="66"/>
      <c r="AJ38" s="43"/>
      <c r="AK38" s="66" t="s">
        <v>173</v>
      </c>
      <c r="AL38" s="42"/>
      <c r="AM38" s="66" t="s">
        <v>99</v>
      </c>
      <c r="AN38" s="66"/>
      <c r="AO38" s="66" t="s">
        <v>34</v>
      </c>
      <c r="AP38" s="66" t="s">
        <v>271</v>
      </c>
      <c r="AQ38" s="66" t="s">
        <v>102</v>
      </c>
      <c r="AR38" s="66" t="s">
        <v>54</v>
      </c>
      <c r="AS38" s="66" t="s">
        <v>38</v>
      </c>
      <c r="AT38" s="66" t="s">
        <v>272</v>
      </c>
      <c r="AU38" s="66" t="s">
        <v>36</v>
      </c>
      <c r="AV38" s="66" t="s">
        <v>102</v>
      </c>
      <c r="AW38" s="42"/>
      <c r="AX38" s="66" t="s">
        <v>60</v>
      </c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42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</row>
    <row r="39" spans="1:82" s="65" customFormat="1" ht="60" hidden="1" x14ac:dyDescent="0.25">
      <c r="A39" s="66" t="s">
        <v>816</v>
      </c>
      <c r="B39" s="66" t="s">
        <v>799</v>
      </c>
      <c r="C39" s="66" t="s">
        <v>800</v>
      </c>
      <c r="D39" s="66" t="s">
        <v>257</v>
      </c>
      <c r="E39" s="66" t="s">
        <v>395</v>
      </c>
      <c r="F39" s="58" t="s">
        <v>20</v>
      </c>
      <c r="G39" s="67" t="s">
        <v>208</v>
      </c>
      <c r="H39" s="67" t="s">
        <v>631</v>
      </c>
      <c r="I39" s="73" t="s">
        <v>169</v>
      </c>
      <c r="J39" s="73" t="s">
        <v>165</v>
      </c>
      <c r="K39" s="66" t="s">
        <v>817</v>
      </c>
      <c r="L39" s="66" t="s">
        <v>27</v>
      </c>
      <c r="M39" s="66" t="s">
        <v>184</v>
      </c>
      <c r="N39" s="66"/>
      <c r="O39" s="66" t="s">
        <v>27</v>
      </c>
      <c r="P39" s="42"/>
      <c r="Q39" s="38"/>
      <c r="R39" s="69" t="s">
        <v>264</v>
      </c>
      <c r="S39" s="70" t="s">
        <v>265</v>
      </c>
      <c r="T39" s="70"/>
      <c r="U39" s="70" t="s">
        <v>266</v>
      </c>
      <c r="V39" s="70" t="s">
        <v>267</v>
      </c>
      <c r="W39" s="70" t="s">
        <v>268</v>
      </c>
      <c r="X39" s="70"/>
      <c r="Y39" s="70" t="s">
        <v>269</v>
      </c>
      <c r="Z39" s="70" t="s">
        <v>270</v>
      </c>
      <c r="AA39" s="66"/>
      <c r="AB39" s="43"/>
      <c r="AC39" s="66" t="s">
        <v>37</v>
      </c>
      <c r="AD39" s="66" t="s">
        <v>215</v>
      </c>
      <c r="AE39" s="66" t="s">
        <v>216</v>
      </c>
      <c r="AF39" s="71" t="s">
        <v>217</v>
      </c>
      <c r="AG39" s="67" t="s">
        <v>106</v>
      </c>
      <c r="AH39" s="66"/>
      <c r="AI39" s="66"/>
      <c r="AJ39" s="43"/>
      <c r="AK39" s="66" t="s">
        <v>173</v>
      </c>
      <c r="AL39" s="42"/>
      <c r="AM39" s="66" t="s">
        <v>99</v>
      </c>
      <c r="AN39" s="66"/>
      <c r="AO39" s="66" t="s">
        <v>34</v>
      </c>
      <c r="AP39" s="66" t="s">
        <v>271</v>
      </c>
      <c r="AQ39" s="66" t="s">
        <v>102</v>
      </c>
      <c r="AR39" s="66" t="s">
        <v>54</v>
      </c>
      <c r="AS39" s="66" t="s">
        <v>38</v>
      </c>
      <c r="AT39" s="66" t="s">
        <v>272</v>
      </c>
      <c r="AU39" s="66" t="s">
        <v>36</v>
      </c>
      <c r="AV39" s="66" t="s">
        <v>102</v>
      </c>
      <c r="AW39" s="42"/>
      <c r="AX39" s="66" t="s">
        <v>60</v>
      </c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42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</row>
    <row r="40" spans="1:82" s="65" customFormat="1" ht="60" hidden="1" x14ac:dyDescent="0.25">
      <c r="A40" s="88" t="s">
        <v>818</v>
      </c>
      <c r="B40" s="66" t="s">
        <v>277</v>
      </c>
      <c r="C40" s="66" t="s">
        <v>287</v>
      </c>
      <c r="D40" s="66" t="s">
        <v>257</v>
      </c>
      <c r="E40" s="66" t="s">
        <v>635</v>
      </c>
      <c r="F40" s="58" t="s">
        <v>704</v>
      </c>
      <c r="G40" s="67" t="s">
        <v>208</v>
      </c>
      <c r="H40" s="67" t="s">
        <v>820</v>
      </c>
      <c r="I40" s="73" t="s">
        <v>169</v>
      </c>
      <c r="J40" s="73" t="s">
        <v>165</v>
      </c>
      <c r="K40" s="66" t="s">
        <v>293</v>
      </c>
      <c r="L40" s="66" t="s">
        <v>27</v>
      </c>
      <c r="M40" s="66" t="s">
        <v>184</v>
      </c>
      <c r="N40" s="66"/>
      <c r="O40" s="66" t="s">
        <v>27</v>
      </c>
      <c r="P40" s="42"/>
      <c r="Q40" s="38"/>
      <c r="R40" s="69" t="s">
        <v>264</v>
      </c>
      <c r="S40" s="70" t="s">
        <v>265</v>
      </c>
      <c r="T40" s="70"/>
      <c r="U40" s="70" t="s">
        <v>266</v>
      </c>
      <c r="V40" s="70" t="s">
        <v>267</v>
      </c>
      <c r="W40" s="70" t="s">
        <v>268</v>
      </c>
      <c r="X40" s="70"/>
      <c r="Y40" s="70" t="s">
        <v>269</v>
      </c>
      <c r="Z40" s="70" t="s">
        <v>270</v>
      </c>
      <c r="AA40" s="66"/>
      <c r="AB40" s="43"/>
      <c r="AC40" s="66" t="s">
        <v>37</v>
      </c>
      <c r="AD40" s="66" t="s">
        <v>215</v>
      </c>
      <c r="AE40" s="66" t="s">
        <v>216</v>
      </c>
      <c r="AF40" s="71" t="s">
        <v>217</v>
      </c>
      <c r="AG40" s="67" t="s">
        <v>106</v>
      </c>
      <c r="AH40" s="66"/>
      <c r="AI40" s="66"/>
      <c r="AJ40" s="43"/>
      <c r="AK40" s="66" t="s">
        <v>173</v>
      </c>
      <c r="AL40" s="42"/>
      <c r="AM40" s="66" t="s">
        <v>99</v>
      </c>
      <c r="AN40" s="66"/>
      <c r="AO40" s="66" t="s">
        <v>34</v>
      </c>
      <c r="AP40" s="66" t="s">
        <v>271</v>
      </c>
      <c r="AQ40" s="66" t="s">
        <v>102</v>
      </c>
      <c r="AR40" s="66" t="s">
        <v>54</v>
      </c>
      <c r="AS40" s="66" t="s">
        <v>38</v>
      </c>
      <c r="AT40" s="66" t="s">
        <v>272</v>
      </c>
      <c r="AU40" s="66" t="s">
        <v>36</v>
      </c>
      <c r="AV40" s="66" t="s">
        <v>102</v>
      </c>
      <c r="AW40" s="42"/>
      <c r="AX40" s="66" t="s">
        <v>60</v>
      </c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42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</row>
    <row r="41" spans="1:82" ht="60" hidden="1" x14ac:dyDescent="0.25">
      <c r="A41" s="88" t="s">
        <v>827</v>
      </c>
      <c r="B41" s="108" t="s">
        <v>799</v>
      </c>
      <c r="C41" s="108" t="s">
        <v>825</v>
      </c>
      <c r="D41" s="108" t="s">
        <v>257</v>
      </c>
      <c r="E41" s="108" t="s">
        <v>395</v>
      </c>
      <c r="F41" s="109" t="s">
        <v>20</v>
      </c>
      <c r="G41" s="101" t="s">
        <v>777</v>
      </c>
      <c r="H41" s="102" t="s">
        <v>776</v>
      </c>
      <c r="I41" s="100" t="s">
        <v>169</v>
      </c>
      <c r="J41" s="100" t="s">
        <v>165</v>
      </c>
      <c r="K41" s="108" t="s">
        <v>826</v>
      </c>
      <c r="L41" s="108" t="s">
        <v>27</v>
      </c>
      <c r="M41" s="108" t="s">
        <v>184</v>
      </c>
      <c r="N41" s="108"/>
      <c r="O41" s="108" t="s">
        <v>27</v>
      </c>
      <c r="P41" s="106"/>
      <c r="Q41" s="104"/>
      <c r="R41" s="103" t="s">
        <v>264</v>
      </c>
      <c r="S41" s="105" t="s">
        <v>265</v>
      </c>
      <c r="T41" s="105"/>
      <c r="U41" s="105" t="s">
        <v>266</v>
      </c>
      <c r="V41" s="105" t="s">
        <v>267</v>
      </c>
      <c r="W41" s="105" t="s">
        <v>268</v>
      </c>
      <c r="X41" s="105"/>
      <c r="Y41" s="105" t="s">
        <v>269</v>
      </c>
      <c r="Z41" s="105" t="s">
        <v>270</v>
      </c>
      <c r="AA41" s="108"/>
      <c r="AB41" s="107"/>
      <c r="AC41" s="108" t="s">
        <v>37</v>
      </c>
      <c r="AD41" s="108" t="s">
        <v>385</v>
      </c>
      <c r="AE41" s="108" t="s">
        <v>386</v>
      </c>
      <c r="AF41" s="110" t="s">
        <v>387</v>
      </c>
      <c r="AG41" s="101" t="s">
        <v>106</v>
      </c>
      <c r="AH41" s="108"/>
      <c r="AI41" s="108"/>
      <c r="AJ41" s="107"/>
      <c r="AK41" s="108" t="s">
        <v>173</v>
      </c>
      <c r="AL41" s="106"/>
      <c r="AM41" s="108" t="s">
        <v>99</v>
      </c>
      <c r="AN41" s="108"/>
      <c r="AO41" s="108" t="s">
        <v>34</v>
      </c>
      <c r="AP41" s="108" t="s">
        <v>271</v>
      </c>
      <c r="AQ41" s="108" t="s">
        <v>102</v>
      </c>
      <c r="AR41" s="108" t="s">
        <v>54</v>
      </c>
      <c r="AS41" s="108" t="s">
        <v>38</v>
      </c>
      <c r="AT41" s="108" t="s">
        <v>272</v>
      </c>
      <c r="AU41" s="108" t="s">
        <v>36</v>
      </c>
      <c r="AV41" s="108" t="s">
        <v>102</v>
      </c>
      <c r="AW41" s="106"/>
      <c r="AX41" s="108" t="s">
        <v>60</v>
      </c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6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</row>
    <row r="42" spans="1:82" ht="60" hidden="1" x14ac:dyDescent="0.25">
      <c r="A42" s="88" t="s">
        <v>860</v>
      </c>
      <c r="B42" s="161" t="s">
        <v>34</v>
      </c>
      <c r="C42" s="161" t="s">
        <v>288</v>
      </c>
      <c r="D42" s="161" t="s">
        <v>257</v>
      </c>
      <c r="E42" s="161" t="s">
        <v>635</v>
      </c>
      <c r="F42" s="165" t="s">
        <v>704</v>
      </c>
      <c r="G42" s="156" t="s">
        <v>378</v>
      </c>
      <c r="H42" s="157" t="s">
        <v>379</v>
      </c>
      <c r="I42" s="155" t="s">
        <v>169</v>
      </c>
      <c r="J42" s="155" t="s">
        <v>165</v>
      </c>
      <c r="K42" s="161" t="s">
        <v>380</v>
      </c>
      <c r="L42" s="161" t="s">
        <v>27</v>
      </c>
      <c r="M42" s="161" t="s">
        <v>184</v>
      </c>
      <c r="N42" s="161"/>
      <c r="O42" s="161" t="s">
        <v>27</v>
      </c>
      <c r="P42" s="106"/>
      <c r="Q42" s="104" t="s">
        <v>381</v>
      </c>
      <c r="R42" s="161" t="s">
        <v>395</v>
      </c>
      <c r="S42" s="105" t="s">
        <v>265</v>
      </c>
      <c r="T42" s="105"/>
      <c r="U42" s="105" t="s">
        <v>266</v>
      </c>
      <c r="V42" s="105" t="s">
        <v>267</v>
      </c>
      <c r="W42" s="105" t="s">
        <v>268</v>
      </c>
      <c r="X42" s="105"/>
      <c r="Y42" s="105" t="s">
        <v>269</v>
      </c>
      <c r="Z42" s="105" t="s">
        <v>270</v>
      </c>
      <c r="AA42" s="161"/>
      <c r="AB42" s="107"/>
      <c r="AC42" s="161" t="s">
        <v>37</v>
      </c>
      <c r="AD42" s="161" t="s">
        <v>865</v>
      </c>
      <c r="AE42" s="161" t="s">
        <v>866</v>
      </c>
      <c r="AF42" s="110" t="s">
        <v>867</v>
      </c>
      <c r="AG42" s="156" t="s">
        <v>868</v>
      </c>
      <c r="AH42" s="161"/>
      <c r="AI42" s="161"/>
      <c r="AJ42" s="107"/>
      <c r="AK42" s="161" t="s">
        <v>173</v>
      </c>
      <c r="AL42" s="106"/>
      <c r="AM42" s="161" t="s">
        <v>99</v>
      </c>
      <c r="AN42" s="161"/>
      <c r="AO42" s="161" t="s">
        <v>34</v>
      </c>
      <c r="AP42" s="161" t="s">
        <v>271</v>
      </c>
      <c r="AQ42" s="161" t="s">
        <v>102</v>
      </c>
      <c r="AR42" s="161" t="s">
        <v>54</v>
      </c>
      <c r="AS42" s="161" t="s">
        <v>38</v>
      </c>
      <c r="AT42" s="161" t="s">
        <v>272</v>
      </c>
      <c r="AU42" s="161" t="s">
        <v>36</v>
      </c>
      <c r="AV42" s="161" t="s">
        <v>102</v>
      </c>
      <c r="AW42" s="106"/>
      <c r="AX42" s="161" t="s">
        <v>60</v>
      </c>
      <c r="AY42" s="161"/>
      <c r="AZ42" s="161"/>
      <c r="BA42" s="161"/>
      <c r="BB42" s="161"/>
      <c r="BC42" s="161"/>
      <c r="BD42" s="161"/>
      <c r="BE42" s="161"/>
      <c r="BF42" s="160"/>
      <c r="BG42" s="160"/>
      <c r="BH42" s="160"/>
      <c r="BI42" s="160"/>
      <c r="BJ42" s="160"/>
      <c r="BK42" s="105"/>
      <c r="BL42" s="161"/>
      <c r="BM42" s="161"/>
      <c r="BN42" s="106"/>
      <c r="BO42" s="161" t="s">
        <v>60</v>
      </c>
      <c r="BP42" s="161"/>
      <c r="BQ42" s="161"/>
      <c r="BR42" s="161"/>
      <c r="BS42" s="161"/>
      <c r="BT42" s="161"/>
      <c r="BU42" s="161"/>
      <c r="BV42" s="161"/>
      <c r="BW42" s="161"/>
      <c r="BX42" s="161"/>
      <c r="BY42" s="161"/>
      <c r="BZ42" s="161"/>
      <c r="CA42" s="161"/>
      <c r="CB42" s="161"/>
      <c r="CC42" s="161"/>
      <c r="CD42" s="161"/>
    </row>
    <row r="43" spans="1:82" ht="90" hidden="1" x14ac:dyDescent="0.25">
      <c r="A43" s="88" t="s">
        <v>861</v>
      </c>
      <c r="B43" s="161" t="s">
        <v>311</v>
      </c>
      <c r="C43" s="161" t="s">
        <v>301</v>
      </c>
      <c r="D43" s="161" t="s">
        <v>257</v>
      </c>
      <c r="E43" s="161" t="s">
        <v>635</v>
      </c>
      <c r="F43" s="165" t="s">
        <v>704</v>
      </c>
      <c r="G43" s="156" t="s">
        <v>378</v>
      </c>
      <c r="H43" s="157" t="s">
        <v>379</v>
      </c>
      <c r="I43" s="155" t="s">
        <v>169</v>
      </c>
      <c r="J43" s="161" t="s">
        <v>116</v>
      </c>
      <c r="K43" s="161" t="s">
        <v>863</v>
      </c>
      <c r="L43" s="161" t="s">
        <v>27</v>
      </c>
      <c r="M43" s="161" t="s">
        <v>184</v>
      </c>
      <c r="N43" s="161"/>
      <c r="O43" s="161" t="s">
        <v>27</v>
      </c>
      <c r="P43" s="106"/>
      <c r="Q43" s="104" t="s">
        <v>174</v>
      </c>
      <c r="R43" s="161" t="s">
        <v>277</v>
      </c>
      <c r="S43" s="44" t="s">
        <v>175</v>
      </c>
      <c r="T43" s="161"/>
      <c r="U43" s="161"/>
      <c r="V43" s="161" t="s">
        <v>176</v>
      </c>
      <c r="W43" s="161" t="s">
        <v>121</v>
      </c>
      <c r="X43" s="161" t="s">
        <v>176</v>
      </c>
      <c r="Y43" s="161" t="s">
        <v>120</v>
      </c>
      <c r="Z43" s="161" t="s">
        <v>177</v>
      </c>
      <c r="AA43" s="161"/>
      <c r="AB43" s="107"/>
      <c r="AC43" s="161" t="s">
        <v>37</v>
      </c>
      <c r="AD43" s="161" t="s">
        <v>865</v>
      </c>
      <c r="AE43" s="161" t="s">
        <v>866</v>
      </c>
      <c r="AF43" s="110" t="s">
        <v>867</v>
      </c>
      <c r="AG43" s="156" t="s">
        <v>868</v>
      </c>
      <c r="AH43" s="161"/>
      <c r="AI43" s="161"/>
      <c r="AJ43" s="107"/>
      <c r="AK43" s="161" t="s">
        <v>173</v>
      </c>
      <c r="AL43" s="106"/>
      <c r="AM43" s="161" t="s">
        <v>99</v>
      </c>
      <c r="AN43" s="161"/>
      <c r="AO43" s="161" t="s">
        <v>34</v>
      </c>
      <c r="AP43" s="161" t="s">
        <v>35</v>
      </c>
      <c r="AQ43" s="161" t="s">
        <v>102</v>
      </c>
      <c r="AR43" s="161" t="s">
        <v>117</v>
      </c>
      <c r="AS43" s="161" t="s">
        <v>38</v>
      </c>
      <c r="AT43" s="161" t="s">
        <v>117</v>
      </c>
      <c r="AU43" s="161" t="s">
        <v>36</v>
      </c>
      <c r="AV43" s="161" t="s">
        <v>102</v>
      </c>
      <c r="AW43" s="106"/>
      <c r="AX43" s="161" t="s">
        <v>60</v>
      </c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  <c r="BL43" s="161"/>
      <c r="BM43" s="161"/>
      <c r="BN43" s="106"/>
      <c r="BO43" s="161" t="s">
        <v>60</v>
      </c>
      <c r="BP43" s="161"/>
      <c r="BQ43" s="161"/>
      <c r="BR43" s="161"/>
      <c r="BS43" s="161"/>
      <c r="BT43" s="161"/>
      <c r="BU43" s="161"/>
      <c r="BV43" s="161"/>
      <c r="BW43" s="161"/>
      <c r="BX43" s="161"/>
      <c r="BY43" s="161"/>
      <c r="BZ43" s="161"/>
      <c r="CA43" s="161"/>
      <c r="CB43" s="161"/>
      <c r="CC43" s="161"/>
      <c r="CD43" s="161"/>
    </row>
    <row r="44" spans="1:82" ht="90" hidden="1" x14ac:dyDescent="0.25">
      <c r="A44" s="88" t="s">
        <v>862</v>
      </c>
      <c r="B44" s="161" t="s">
        <v>297</v>
      </c>
      <c r="C44" s="161" t="s">
        <v>759</v>
      </c>
      <c r="D44" s="161" t="s">
        <v>257</v>
      </c>
      <c r="E44" s="161" t="s">
        <v>635</v>
      </c>
      <c r="F44" s="165" t="s">
        <v>704</v>
      </c>
      <c r="G44" s="156" t="s">
        <v>378</v>
      </c>
      <c r="H44" s="157" t="s">
        <v>379</v>
      </c>
      <c r="I44" s="155" t="s">
        <v>169</v>
      </c>
      <c r="J44" s="161" t="s">
        <v>116</v>
      </c>
      <c r="K44" s="161" t="s">
        <v>864</v>
      </c>
      <c r="L44" s="161" t="s">
        <v>27</v>
      </c>
      <c r="M44" s="161" t="s">
        <v>184</v>
      </c>
      <c r="N44" s="161"/>
      <c r="O44" s="161" t="s">
        <v>27</v>
      </c>
      <c r="P44" s="106"/>
      <c r="Q44" s="104" t="s">
        <v>174</v>
      </c>
      <c r="R44" s="161" t="s">
        <v>278</v>
      </c>
      <c r="S44" s="44" t="s">
        <v>175</v>
      </c>
      <c r="T44" s="161"/>
      <c r="U44" s="161"/>
      <c r="V44" s="161" t="s">
        <v>176</v>
      </c>
      <c r="W44" s="161" t="s">
        <v>121</v>
      </c>
      <c r="X44" s="161" t="s">
        <v>176</v>
      </c>
      <c r="Y44" s="161" t="s">
        <v>120</v>
      </c>
      <c r="Z44" s="161" t="s">
        <v>177</v>
      </c>
      <c r="AA44" s="161"/>
      <c r="AB44" s="107"/>
      <c r="AC44" s="161" t="s">
        <v>37</v>
      </c>
      <c r="AD44" s="161" t="s">
        <v>865</v>
      </c>
      <c r="AE44" s="161" t="s">
        <v>866</v>
      </c>
      <c r="AF44" s="110" t="s">
        <v>867</v>
      </c>
      <c r="AG44" s="156" t="s">
        <v>868</v>
      </c>
      <c r="AH44" s="161"/>
      <c r="AI44" s="161"/>
      <c r="AJ44" s="107"/>
      <c r="AK44" s="161" t="s">
        <v>173</v>
      </c>
      <c r="AL44" s="106"/>
      <c r="AM44" s="161" t="s">
        <v>99</v>
      </c>
      <c r="AN44" s="161"/>
      <c r="AO44" s="161" t="s">
        <v>34</v>
      </c>
      <c r="AP44" s="161" t="s">
        <v>35</v>
      </c>
      <c r="AQ44" s="161" t="s">
        <v>102</v>
      </c>
      <c r="AR44" s="161" t="s">
        <v>117</v>
      </c>
      <c r="AS44" s="161" t="s">
        <v>38</v>
      </c>
      <c r="AT44" s="161" t="s">
        <v>117</v>
      </c>
      <c r="AU44" s="161" t="s">
        <v>36</v>
      </c>
      <c r="AV44" s="161" t="s">
        <v>102</v>
      </c>
      <c r="AW44" s="106"/>
      <c r="AX44" s="161" t="s">
        <v>60</v>
      </c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  <c r="BN44" s="106"/>
      <c r="BO44" s="161" t="s">
        <v>60</v>
      </c>
      <c r="BP44" s="161"/>
      <c r="BQ44" s="161"/>
      <c r="BR44" s="161"/>
      <c r="BS44" s="161"/>
      <c r="BT44" s="161"/>
      <c r="BU44" s="161"/>
      <c r="BV44" s="161"/>
      <c r="BW44" s="161"/>
      <c r="BX44" s="161"/>
      <c r="BY44" s="161"/>
      <c r="BZ44" s="161"/>
      <c r="CA44" s="161"/>
      <c r="CB44" s="161"/>
      <c r="CC44" s="161"/>
      <c r="CD44" s="161"/>
    </row>
    <row r="45" spans="1:82" ht="60" hidden="1" x14ac:dyDescent="0.25">
      <c r="A45" s="180" t="s">
        <v>892</v>
      </c>
      <c r="B45" s="180" t="s">
        <v>893</v>
      </c>
      <c r="C45" s="180" t="s">
        <v>893</v>
      </c>
      <c r="D45" s="180" t="s">
        <v>257</v>
      </c>
      <c r="E45" s="180" t="s">
        <v>395</v>
      </c>
      <c r="F45" s="181" t="s">
        <v>20</v>
      </c>
      <c r="G45" s="173" t="s">
        <v>777</v>
      </c>
      <c r="H45" s="174" t="s">
        <v>776</v>
      </c>
      <c r="I45" s="172" t="s">
        <v>169</v>
      </c>
      <c r="J45" s="172" t="s">
        <v>165</v>
      </c>
      <c r="K45" s="180" t="s">
        <v>894</v>
      </c>
      <c r="L45" s="180" t="s">
        <v>27</v>
      </c>
      <c r="M45" s="180" t="s">
        <v>184</v>
      </c>
      <c r="N45" s="180"/>
      <c r="O45" s="180" t="s">
        <v>27</v>
      </c>
      <c r="P45" s="178"/>
      <c r="Q45" s="176"/>
      <c r="R45" s="175" t="s">
        <v>264</v>
      </c>
      <c r="S45" s="177" t="s">
        <v>265</v>
      </c>
      <c r="T45" s="177"/>
      <c r="U45" s="177" t="s">
        <v>266</v>
      </c>
      <c r="V45" s="177" t="s">
        <v>267</v>
      </c>
      <c r="W45" s="177" t="s">
        <v>268</v>
      </c>
      <c r="X45" s="177"/>
      <c r="Y45" s="177" t="s">
        <v>269</v>
      </c>
      <c r="Z45" s="177" t="s">
        <v>270</v>
      </c>
      <c r="AA45" s="180"/>
      <c r="AB45" s="179"/>
      <c r="AC45" s="180" t="s">
        <v>37</v>
      </c>
      <c r="AD45" s="180" t="s">
        <v>385</v>
      </c>
      <c r="AE45" s="180" t="s">
        <v>386</v>
      </c>
      <c r="AF45" s="182" t="s">
        <v>387</v>
      </c>
      <c r="AG45" s="173" t="s">
        <v>106</v>
      </c>
      <c r="AH45" s="180"/>
      <c r="AI45" s="180"/>
      <c r="AJ45" s="179"/>
      <c r="AK45" s="180" t="s">
        <v>173</v>
      </c>
      <c r="AL45" s="178"/>
      <c r="AM45" s="180" t="s">
        <v>99</v>
      </c>
      <c r="AN45" s="180"/>
      <c r="AO45" s="180" t="s">
        <v>34</v>
      </c>
      <c r="AP45" s="180" t="s">
        <v>271</v>
      </c>
      <c r="AQ45" s="180" t="s">
        <v>102</v>
      </c>
      <c r="AR45" s="180" t="s">
        <v>54</v>
      </c>
      <c r="AS45" s="180" t="s">
        <v>38</v>
      </c>
      <c r="AT45" s="180" t="s">
        <v>272</v>
      </c>
      <c r="AU45" s="180" t="s">
        <v>36</v>
      </c>
      <c r="AV45" s="180" t="s">
        <v>102</v>
      </c>
      <c r="AW45" s="178"/>
      <c r="AX45" s="180" t="s">
        <v>60</v>
      </c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78"/>
      <c r="BO45" s="180"/>
      <c r="BP45" s="180"/>
      <c r="BQ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180"/>
      <c r="CB45" s="180"/>
      <c r="CC45" s="180"/>
      <c r="CD45" s="180"/>
    </row>
    <row r="46" spans="1:82" ht="60" hidden="1" x14ac:dyDescent="0.25">
      <c r="A46" s="180" t="s">
        <v>895</v>
      </c>
      <c r="B46" s="180" t="s">
        <v>893</v>
      </c>
      <c r="C46" s="180" t="s">
        <v>893</v>
      </c>
      <c r="D46" s="180" t="s">
        <v>257</v>
      </c>
      <c r="E46" s="180" t="s">
        <v>395</v>
      </c>
      <c r="F46" s="181" t="s">
        <v>20</v>
      </c>
      <c r="G46" s="173" t="s">
        <v>777</v>
      </c>
      <c r="H46" s="174" t="s">
        <v>776</v>
      </c>
      <c r="I46" s="172" t="s">
        <v>169</v>
      </c>
      <c r="J46" s="172" t="s">
        <v>165</v>
      </c>
      <c r="K46" s="180" t="s">
        <v>896</v>
      </c>
      <c r="L46" s="180" t="s">
        <v>27</v>
      </c>
      <c r="M46" s="180" t="s">
        <v>184</v>
      </c>
      <c r="N46" s="180"/>
      <c r="O46" s="180" t="s">
        <v>27</v>
      </c>
      <c r="P46" s="178"/>
      <c r="Q46" s="176"/>
      <c r="R46" s="175" t="s">
        <v>264</v>
      </c>
      <c r="S46" s="177" t="s">
        <v>265</v>
      </c>
      <c r="T46" s="177"/>
      <c r="U46" s="177" t="s">
        <v>266</v>
      </c>
      <c r="V46" s="177" t="s">
        <v>267</v>
      </c>
      <c r="W46" s="177" t="s">
        <v>268</v>
      </c>
      <c r="X46" s="177"/>
      <c r="Y46" s="177" t="s">
        <v>269</v>
      </c>
      <c r="Z46" s="177" t="s">
        <v>270</v>
      </c>
      <c r="AA46" s="180"/>
      <c r="AB46" s="179"/>
      <c r="AC46" s="180" t="s">
        <v>37</v>
      </c>
      <c r="AD46" s="180" t="s">
        <v>385</v>
      </c>
      <c r="AE46" s="180" t="s">
        <v>386</v>
      </c>
      <c r="AF46" s="182" t="s">
        <v>387</v>
      </c>
      <c r="AG46" s="173" t="s">
        <v>106</v>
      </c>
      <c r="AH46" s="180"/>
      <c r="AI46" s="180"/>
      <c r="AJ46" s="179"/>
      <c r="AK46" s="180" t="s">
        <v>173</v>
      </c>
      <c r="AL46" s="178"/>
      <c r="AM46" s="180" t="s">
        <v>99</v>
      </c>
      <c r="AN46" s="180"/>
      <c r="AO46" s="180" t="s">
        <v>34</v>
      </c>
      <c r="AP46" s="180" t="s">
        <v>271</v>
      </c>
      <c r="AQ46" s="180" t="s">
        <v>102</v>
      </c>
      <c r="AR46" s="180" t="s">
        <v>54</v>
      </c>
      <c r="AS46" s="180" t="s">
        <v>38</v>
      </c>
      <c r="AT46" s="180" t="s">
        <v>272</v>
      </c>
      <c r="AU46" s="180" t="s">
        <v>36</v>
      </c>
      <c r="AV46" s="180" t="s">
        <v>102</v>
      </c>
      <c r="AW46" s="178"/>
      <c r="AX46" s="180" t="s">
        <v>60</v>
      </c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78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</row>
    <row r="47" spans="1:82" s="154" customFormat="1" ht="45" hidden="1" x14ac:dyDescent="0.25">
      <c r="A47" s="88" t="s">
        <v>926</v>
      </c>
      <c r="B47" s="187" t="s">
        <v>311</v>
      </c>
      <c r="C47" s="187" t="s">
        <v>927</v>
      </c>
      <c r="D47" s="187" t="s">
        <v>257</v>
      </c>
      <c r="E47" s="187" t="s">
        <v>635</v>
      </c>
      <c r="F47" s="191" t="s">
        <v>704</v>
      </c>
      <c r="G47" s="184" t="s">
        <v>378</v>
      </c>
      <c r="H47" s="185" t="s">
        <v>379</v>
      </c>
      <c r="I47" s="183" t="s">
        <v>169</v>
      </c>
      <c r="J47" s="187" t="s">
        <v>116</v>
      </c>
      <c r="K47" s="187" t="s">
        <v>928</v>
      </c>
      <c r="L47" s="187" t="s">
        <v>27</v>
      </c>
      <c r="M47" s="187" t="s">
        <v>184</v>
      </c>
      <c r="N47" s="187"/>
      <c r="O47" s="187" t="s">
        <v>27</v>
      </c>
      <c r="P47" s="178"/>
      <c r="Q47" s="176" t="s">
        <v>174</v>
      </c>
      <c r="R47" s="187" t="s">
        <v>278</v>
      </c>
      <c r="S47" s="44" t="s">
        <v>929</v>
      </c>
      <c r="T47" s="187"/>
      <c r="U47" s="187"/>
      <c r="V47" s="187" t="s">
        <v>176</v>
      </c>
      <c r="W47" s="187" t="s">
        <v>121</v>
      </c>
      <c r="X47" s="187" t="s">
        <v>176</v>
      </c>
      <c r="Y47" s="187" t="s">
        <v>120</v>
      </c>
      <c r="Z47" s="187" t="s">
        <v>177</v>
      </c>
      <c r="AA47" s="187"/>
      <c r="AB47" s="179"/>
      <c r="AC47" s="187" t="s">
        <v>37</v>
      </c>
      <c r="AD47" s="187" t="s">
        <v>865</v>
      </c>
      <c r="AE47" s="187" t="s">
        <v>866</v>
      </c>
      <c r="AF47" s="182" t="s">
        <v>867</v>
      </c>
      <c r="AG47" s="184" t="s">
        <v>868</v>
      </c>
      <c r="AH47" s="187"/>
      <c r="AI47" s="187"/>
      <c r="AJ47" s="179"/>
      <c r="AK47" s="187" t="s">
        <v>173</v>
      </c>
      <c r="AL47" s="178"/>
      <c r="AM47" s="187" t="s">
        <v>99</v>
      </c>
      <c r="AN47" s="187"/>
      <c r="AO47" s="187" t="s">
        <v>34</v>
      </c>
      <c r="AP47" s="187" t="s">
        <v>35</v>
      </c>
      <c r="AQ47" s="187" t="s">
        <v>102</v>
      </c>
      <c r="AR47" s="187" t="s">
        <v>117</v>
      </c>
      <c r="AS47" s="187" t="s">
        <v>38</v>
      </c>
      <c r="AT47" s="187" t="s">
        <v>117</v>
      </c>
      <c r="AU47" s="187" t="s">
        <v>36</v>
      </c>
      <c r="AV47" s="187" t="s">
        <v>102</v>
      </c>
      <c r="AW47" s="178"/>
      <c r="AX47" s="187" t="s">
        <v>60</v>
      </c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78"/>
      <c r="BO47" s="187" t="s">
        <v>60</v>
      </c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</row>
    <row r="48" spans="1:82" ht="90" hidden="1" x14ac:dyDescent="0.25">
      <c r="A48" s="224" t="s">
        <v>947</v>
      </c>
      <c r="B48" s="200" t="s">
        <v>948</v>
      </c>
      <c r="C48" s="200" t="s">
        <v>844</v>
      </c>
      <c r="D48" s="200" t="s">
        <v>257</v>
      </c>
      <c r="E48" s="200" t="s">
        <v>395</v>
      </c>
      <c r="F48" s="201" t="s">
        <v>20</v>
      </c>
      <c r="G48" s="194" t="s">
        <v>777</v>
      </c>
      <c r="H48" s="195" t="s">
        <v>776</v>
      </c>
      <c r="I48" s="193" t="s">
        <v>169</v>
      </c>
      <c r="J48" s="200" t="s">
        <v>116</v>
      </c>
      <c r="K48" s="200" t="s">
        <v>863</v>
      </c>
      <c r="L48" s="200" t="s">
        <v>27</v>
      </c>
      <c r="M48" s="200" t="s">
        <v>184</v>
      </c>
      <c r="N48" s="200"/>
      <c r="O48" s="200" t="s">
        <v>27</v>
      </c>
      <c r="P48" s="197"/>
      <c r="Q48" s="196" t="s">
        <v>174</v>
      </c>
      <c r="R48" s="200" t="s">
        <v>23</v>
      </c>
      <c r="S48" s="199" t="s">
        <v>175</v>
      </c>
      <c r="T48" s="200"/>
      <c r="U48" s="200"/>
      <c r="V48" s="200" t="s">
        <v>176</v>
      </c>
      <c r="W48" s="200" t="s">
        <v>121</v>
      </c>
      <c r="X48" s="200" t="s">
        <v>176</v>
      </c>
      <c r="Y48" s="200" t="s">
        <v>120</v>
      </c>
      <c r="Z48" s="200" t="s">
        <v>177</v>
      </c>
      <c r="AA48" s="200"/>
      <c r="AB48" s="198"/>
      <c r="AC48" s="200" t="s">
        <v>37</v>
      </c>
      <c r="AD48" s="200" t="s">
        <v>215</v>
      </c>
      <c r="AE48" s="200" t="s">
        <v>216</v>
      </c>
      <c r="AF48" s="202" t="s">
        <v>217</v>
      </c>
      <c r="AG48" s="194" t="s">
        <v>106</v>
      </c>
      <c r="AH48" s="200"/>
      <c r="AI48" s="200"/>
      <c r="AJ48" s="198"/>
      <c r="AK48" s="200" t="s">
        <v>173</v>
      </c>
      <c r="AL48" s="197"/>
      <c r="AM48" s="200" t="s">
        <v>99</v>
      </c>
      <c r="AN48" s="200"/>
      <c r="AO48" s="200" t="s">
        <v>34</v>
      </c>
      <c r="AP48" s="200" t="s">
        <v>35</v>
      </c>
      <c r="AQ48" s="200" t="s">
        <v>102</v>
      </c>
      <c r="AR48" s="200" t="s">
        <v>117</v>
      </c>
      <c r="AS48" s="200" t="s">
        <v>38</v>
      </c>
      <c r="AT48" s="200" t="s">
        <v>117</v>
      </c>
      <c r="AU48" s="200" t="s">
        <v>36</v>
      </c>
      <c r="AV48" s="200" t="s">
        <v>102</v>
      </c>
      <c r="AW48" s="197"/>
      <c r="AX48" s="200" t="s">
        <v>60</v>
      </c>
      <c r="AY48" s="200"/>
      <c r="AZ48" s="200"/>
      <c r="BA48" s="200"/>
      <c r="BB48" s="200"/>
      <c r="BC48" s="200"/>
      <c r="BD48" s="200"/>
      <c r="BE48" s="200"/>
      <c r="BF48" s="200"/>
      <c r="BG48" s="200"/>
      <c r="BH48" s="200"/>
      <c r="BI48" s="200"/>
      <c r="BJ48" s="200"/>
      <c r="BK48" s="200"/>
      <c r="BL48" s="200"/>
      <c r="BM48" s="200"/>
      <c r="BN48" s="197"/>
      <c r="BO48" s="200" t="s">
        <v>60</v>
      </c>
      <c r="BP48" s="200"/>
      <c r="BQ48" s="200"/>
      <c r="BR48" s="200"/>
      <c r="BS48" s="200"/>
      <c r="BT48" s="200"/>
      <c r="BU48" s="200"/>
      <c r="BV48" s="200"/>
      <c r="BW48" s="200"/>
      <c r="BX48" s="200"/>
      <c r="BY48" s="200"/>
      <c r="BZ48" s="200"/>
      <c r="CA48" s="200"/>
      <c r="CB48" s="200"/>
      <c r="CC48" s="200"/>
      <c r="CD48" s="200"/>
    </row>
    <row r="49" spans="1:82" ht="90" hidden="1" x14ac:dyDescent="0.25">
      <c r="A49" s="221" t="s">
        <v>957</v>
      </c>
      <c r="B49" s="221" t="s">
        <v>948</v>
      </c>
      <c r="C49" s="221" t="s">
        <v>844</v>
      </c>
      <c r="D49" s="221" t="s">
        <v>257</v>
      </c>
      <c r="E49" s="221" t="s">
        <v>395</v>
      </c>
      <c r="F49" s="222" t="s">
        <v>20</v>
      </c>
      <c r="G49" s="215" t="s">
        <v>777</v>
      </c>
      <c r="H49" s="216" t="s">
        <v>776</v>
      </c>
      <c r="I49" s="214" t="s">
        <v>169</v>
      </c>
      <c r="J49" s="221" t="s">
        <v>116</v>
      </c>
      <c r="K49" s="221" t="s">
        <v>864</v>
      </c>
      <c r="L49" s="221" t="s">
        <v>27</v>
      </c>
      <c r="M49" s="221" t="s">
        <v>184</v>
      </c>
      <c r="N49" s="221"/>
      <c r="O49" s="221" t="s">
        <v>27</v>
      </c>
      <c r="P49" s="218"/>
      <c r="Q49" s="217" t="s">
        <v>174</v>
      </c>
      <c r="R49" s="221" t="s">
        <v>23</v>
      </c>
      <c r="S49" s="220" t="s">
        <v>175</v>
      </c>
      <c r="T49" s="221"/>
      <c r="U49" s="221"/>
      <c r="V49" s="221" t="s">
        <v>176</v>
      </c>
      <c r="W49" s="221" t="s">
        <v>121</v>
      </c>
      <c r="X49" s="221" t="s">
        <v>176</v>
      </c>
      <c r="Y49" s="221" t="s">
        <v>120</v>
      </c>
      <c r="Z49" s="221" t="s">
        <v>177</v>
      </c>
      <c r="AA49" s="221"/>
      <c r="AB49" s="219"/>
      <c r="AC49" s="221" t="s">
        <v>37</v>
      </c>
      <c r="AD49" s="221" t="s">
        <v>215</v>
      </c>
      <c r="AE49" s="221" t="s">
        <v>216</v>
      </c>
      <c r="AF49" s="223" t="s">
        <v>217</v>
      </c>
      <c r="AG49" s="215" t="s">
        <v>106</v>
      </c>
      <c r="AH49" s="221"/>
      <c r="AI49" s="221"/>
      <c r="AJ49" s="219"/>
      <c r="AK49" s="221" t="s">
        <v>173</v>
      </c>
      <c r="AL49" s="218"/>
      <c r="AM49" s="221" t="s">
        <v>99</v>
      </c>
      <c r="AN49" s="221"/>
      <c r="AO49" s="221" t="s">
        <v>34</v>
      </c>
      <c r="AP49" s="221" t="s">
        <v>35</v>
      </c>
      <c r="AQ49" s="221" t="s">
        <v>102</v>
      </c>
      <c r="AR49" s="221" t="s">
        <v>117</v>
      </c>
      <c r="AS49" s="221" t="s">
        <v>38</v>
      </c>
      <c r="AT49" s="221" t="s">
        <v>117</v>
      </c>
      <c r="AU49" s="221" t="s">
        <v>36</v>
      </c>
      <c r="AV49" s="221" t="s">
        <v>102</v>
      </c>
      <c r="AW49" s="218"/>
      <c r="AX49" s="221" t="s">
        <v>60</v>
      </c>
      <c r="AY49" s="221"/>
      <c r="AZ49" s="221"/>
      <c r="BA49" s="221"/>
      <c r="BB49" s="221"/>
      <c r="BC49" s="221"/>
      <c r="BD49" s="221"/>
      <c r="BE49" s="221"/>
      <c r="BF49" s="221"/>
      <c r="BG49" s="221"/>
      <c r="BH49" s="221"/>
      <c r="BI49" s="221"/>
      <c r="BJ49" s="221"/>
      <c r="BK49" s="221"/>
      <c r="BL49" s="221"/>
      <c r="BM49" s="221"/>
      <c r="BN49" s="218"/>
      <c r="BO49" s="221" t="s">
        <v>60</v>
      </c>
      <c r="BP49" s="221"/>
      <c r="BQ49" s="221"/>
      <c r="BR49" s="221"/>
      <c r="BS49" s="221"/>
      <c r="BT49" s="221"/>
      <c r="BU49" s="221"/>
      <c r="BV49" s="221"/>
      <c r="BW49" s="221"/>
      <c r="BX49" s="221"/>
      <c r="BY49" s="221"/>
      <c r="BZ49" s="221"/>
      <c r="CA49" s="221"/>
      <c r="CB49" s="221"/>
      <c r="CC49" s="221"/>
      <c r="CD49" s="221"/>
    </row>
    <row r="50" spans="1:82" s="154" customFormat="1" ht="90" hidden="1" x14ac:dyDescent="0.25">
      <c r="A50" s="224" t="s">
        <v>970</v>
      </c>
      <c r="B50" s="229" t="s">
        <v>311</v>
      </c>
      <c r="C50" s="229" t="s">
        <v>322</v>
      </c>
      <c r="D50" s="229" t="s">
        <v>257</v>
      </c>
      <c r="E50" s="229" t="s">
        <v>635</v>
      </c>
      <c r="F50" s="233" t="s">
        <v>704</v>
      </c>
      <c r="G50" s="226" t="s">
        <v>208</v>
      </c>
      <c r="H50" s="226" t="s">
        <v>820</v>
      </c>
      <c r="I50" s="225" t="s">
        <v>169</v>
      </c>
      <c r="J50" s="229" t="s">
        <v>116</v>
      </c>
      <c r="K50" s="229" t="s">
        <v>303</v>
      </c>
      <c r="L50" s="229" t="s">
        <v>27</v>
      </c>
      <c r="M50" s="229" t="s">
        <v>184</v>
      </c>
      <c r="N50" s="229"/>
      <c r="O50" s="229" t="s">
        <v>27</v>
      </c>
      <c r="P50" s="218"/>
      <c r="Q50" s="217" t="s">
        <v>174</v>
      </c>
      <c r="R50" s="229" t="s">
        <v>23</v>
      </c>
      <c r="S50" s="220" t="s">
        <v>175</v>
      </c>
      <c r="T50" s="229"/>
      <c r="U50" s="229"/>
      <c r="V50" s="229" t="s">
        <v>176</v>
      </c>
      <c r="W50" s="229" t="s">
        <v>121</v>
      </c>
      <c r="X50" s="229" t="s">
        <v>176</v>
      </c>
      <c r="Y50" s="229" t="s">
        <v>120</v>
      </c>
      <c r="Z50" s="229" t="s">
        <v>177</v>
      </c>
      <c r="AA50" s="229"/>
      <c r="AB50" s="219"/>
      <c r="AC50" s="229" t="s">
        <v>37</v>
      </c>
      <c r="AD50" s="229" t="s">
        <v>215</v>
      </c>
      <c r="AE50" s="229" t="s">
        <v>216</v>
      </c>
      <c r="AF50" s="223" t="s">
        <v>217</v>
      </c>
      <c r="AG50" s="226" t="s">
        <v>106</v>
      </c>
      <c r="AH50" s="229"/>
      <c r="AI50" s="229"/>
      <c r="AJ50" s="219"/>
      <c r="AK50" s="229" t="s">
        <v>173</v>
      </c>
      <c r="AL50" s="218"/>
      <c r="AM50" s="229" t="s">
        <v>99</v>
      </c>
      <c r="AN50" s="229"/>
      <c r="AO50" s="229" t="s">
        <v>34</v>
      </c>
      <c r="AP50" s="229" t="s">
        <v>35</v>
      </c>
      <c r="AQ50" s="229" t="s">
        <v>102</v>
      </c>
      <c r="AR50" s="229" t="s">
        <v>117</v>
      </c>
      <c r="AS50" s="229" t="s">
        <v>38</v>
      </c>
      <c r="AT50" s="229" t="s">
        <v>117</v>
      </c>
      <c r="AU50" s="229" t="s">
        <v>36</v>
      </c>
      <c r="AV50" s="229" t="s">
        <v>102</v>
      </c>
      <c r="AW50" s="218"/>
      <c r="AX50" s="229" t="s">
        <v>60</v>
      </c>
      <c r="AY50" s="229"/>
      <c r="AZ50" s="229"/>
      <c r="BA50" s="229"/>
      <c r="BB50" s="229"/>
      <c r="BC50" s="229"/>
      <c r="BD50" s="229"/>
      <c r="BE50" s="229"/>
      <c r="BF50" s="229"/>
      <c r="BG50" s="229"/>
      <c r="BH50" s="229"/>
      <c r="BI50" s="229"/>
      <c r="BJ50" s="229"/>
      <c r="BK50" s="229"/>
      <c r="BL50" s="229"/>
      <c r="BM50" s="229"/>
      <c r="BN50" s="218"/>
      <c r="BO50" s="229" t="s">
        <v>60</v>
      </c>
      <c r="BP50" s="229"/>
      <c r="BQ50" s="229"/>
      <c r="BR50" s="229"/>
      <c r="BS50" s="229"/>
      <c r="BT50" s="229"/>
      <c r="BU50" s="229"/>
      <c r="BV50" s="229"/>
      <c r="BW50" s="229"/>
      <c r="BX50" s="229"/>
      <c r="BY50" s="229"/>
      <c r="BZ50" s="229"/>
      <c r="CA50" s="229"/>
      <c r="CB50" s="229"/>
      <c r="CC50" s="229"/>
      <c r="CD50" s="229"/>
    </row>
  </sheetData>
  <autoFilter ref="A1:CD50">
    <filterColumn colId="1">
      <filters>
        <filter val="Live (PDT-OCC)"/>
      </filters>
    </filterColumn>
    <filterColumn colId="4">
      <filters>
        <filter val="Live"/>
      </filters>
    </filterColumn>
  </autoFilter>
  <dataValidations count="3">
    <dataValidation type="list" allowBlank="1" showErrorMessage="1" sqref="F2:F15 F22:F25 F28:F29 F36:F40 F42:F44 F47 F50">
      <formula1>"http://sqe.t1.nat.bt.com/cqm,http://sqe.t3.nat.bt.com/cqm"</formula1>
    </dataValidation>
    <dataValidation type="list" allowBlank="1" showInputMessage="1" showErrorMessage="1" sqref="BO2:BO40 AX2:AX40 BO42:BO44 AX42:AX44 BO47 AX47 BO50 AX50">
      <formula1>"Yes,No"</formula1>
    </dataValidation>
    <dataValidation allowBlank="1" showErrorMessage="1" sqref="F30:F35"/>
  </dataValidations>
  <hyperlinks>
    <hyperlink ref="AC2" r:id="rId1" display="sati.kumari@openreach.co.uk"/>
    <hyperlink ref="AF2" r:id="rId2"/>
    <hyperlink ref="F2" r:id="rId3"/>
    <hyperlink ref="AC3" r:id="rId4" display="sati.kumari@openreach.co.uk"/>
    <hyperlink ref="AC5" r:id="rId5" display="sati.kumari@openreach.co.uk"/>
    <hyperlink ref="AC6" r:id="rId6" display="sati.kumari@openreach.co.uk"/>
    <hyperlink ref="AC7" r:id="rId7" display="sati.kumari@openreach.co.uk"/>
    <hyperlink ref="AC4" r:id="rId8" display="sati.kumari@openreach.co.uk"/>
    <hyperlink ref="F3:F7" r:id="rId9" display="http://sqe.t3.nat.bt.com/cqm"/>
    <hyperlink ref="AF3:AF7" r:id="rId10" display="shobana.kanasan@bt.com"/>
    <hyperlink ref="AC8" r:id="rId11" display="sati.kumari@openreach.co.uk"/>
    <hyperlink ref="F8" r:id="rId12"/>
    <hyperlink ref="AC10" r:id="rId13" display="sati.kumari@openreach.co.uk"/>
    <hyperlink ref="F10" r:id="rId14"/>
    <hyperlink ref="AC9" r:id="rId15" display="sati.kumari@openreach.co.uk"/>
    <hyperlink ref="F9" r:id="rId16"/>
    <hyperlink ref="AF8:AF10" r:id="rId17" display="shobana.kanasan@bt.com"/>
    <hyperlink ref="AC11" r:id="rId18" display="sati.kumari@openreach.co.uk"/>
    <hyperlink ref="AC12" r:id="rId19" display="sati.kumari@openreach.co.uk"/>
    <hyperlink ref="F11" r:id="rId20"/>
    <hyperlink ref="F12" r:id="rId21"/>
    <hyperlink ref="AF11:AF12" r:id="rId22" display="shobana.kanasan@bt.com"/>
    <hyperlink ref="AC13" r:id="rId23" display="sati.kumari@openreach.co.uk"/>
    <hyperlink ref="F13" r:id="rId24"/>
    <hyperlink ref="AC15" r:id="rId25" display="sati.kumari@openreach.co.uk"/>
    <hyperlink ref="F15" r:id="rId26"/>
    <hyperlink ref="AC14" r:id="rId27" display="sati.kumari@openreach.co.uk"/>
    <hyperlink ref="F14" r:id="rId28"/>
    <hyperlink ref="AF13:AF15" r:id="rId29" display="shobana.kanasan@bt.com"/>
    <hyperlink ref="F16" r:id="rId30" display="http://sqe.t1.nat.bt.com/cqm"/>
    <hyperlink ref="AF16" r:id="rId31"/>
    <hyperlink ref="F18" r:id="rId32" display="http://sqe.t1.nat.bt.com/cqm"/>
    <hyperlink ref="AF18" r:id="rId33"/>
    <hyperlink ref="F17" r:id="rId34" display="http://sqe.t1.nat.bt.com/cqm"/>
    <hyperlink ref="AF17" r:id="rId35"/>
    <hyperlink ref="F19" r:id="rId36" display="http://sqe.t1.nat.bt.com/cqm"/>
    <hyperlink ref="AF19" r:id="rId37"/>
    <hyperlink ref="F20" r:id="rId38" display="http://sqe.t1.nat.bt.com/cqm"/>
    <hyperlink ref="AF20" r:id="rId39"/>
    <hyperlink ref="F21" r:id="rId40" display="http://sqe.t1.nat.bt.com/cqm"/>
    <hyperlink ref="AF21" r:id="rId41"/>
    <hyperlink ref="AC22" r:id="rId42" display="sati.kumari@openreach.co.uk"/>
    <hyperlink ref="F22" r:id="rId43"/>
    <hyperlink ref="AF22" r:id="rId44"/>
    <hyperlink ref="AC23" r:id="rId45" display="sati.kumari@openreach.co.uk"/>
    <hyperlink ref="F23" r:id="rId46"/>
    <hyperlink ref="AF23" r:id="rId47"/>
    <hyperlink ref="AC24" r:id="rId48" display="sati.kumari@openreach.co.uk"/>
    <hyperlink ref="F24" r:id="rId49"/>
    <hyperlink ref="AF24" r:id="rId50"/>
    <hyperlink ref="AC25" r:id="rId51" display="sati.kumari@openreach.co.uk"/>
    <hyperlink ref="F25" r:id="rId52"/>
    <hyperlink ref="AF25" r:id="rId53"/>
    <hyperlink ref="F26" r:id="rId54" display="http://sqe.t1.nat.bt.com/cqm"/>
    <hyperlink ref="AF26" r:id="rId55"/>
    <hyperlink ref="F27" r:id="rId56" display="http://sqe.t1.nat.bt.com/cqm"/>
    <hyperlink ref="AF27" r:id="rId57"/>
    <hyperlink ref="AC28" r:id="rId58" display="sati.kumari@openreach.co.uk"/>
    <hyperlink ref="AF28" r:id="rId59"/>
    <hyperlink ref="F28" r:id="rId60" display="http://sqe.t3.nat.bt.com/cqm"/>
    <hyperlink ref="AC29" r:id="rId61" display="sati.kumari@openreach.co.uk"/>
    <hyperlink ref="AF29" r:id="rId62"/>
    <hyperlink ref="F29" r:id="rId63" display="http://sqe.t3.nat.bt.com/cqm"/>
    <hyperlink ref="AC30" r:id="rId64" display="sati.kumari@openreach.co.uk"/>
    <hyperlink ref="AF30" r:id="rId65"/>
    <hyperlink ref="F30" r:id="rId66"/>
    <hyperlink ref="AC31" r:id="rId67" display="sati.kumari@openreach.co.uk"/>
    <hyperlink ref="AF31" r:id="rId68"/>
    <hyperlink ref="F31" r:id="rId69"/>
    <hyperlink ref="AC32" r:id="rId70" display="sati.kumari@openreach.co.uk"/>
    <hyperlink ref="AF32" r:id="rId71"/>
    <hyperlink ref="F32" r:id="rId72"/>
    <hyperlink ref="AC33" r:id="rId73" display="sati.kumari@openreach.co.uk"/>
    <hyperlink ref="AF33" r:id="rId74"/>
    <hyperlink ref="AC34" r:id="rId75" display="sati.kumari@openreach.co.uk"/>
    <hyperlink ref="AF34" r:id="rId76"/>
    <hyperlink ref="AC35" r:id="rId77" display="sati.kumari@openreach.co.uk"/>
    <hyperlink ref="AF35" r:id="rId78"/>
    <hyperlink ref="F33:F35" r:id="rId79" display="http://sqe.live.nat.bt.com/cqm"/>
    <hyperlink ref="AC36" r:id="rId80" display="sati.kumari@openreach.co.uk"/>
    <hyperlink ref="AF36" r:id="rId81"/>
    <hyperlink ref="F36" r:id="rId82" display="http://sqe.t3.nat.bt.com/cqm"/>
    <hyperlink ref="AC37" r:id="rId83" display="sati.kumari@openreach.co.uk"/>
    <hyperlink ref="AF37" r:id="rId84"/>
    <hyperlink ref="F37" r:id="rId85" display="http://sqe.t3.nat.bt.com/cqm"/>
    <hyperlink ref="AC38" r:id="rId86" display="sati.kumari@openreach.co.uk"/>
    <hyperlink ref="F38" r:id="rId87"/>
    <hyperlink ref="AF38" r:id="rId88"/>
    <hyperlink ref="AC39" r:id="rId89" display="sati.kumari@openreach.co.uk"/>
    <hyperlink ref="F39" r:id="rId90"/>
    <hyperlink ref="AF39" r:id="rId91"/>
    <hyperlink ref="AC40" r:id="rId92" display="sati.kumari@openreach.co.uk"/>
    <hyperlink ref="AF40" r:id="rId93"/>
    <hyperlink ref="F40" r:id="rId94" display="http://sqe.t3.nat.bt.com/cqm"/>
    <hyperlink ref="AC41" r:id="rId95" display="sati.kumari@openreach.co.uk"/>
    <hyperlink ref="F41" r:id="rId96"/>
    <hyperlink ref="AF41" r:id="rId97"/>
    <hyperlink ref="AF42" r:id="rId98"/>
    <hyperlink ref="AC43" r:id="rId99" display="sati.kumari@openreach.co.uk"/>
    <hyperlink ref="AC44" r:id="rId100" display="sati.kumari@openreach.co.uk"/>
    <hyperlink ref="AF43" r:id="rId101"/>
    <hyperlink ref="AF44" r:id="rId102"/>
    <hyperlink ref="F42:F44" r:id="rId103" display="http://sqe.t3.nat.bt.com/cqm"/>
    <hyperlink ref="F42" r:id="rId104" display="http://sqe.t3.nat.bt.com/cqm"/>
    <hyperlink ref="F43" r:id="rId105" display="http://sqe.t3.nat.bt.com/cqm"/>
    <hyperlink ref="F44" r:id="rId106" display="http://sqe.t3.nat.bt.com/cqm"/>
    <hyperlink ref="AC45" r:id="rId107" display="sati.kumari@openreach.co.uk"/>
    <hyperlink ref="F45" r:id="rId108"/>
    <hyperlink ref="AF45" r:id="rId109"/>
    <hyperlink ref="AC46" r:id="rId110" display="sati.kumari@openreach.co.uk"/>
    <hyperlink ref="F46" r:id="rId111"/>
    <hyperlink ref="AF46" r:id="rId112"/>
    <hyperlink ref="AC47" r:id="rId113" display="sati.kumari@openreach.co.uk"/>
    <hyperlink ref="AF47" r:id="rId114"/>
    <hyperlink ref="F47" r:id="rId115" display="http://sqe.t3.nat.bt.com/cqm"/>
    <hyperlink ref="F48" r:id="rId116"/>
    <hyperlink ref="AC48" r:id="rId117" display="sati.kumari@openreach.co.uk"/>
    <hyperlink ref="AF48" r:id="rId118"/>
    <hyperlink ref="F49" r:id="rId119"/>
    <hyperlink ref="AC49" r:id="rId120" display="sati.kumari@openreach.co.uk"/>
    <hyperlink ref="AF49" r:id="rId121"/>
    <hyperlink ref="AC50" r:id="rId122" display="sati.kumari@openreach.co.uk"/>
    <hyperlink ref="AF50" r:id="rId123"/>
    <hyperlink ref="F50" r:id="rId124" display="http://sqe.t3.nat.bt.com/cqm"/>
  </hyperlinks>
  <pageMargins left="0.7" right="0.7" top="0.75" bottom="0.75" header="0.3" footer="0.3"/>
  <pageSetup paperSize="9" orientation="portrait" r:id="rId1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J77"/>
  <sheetViews>
    <sheetView tabSelected="1" zoomScaleNormal="10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H86" sqref="H86"/>
    </sheetView>
  </sheetViews>
  <sheetFormatPr defaultRowHeight="15" x14ac:dyDescent="0.25"/>
  <cols>
    <col min="1" max="1" width="12.28515625" customWidth="1"/>
    <col min="2" max="2" width="15.5703125" customWidth="1"/>
    <col min="3" max="3" width="14.140625" customWidth="1"/>
    <col min="4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31" customWidth="1"/>
    <col min="20" max="20" width="11.7109375" customWidth="1"/>
    <col min="21" max="21" width="15" customWidth="1"/>
    <col min="24" max="24" width="25.42578125" customWidth="1"/>
    <col min="25" max="25" width="9.140625" style="111"/>
    <col min="26" max="27" width="25.42578125" style="111" customWidth="1"/>
    <col min="28" max="28" width="25.42578125" style="117" customWidth="1"/>
    <col min="29" max="29" width="25.42578125" style="121" customWidth="1"/>
    <col min="31" max="31" width="28.85546875" customWidth="1"/>
    <col min="32" max="32" width="33" customWidth="1"/>
    <col min="33" max="33" width="29.7109375" customWidth="1"/>
    <col min="36" max="36" width="28" customWidth="1"/>
    <col min="38" max="38" width="26.42578125" style="27" bestFit="1" customWidth="1"/>
    <col min="39" max="39" width="9.140625" style="27"/>
    <col min="40" max="40" width="12.140625" bestFit="1" customWidth="1"/>
    <col min="41" max="41" width="11.85546875" bestFit="1" customWidth="1"/>
    <col min="42" max="42" width="9.42578125" customWidth="1"/>
    <col min="43" max="43" width="11.42578125" bestFit="1" customWidth="1"/>
    <col min="44" max="44" width="8.28515625" bestFit="1" customWidth="1"/>
    <col min="47" max="47" width="20.7109375" style="41" bestFit="1" customWidth="1"/>
    <col min="48" max="48" width="24.42578125" customWidth="1"/>
    <col min="49" max="49" width="23.7109375" bestFit="1" customWidth="1"/>
    <col min="50" max="50" width="24.42578125" bestFit="1" customWidth="1"/>
    <col min="51" max="51" width="22.42578125" bestFit="1" customWidth="1"/>
    <col min="52" max="52" width="21.5703125" bestFit="1" customWidth="1"/>
    <col min="53" max="53" width="16.140625" bestFit="1" customWidth="1"/>
    <col min="54" max="54" width="15.42578125" bestFit="1" customWidth="1"/>
    <col min="55" max="55" width="19" customWidth="1"/>
    <col min="56" max="56" width="18.140625" bestFit="1" customWidth="1"/>
    <col min="57" max="57" width="22" bestFit="1" customWidth="1"/>
    <col min="58" max="58" width="14.140625" bestFit="1" customWidth="1"/>
    <col min="59" max="59" width="18" customWidth="1"/>
    <col min="60" max="60" width="18.42578125" bestFit="1" customWidth="1"/>
    <col min="61" max="61" width="19.5703125" bestFit="1" customWidth="1"/>
    <col min="62" max="62" width="19.7109375" bestFit="1" customWidth="1"/>
  </cols>
  <sheetData>
    <row r="1" spans="1:62" ht="45" customHeight="1" x14ac:dyDescent="0.25">
      <c r="A1" s="11" t="s">
        <v>0</v>
      </c>
      <c r="B1" s="11" t="s">
        <v>138</v>
      </c>
      <c r="C1" s="11" t="s">
        <v>135</v>
      </c>
      <c r="D1" s="11" t="s">
        <v>168</v>
      </c>
      <c r="E1" s="11" t="s">
        <v>167</v>
      </c>
      <c r="F1" s="11" t="s">
        <v>1</v>
      </c>
      <c r="G1" s="22" t="s">
        <v>2</v>
      </c>
      <c r="H1" s="11" t="s">
        <v>144</v>
      </c>
      <c r="I1" s="26" t="s">
        <v>170</v>
      </c>
      <c r="J1" s="11" t="s">
        <v>132</v>
      </c>
      <c r="K1" s="11" t="s">
        <v>115</v>
      </c>
      <c r="L1" s="11" t="s">
        <v>22</v>
      </c>
      <c r="M1" s="22" t="s">
        <v>119</v>
      </c>
      <c r="N1" s="11" t="s">
        <v>4</v>
      </c>
      <c r="O1" s="11" t="s">
        <v>149</v>
      </c>
      <c r="P1" s="11" t="s">
        <v>5</v>
      </c>
      <c r="Q1" s="11" t="s">
        <v>6</v>
      </c>
      <c r="R1" s="11" t="s">
        <v>7</v>
      </c>
      <c r="S1" s="32" t="s">
        <v>178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113" t="s">
        <v>828</v>
      </c>
      <c r="Z1" s="114" t="s">
        <v>829</v>
      </c>
      <c r="AA1" s="118" t="s">
        <v>830</v>
      </c>
      <c r="AB1" s="122" t="s">
        <v>831</v>
      </c>
      <c r="AC1" s="128" t="s">
        <v>832</v>
      </c>
      <c r="AD1" s="22" t="s">
        <v>49</v>
      </c>
      <c r="AE1" s="11" t="s">
        <v>50</v>
      </c>
      <c r="AF1" s="11" t="s">
        <v>51</v>
      </c>
      <c r="AG1" s="11" t="s">
        <v>52</v>
      </c>
      <c r="AH1" s="22" t="s">
        <v>109</v>
      </c>
      <c r="AI1" s="11" t="s">
        <v>118</v>
      </c>
      <c r="AJ1" s="11" t="s">
        <v>110</v>
      </c>
      <c r="AK1" s="23" t="s">
        <v>171</v>
      </c>
      <c r="AL1" s="28" t="s">
        <v>127</v>
      </c>
      <c r="AM1" s="29" t="s">
        <v>58</v>
      </c>
      <c r="AN1" s="1" t="s">
        <v>17</v>
      </c>
      <c r="AO1" s="1" t="s">
        <v>18</v>
      </c>
      <c r="AP1" s="1" t="s">
        <v>64</v>
      </c>
      <c r="AQ1" s="1" t="s">
        <v>56</v>
      </c>
      <c r="AR1" s="1" t="s">
        <v>43</v>
      </c>
      <c r="AS1" s="1" t="s">
        <v>42</v>
      </c>
      <c r="AT1" s="24" t="s">
        <v>65</v>
      </c>
      <c r="AU1" s="40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</row>
    <row r="2" spans="1:62" s="65" customFormat="1" ht="45" hidden="1" x14ac:dyDescent="0.25">
      <c r="A2" s="89" t="s">
        <v>21</v>
      </c>
      <c r="B2" s="66" t="s">
        <v>281</v>
      </c>
      <c r="C2" s="66" t="s">
        <v>286</v>
      </c>
      <c r="D2" s="73" t="s">
        <v>257</v>
      </c>
      <c r="E2" s="66" t="s">
        <v>206</v>
      </c>
      <c r="F2" s="64"/>
      <c r="G2" s="46"/>
      <c r="H2" s="58" t="s">
        <v>20</v>
      </c>
      <c r="I2" s="58" t="s">
        <v>133</v>
      </c>
      <c r="J2" s="67" t="s">
        <v>208</v>
      </c>
      <c r="K2" s="67" t="s">
        <v>243</v>
      </c>
      <c r="L2" s="73" t="s">
        <v>169</v>
      </c>
      <c r="M2" s="46"/>
      <c r="N2" s="73" t="s">
        <v>165</v>
      </c>
      <c r="O2" s="73" t="s">
        <v>166</v>
      </c>
      <c r="P2" s="66" t="s">
        <v>291</v>
      </c>
      <c r="Q2" s="66" t="s">
        <v>363</v>
      </c>
      <c r="R2" s="73" t="s">
        <v>24</v>
      </c>
      <c r="S2" s="64"/>
      <c r="T2" s="68" t="s">
        <v>23</v>
      </c>
      <c r="U2" s="73" t="s">
        <v>54</v>
      </c>
      <c r="V2" s="64"/>
      <c r="W2" s="64"/>
      <c r="X2" s="66" t="s">
        <v>365</v>
      </c>
      <c r="Y2" s="112"/>
      <c r="Z2" s="116"/>
      <c r="AA2" s="120"/>
      <c r="AB2" s="124"/>
      <c r="AC2" s="130"/>
      <c r="AD2" s="46"/>
      <c r="AE2" s="66" t="s">
        <v>367</v>
      </c>
      <c r="AF2" s="66" t="s">
        <v>369</v>
      </c>
      <c r="AG2" s="66" t="s">
        <v>371</v>
      </c>
      <c r="AH2" s="46"/>
      <c r="AI2" s="66" t="s">
        <v>101</v>
      </c>
      <c r="AJ2" s="73" t="s">
        <v>374</v>
      </c>
      <c r="AK2" s="47"/>
      <c r="AL2" s="64"/>
      <c r="AM2" s="47"/>
      <c r="AN2" s="64"/>
      <c r="AO2" s="64"/>
      <c r="AP2" s="64"/>
      <c r="AQ2" s="64"/>
      <c r="AR2" s="64"/>
      <c r="AS2" s="64"/>
      <c r="AT2" s="48"/>
      <c r="AU2" s="69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</row>
    <row r="3" spans="1:62" s="65" customFormat="1" ht="75" hidden="1" x14ac:dyDescent="0.25">
      <c r="A3" s="89" t="s">
        <v>181</v>
      </c>
      <c r="B3" s="66" t="s">
        <v>281</v>
      </c>
      <c r="C3" s="66" t="s">
        <v>362</v>
      </c>
      <c r="D3" s="73" t="s">
        <v>257</v>
      </c>
      <c r="E3" s="66" t="s">
        <v>206</v>
      </c>
      <c r="F3" s="64"/>
      <c r="G3" s="46"/>
      <c r="H3" s="58" t="s">
        <v>20</v>
      </c>
      <c r="I3" s="58" t="s">
        <v>133</v>
      </c>
      <c r="J3" s="67" t="s">
        <v>208</v>
      </c>
      <c r="K3" s="67" t="s">
        <v>243</v>
      </c>
      <c r="L3" s="73" t="s">
        <v>169</v>
      </c>
      <c r="M3" s="46"/>
      <c r="N3" s="73" t="s">
        <v>165</v>
      </c>
      <c r="O3" s="73" t="s">
        <v>166</v>
      </c>
      <c r="P3" s="66" t="s">
        <v>291</v>
      </c>
      <c r="Q3" s="66" t="s">
        <v>364</v>
      </c>
      <c r="R3" s="73" t="s">
        <v>24</v>
      </c>
      <c r="S3" s="64"/>
      <c r="T3" s="68" t="s">
        <v>23</v>
      </c>
      <c r="U3" s="73" t="s">
        <v>54</v>
      </c>
      <c r="V3" s="64"/>
      <c r="W3" s="64"/>
      <c r="X3" s="66" t="s">
        <v>366</v>
      </c>
      <c r="Y3" s="112"/>
      <c r="Z3" s="116"/>
      <c r="AA3" s="120"/>
      <c r="AB3" s="124"/>
      <c r="AC3" s="130"/>
      <c r="AD3" s="46"/>
      <c r="AE3" s="66" t="s">
        <v>368</v>
      </c>
      <c r="AF3" s="66" t="s">
        <v>370</v>
      </c>
      <c r="AG3" s="66" t="s">
        <v>372</v>
      </c>
      <c r="AH3" s="46"/>
      <c r="AI3" s="66" t="s">
        <v>101</v>
      </c>
      <c r="AJ3" s="73" t="s">
        <v>415</v>
      </c>
      <c r="AK3" s="47"/>
      <c r="AL3" s="64"/>
      <c r="AM3" s="47"/>
      <c r="AN3" s="64"/>
      <c r="AO3" s="64"/>
      <c r="AP3" s="64"/>
      <c r="AQ3" s="64"/>
      <c r="AR3" s="64"/>
      <c r="AS3" s="64"/>
      <c r="AT3" s="48"/>
      <c r="AU3" s="69"/>
      <c r="AV3" s="66" t="s">
        <v>295</v>
      </c>
      <c r="AW3" s="66"/>
      <c r="AX3" s="70" t="s">
        <v>273</v>
      </c>
      <c r="AY3" s="66"/>
      <c r="AZ3" s="66"/>
      <c r="BA3" s="66"/>
      <c r="BB3" s="66"/>
      <c r="BC3" s="70" t="s">
        <v>279</v>
      </c>
      <c r="BD3" s="66"/>
      <c r="BE3" s="66"/>
      <c r="BF3" s="70" t="s">
        <v>275</v>
      </c>
      <c r="BG3" s="70" t="s">
        <v>268</v>
      </c>
      <c r="BH3" s="70" t="s">
        <v>269</v>
      </c>
      <c r="BI3" s="87" t="s">
        <v>280</v>
      </c>
      <c r="BJ3" s="66"/>
    </row>
    <row r="4" spans="1:62" s="31" customFormat="1" ht="45" hidden="1" x14ac:dyDescent="0.25">
      <c r="A4" s="89" t="s">
        <v>330</v>
      </c>
      <c r="B4" s="49" t="s">
        <v>103</v>
      </c>
      <c r="C4" s="45" t="s">
        <v>255</v>
      </c>
      <c r="D4" s="49" t="s">
        <v>257</v>
      </c>
      <c r="E4" s="66" t="s">
        <v>206</v>
      </c>
      <c r="F4" s="53"/>
      <c r="G4" s="46"/>
      <c r="H4" s="52" t="s">
        <v>20</v>
      </c>
      <c r="I4" s="52" t="s">
        <v>133</v>
      </c>
      <c r="J4" s="67" t="s">
        <v>208</v>
      </c>
      <c r="K4" s="67" t="s">
        <v>243</v>
      </c>
      <c r="L4" s="49" t="s">
        <v>169</v>
      </c>
      <c r="M4" s="46"/>
      <c r="N4" s="72" t="s">
        <v>116</v>
      </c>
      <c r="O4" s="73" t="str">
        <f>VLOOKUP(N4,NetworkID!B:D,3,FALSE)</f>
        <v>Cnw0000000087</v>
      </c>
      <c r="P4" s="45" t="s">
        <v>256</v>
      </c>
      <c r="Q4" s="45" t="s">
        <v>258</v>
      </c>
      <c r="R4" s="49" t="s">
        <v>24</v>
      </c>
      <c r="S4" s="53"/>
      <c r="T4" s="51" t="s">
        <v>23</v>
      </c>
      <c r="U4" s="49" t="str">
        <f>VLOOKUP(N4,[1]NetworkID!B:D,2,FALSE)</f>
        <v>GBP</v>
      </c>
      <c r="V4" s="53"/>
      <c r="W4" s="53"/>
      <c r="X4" s="45" t="s">
        <v>259</v>
      </c>
      <c r="Y4" s="112"/>
      <c r="Z4" s="116"/>
      <c r="AA4" s="120"/>
      <c r="AB4" s="124"/>
      <c r="AC4" s="130"/>
      <c r="AD4" s="46"/>
      <c r="AE4" s="45" t="s">
        <v>260</v>
      </c>
      <c r="AF4" s="45" t="s">
        <v>261</v>
      </c>
      <c r="AG4" s="45" t="s">
        <v>262</v>
      </c>
      <c r="AH4" s="46"/>
      <c r="AI4" s="45" t="s">
        <v>101</v>
      </c>
      <c r="AJ4" s="39" t="s">
        <v>309</v>
      </c>
      <c r="AK4" s="47"/>
      <c r="AL4" s="53"/>
      <c r="AM4" s="47"/>
      <c r="AN4" s="53"/>
      <c r="AO4" s="53"/>
      <c r="AP4" s="53"/>
      <c r="AQ4" s="53"/>
      <c r="AR4" s="53"/>
      <c r="AS4" s="53"/>
      <c r="AT4" s="48"/>
      <c r="AU4" s="37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</row>
    <row r="5" spans="1:62" s="65" customFormat="1" ht="45" hidden="1" x14ac:dyDescent="0.25">
      <c r="A5" s="89" t="s">
        <v>331</v>
      </c>
      <c r="B5" s="73" t="s">
        <v>283</v>
      </c>
      <c r="C5" s="66" t="s">
        <v>288</v>
      </c>
      <c r="D5" s="73" t="s">
        <v>257</v>
      </c>
      <c r="E5" s="66" t="s">
        <v>34</v>
      </c>
      <c r="F5" s="64"/>
      <c r="G5" s="46"/>
      <c r="H5" s="58" t="s">
        <v>20</v>
      </c>
      <c r="I5" s="58" t="s">
        <v>133</v>
      </c>
      <c r="J5" s="67" t="s">
        <v>208</v>
      </c>
      <c r="K5" s="67" t="s">
        <v>243</v>
      </c>
      <c r="L5" s="73" t="s">
        <v>169</v>
      </c>
      <c r="M5" s="46"/>
      <c r="N5" s="73" t="s">
        <v>165</v>
      </c>
      <c r="O5" s="73" t="s">
        <v>166</v>
      </c>
      <c r="P5" s="66" t="s">
        <v>293</v>
      </c>
      <c r="Q5" s="66" t="s">
        <v>334</v>
      </c>
      <c r="R5" s="73" t="s">
        <v>24</v>
      </c>
      <c r="S5" s="64"/>
      <c r="T5" s="68" t="s">
        <v>23</v>
      </c>
      <c r="U5" s="73" t="s">
        <v>54</v>
      </c>
      <c r="V5" s="64"/>
      <c r="W5" s="64"/>
      <c r="X5" s="66" t="s">
        <v>336</v>
      </c>
      <c r="Y5" s="112"/>
      <c r="Z5" s="116"/>
      <c r="AA5" s="120"/>
      <c r="AB5" s="124"/>
      <c r="AC5" s="130"/>
      <c r="AD5" s="46"/>
      <c r="AE5" s="66" t="s">
        <v>337</v>
      </c>
      <c r="AF5" s="66" t="s">
        <v>340</v>
      </c>
      <c r="AG5" s="66" t="s">
        <v>342</v>
      </c>
      <c r="AH5" s="46"/>
      <c r="AI5" s="66" t="s">
        <v>101</v>
      </c>
      <c r="AJ5" s="70" t="s">
        <v>355</v>
      </c>
      <c r="AK5" s="47"/>
      <c r="AL5" s="64"/>
      <c r="AM5" s="47"/>
      <c r="AN5" s="64"/>
      <c r="AO5" s="64"/>
      <c r="AP5" s="64"/>
      <c r="AQ5" s="64"/>
      <c r="AR5" s="64"/>
      <c r="AS5" s="64"/>
      <c r="AT5" s="48"/>
      <c r="AU5" s="69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</row>
    <row r="6" spans="1:62" s="65" customFormat="1" ht="45" hidden="1" x14ac:dyDescent="0.25">
      <c r="A6" s="89" t="s">
        <v>332</v>
      </c>
      <c r="B6" s="73" t="s">
        <v>284</v>
      </c>
      <c r="C6" s="66" t="s">
        <v>289</v>
      </c>
      <c r="D6" s="73" t="s">
        <v>257</v>
      </c>
      <c r="E6" s="66" t="s">
        <v>34</v>
      </c>
      <c r="F6" s="64"/>
      <c r="G6" s="46"/>
      <c r="H6" s="58" t="s">
        <v>20</v>
      </c>
      <c r="I6" s="58" t="s">
        <v>133</v>
      </c>
      <c r="J6" s="67" t="s">
        <v>208</v>
      </c>
      <c r="K6" s="67" t="s">
        <v>243</v>
      </c>
      <c r="L6" s="73" t="s">
        <v>169</v>
      </c>
      <c r="M6" s="46"/>
      <c r="N6" s="73" t="s">
        <v>165</v>
      </c>
      <c r="O6" s="73" t="s">
        <v>166</v>
      </c>
      <c r="P6" s="66" t="s">
        <v>294</v>
      </c>
      <c r="Q6" s="66" t="s">
        <v>344</v>
      </c>
      <c r="R6" s="73" t="s">
        <v>24</v>
      </c>
      <c r="S6" s="64"/>
      <c r="T6" s="68" t="s">
        <v>23</v>
      </c>
      <c r="U6" s="73" t="s">
        <v>54</v>
      </c>
      <c r="V6" s="64"/>
      <c r="W6" s="64"/>
      <c r="X6" s="66" t="s">
        <v>346</v>
      </c>
      <c r="Y6" s="112"/>
      <c r="Z6" s="116"/>
      <c r="AA6" s="120"/>
      <c r="AB6" s="124"/>
      <c r="AC6" s="130"/>
      <c r="AD6" s="46"/>
      <c r="AE6" s="66" t="s">
        <v>348</v>
      </c>
      <c r="AF6" s="66" t="s">
        <v>357</v>
      </c>
      <c r="AG6" s="66" t="s">
        <v>358</v>
      </c>
      <c r="AH6" s="46"/>
      <c r="AI6" s="66" t="s">
        <v>101</v>
      </c>
      <c r="AJ6" s="70" t="s">
        <v>356</v>
      </c>
      <c r="AK6" s="47"/>
      <c r="AL6" s="64"/>
      <c r="AM6" s="47"/>
      <c r="AN6" s="64"/>
      <c r="AO6" s="64"/>
      <c r="AP6" s="64"/>
      <c r="AQ6" s="64"/>
      <c r="AR6" s="64"/>
      <c r="AS6" s="64"/>
      <c r="AT6" s="48"/>
      <c r="AU6" s="69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</row>
    <row r="7" spans="1:62" s="65" customFormat="1" ht="30" hidden="1" x14ac:dyDescent="0.25">
      <c r="A7" s="89" t="s">
        <v>333</v>
      </c>
      <c r="B7" s="73" t="s">
        <v>283</v>
      </c>
      <c r="C7" s="66" t="s">
        <v>350</v>
      </c>
      <c r="D7" s="73" t="s">
        <v>257</v>
      </c>
      <c r="E7" s="66" t="s">
        <v>34</v>
      </c>
      <c r="F7" s="64"/>
      <c r="G7" s="46"/>
      <c r="H7" s="58" t="s">
        <v>20</v>
      </c>
      <c r="I7" s="58" t="s">
        <v>133</v>
      </c>
      <c r="J7" s="67" t="s">
        <v>208</v>
      </c>
      <c r="K7" s="67" t="s">
        <v>243</v>
      </c>
      <c r="L7" s="73" t="s">
        <v>169</v>
      </c>
      <c r="M7" s="46"/>
      <c r="N7" s="73" t="s">
        <v>165</v>
      </c>
      <c r="O7" s="73" t="s">
        <v>166</v>
      </c>
      <c r="P7" s="66" t="s">
        <v>293</v>
      </c>
      <c r="Q7" s="66" t="s">
        <v>335</v>
      </c>
      <c r="R7" s="73" t="s">
        <v>24</v>
      </c>
      <c r="S7" s="64"/>
      <c r="T7" s="68" t="s">
        <v>23</v>
      </c>
      <c r="U7" s="73" t="s">
        <v>54</v>
      </c>
      <c r="V7" s="64"/>
      <c r="W7" s="64"/>
      <c r="X7" s="66" t="s">
        <v>338</v>
      </c>
      <c r="Y7" s="112"/>
      <c r="Z7" s="116"/>
      <c r="AA7" s="120"/>
      <c r="AB7" s="124"/>
      <c r="AC7" s="130"/>
      <c r="AD7" s="46"/>
      <c r="AE7" s="66" t="s">
        <v>339</v>
      </c>
      <c r="AF7" s="66" t="s">
        <v>341</v>
      </c>
      <c r="AG7" s="66" t="s">
        <v>343</v>
      </c>
      <c r="AH7" s="46"/>
      <c r="AI7" s="66" t="s">
        <v>60</v>
      </c>
      <c r="AJ7" s="73"/>
      <c r="AK7" s="47"/>
      <c r="AL7" s="64"/>
      <c r="AM7" s="47"/>
      <c r="AN7" s="64"/>
      <c r="AO7" s="64"/>
      <c r="AP7" s="64"/>
      <c r="AQ7" s="64"/>
      <c r="AR7" s="64"/>
      <c r="AS7" s="64"/>
      <c r="AT7" s="48"/>
      <c r="AU7" s="69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</row>
    <row r="8" spans="1:62" s="65" customFormat="1" ht="30" hidden="1" x14ac:dyDescent="0.25">
      <c r="A8" s="89" t="s">
        <v>360</v>
      </c>
      <c r="B8" s="73" t="s">
        <v>284</v>
      </c>
      <c r="C8" s="66" t="s">
        <v>351</v>
      </c>
      <c r="D8" s="73" t="s">
        <v>257</v>
      </c>
      <c r="E8" s="66" t="s">
        <v>34</v>
      </c>
      <c r="F8" s="64"/>
      <c r="G8" s="46"/>
      <c r="H8" s="58" t="s">
        <v>20</v>
      </c>
      <c r="I8" s="58" t="s">
        <v>133</v>
      </c>
      <c r="J8" s="67" t="s">
        <v>208</v>
      </c>
      <c r="K8" s="67" t="s">
        <v>243</v>
      </c>
      <c r="L8" s="73" t="s">
        <v>169</v>
      </c>
      <c r="M8" s="46"/>
      <c r="N8" s="73" t="s">
        <v>165</v>
      </c>
      <c r="O8" s="73" t="s">
        <v>166</v>
      </c>
      <c r="P8" s="66" t="s">
        <v>294</v>
      </c>
      <c r="Q8" s="66" t="s">
        <v>345</v>
      </c>
      <c r="R8" s="73" t="s">
        <v>24</v>
      </c>
      <c r="S8" s="64"/>
      <c r="T8" s="68" t="s">
        <v>23</v>
      </c>
      <c r="U8" s="73" t="s">
        <v>54</v>
      </c>
      <c r="V8" s="64"/>
      <c r="W8" s="64"/>
      <c r="X8" s="66" t="s">
        <v>347</v>
      </c>
      <c r="Y8" s="112"/>
      <c r="Z8" s="116"/>
      <c r="AA8" s="120"/>
      <c r="AB8" s="124"/>
      <c r="AC8" s="130"/>
      <c r="AD8" s="46"/>
      <c r="AE8" s="66" t="s">
        <v>349</v>
      </c>
      <c r="AF8" s="66" t="s">
        <v>353</v>
      </c>
      <c r="AG8" s="66" t="s">
        <v>354</v>
      </c>
      <c r="AH8" s="46"/>
      <c r="AI8" s="66" t="s">
        <v>60</v>
      </c>
      <c r="AJ8" s="73"/>
      <c r="AK8" s="47"/>
      <c r="AL8" s="64"/>
      <c r="AM8" s="47"/>
      <c r="AN8" s="64"/>
      <c r="AO8" s="64"/>
      <c r="AP8" s="64"/>
      <c r="AQ8" s="64"/>
      <c r="AR8" s="64"/>
      <c r="AS8" s="64"/>
      <c r="AT8" s="48"/>
      <c r="AU8" s="69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</row>
    <row r="9" spans="1:62" s="65" customFormat="1" ht="30" hidden="1" x14ac:dyDescent="0.25">
      <c r="A9" s="89" t="s">
        <v>361</v>
      </c>
      <c r="B9" s="73" t="s">
        <v>283</v>
      </c>
      <c r="C9" s="66" t="s">
        <v>352</v>
      </c>
      <c r="D9" s="73" t="s">
        <v>257</v>
      </c>
      <c r="E9" s="66" t="s">
        <v>34</v>
      </c>
      <c r="F9" s="64"/>
      <c r="G9" s="46"/>
      <c r="H9" s="58" t="s">
        <v>20</v>
      </c>
      <c r="I9" s="58" t="s">
        <v>133</v>
      </c>
      <c r="J9" s="67" t="s">
        <v>208</v>
      </c>
      <c r="K9" s="67" t="s">
        <v>243</v>
      </c>
      <c r="L9" s="73" t="s">
        <v>169</v>
      </c>
      <c r="M9" s="46"/>
      <c r="N9" s="73" t="s">
        <v>165</v>
      </c>
      <c r="O9" s="73" t="s">
        <v>166</v>
      </c>
      <c r="P9" s="66" t="s">
        <v>293</v>
      </c>
      <c r="Q9" s="66" t="s">
        <v>503</v>
      </c>
      <c r="R9" s="73" t="s">
        <v>329</v>
      </c>
      <c r="S9" s="64"/>
      <c r="T9" s="68" t="s">
        <v>23</v>
      </c>
      <c r="U9" s="73" t="s">
        <v>54</v>
      </c>
      <c r="V9" s="64"/>
      <c r="W9" s="64"/>
      <c r="X9" s="66" t="s">
        <v>504</v>
      </c>
      <c r="Y9" s="112"/>
      <c r="Z9" s="116"/>
      <c r="AA9" s="120"/>
      <c r="AB9" s="124"/>
      <c r="AC9" s="130"/>
      <c r="AD9" s="46"/>
      <c r="AE9" s="66" t="s">
        <v>505</v>
      </c>
      <c r="AF9" s="66" t="s">
        <v>506</v>
      </c>
      <c r="AG9" s="66" t="s">
        <v>507</v>
      </c>
      <c r="AH9" s="46"/>
      <c r="AI9" s="66" t="s">
        <v>60</v>
      </c>
      <c r="AJ9" s="73"/>
      <c r="AK9" s="47"/>
      <c r="AL9" s="64"/>
      <c r="AM9" s="47"/>
      <c r="AN9" s="64"/>
      <c r="AO9" s="64"/>
      <c r="AP9" s="64"/>
      <c r="AQ9" s="64"/>
      <c r="AR9" s="64"/>
      <c r="AS9" s="64"/>
      <c r="AT9" s="48"/>
      <c r="AU9" s="69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</row>
    <row r="10" spans="1:62" s="65" customFormat="1" ht="45" hidden="1" x14ac:dyDescent="0.25">
      <c r="A10" s="89" t="s">
        <v>422</v>
      </c>
      <c r="B10" s="66" t="s">
        <v>406</v>
      </c>
      <c r="C10" s="66" t="s">
        <v>377</v>
      </c>
      <c r="D10" s="73" t="s">
        <v>257</v>
      </c>
      <c r="E10" s="66" t="s">
        <v>34</v>
      </c>
      <c r="F10" s="64"/>
      <c r="G10" s="46"/>
      <c r="H10" s="58" t="s">
        <v>20</v>
      </c>
      <c r="I10" s="58" t="s">
        <v>133</v>
      </c>
      <c r="J10" s="67" t="s">
        <v>378</v>
      </c>
      <c r="K10" s="68" t="s">
        <v>379</v>
      </c>
      <c r="L10" s="73" t="s">
        <v>169</v>
      </c>
      <c r="M10" s="46"/>
      <c r="N10" s="73" t="s">
        <v>165</v>
      </c>
      <c r="O10" s="73" t="str">
        <f>VLOOKUP(N10,NetworkID!B:D,3,FALSE)</f>
        <v>GCn0000000347</v>
      </c>
      <c r="P10" s="74" t="str">
        <f>VLOOKUP($B10,AC!$A:$K,11,FALSE)</f>
        <v>YYYR56THAIKA01</v>
      </c>
      <c r="Q10" s="74" t="str">
        <f>CONCATENATE(P10,"CQ")</f>
        <v>YYYR56THAIKA01CQ</v>
      </c>
      <c r="R10" s="73" t="s">
        <v>24</v>
      </c>
      <c r="S10" s="92"/>
      <c r="T10" s="68" t="s">
        <v>23</v>
      </c>
      <c r="U10" s="73" t="str">
        <f>VLOOKUP(N10,[1]NetworkID!B:D,2,FALSE)</f>
        <v>USD</v>
      </c>
      <c r="V10" s="92"/>
      <c r="W10" s="92"/>
      <c r="X10" s="74" t="str">
        <f>CONCATENATE(P10,"cref")</f>
        <v>YYYR56THAIKA01cref</v>
      </c>
      <c r="Y10" s="112"/>
      <c r="Z10" s="115"/>
      <c r="AA10" s="119"/>
      <c r="AB10" s="123"/>
      <c r="AC10" s="129"/>
      <c r="AD10" s="46"/>
      <c r="AE10" s="69" t="str">
        <f t="shared" ref="AE10:AE18" si="0">CONCATENATE(Q10," offer")</f>
        <v>YYYR56THAIKA01CQ offer</v>
      </c>
      <c r="AF10" s="69" t="str">
        <f t="shared" ref="AF10:AF18" si="1">CONCATENATE(Q10,"ref")</f>
        <v>YYYR56THAIKA01CQref</v>
      </c>
      <c r="AG10" s="69" t="str">
        <f t="shared" ref="AG10:AG18" si="2">CONCATENATE(Q10," order")</f>
        <v>YYYR56THAIKA01CQ order</v>
      </c>
      <c r="AH10" s="46"/>
      <c r="AI10" s="66" t="s">
        <v>101</v>
      </c>
      <c r="AJ10" s="73" t="s">
        <v>423</v>
      </c>
      <c r="AK10" s="47"/>
      <c r="AL10" s="64"/>
      <c r="AM10" s="47"/>
      <c r="AN10" s="64"/>
      <c r="AO10" s="64"/>
      <c r="AP10" s="64"/>
      <c r="AQ10" s="64"/>
      <c r="AR10" s="64"/>
      <c r="AS10" s="64"/>
      <c r="AT10" s="48"/>
      <c r="AU10" s="69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</row>
    <row r="11" spans="1:62" s="65" customFormat="1" ht="45" hidden="1" x14ac:dyDescent="0.25">
      <c r="A11" s="89" t="s">
        <v>424</v>
      </c>
      <c r="B11" s="66" t="s">
        <v>407</v>
      </c>
      <c r="C11" s="66" t="s">
        <v>425</v>
      </c>
      <c r="D11" s="73" t="s">
        <v>257</v>
      </c>
      <c r="E11" s="66" t="s">
        <v>34</v>
      </c>
      <c r="F11" s="64"/>
      <c r="G11" s="46"/>
      <c r="H11" s="58" t="s">
        <v>20</v>
      </c>
      <c r="I11" s="58" t="s">
        <v>133</v>
      </c>
      <c r="J11" s="67" t="s">
        <v>378</v>
      </c>
      <c r="K11" s="68" t="s">
        <v>379</v>
      </c>
      <c r="L11" s="73" t="s">
        <v>169</v>
      </c>
      <c r="M11" s="46"/>
      <c r="N11" s="73" t="s">
        <v>165</v>
      </c>
      <c r="O11" s="73" t="str">
        <f>VLOOKUP(N11,NetworkID!B:D,3,FALSE)</f>
        <v>GCn0000000347</v>
      </c>
      <c r="P11" s="74" t="str">
        <f>VLOOKUP($B11,AC!$A:$K,11,FALSE)</f>
        <v>YYYR56THAIKA02</v>
      </c>
      <c r="Q11" s="74" t="str">
        <f>CONCATENATE(P11,"CQ")</f>
        <v>YYYR56THAIKA02CQ</v>
      </c>
      <c r="R11" s="73" t="s">
        <v>24</v>
      </c>
      <c r="S11" s="92"/>
      <c r="T11" s="68" t="s">
        <v>23</v>
      </c>
      <c r="U11" s="73" t="str">
        <f>VLOOKUP(N11,[1]NetworkID!B:D,2,FALSE)</f>
        <v>USD</v>
      </c>
      <c r="V11" s="92"/>
      <c r="W11" s="92"/>
      <c r="X11" s="74" t="str">
        <f>CONCATENATE(P11,"cref")</f>
        <v>YYYR56THAIKA02cref</v>
      </c>
      <c r="Y11" s="112"/>
      <c r="Z11" s="115"/>
      <c r="AA11" s="119"/>
      <c r="AB11" s="123"/>
      <c r="AC11" s="129"/>
      <c r="AD11" s="46"/>
      <c r="AE11" s="69" t="str">
        <f t="shared" si="0"/>
        <v>YYYR56THAIKA02CQ offer</v>
      </c>
      <c r="AF11" s="69" t="str">
        <f t="shared" si="1"/>
        <v>YYYR56THAIKA02CQref</v>
      </c>
      <c r="AG11" s="69" t="str">
        <f t="shared" si="2"/>
        <v>YYYR56THAIKA02CQ order</v>
      </c>
      <c r="AH11" s="46"/>
      <c r="AI11" s="66" t="s">
        <v>101</v>
      </c>
      <c r="AJ11" s="73" t="s">
        <v>426</v>
      </c>
      <c r="AK11" s="47"/>
      <c r="AL11" s="64"/>
      <c r="AM11" s="47"/>
      <c r="AN11" s="64"/>
      <c r="AO11" s="64"/>
      <c r="AP11" s="64"/>
      <c r="AQ11" s="64"/>
      <c r="AR11" s="64"/>
      <c r="AS11" s="64"/>
      <c r="AT11" s="48"/>
      <c r="AU11" s="69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</row>
    <row r="12" spans="1:62" s="65" customFormat="1" ht="45" hidden="1" x14ac:dyDescent="0.25">
      <c r="A12" s="89" t="s">
        <v>427</v>
      </c>
      <c r="B12" s="66" t="s">
        <v>407</v>
      </c>
      <c r="C12" s="66" t="s">
        <v>428</v>
      </c>
      <c r="D12" s="73" t="s">
        <v>257</v>
      </c>
      <c r="E12" s="66" t="s">
        <v>34</v>
      </c>
      <c r="F12" s="64"/>
      <c r="G12" s="46"/>
      <c r="H12" s="58" t="s">
        <v>20</v>
      </c>
      <c r="I12" s="58" t="s">
        <v>133</v>
      </c>
      <c r="J12" s="67" t="s">
        <v>378</v>
      </c>
      <c r="K12" s="68" t="s">
        <v>379</v>
      </c>
      <c r="L12" s="73" t="s">
        <v>169</v>
      </c>
      <c r="M12" s="46"/>
      <c r="N12" s="73" t="s">
        <v>165</v>
      </c>
      <c r="O12" s="73" t="str">
        <f>VLOOKUP(N12,NetworkID!B:D,3,FALSE)</f>
        <v>GCn0000000347</v>
      </c>
      <c r="P12" s="74" t="str">
        <f>VLOOKUP($B12,AC!$A:$K,11,FALSE)</f>
        <v>YYYR56THAIKA02</v>
      </c>
      <c r="Q12" s="74" t="str">
        <f>CONCATENATE(P12,"SQ")</f>
        <v>YYYR56THAIKA02SQ</v>
      </c>
      <c r="R12" s="73" t="s">
        <v>24</v>
      </c>
      <c r="S12" s="92"/>
      <c r="T12" s="68" t="s">
        <v>23</v>
      </c>
      <c r="U12" s="73" t="str">
        <f>VLOOKUP(N12,[1]NetworkID!B:D,2,FALSE)</f>
        <v>USD</v>
      </c>
      <c r="V12" s="92"/>
      <c r="W12" s="92"/>
      <c r="X12" s="74" t="str">
        <f>CONCATENATE(P12,"sref")</f>
        <v>YYYR56THAIKA02sref</v>
      </c>
      <c r="Y12" s="112"/>
      <c r="Z12" s="115"/>
      <c r="AA12" s="119"/>
      <c r="AB12" s="123"/>
      <c r="AC12" s="129"/>
      <c r="AD12" s="46"/>
      <c r="AE12" s="69" t="str">
        <f t="shared" si="0"/>
        <v>YYYR56THAIKA02SQ offer</v>
      </c>
      <c r="AF12" s="69" t="str">
        <f t="shared" si="1"/>
        <v>YYYR56THAIKA02SQref</v>
      </c>
      <c r="AG12" s="69" t="str">
        <f t="shared" si="2"/>
        <v>YYYR56THAIKA02SQ order</v>
      </c>
      <c r="AH12" s="46"/>
      <c r="AI12" s="66" t="s">
        <v>101</v>
      </c>
      <c r="AJ12" s="73" t="s">
        <v>491</v>
      </c>
      <c r="AK12" s="47"/>
      <c r="AL12" s="64"/>
      <c r="AM12" s="47"/>
      <c r="AN12" s="64"/>
      <c r="AO12" s="64"/>
      <c r="AP12" s="64"/>
      <c r="AQ12" s="64"/>
      <c r="AR12" s="64"/>
      <c r="AS12" s="64"/>
      <c r="AT12" s="48"/>
      <c r="AU12" s="69"/>
      <c r="AV12" s="66" t="s">
        <v>397</v>
      </c>
      <c r="AW12" s="66"/>
      <c r="AX12" s="66" t="s">
        <v>388</v>
      </c>
      <c r="AY12" s="66"/>
      <c r="AZ12" s="66" t="s">
        <v>34</v>
      </c>
      <c r="BA12" s="66"/>
      <c r="BB12" s="66"/>
      <c r="BC12" s="70" t="s">
        <v>389</v>
      </c>
      <c r="BD12" s="70" t="s">
        <v>390</v>
      </c>
      <c r="BE12" s="70" t="s">
        <v>391</v>
      </c>
      <c r="BF12" s="70" t="s">
        <v>392</v>
      </c>
      <c r="BG12" s="70" t="s">
        <v>393</v>
      </c>
      <c r="BH12" s="70" t="s">
        <v>269</v>
      </c>
      <c r="BI12" s="66" t="s">
        <v>394</v>
      </c>
      <c r="BJ12" s="66"/>
    </row>
    <row r="13" spans="1:62" s="65" customFormat="1" ht="45" hidden="1" x14ac:dyDescent="0.25">
      <c r="A13" s="89" t="s">
        <v>429</v>
      </c>
      <c r="B13" s="66" t="s">
        <v>408</v>
      </c>
      <c r="C13" s="66" t="s">
        <v>430</v>
      </c>
      <c r="D13" s="73" t="s">
        <v>257</v>
      </c>
      <c r="E13" s="66" t="s">
        <v>34</v>
      </c>
      <c r="F13" s="64"/>
      <c r="G13" s="46"/>
      <c r="H13" s="58" t="s">
        <v>20</v>
      </c>
      <c r="I13" s="58" t="s">
        <v>133</v>
      </c>
      <c r="J13" s="67" t="s">
        <v>378</v>
      </c>
      <c r="K13" s="68" t="s">
        <v>379</v>
      </c>
      <c r="L13" s="73" t="s">
        <v>169</v>
      </c>
      <c r="M13" s="46"/>
      <c r="N13" s="73" t="s">
        <v>165</v>
      </c>
      <c r="O13" s="73" t="str">
        <f>VLOOKUP(N13,NetworkID!B:D,3,FALSE)</f>
        <v>GCn0000000347</v>
      </c>
      <c r="P13" s="74" t="str">
        <f>VLOOKUP($B13,AC!$A:$K,11,FALSE)</f>
        <v>YYYR56THAIKA03</v>
      </c>
      <c r="Q13" s="74" t="str">
        <f>CONCATENATE(P13,"CQ")</f>
        <v>YYYR56THAIKA03CQ</v>
      </c>
      <c r="R13" s="73" t="s">
        <v>24</v>
      </c>
      <c r="S13" s="92"/>
      <c r="T13" s="68" t="s">
        <v>23</v>
      </c>
      <c r="U13" s="73" t="str">
        <f>VLOOKUP(N13,[1]NetworkID!B:D,2,FALSE)</f>
        <v>USD</v>
      </c>
      <c r="V13" s="92"/>
      <c r="W13" s="92"/>
      <c r="X13" s="74" t="str">
        <f>CONCATENATE(P13,"cref")</f>
        <v>YYYR56THAIKA03cref</v>
      </c>
      <c r="Y13" s="112"/>
      <c r="Z13" s="115"/>
      <c r="AA13" s="119"/>
      <c r="AB13" s="123"/>
      <c r="AC13" s="129"/>
      <c r="AD13" s="46"/>
      <c r="AE13" s="69" t="str">
        <f t="shared" si="0"/>
        <v>YYYR56THAIKA03CQ offer</v>
      </c>
      <c r="AF13" s="69" t="str">
        <f t="shared" si="1"/>
        <v>YYYR56THAIKA03CQref</v>
      </c>
      <c r="AG13" s="69" t="str">
        <f t="shared" si="2"/>
        <v>YYYR56THAIKA03CQ order</v>
      </c>
      <c r="AH13" s="46"/>
      <c r="AI13" s="66" t="s">
        <v>101</v>
      </c>
      <c r="AJ13" s="73" t="s">
        <v>431</v>
      </c>
      <c r="AK13" s="47"/>
      <c r="AL13" s="64"/>
      <c r="AM13" s="47"/>
      <c r="AN13" s="64"/>
      <c r="AO13" s="64"/>
      <c r="AP13" s="64"/>
      <c r="AQ13" s="64"/>
      <c r="AR13" s="64"/>
      <c r="AS13" s="64"/>
      <c r="AT13" s="48"/>
      <c r="AU13" s="69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</row>
    <row r="14" spans="1:62" s="65" customFormat="1" ht="60" hidden="1" x14ac:dyDescent="0.25">
      <c r="A14" s="89" t="s">
        <v>432</v>
      </c>
      <c r="B14" s="66" t="s">
        <v>408</v>
      </c>
      <c r="C14" s="66" t="s">
        <v>433</v>
      </c>
      <c r="D14" s="73" t="s">
        <v>257</v>
      </c>
      <c r="E14" s="66" t="s">
        <v>34</v>
      </c>
      <c r="F14" s="64"/>
      <c r="G14" s="46"/>
      <c r="H14" s="58" t="s">
        <v>20</v>
      </c>
      <c r="I14" s="58" t="s">
        <v>133</v>
      </c>
      <c r="J14" s="67" t="s">
        <v>378</v>
      </c>
      <c r="K14" s="68" t="s">
        <v>379</v>
      </c>
      <c r="L14" s="73" t="s">
        <v>169</v>
      </c>
      <c r="M14" s="46"/>
      <c r="N14" s="73" t="s">
        <v>165</v>
      </c>
      <c r="O14" s="73" t="str">
        <f>VLOOKUP(N14,NetworkID!B:D,3,FALSE)</f>
        <v>GCn0000000347</v>
      </c>
      <c r="P14" s="74" t="str">
        <f>VLOOKUP($B14,AC!$A:$K,11,FALSE)</f>
        <v>YYYR56THAIKA03</v>
      </c>
      <c r="Q14" s="74" t="str">
        <f>CONCATENATE(P14,"SQ2")</f>
        <v>YYYR56THAIKA03SQ2</v>
      </c>
      <c r="R14" s="73" t="s">
        <v>24</v>
      </c>
      <c r="S14" s="92"/>
      <c r="T14" s="68" t="s">
        <v>23</v>
      </c>
      <c r="U14" s="73" t="str">
        <f>VLOOKUP(N14,[1]NetworkID!B:D,2,FALSE)</f>
        <v>USD</v>
      </c>
      <c r="V14" s="92"/>
      <c r="W14" s="92"/>
      <c r="X14" s="74" t="str">
        <f>CONCATENATE(P14,"sref")</f>
        <v>YYYR56THAIKA03sref</v>
      </c>
      <c r="Y14" s="112"/>
      <c r="Z14" s="115"/>
      <c r="AA14" s="119"/>
      <c r="AB14" s="123"/>
      <c r="AC14" s="129"/>
      <c r="AD14" s="46"/>
      <c r="AE14" s="69" t="str">
        <f t="shared" si="0"/>
        <v>YYYR56THAIKA03SQ2 offer</v>
      </c>
      <c r="AF14" s="69" t="str">
        <f t="shared" si="1"/>
        <v>YYYR56THAIKA03SQ2ref</v>
      </c>
      <c r="AG14" s="69" t="str">
        <f t="shared" si="2"/>
        <v>YYYR56THAIKA03SQ2 order</v>
      </c>
      <c r="AH14" s="46"/>
      <c r="AI14" s="66" t="s">
        <v>101</v>
      </c>
      <c r="AJ14" s="73" t="s">
        <v>552</v>
      </c>
      <c r="AK14" s="47"/>
      <c r="AL14" s="64"/>
      <c r="AM14" s="47"/>
      <c r="AN14" s="64"/>
      <c r="AO14" s="64"/>
      <c r="AP14" s="64"/>
      <c r="AQ14" s="64"/>
      <c r="AR14" s="64"/>
      <c r="AS14" s="64"/>
      <c r="AT14" s="48"/>
      <c r="AU14" s="69"/>
      <c r="AV14" s="66" t="s">
        <v>532</v>
      </c>
      <c r="AW14" s="66"/>
      <c r="AX14" s="66" t="s">
        <v>539</v>
      </c>
      <c r="AY14" s="66"/>
      <c r="AZ14" s="66" t="s">
        <v>533</v>
      </c>
      <c r="BA14" s="66"/>
      <c r="BB14" s="66"/>
      <c r="BC14" s="70" t="s">
        <v>538</v>
      </c>
      <c r="BD14" s="70" t="s">
        <v>537</v>
      </c>
      <c r="BE14" s="70"/>
      <c r="BF14" s="70" t="s">
        <v>534</v>
      </c>
      <c r="BG14" s="70" t="s">
        <v>536</v>
      </c>
      <c r="BH14" s="70" t="s">
        <v>269</v>
      </c>
      <c r="BI14" s="66" t="s">
        <v>535</v>
      </c>
      <c r="BJ14" s="66"/>
    </row>
    <row r="15" spans="1:62" s="65" customFormat="1" ht="45" hidden="1" x14ac:dyDescent="0.25">
      <c r="A15" s="73" t="s">
        <v>434</v>
      </c>
      <c r="B15" s="66" t="s">
        <v>409</v>
      </c>
      <c r="C15" s="66" t="s">
        <v>435</v>
      </c>
      <c r="D15" s="73" t="s">
        <v>257</v>
      </c>
      <c r="E15" s="66" t="s">
        <v>34</v>
      </c>
      <c r="F15" s="64"/>
      <c r="G15" s="46"/>
      <c r="H15" s="58" t="s">
        <v>20</v>
      </c>
      <c r="I15" s="58" t="s">
        <v>133</v>
      </c>
      <c r="J15" s="67" t="s">
        <v>378</v>
      </c>
      <c r="K15" s="68" t="s">
        <v>379</v>
      </c>
      <c r="L15" s="73" t="s">
        <v>169</v>
      </c>
      <c r="M15" s="46"/>
      <c r="N15" s="73" t="s">
        <v>165</v>
      </c>
      <c r="O15" s="73" t="str">
        <f>VLOOKUP(N15,NetworkID!B:D,3,FALSE)</f>
        <v>GCn0000000347</v>
      </c>
      <c r="P15" s="74" t="str">
        <f>VLOOKUP($B15,AC!$A:$K,11,FALSE)</f>
        <v>YYYR56THAIKA04</v>
      </c>
      <c r="Q15" s="74" t="str">
        <f>CONCATENATE(P15,"CQ")</f>
        <v>YYYR56THAIKA04CQ</v>
      </c>
      <c r="R15" s="73" t="s">
        <v>24</v>
      </c>
      <c r="S15" s="92"/>
      <c r="T15" s="68" t="s">
        <v>23</v>
      </c>
      <c r="U15" s="73" t="str">
        <f>VLOOKUP(N15,[1]NetworkID!B:D,2,FALSE)</f>
        <v>USD</v>
      </c>
      <c r="V15" s="92"/>
      <c r="W15" s="92"/>
      <c r="X15" s="74" t="str">
        <f>CONCATENATE(P15,"cref")</f>
        <v>YYYR56THAIKA04cref</v>
      </c>
      <c r="Y15" s="112"/>
      <c r="Z15" s="115"/>
      <c r="AA15" s="119"/>
      <c r="AB15" s="123"/>
      <c r="AC15" s="129"/>
      <c r="AD15" s="46"/>
      <c r="AE15" s="69" t="str">
        <f t="shared" si="0"/>
        <v>YYYR56THAIKA04CQ offer</v>
      </c>
      <c r="AF15" s="69" t="str">
        <f t="shared" si="1"/>
        <v>YYYR56THAIKA04CQref</v>
      </c>
      <c r="AG15" s="69" t="str">
        <f t="shared" si="2"/>
        <v>YYYR56THAIKA04CQ order</v>
      </c>
      <c r="AH15" s="46"/>
      <c r="AI15" s="66" t="s">
        <v>101</v>
      </c>
      <c r="AJ15" s="73" t="s">
        <v>436</v>
      </c>
      <c r="AK15" s="47"/>
      <c r="AL15" s="64"/>
      <c r="AM15" s="47"/>
      <c r="AN15" s="64"/>
      <c r="AO15" s="64"/>
      <c r="AP15" s="64"/>
      <c r="AQ15" s="64"/>
      <c r="AR15" s="64"/>
      <c r="AS15" s="64"/>
      <c r="AT15" s="48"/>
      <c r="AU15" s="69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</row>
    <row r="16" spans="1:62" s="65" customFormat="1" ht="45" hidden="1" x14ac:dyDescent="0.25">
      <c r="A16" s="73" t="s">
        <v>437</v>
      </c>
      <c r="B16" s="66" t="s">
        <v>409</v>
      </c>
      <c r="C16" s="66" t="s">
        <v>438</v>
      </c>
      <c r="D16" s="73" t="s">
        <v>257</v>
      </c>
      <c r="E16" s="66" t="s">
        <v>34</v>
      </c>
      <c r="F16" s="64"/>
      <c r="G16" s="46"/>
      <c r="H16" s="58" t="s">
        <v>20</v>
      </c>
      <c r="I16" s="58" t="s">
        <v>133</v>
      </c>
      <c r="J16" s="67" t="s">
        <v>378</v>
      </c>
      <c r="K16" s="68" t="s">
        <v>379</v>
      </c>
      <c r="L16" s="73" t="s">
        <v>169</v>
      </c>
      <c r="M16" s="46"/>
      <c r="N16" s="73" t="s">
        <v>165</v>
      </c>
      <c r="O16" s="73" t="str">
        <f>VLOOKUP(N16,NetworkID!B:D,3,FALSE)</f>
        <v>GCn0000000347</v>
      </c>
      <c r="P16" s="74" t="str">
        <f>VLOOKUP($B16,AC!$A:$K,11,FALSE)</f>
        <v>YYYR56THAIKA04</v>
      </c>
      <c r="Q16" s="74" t="str">
        <f>CONCATENATE(P16,"SQ")</f>
        <v>YYYR56THAIKA04SQ</v>
      </c>
      <c r="R16" s="73" t="s">
        <v>24</v>
      </c>
      <c r="S16" s="92"/>
      <c r="T16" s="68" t="s">
        <v>23</v>
      </c>
      <c r="U16" s="73" t="str">
        <f>VLOOKUP(N16,[1]NetworkID!B:D,2,FALSE)</f>
        <v>USD</v>
      </c>
      <c r="V16" s="92"/>
      <c r="W16" s="92"/>
      <c r="X16" s="74" t="str">
        <f>CONCATENATE(P16,"sref")</f>
        <v>YYYR56THAIKA04sref</v>
      </c>
      <c r="Y16" s="112"/>
      <c r="Z16" s="115"/>
      <c r="AA16" s="119"/>
      <c r="AB16" s="123"/>
      <c r="AC16" s="129"/>
      <c r="AD16" s="46"/>
      <c r="AE16" s="69" t="str">
        <f t="shared" si="0"/>
        <v>YYYR56THAIKA04SQ offer</v>
      </c>
      <c r="AF16" s="69" t="str">
        <f t="shared" si="1"/>
        <v>YYYR56THAIKA04SQref</v>
      </c>
      <c r="AG16" s="69" t="str">
        <f t="shared" si="2"/>
        <v>YYYR56THAIKA04SQ order</v>
      </c>
      <c r="AH16" s="46"/>
      <c r="AI16" s="66" t="s">
        <v>101</v>
      </c>
      <c r="AJ16" s="73"/>
      <c r="AK16" s="47"/>
      <c r="AL16" s="64"/>
      <c r="AM16" s="47"/>
      <c r="AN16" s="64"/>
      <c r="AO16" s="64"/>
      <c r="AP16" s="64"/>
      <c r="AQ16" s="64"/>
      <c r="AR16" s="64"/>
      <c r="AS16" s="64"/>
      <c r="AT16" s="48"/>
      <c r="AU16" s="69"/>
      <c r="AV16" s="66" t="s">
        <v>403</v>
      </c>
      <c r="AW16" s="66"/>
      <c r="AX16" s="66" t="s">
        <v>388</v>
      </c>
      <c r="AY16" s="66"/>
      <c r="AZ16" s="66" t="s">
        <v>34</v>
      </c>
      <c r="BA16" s="66"/>
      <c r="BB16" s="66"/>
      <c r="BC16" s="70" t="s">
        <v>389</v>
      </c>
      <c r="BD16" s="70" t="s">
        <v>390</v>
      </c>
      <c r="BE16" s="70" t="s">
        <v>391</v>
      </c>
      <c r="BF16" s="70" t="s">
        <v>392</v>
      </c>
      <c r="BG16" s="70" t="s">
        <v>393</v>
      </c>
      <c r="BH16" s="70" t="s">
        <v>269</v>
      </c>
      <c r="BI16" s="66" t="s">
        <v>394</v>
      </c>
      <c r="BJ16" s="66"/>
    </row>
    <row r="17" spans="1:62" s="65" customFormat="1" ht="45" hidden="1" x14ac:dyDescent="0.25">
      <c r="A17" s="73" t="s">
        <v>439</v>
      </c>
      <c r="B17" s="66" t="s">
        <v>409</v>
      </c>
      <c r="C17" s="66" t="s">
        <v>440</v>
      </c>
      <c r="D17" s="73" t="s">
        <v>257</v>
      </c>
      <c r="E17" s="66" t="s">
        <v>34</v>
      </c>
      <c r="F17" s="64"/>
      <c r="G17" s="46"/>
      <c r="H17" s="58" t="s">
        <v>20</v>
      </c>
      <c r="I17" s="58" t="s">
        <v>133</v>
      </c>
      <c r="J17" s="67" t="s">
        <v>378</v>
      </c>
      <c r="K17" s="68" t="s">
        <v>379</v>
      </c>
      <c r="L17" s="73" t="s">
        <v>169</v>
      </c>
      <c r="M17" s="46"/>
      <c r="N17" s="73" t="s">
        <v>165</v>
      </c>
      <c r="O17" s="73" t="str">
        <f>VLOOKUP(N17,NetworkID!B:D,3,FALSE)</f>
        <v>GCn0000000347</v>
      </c>
      <c r="P17" s="74" t="str">
        <f>VLOOKUP($B17,AC!$A:$K,11,FALSE)</f>
        <v>YYYR56THAIKA04</v>
      </c>
      <c r="Q17" s="74" t="str">
        <f>CONCATENATE(P17,"CEQ")</f>
        <v>YYYR56THAIKA04CEQ</v>
      </c>
      <c r="R17" s="73" t="s">
        <v>24</v>
      </c>
      <c r="S17" s="92"/>
      <c r="T17" s="68" t="s">
        <v>23</v>
      </c>
      <c r="U17" s="73" t="str">
        <f>VLOOKUP(N17,[1]NetworkID!B:D,2,FALSE)</f>
        <v>USD</v>
      </c>
      <c r="V17" s="92"/>
      <c r="W17" s="92"/>
      <c r="X17" s="74" t="str">
        <f>CONCATENATE(P17,"cearef")</f>
        <v>YYYR56THAIKA04cearef</v>
      </c>
      <c r="Y17" s="112"/>
      <c r="Z17" s="115"/>
      <c r="AA17" s="119"/>
      <c r="AB17" s="123"/>
      <c r="AC17" s="129"/>
      <c r="AD17" s="46"/>
      <c r="AE17" s="69" t="str">
        <f t="shared" si="0"/>
        <v>YYYR56THAIKA04CEQ offer</v>
      </c>
      <c r="AF17" s="69" t="str">
        <f t="shared" si="1"/>
        <v>YYYR56THAIKA04CEQref</v>
      </c>
      <c r="AG17" s="69" t="str">
        <f t="shared" si="2"/>
        <v>YYYR56THAIKA04CEQ order</v>
      </c>
      <c r="AH17" s="46"/>
      <c r="AI17" s="66" t="s">
        <v>101</v>
      </c>
      <c r="AJ17" s="73"/>
      <c r="AK17" s="47"/>
      <c r="AL17" s="64"/>
      <c r="AM17" s="47"/>
      <c r="AN17" s="64"/>
      <c r="AO17" s="64"/>
      <c r="AP17" s="64"/>
      <c r="AQ17" s="64"/>
      <c r="AR17" s="64"/>
      <c r="AS17" s="64"/>
      <c r="AT17" s="48"/>
      <c r="AU17" s="69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</row>
    <row r="18" spans="1:62" s="65" customFormat="1" ht="45" hidden="1" x14ac:dyDescent="0.25">
      <c r="A18" s="89" t="s">
        <v>441</v>
      </c>
      <c r="B18" s="66" t="s">
        <v>410</v>
      </c>
      <c r="C18" s="66" t="s">
        <v>401</v>
      </c>
      <c r="D18" s="73" t="s">
        <v>257</v>
      </c>
      <c r="E18" s="66" t="s">
        <v>34</v>
      </c>
      <c r="F18" s="64"/>
      <c r="G18" s="46"/>
      <c r="H18" s="58" t="s">
        <v>20</v>
      </c>
      <c r="I18" s="58" t="s">
        <v>133</v>
      </c>
      <c r="J18" s="67" t="s">
        <v>378</v>
      </c>
      <c r="K18" s="68" t="s">
        <v>379</v>
      </c>
      <c r="L18" s="73" t="s">
        <v>169</v>
      </c>
      <c r="M18" s="46"/>
      <c r="N18" s="73" t="s">
        <v>165</v>
      </c>
      <c r="O18" s="73" t="str">
        <f>VLOOKUP(N18,NetworkID!B:D,3,FALSE)</f>
        <v>GCn0000000347</v>
      </c>
      <c r="P18" s="74" t="str">
        <f>VLOOKUP($B18,AC!$A:$K,11,FALSE)</f>
        <v>YYYR56THAIKA05</v>
      </c>
      <c r="Q18" s="74" t="str">
        <f>CONCATENATE(P18,"CQ")</f>
        <v>YYYR56THAIKA05CQ</v>
      </c>
      <c r="R18" s="73" t="s">
        <v>24</v>
      </c>
      <c r="S18" s="92"/>
      <c r="T18" s="68" t="s">
        <v>23</v>
      </c>
      <c r="U18" s="73" t="str">
        <f>VLOOKUP(N18,[1]NetworkID!B:D,2,FALSE)</f>
        <v>USD</v>
      </c>
      <c r="V18" s="92"/>
      <c r="W18" s="92"/>
      <c r="X18" s="74" t="str">
        <f>CONCATENATE(P18,"cref")</f>
        <v>YYYR56THAIKA05cref</v>
      </c>
      <c r="Y18" s="112"/>
      <c r="Z18" s="115"/>
      <c r="AA18" s="119"/>
      <c r="AB18" s="123"/>
      <c r="AC18" s="129"/>
      <c r="AD18" s="46"/>
      <c r="AE18" s="69" t="str">
        <f t="shared" si="0"/>
        <v>YYYR56THAIKA05CQ offer</v>
      </c>
      <c r="AF18" s="69" t="str">
        <f t="shared" si="1"/>
        <v>YYYR56THAIKA05CQref</v>
      </c>
      <c r="AG18" s="69" t="str">
        <f t="shared" si="2"/>
        <v>YYYR56THAIKA05CQ order</v>
      </c>
      <c r="AH18" s="46"/>
      <c r="AI18" s="66" t="s">
        <v>101</v>
      </c>
      <c r="AJ18" s="73" t="s">
        <v>442</v>
      </c>
      <c r="AK18" s="47"/>
      <c r="AL18" s="64"/>
      <c r="AM18" s="47"/>
      <c r="AN18" s="64"/>
      <c r="AO18" s="64"/>
      <c r="AP18" s="64"/>
      <c r="AQ18" s="64"/>
      <c r="AR18" s="64"/>
      <c r="AS18" s="64"/>
      <c r="AT18" s="48"/>
      <c r="AU18" s="69"/>
      <c r="AV18" s="66" t="s">
        <v>405</v>
      </c>
      <c r="AW18" s="66"/>
      <c r="AX18" s="66" t="s">
        <v>388</v>
      </c>
      <c r="AY18" s="66"/>
      <c r="AZ18" s="66" t="s">
        <v>34</v>
      </c>
      <c r="BA18" s="66"/>
      <c r="BB18" s="66"/>
      <c r="BC18" s="70" t="s">
        <v>389</v>
      </c>
      <c r="BD18" s="70" t="s">
        <v>390</v>
      </c>
      <c r="BE18" s="70" t="s">
        <v>391</v>
      </c>
      <c r="BF18" s="70" t="s">
        <v>392</v>
      </c>
      <c r="BG18" s="70" t="s">
        <v>393</v>
      </c>
      <c r="BH18" s="70" t="s">
        <v>269</v>
      </c>
      <c r="BI18" s="66" t="s">
        <v>394</v>
      </c>
      <c r="BJ18" s="66"/>
    </row>
    <row r="19" spans="1:62" s="65" customFormat="1" ht="45" hidden="1" x14ac:dyDescent="0.25">
      <c r="A19" s="73" t="s">
        <v>452</v>
      </c>
      <c r="B19" s="66" t="s">
        <v>443</v>
      </c>
      <c r="C19" s="66" t="s">
        <v>530</v>
      </c>
      <c r="D19" s="73" t="s">
        <v>257</v>
      </c>
      <c r="E19" s="66" t="s">
        <v>34</v>
      </c>
      <c r="F19" s="64"/>
      <c r="G19" s="46"/>
      <c r="H19" s="58" t="s">
        <v>20</v>
      </c>
      <c r="I19" s="58" t="s">
        <v>133</v>
      </c>
      <c r="J19" s="67" t="s">
        <v>378</v>
      </c>
      <c r="K19" s="68" t="s">
        <v>379</v>
      </c>
      <c r="L19" s="73" t="s">
        <v>169</v>
      </c>
      <c r="M19" s="46"/>
      <c r="N19" s="73" t="s">
        <v>116</v>
      </c>
      <c r="O19" s="73" t="str">
        <f>VLOOKUP(N19,NetworkID!B:D,3,FALSE)</f>
        <v>Cnw0000000087</v>
      </c>
      <c r="P19" s="74" t="str">
        <f>VLOOKUP($B19,AC!$A:$K,11,FALSE)</f>
        <v>88TEST</v>
      </c>
      <c r="Q19" s="74" t="str">
        <f>CONCATENATE(P19,"CQ")</f>
        <v>88TESTCQ</v>
      </c>
      <c r="R19" s="73" t="s">
        <v>24</v>
      </c>
      <c r="S19" s="92"/>
      <c r="T19" s="68" t="s">
        <v>23</v>
      </c>
      <c r="U19" s="73" t="str">
        <f>VLOOKUP(N19,[1]NetworkID!B:D,2,FALSE)</f>
        <v>GBP</v>
      </c>
      <c r="V19" s="92"/>
      <c r="W19" s="92"/>
      <c r="X19" s="74" t="str">
        <f>CONCATENATE(P19,"cref")</f>
        <v>88TESTcref</v>
      </c>
      <c r="Y19" s="112"/>
      <c r="Z19" s="115"/>
      <c r="AA19" s="119"/>
      <c r="AB19" s="123"/>
      <c r="AC19" s="129"/>
      <c r="AD19" s="46"/>
      <c r="AE19" s="69" t="str">
        <f t="shared" ref="AE19" si="3">CONCATENATE(Q19," offer")</f>
        <v>88TESTCQ offer</v>
      </c>
      <c r="AF19" s="69" t="str">
        <f t="shared" ref="AF19" si="4">CONCATENATE(Q19,"ref")</f>
        <v>88TESTCQref</v>
      </c>
      <c r="AG19" s="69" t="str">
        <f t="shared" ref="AG19" si="5">CONCATENATE(Q19," order")</f>
        <v>88TESTCQ order</v>
      </c>
      <c r="AH19" s="46"/>
      <c r="AI19" s="66" t="s">
        <v>101</v>
      </c>
      <c r="AJ19" s="73" t="s">
        <v>453</v>
      </c>
      <c r="AK19" s="47"/>
      <c r="AL19" s="64"/>
      <c r="AM19" s="47"/>
      <c r="AN19" s="64"/>
      <c r="AO19" s="64"/>
      <c r="AP19" s="64"/>
      <c r="AQ19" s="64"/>
      <c r="AR19" s="64"/>
      <c r="AS19" s="64"/>
      <c r="AT19" s="48"/>
      <c r="AU19" s="69"/>
      <c r="AV19" s="66"/>
      <c r="AW19" s="66"/>
      <c r="AX19" s="66"/>
      <c r="AY19" s="66"/>
      <c r="AZ19" s="66"/>
      <c r="BA19" s="66"/>
      <c r="BB19" s="66"/>
      <c r="BC19" s="70"/>
      <c r="BD19" s="70"/>
      <c r="BE19" s="70"/>
      <c r="BF19" s="70"/>
      <c r="BG19" s="70"/>
      <c r="BH19" s="70"/>
      <c r="BI19" s="66"/>
      <c r="BJ19" s="66"/>
    </row>
    <row r="20" spans="1:62" s="65" customFormat="1" ht="60" hidden="1" x14ac:dyDescent="0.25">
      <c r="A20" s="89" t="s">
        <v>455</v>
      </c>
      <c r="B20" s="66" t="s">
        <v>300</v>
      </c>
      <c r="C20" s="66" t="s">
        <v>314</v>
      </c>
      <c r="D20" s="73" t="s">
        <v>257</v>
      </c>
      <c r="E20" s="66" t="s">
        <v>34</v>
      </c>
      <c r="F20" s="64"/>
      <c r="G20" s="46"/>
      <c r="H20" s="58" t="s">
        <v>20</v>
      </c>
      <c r="I20" s="58" t="s">
        <v>133</v>
      </c>
      <c r="J20" s="67" t="s">
        <v>208</v>
      </c>
      <c r="K20" s="67" t="s">
        <v>243</v>
      </c>
      <c r="L20" s="73" t="s">
        <v>169</v>
      </c>
      <c r="M20" s="46"/>
      <c r="N20" s="73" t="s">
        <v>116</v>
      </c>
      <c r="O20" s="73" t="str">
        <f>VLOOKUP(N20,NetworkID!B:D,3,FALSE)</f>
        <v>Cnw0000000087</v>
      </c>
      <c r="P20" s="66" t="s">
        <v>304</v>
      </c>
      <c r="Q20" s="66" t="s">
        <v>456</v>
      </c>
      <c r="R20" s="73" t="s">
        <v>24</v>
      </c>
      <c r="S20" s="64"/>
      <c r="T20" s="68" t="s">
        <v>23</v>
      </c>
      <c r="U20" s="73" t="str">
        <f>VLOOKUP(N20,NetworkID!B:D,2,FALSE)</f>
        <v>GBP</v>
      </c>
      <c r="V20" s="64"/>
      <c r="W20" s="64"/>
      <c r="X20" s="66" t="s">
        <v>457</v>
      </c>
      <c r="Y20" s="112"/>
      <c r="Z20" s="116"/>
      <c r="AA20" s="120"/>
      <c r="AB20" s="124"/>
      <c r="AC20" s="130"/>
      <c r="AD20" s="46"/>
      <c r="AE20" s="66" t="s">
        <v>458</v>
      </c>
      <c r="AF20" s="66" t="s">
        <v>459</v>
      </c>
      <c r="AG20" s="66" t="s">
        <v>460</v>
      </c>
      <c r="AH20" s="46"/>
      <c r="AI20" s="66" t="s">
        <v>101</v>
      </c>
      <c r="AJ20" s="70" t="s">
        <v>468</v>
      </c>
      <c r="AK20" s="47"/>
      <c r="AL20" s="64"/>
      <c r="AM20" s="47"/>
      <c r="AN20" s="64"/>
      <c r="AO20" s="64"/>
      <c r="AP20" s="64"/>
      <c r="AQ20" s="64"/>
      <c r="AR20" s="64"/>
      <c r="AS20" s="64"/>
      <c r="AT20" s="48"/>
      <c r="AU20" s="69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</row>
    <row r="21" spans="1:62" s="65" customFormat="1" ht="45" hidden="1" x14ac:dyDescent="0.25">
      <c r="A21" s="89" t="s">
        <v>461</v>
      </c>
      <c r="B21" s="66" t="s">
        <v>298</v>
      </c>
      <c r="C21" s="66" t="s">
        <v>301</v>
      </c>
      <c r="D21" s="73" t="s">
        <v>257</v>
      </c>
      <c r="E21" s="66" t="s">
        <v>34</v>
      </c>
      <c r="F21" s="64"/>
      <c r="G21" s="46"/>
      <c r="H21" s="58" t="s">
        <v>20</v>
      </c>
      <c r="I21" s="58" t="s">
        <v>133</v>
      </c>
      <c r="J21" s="67" t="s">
        <v>208</v>
      </c>
      <c r="K21" s="67" t="s">
        <v>243</v>
      </c>
      <c r="L21" s="73" t="s">
        <v>169</v>
      </c>
      <c r="M21" s="46"/>
      <c r="N21" s="73" t="s">
        <v>116</v>
      </c>
      <c r="O21" s="73" t="str">
        <f>VLOOKUP(N21,NetworkID!B:D,3,FALSE)</f>
        <v>Cnw0000000087</v>
      </c>
      <c r="P21" s="66" t="s">
        <v>303</v>
      </c>
      <c r="Q21" s="66" t="s">
        <v>462</v>
      </c>
      <c r="R21" s="73" t="s">
        <v>24</v>
      </c>
      <c r="S21" s="64"/>
      <c r="T21" s="68" t="s">
        <v>23</v>
      </c>
      <c r="U21" s="73" t="str">
        <f>VLOOKUP(N21,NetworkID!B:D,2,FALSE)</f>
        <v>GBP</v>
      </c>
      <c r="V21" s="64"/>
      <c r="W21" s="64"/>
      <c r="X21" s="66" t="s">
        <v>463</v>
      </c>
      <c r="Y21" s="112"/>
      <c r="Z21" s="116"/>
      <c r="AA21" s="120"/>
      <c r="AB21" s="124"/>
      <c r="AC21" s="130"/>
      <c r="AD21" s="46"/>
      <c r="AE21" s="66" t="s">
        <v>464</v>
      </c>
      <c r="AF21" s="66" t="s">
        <v>465</v>
      </c>
      <c r="AG21" s="66" t="s">
        <v>466</v>
      </c>
      <c r="AH21" s="46"/>
      <c r="AI21" s="66" t="s">
        <v>101</v>
      </c>
      <c r="AJ21" s="73" t="s">
        <v>467</v>
      </c>
      <c r="AK21" s="47"/>
      <c r="AL21" s="64"/>
      <c r="AM21" s="47"/>
      <c r="AN21" s="64"/>
      <c r="AO21" s="64"/>
      <c r="AP21" s="64"/>
      <c r="AQ21" s="64"/>
      <c r="AR21" s="64"/>
      <c r="AS21" s="64"/>
      <c r="AT21" s="48"/>
      <c r="AU21" s="69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</row>
    <row r="22" spans="1:62" s="65" customFormat="1" ht="45" hidden="1" x14ac:dyDescent="0.25">
      <c r="A22" s="89" t="s">
        <v>470</v>
      </c>
      <c r="B22" s="66" t="s">
        <v>180</v>
      </c>
      <c r="C22" s="66" t="s">
        <v>285</v>
      </c>
      <c r="D22" s="73" t="s">
        <v>257</v>
      </c>
      <c r="E22" s="66" t="s">
        <v>206</v>
      </c>
      <c r="F22" s="64"/>
      <c r="G22" s="46"/>
      <c r="H22" s="58" t="s">
        <v>20</v>
      </c>
      <c r="I22" s="58" t="s">
        <v>133</v>
      </c>
      <c r="J22" s="67" t="s">
        <v>208</v>
      </c>
      <c r="K22" s="67" t="s">
        <v>243</v>
      </c>
      <c r="L22" s="73" t="s">
        <v>169</v>
      </c>
      <c r="M22" s="46"/>
      <c r="N22" s="73" t="s">
        <v>165</v>
      </c>
      <c r="O22" s="73" t="s">
        <v>166</v>
      </c>
      <c r="P22" s="66" t="s">
        <v>290</v>
      </c>
      <c r="Q22" s="66" t="s">
        <v>471</v>
      </c>
      <c r="R22" s="73" t="s">
        <v>24</v>
      </c>
      <c r="S22" s="64"/>
      <c r="T22" s="68" t="s">
        <v>23</v>
      </c>
      <c r="U22" s="73" t="s">
        <v>54</v>
      </c>
      <c r="V22" s="64"/>
      <c r="W22" s="64"/>
      <c r="X22" s="66" t="s">
        <v>472</v>
      </c>
      <c r="Y22" s="112"/>
      <c r="Z22" s="116"/>
      <c r="AA22" s="120"/>
      <c r="AB22" s="124"/>
      <c r="AC22" s="130"/>
      <c r="AD22" s="46"/>
      <c r="AE22" s="66" t="s">
        <v>473</v>
      </c>
      <c r="AF22" s="66" t="s">
        <v>474</v>
      </c>
      <c r="AG22" s="66" t="s">
        <v>475</v>
      </c>
      <c r="AH22" s="46"/>
      <c r="AI22" s="66" t="s">
        <v>101</v>
      </c>
      <c r="AJ22" s="73" t="s">
        <v>476</v>
      </c>
      <c r="AK22" s="47"/>
      <c r="AL22" s="64"/>
      <c r="AM22" s="47"/>
      <c r="AN22" s="64"/>
      <c r="AO22" s="64"/>
      <c r="AP22" s="64"/>
      <c r="AQ22" s="64"/>
      <c r="AR22" s="64"/>
      <c r="AS22" s="64"/>
      <c r="AT22" s="48"/>
      <c r="AU22" s="69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</row>
    <row r="23" spans="1:62" s="65" customFormat="1" ht="75" hidden="1" x14ac:dyDescent="0.25">
      <c r="A23" s="89" t="s">
        <v>481</v>
      </c>
      <c r="B23" s="66" t="s">
        <v>407</v>
      </c>
      <c r="C23" s="66" t="s">
        <v>482</v>
      </c>
      <c r="D23" s="73" t="s">
        <v>257</v>
      </c>
      <c r="E23" s="66" t="s">
        <v>34</v>
      </c>
      <c r="F23" s="64"/>
      <c r="G23" s="46"/>
      <c r="H23" s="58" t="s">
        <v>20</v>
      </c>
      <c r="I23" s="58" t="s">
        <v>133</v>
      </c>
      <c r="J23" s="67" t="s">
        <v>208</v>
      </c>
      <c r="K23" s="67" t="s">
        <v>243</v>
      </c>
      <c r="L23" s="73" t="s">
        <v>169</v>
      </c>
      <c r="M23" s="46"/>
      <c r="N23" s="73" t="s">
        <v>165</v>
      </c>
      <c r="O23" s="73" t="str">
        <f>VLOOKUP(N23,NetworkID!B:D,3,FALSE)</f>
        <v>GCn0000000347</v>
      </c>
      <c r="P23" s="66" t="s">
        <v>396</v>
      </c>
      <c r="Q23" s="66" t="s">
        <v>498</v>
      </c>
      <c r="R23" s="66" t="s">
        <v>329</v>
      </c>
      <c r="S23" s="66" t="s">
        <v>480</v>
      </c>
      <c r="T23" s="68" t="s">
        <v>23</v>
      </c>
      <c r="U23" s="73" t="str">
        <f>VLOOKUP(N23,NetworkID!B:D,2,FALSE)</f>
        <v>USD</v>
      </c>
      <c r="V23" s="64"/>
      <c r="W23" s="64"/>
      <c r="X23" s="66" t="s">
        <v>499</v>
      </c>
      <c r="Y23" s="112"/>
      <c r="Z23" s="116"/>
      <c r="AA23" s="120"/>
      <c r="AB23" s="124"/>
      <c r="AC23" s="130"/>
      <c r="AD23" s="46"/>
      <c r="AE23" s="66" t="s">
        <v>500</v>
      </c>
      <c r="AF23" s="66" t="s">
        <v>501</v>
      </c>
      <c r="AG23" s="66" t="s">
        <v>502</v>
      </c>
      <c r="AH23" s="46"/>
      <c r="AI23" s="66" t="s">
        <v>60</v>
      </c>
      <c r="AJ23" s="70"/>
      <c r="AK23" s="47"/>
      <c r="AL23" s="64"/>
      <c r="AM23" s="47"/>
      <c r="AN23" s="64"/>
      <c r="AO23" s="64"/>
      <c r="AP23" s="64"/>
      <c r="AQ23" s="64"/>
      <c r="AR23" s="64"/>
      <c r="AS23" s="64"/>
      <c r="AT23" s="48"/>
      <c r="AU23" s="69"/>
      <c r="AV23" s="66" t="s">
        <v>397</v>
      </c>
      <c r="AW23" s="66"/>
      <c r="AX23" s="66" t="s">
        <v>388</v>
      </c>
      <c r="AY23" s="66"/>
      <c r="AZ23" s="66" t="s">
        <v>34</v>
      </c>
      <c r="BA23" s="66"/>
      <c r="BB23" s="66"/>
      <c r="BC23" s="70" t="s">
        <v>389</v>
      </c>
      <c r="BD23" s="70" t="s">
        <v>390</v>
      </c>
      <c r="BE23" s="70" t="s">
        <v>391</v>
      </c>
      <c r="BF23" s="70" t="s">
        <v>392</v>
      </c>
      <c r="BG23" s="70" t="s">
        <v>393</v>
      </c>
      <c r="BH23" s="70" t="s">
        <v>269</v>
      </c>
      <c r="BI23" s="66" t="s">
        <v>394</v>
      </c>
      <c r="BJ23" s="66"/>
    </row>
    <row r="24" spans="1:62" s="65" customFormat="1" ht="75" hidden="1" x14ac:dyDescent="0.25">
      <c r="A24" s="95" t="s">
        <v>485</v>
      </c>
      <c r="B24" s="73" t="s">
        <v>281</v>
      </c>
      <c r="C24" s="66" t="s">
        <v>490</v>
      </c>
      <c r="D24" s="73" t="s">
        <v>257</v>
      </c>
      <c r="E24" s="66" t="s">
        <v>34</v>
      </c>
      <c r="F24" s="64"/>
      <c r="G24" s="46"/>
      <c r="H24" s="58" t="s">
        <v>20</v>
      </c>
      <c r="I24" s="58" t="s">
        <v>133</v>
      </c>
      <c r="J24" s="67" t="s">
        <v>208</v>
      </c>
      <c r="K24" s="67" t="s">
        <v>243</v>
      </c>
      <c r="L24" s="73" t="s">
        <v>169</v>
      </c>
      <c r="M24" s="46"/>
      <c r="N24" s="73" t="s">
        <v>165</v>
      </c>
      <c r="O24" s="73" t="str">
        <f>VLOOKUP(N24,NetworkID!B:D,3,FALSE)</f>
        <v>GCn0000000347</v>
      </c>
      <c r="P24" s="66" t="s">
        <v>291</v>
      </c>
      <c r="Q24" s="66" t="s">
        <v>291</v>
      </c>
      <c r="R24" s="66" t="s">
        <v>329</v>
      </c>
      <c r="S24" s="66" t="s">
        <v>480</v>
      </c>
      <c r="T24" s="68" t="s">
        <v>23</v>
      </c>
      <c r="U24" s="73" t="str">
        <f>VLOOKUP(N24,NetworkID!B:D,2,FALSE)</f>
        <v>USD</v>
      </c>
      <c r="V24" s="64"/>
      <c r="W24" s="64"/>
      <c r="X24" s="66" t="s">
        <v>486</v>
      </c>
      <c r="Y24" s="112"/>
      <c r="Z24" s="116"/>
      <c r="AA24" s="120"/>
      <c r="AB24" s="124"/>
      <c r="AC24" s="130"/>
      <c r="AD24" s="46"/>
      <c r="AE24" s="66" t="s">
        <v>487</v>
      </c>
      <c r="AF24" s="66" t="s">
        <v>488</v>
      </c>
      <c r="AG24" s="66" t="s">
        <v>489</v>
      </c>
      <c r="AH24" s="46"/>
      <c r="AI24" s="66" t="s">
        <v>101</v>
      </c>
      <c r="AJ24" s="73"/>
      <c r="AK24" s="47"/>
      <c r="AL24" s="64"/>
      <c r="AM24" s="47"/>
      <c r="AN24" s="64"/>
      <c r="AO24" s="64"/>
      <c r="AP24" s="64"/>
      <c r="AQ24" s="64"/>
      <c r="AR24" s="64"/>
      <c r="AS24" s="64"/>
      <c r="AT24" s="48"/>
      <c r="AU24" s="69"/>
      <c r="AV24" s="66" t="s">
        <v>295</v>
      </c>
      <c r="AW24" s="66"/>
      <c r="AX24" s="70" t="s">
        <v>273</v>
      </c>
      <c r="AY24" s="66"/>
      <c r="AZ24" s="66"/>
      <c r="BA24" s="66"/>
      <c r="BB24" s="66"/>
      <c r="BC24" s="70" t="s">
        <v>279</v>
      </c>
      <c r="BD24" s="66"/>
      <c r="BE24" s="66"/>
      <c r="BF24" s="70" t="s">
        <v>275</v>
      </c>
      <c r="BG24" s="70" t="s">
        <v>268</v>
      </c>
      <c r="BH24" s="70" t="s">
        <v>269</v>
      </c>
      <c r="BI24" s="87" t="s">
        <v>280</v>
      </c>
      <c r="BJ24" s="66"/>
    </row>
    <row r="25" spans="1:62" s="65" customFormat="1" ht="30" hidden="1" x14ac:dyDescent="0.25">
      <c r="A25" s="73" t="s">
        <v>508</v>
      </c>
      <c r="B25" s="73" t="s">
        <v>284</v>
      </c>
      <c r="C25" s="66" t="s">
        <v>509</v>
      </c>
      <c r="D25" s="73" t="s">
        <v>257</v>
      </c>
      <c r="E25" s="66" t="s">
        <v>34</v>
      </c>
      <c r="F25" s="64"/>
      <c r="G25" s="46"/>
      <c r="H25" s="58" t="s">
        <v>20</v>
      </c>
      <c r="I25" s="58" t="s">
        <v>133</v>
      </c>
      <c r="J25" s="67" t="s">
        <v>208</v>
      </c>
      <c r="K25" s="67" t="s">
        <v>243</v>
      </c>
      <c r="L25" s="73" t="s">
        <v>169</v>
      </c>
      <c r="M25" s="46"/>
      <c r="N25" s="73" t="s">
        <v>165</v>
      </c>
      <c r="O25" s="73" t="s">
        <v>166</v>
      </c>
      <c r="P25" s="66" t="s">
        <v>294</v>
      </c>
      <c r="Q25" s="66" t="s">
        <v>510</v>
      </c>
      <c r="R25" s="73" t="s">
        <v>329</v>
      </c>
      <c r="S25" s="64"/>
      <c r="T25" s="68" t="s">
        <v>23</v>
      </c>
      <c r="U25" s="73" t="s">
        <v>54</v>
      </c>
      <c r="V25" s="64"/>
      <c r="W25" s="64"/>
      <c r="X25" s="66" t="s">
        <v>511</v>
      </c>
      <c r="Y25" s="112"/>
      <c r="Z25" s="116"/>
      <c r="AA25" s="120"/>
      <c r="AB25" s="124"/>
      <c r="AC25" s="130"/>
      <c r="AD25" s="46"/>
      <c r="AE25" s="66" t="s">
        <v>512</v>
      </c>
      <c r="AF25" s="66" t="s">
        <v>513</v>
      </c>
      <c r="AG25" s="66" t="s">
        <v>514</v>
      </c>
      <c r="AH25" s="46"/>
      <c r="AI25" s="66" t="s">
        <v>60</v>
      </c>
      <c r="AJ25" s="73"/>
      <c r="AK25" s="47"/>
      <c r="AL25" s="64"/>
      <c r="AM25" s="47"/>
      <c r="AN25" s="64"/>
      <c r="AO25" s="64"/>
      <c r="AP25" s="64"/>
      <c r="AQ25" s="64"/>
      <c r="AR25" s="64"/>
      <c r="AS25" s="64"/>
      <c r="AT25" s="48"/>
      <c r="AU25" s="69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</row>
    <row r="26" spans="1:62" s="65" customFormat="1" ht="75" hidden="1" x14ac:dyDescent="0.25">
      <c r="A26" s="89" t="s">
        <v>517</v>
      </c>
      <c r="B26" s="66" t="s">
        <v>281</v>
      </c>
      <c r="C26" s="66" t="s">
        <v>518</v>
      </c>
      <c r="D26" s="73" t="s">
        <v>257</v>
      </c>
      <c r="E26" s="66" t="s">
        <v>34</v>
      </c>
      <c r="F26" s="64"/>
      <c r="G26" s="46"/>
      <c r="H26" s="58" t="s">
        <v>20</v>
      </c>
      <c r="I26" s="58" t="s">
        <v>133</v>
      </c>
      <c r="J26" s="67" t="s">
        <v>208</v>
      </c>
      <c r="K26" s="67" t="s">
        <v>243</v>
      </c>
      <c r="L26" s="73" t="s">
        <v>169</v>
      </c>
      <c r="M26" s="46"/>
      <c r="N26" s="73" t="s">
        <v>165</v>
      </c>
      <c r="O26" s="73" t="str">
        <f>VLOOKUP(N26,NetworkID!B:D,3,FALSE)</f>
        <v>GCn0000000347</v>
      </c>
      <c r="P26" s="66" t="s">
        <v>291</v>
      </c>
      <c r="Q26" s="69" t="s">
        <v>519</v>
      </c>
      <c r="R26" s="73" t="s">
        <v>516</v>
      </c>
      <c r="S26" s="92"/>
      <c r="T26" s="68" t="s">
        <v>23</v>
      </c>
      <c r="U26" s="73" t="str">
        <f>VLOOKUP(N26,[1]NetworkID!B:D,2,FALSE)</f>
        <v>USD</v>
      </c>
      <c r="V26" s="92"/>
      <c r="W26" s="92"/>
      <c r="X26" s="74" t="s">
        <v>520</v>
      </c>
      <c r="Y26" s="112"/>
      <c r="Z26" s="115"/>
      <c r="AA26" s="119"/>
      <c r="AB26" s="123"/>
      <c r="AC26" s="129"/>
      <c r="AD26" s="46"/>
      <c r="AE26" s="69" t="s">
        <v>521</v>
      </c>
      <c r="AF26" s="69" t="s">
        <v>522</v>
      </c>
      <c r="AG26" s="69" t="s">
        <v>523</v>
      </c>
      <c r="AH26" s="46"/>
      <c r="AI26" s="66" t="s">
        <v>60</v>
      </c>
      <c r="AJ26" s="73"/>
      <c r="AK26" s="47"/>
      <c r="AL26" s="62" t="s">
        <v>172</v>
      </c>
      <c r="AM26" s="47"/>
      <c r="AN26" s="64"/>
      <c r="AO26" s="64"/>
      <c r="AP26" s="64"/>
      <c r="AQ26" s="64"/>
      <c r="AR26" s="64"/>
      <c r="AS26" s="64"/>
      <c r="AT26" s="48"/>
      <c r="AU26" s="69"/>
      <c r="AV26" s="66" t="s">
        <v>295</v>
      </c>
      <c r="AW26" s="64"/>
      <c r="AX26" s="70" t="s">
        <v>273</v>
      </c>
      <c r="AY26" s="64"/>
      <c r="AZ26" s="64"/>
      <c r="BA26" s="64"/>
      <c r="BB26" s="64"/>
      <c r="BC26" s="70" t="s">
        <v>279</v>
      </c>
      <c r="BD26" s="64"/>
      <c r="BE26" s="64"/>
      <c r="BF26" s="70" t="s">
        <v>275</v>
      </c>
      <c r="BG26" s="70" t="s">
        <v>268</v>
      </c>
      <c r="BH26" s="70" t="s">
        <v>269</v>
      </c>
      <c r="BI26" s="87" t="s">
        <v>280</v>
      </c>
      <c r="BJ26" s="64"/>
    </row>
    <row r="27" spans="1:62" s="65" customFormat="1" ht="75" hidden="1" x14ac:dyDescent="0.25">
      <c r="A27" s="89" t="s">
        <v>527</v>
      </c>
      <c r="B27" s="73"/>
      <c r="C27" s="66" t="s">
        <v>548</v>
      </c>
      <c r="D27" s="73" t="s">
        <v>257</v>
      </c>
      <c r="E27" s="66" t="s">
        <v>34</v>
      </c>
      <c r="F27" s="64"/>
      <c r="G27" s="46"/>
      <c r="H27" s="58" t="s">
        <v>20</v>
      </c>
      <c r="I27" s="58" t="s">
        <v>133</v>
      </c>
      <c r="J27" s="67" t="s">
        <v>208</v>
      </c>
      <c r="K27" s="67" t="s">
        <v>243</v>
      </c>
      <c r="L27" s="73" t="s">
        <v>169</v>
      </c>
      <c r="M27" s="46"/>
      <c r="N27" s="73" t="s">
        <v>165</v>
      </c>
      <c r="O27" s="73" t="str">
        <f>VLOOKUP(N27,NetworkID!B:D,3,FALSE)</f>
        <v>GCn0000000347</v>
      </c>
      <c r="P27" s="66" t="s">
        <v>540</v>
      </c>
      <c r="Q27" s="66" t="s">
        <v>543</v>
      </c>
      <c r="R27" s="73" t="s">
        <v>516</v>
      </c>
      <c r="S27" s="64"/>
      <c r="T27" s="68" t="s">
        <v>23</v>
      </c>
      <c r="U27" s="73" t="str">
        <f>VLOOKUP(N27,NetworkID!B:D,2,FALSE)</f>
        <v>USD</v>
      </c>
      <c r="V27" s="64"/>
      <c r="W27" s="64"/>
      <c r="X27" s="66" t="s">
        <v>544</v>
      </c>
      <c r="Y27" s="112"/>
      <c r="Z27" s="116"/>
      <c r="AA27" s="120"/>
      <c r="AB27" s="124"/>
      <c r="AC27" s="130"/>
      <c r="AD27" s="46"/>
      <c r="AE27" s="66" t="s">
        <v>545</v>
      </c>
      <c r="AF27" s="66" t="s">
        <v>546</v>
      </c>
      <c r="AG27" s="66" t="s">
        <v>547</v>
      </c>
      <c r="AH27" s="46"/>
      <c r="AI27" s="66" t="s">
        <v>60</v>
      </c>
      <c r="AJ27" s="73"/>
      <c r="AK27" s="47"/>
      <c r="AL27" s="62" t="s">
        <v>172</v>
      </c>
      <c r="AM27" s="47"/>
      <c r="AN27" s="64"/>
      <c r="AO27" s="64"/>
      <c r="AP27" s="64"/>
      <c r="AQ27" s="64"/>
      <c r="AR27" s="64"/>
      <c r="AS27" s="64"/>
      <c r="AT27" s="48"/>
      <c r="AU27" s="69"/>
      <c r="AV27" s="66" t="s">
        <v>541</v>
      </c>
      <c r="AW27" s="66"/>
      <c r="AX27" s="70" t="s">
        <v>273</v>
      </c>
      <c r="AY27" s="66"/>
      <c r="AZ27" s="66"/>
      <c r="BA27" s="66"/>
      <c r="BB27" s="66"/>
      <c r="BC27" s="70" t="s">
        <v>274</v>
      </c>
      <c r="BD27" s="66"/>
      <c r="BE27" s="66"/>
      <c r="BF27" s="70" t="s">
        <v>275</v>
      </c>
      <c r="BG27" s="70" t="s">
        <v>268</v>
      </c>
      <c r="BH27" s="70" t="s">
        <v>269</v>
      </c>
      <c r="BI27" s="87" t="s">
        <v>276</v>
      </c>
      <c r="BJ27" s="66"/>
    </row>
    <row r="28" spans="1:62" s="65" customFormat="1" ht="75" hidden="1" x14ac:dyDescent="0.25">
      <c r="A28" s="73" t="s">
        <v>542</v>
      </c>
      <c r="B28" s="66"/>
      <c r="C28" s="66" t="s">
        <v>528</v>
      </c>
      <c r="D28" s="73" t="s">
        <v>257</v>
      </c>
      <c r="E28" s="66" t="s">
        <v>206</v>
      </c>
      <c r="F28" s="64"/>
      <c r="G28" s="46"/>
      <c r="H28" s="58" t="s">
        <v>20</v>
      </c>
      <c r="I28" s="58" t="s">
        <v>133</v>
      </c>
      <c r="J28" s="67" t="s">
        <v>208</v>
      </c>
      <c r="K28" s="67" t="s">
        <v>243</v>
      </c>
      <c r="L28" s="73" t="s">
        <v>104</v>
      </c>
      <c r="M28" s="46"/>
      <c r="N28" s="73" t="s">
        <v>165</v>
      </c>
      <c r="O28" s="73" t="str">
        <f>VLOOKUP(N28,NetworkID!B:D,3,FALSE)</f>
        <v>GCn0000000347</v>
      </c>
      <c r="P28" s="66" t="s">
        <v>291</v>
      </c>
      <c r="Q28" s="69" t="s">
        <v>519</v>
      </c>
      <c r="R28" s="73" t="s">
        <v>516</v>
      </c>
      <c r="S28" s="92"/>
      <c r="T28" s="68" t="s">
        <v>23</v>
      </c>
      <c r="U28" s="73" t="str">
        <f>VLOOKUP(N28,[1]NetworkID!B:D,2,FALSE)</f>
        <v>USD</v>
      </c>
      <c r="V28" s="92"/>
      <c r="W28" s="92"/>
      <c r="X28" s="74" t="s">
        <v>520</v>
      </c>
      <c r="Y28" s="112"/>
      <c r="Z28" s="115"/>
      <c r="AA28" s="119"/>
      <c r="AB28" s="123"/>
      <c r="AC28" s="129"/>
      <c r="AD28" s="46"/>
      <c r="AE28" s="69" t="s">
        <v>521</v>
      </c>
      <c r="AF28" s="69" t="s">
        <v>522</v>
      </c>
      <c r="AG28" s="69" t="s">
        <v>523</v>
      </c>
      <c r="AH28" s="46"/>
      <c r="AI28" s="66" t="s">
        <v>60</v>
      </c>
      <c r="AJ28" s="73"/>
      <c r="AK28" s="47"/>
      <c r="AL28" s="62" t="s">
        <v>172</v>
      </c>
      <c r="AM28" s="47"/>
      <c r="AN28" s="64"/>
      <c r="AO28" s="64"/>
      <c r="AP28" s="64"/>
      <c r="AQ28" s="64"/>
      <c r="AR28" s="64"/>
      <c r="AS28" s="64"/>
      <c r="AT28" s="48"/>
      <c r="AU28" s="69"/>
      <c r="AV28" s="66" t="s">
        <v>295</v>
      </c>
      <c r="AW28" s="64"/>
      <c r="AX28" s="70" t="s">
        <v>273</v>
      </c>
      <c r="AY28" s="64"/>
      <c r="AZ28" s="64"/>
      <c r="BA28" s="64"/>
      <c r="BB28" s="64"/>
      <c r="BC28" s="70" t="s">
        <v>279</v>
      </c>
      <c r="BD28" s="64"/>
      <c r="BE28" s="64"/>
      <c r="BF28" s="70" t="s">
        <v>275</v>
      </c>
      <c r="BG28" s="70" t="s">
        <v>268</v>
      </c>
      <c r="BH28" s="70" t="s">
        <v>269</v>
      </c>
      <c r="BI28" s="87" t="s">
        <v>280</v>
      </c>
      <c r="BJ28" s="64"/>
    </row>
    <row r="29" spans="1:62" s="65" customFormat="1" ht="45" hidden="1" x14ac:dyDescent="0.25">
      <c r="A29" s="89" t="s">
        <v>561</v>
      </c>
      <c r="B29" s="66" t="s">
        <v>312</v>
      </c>
      <c r="C29" s="66" t="s">
        <v>315</v>
      </c>
      <c r="D29" s="73" t="s">
        <v>257</v>
      </c>
      <c r="E29" s="66" t="s">
        <v>395</v>
      </c>
      <c r="F29" s="64"/>
      <c r="G29" s="46"/>
      <c r="H29" s="58" t="s">
        <v>20</v>
      </c>
      <c r="I29" s="58" t="s">
        <v>133</v>
      </c>
      <c r="J29" s="67" t="s">
        <v>208</v>
      </c>
      <c r="K29" s="67" t="s">
        <v>243</v>
      </c>
      <c r="L29" s="73" t="s">
        <v>169</v>
      </c>
      <c r="M29" s="46"/>
      <c r="N29" s="73" t="s">
        <v>165</v>
      </c>
      <c r="O29" s="73" t="s">
        <v>166</v>
      </c>
      <c r="P29" s="66" t="s">
        <v>317</v>
      </c>
      <c r="Q29" s="66" t="s">
        <v>577</v>
      </c>
      <c r="R29" s="73" t="s">
        <v>24</v>
      </c>
      <c r="S29" s="64"/>
      <c r="T29" s="68" t="s">
        <v>23</v>
      </c>
      <c r="U29" s="73" t="s">
        <v>54</v>
      </c>
      <c r="V29" s="64"/>
      <c r="W29" s="64"/>
      <c r="X29" s="66" t="s">
        <v>578</v>
      </c>
      <c r="Y29" s="112"/>
      <c r="Z29" s="116"/>
      <c r="AA29" s="120"/>
      <c r="AB29" s="124"/>
      <c r="AC29" s="130"/>
      <c r="AD29" s="46"/>
      <c r="AE29" s="66" t="s">
        <v>579</v>
      </c>
      <c r="AF29" s="66" t="s">
        <v>580</v>
      </c>
      <c r="AG29" s="66" t="s">
        <v>581</v>
      </c>
      <c r="AH29" s="46"/>
      <c r="AI29" s="66" t="s">
        <v>101</v>
      </c>
      <c r="AJ29" s="70" t="s">
        <v>582</v>
      </c>
      <c r="AK29" s="47"/>
      <c r="AL29" s="64"/>
      <c r="AM29" s="47"/>
      <c r="AN29" s="64"/>
      <c r="AO29" s="64"/>
      <c r="AP29" s="64"/>
      <c r="AQ29" s="64"/>
      <c r="AR29" s="64"/>
      <c r="AS29" s="64"/>
      <c r="AT29" s="48"/>
      <c r="AU29" s="69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</row>
    <row r="30" spans="1:62" s="65" customFormat="1" ht="45" hidden="1" x14ac:dyDescent="0.25">
      <c r="A30" s="89" t="s">
        <v>562</v>
      </c>
      <c r="B30" s="66" t="s">
        <v>313</v>
      </c>
      <c r="C30" s="66" t="s">
        <v>316</v>
      </c>
      <c r="D30" s="73" t="s">
        <v>257</v>
      </c>
      <c r="E30" s="66" t="s">
        <v>395</v>
      </c>
      <c r="F30" s="64"/>
      <c r="G30" s="46"/>
      <c r="H30" s="58" t="s">
        <v>20</v>
      </c>
      <c r="I30" s="58" t="s">
        <v>133</v>
      </c>
      <c r="J30" s="67" t="s">
        <v>208</v>
      </c>
      <c r="K30" s="67" t="s">
        <v>243</v>
      </c>
      <c r="L30" s="73" t="s">
        <v>169</v>
      </c>
      <c r="M30" s="46"/>
      <c r="N30" s="73" t="s">
        <v>165</v>
      </c>
      <c r="O30" s="73" t="s">
        <v>166</v>
      </c>
      <c r="P30" s="66" t="s">
        <v>318</v>
      </c>
      <c r="Q30" s="66" t="s">
        <v>588</v>
      </c>
      <c r="R30" s="73" t="s">
        <v>24</v>
      </c>
      <c r="S30" s="64"/>
      <c r="T30" s="68" t="s">
        <v>23</v>
      </c>
      <c r="U30" s="73" t="s">
        <v>54</v>
      </c>
      <c r="V30" s="64"/>
      <c r="W30" s="64"/>
      <c r="X30" s="66" t="s">
        <v>589</v>
      </c>
      <c r="Y30" s="112"/>
      <c r="Z30" s="116"/>
      <c r="AA30" s="120"/>
      <c r="AB30" s="124"/>
      <c r="AC30" s="130"/>
      <c r="AD30" s="46"/>
      <c r="AE30" s="66" t="s">
        <v>590</v>
      </c>
      <c r="AF30" s="66" t="s">
        <v>591</v>
      </c>
      <c r="AG30" s="66" t="s">
        <v>592</v>
      </c>
      <c r="AH30" s="46"/>
      <c r="AI30" s="66" t="s">
        <v>101</v>
      </c>
      <c r="AJ30" s="70" t="s">
        <v>593</v>
      </c>
      <c r="AK30" s="47"/>
      <c r="AL30" s="64"/>
      <c r="AM30" s="47"/>
      <c r="AN30" s="64"/>
      <c r="AO30" s="64"/>
      <c r="AP30" s="64"/>
      <c r="AQ30" s="64"/>
      <c r="AR30" s="64"/>
      <c r="AS30" s="64"/>
      <c r="AT30" s="48"/>
      <c r="AU30" s="69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</row>
    <row r="31" spans="1:62" s="65" customFormat="1" ht="45" hidden="1" x14ac:dyDescent="0.25">
      <c r="A31" s="89" t="s">
        <v>563</v>
      </c>
      <c r="B31" s="66" t="s">
        <v>558</v>
      </c>
      <c r="C31" s="66" t="s">
        <v>559</v>
      </c>
      <c r="D31" s="73" t="s">
        <v>257</v>
      </c>
      <c r="E31" s="66" t="s">
        <v>395</v>
      </c>
      <c r="F31" s="64"/>
      <c r="G31" s="46"/>
      <c r="H31" s="58" t="s">
        <v>20</v>
      </c>
      <c r="I31" s="58" t="s">
        <v>133</v>
      </c>
      <c r="J31" s="67" t="s">
        <v>208</v>
      </c>
      <c r="K31" s="67" t="s">
        <v>631</v>
      </c>
      <c r="L31" s="73" t="s">
        <v>169</v>
      </c>
      <c r="M31" s="46"/>
      <c r="N31" s="73" t="s">
        <v>165</v>
      </c>
      <c r="O31" s="73" t="s">
        <v>166</v>
      </c>
      <c r="P31" s="66" t="s">
        <v>560</v>
      </c>
      <c r="Q31" s="66" t="s">
        <v>571</v>
      </c>
      <c r="R31" s="73" t="s">
        <v>24</v>
      </c>
      <c r="S31" s="64"/>
      <c r="T31" s="68" t="s">
        <v>23</v>
      </c>
      <c r="U31" s="73" t="s">
        <v>54</v>
      </c>
      <c r="V31" s="64"/>
      <c r="W31" s="64"/>
      <c r="X31" s="66" t="s">
        <v>572</v>
      </c>
      <c r="Y31" s="112"/>
      <c r="Z31" s="116"/>
      <c r="AA31" s="120"/>
      <c r="AB31" s="124"/>
      <c r="AC31" s="130"/>
      <c r="AD31" s="46"/>
      <c r="AE31" s="66" t="s">
        <v>573</v>
      </c>
      <c r="AF31" s="66" t="s">
        <v>574</v>
      </c>
      <c r="AG31" s="66" t="s">
        <v>575</v>
      </c>
      <c r="AH31" s="46"/>
      <c r="AI31" s="66" t="s">
        <v>101</v>
      </c>
      <c r="AJ31" s="70" t="s">
        <v>576</v>
      </c>
      <c r="AK31" s="47"/>
      <c r="AL31" s="64"/>
      <c r="AM31" s="47"/>
      <c r="AN31" s="64"/>
      <c r="AO31" s="64"/>
      <c r="AP31" s="64"/>
      <c r="AQ31" s="64"/>
      <c r="AR31" s="64"/>
      <c r="AS31" s="64"/>
      <c r="AT31" s="48"/>
      <c r="AU31" s="69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</row>
    <row r="32" spans="1:62" s="65" customFormat="1" ht="30" hidden="1" x14ac:dyDescent="0.25">
      <c r="A32" s="89" t="s">
        <v>564</v>
      </c>
      <c r="B32" s="66" t="s">
        <v>312</v>
      </c>
      <c r="C32" s="66" t="s">
        <v>568</v>
      </c>
      <c r="D32" s="73" t="s">
        <v>257</v>
      </c>
      <c r="E32" s="66" t="s">
        <v>395</v>
      </c>
      <c r="F32" s="64"/>
      <c r="G32" s="46"/>
      <c r="H32" s="58" t="s">
        <v>20</v>
      </c>
      <c r="I32" s="58" t="s">
        <v>133</v>
      </c>
      <c r="J32" s="67" t="s">
        <v>208</v>
      </c>
      <c r="K32" s="67" t="s">
        <v>631</v>
      </c>
      <c r="L32" s="73" t="s">
        <v>169</v>
      </c>
      <c r="M32" s="46"/>
      <c r="N32" s="73" t="s">
        <v>165</v>
      </c>
      <c r="O32" s="73" t="s">
        <v>166</v>
      </c>
      <c r="P32" s="66" t="s">
        <v>317</v>
      </c>
      <c r="Q32" s="66" t="s">
        <v>583</v>
      </c>
      <c r="R32" s="73" t="s">
        <v>24</v>
      </c>
      <c r="S32" s="64"/>
      <c r="T32" s="68" t="s">
        <v>23</v>
      </c>
      <c r="U32" s="73" t="s">
        <v>54</v>
      </c>
      <c r="V32" s="64"/>
      <c r="W32" s="64"/>
      <c r="X32" s="66" t="s">
        <v>584</v>
      </c>
      <c r="Y32" s="112"/>
      <c r="Z32" s="116"/>
      <c r="AA32" s="120"/>
      <c r="AB32" s="124"/>
      <c r="AC32" s="130"/>
      <c r="AD32" s="46"/>
      <c r="AE32" s="66" t="s">
        <v>585</v>
      </c>
      <c r="AF32" s="66" t="s">
        <v>586</v>
      </c>
      <c r="AG32" s="66" t="s">
        <v>587</v>
      </c>
      <c r="AH32" s="46"/>
      <c r="AI32" s="66" t="s">
        <v>60</v>
      </c>
      <c r="AJ32" s="73"/>
      <c r="AK32" s="47"/>
      <c r="AL32" s="64"/>
      <c r="AM32" s="47"/>
      <c r="AN32" s="64"/>
      <c r="AO32" s="64"/>
      <c r="AP32" s="64"/>
      <c r="AQ32" s="64"/>
      <c r="AR32" s="64"/>
      <c r="AS32" s="64"/>
      <c r="AT32" s="48"/>
      <c r="AU32" s="69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</row>
    <row r="33" spans="1:62" s="65" customFormat="1" ht="30" hidden="1" x14ac:dyDescent="0.25">
      <c r="A33" s="89" t="s">
        <v>565</v>
      </c>
      <c r="B33" s="66" t="s">
        <v>313</v>
      </c>
      <c r="C33" s="66" t="s">
        <v>569</v>
      </c>
      <c r="D33" s="73" t="s">
        <v>257</v>
      </c>
      <c r="E33" s="66" t="s">
        <v>395</v>
      </c>
      <c r="F33" s="64"/>
      <c r="G33" s="46"/>
      <c r="H33" s="58" t="s">
        <v>20</v>
      </c>
      <c r="I33" s="58" t="s">
        <v>133</v>
      </c>
      <c r="J33" s="67" t="s">
        <v>208</v>
      </c>
      <c r="K33" s="67" t="s">
        <v>243</v>
      </c>
      <c r="L33" s="73" t="s">
        <v>169</v>
      </c>
      <c r="M33" s="46"/>
      <c r="N33" s="73" t="s">
        <v>165</v>
      </c>
      <c r="O33" s="73" t="s">
        <v>166</v>
      </c>
      <c r="P33" s="66" t="s">
        <v>318</v>
      </c>
      <c r="Q33" s="66" t="s">
        <v>594</v>
      </c>
      <c r="R33" s="73" t="s">
        <v>24</v>
      </c>
      <c r="S33" s="64"/>
      <c r="T33" s="68" t="s">
        <v>23</v>
      </c>
      <c r="U33" s="73" t="s">
        <v>54</v>
      </c>
      <c r="V33" s="64"/>
      <c r="W33" s="64"/>
      <c r="X33" s="66" t="s">
        <v>595</v>
      </c>
      <c r="Y33" s="112"/>
      <c r="Z33" s="116"/>
      <c r="AA33" s="120"/>
      <c r="AB33" s="124"/>
      <c r="AC33" s="130"/>
      <c r="AD33" s="46"/>
      <c r="AE33" s="66" t="s">
        <v>596</v>
      </c>
      <c r="AF33" s="66" t="s">
        <v>597</v>
      </c>
      <c r="AG33" s="66" t="s">
        <v>598</v>
      </c>
      <c r="AH33" s="46"/>
      <c r="AI33" s="66" t="s">
        <v>60</v>
      </c>
      <c r="AJ33" s="73"/>
      <c r="AK33" s="47"/>
      <c r="AL33" s="64"/>
      <c r="AM33" s="47"/>
      <c r="AN33" s="64"/>
      <c r="AO33" s="64"/>
      <c r="AP33" s="64"/>
      <c r="AQ33" s="64"/>
      <c r="AR33" s="64"/>
      <c r="AS33" s="64"/>
      <c r="AT33" s="48"/>
      <c r="AU33" s="69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</row>
    <row r="34" spans="1:62" s="65" customFormat="1" ht="30" hidden="1" x14ac:dyDescent="0.25">
      <c r="A34" s="89" t="s">
        <v>566</v>
      </c>
      <c r="B34" s="73" t="s">
        <v>284</v>
      </c>
      <c r="C34" s="66" t="s">
        <v>570</v>
      </c>
      <c r="D34" s="73" t="s">
        <v>257</v>
      </c>
      <c r="E34" s="66" t="s">
        <v>395</v>
      </c>
      <c r="F34" s="64"/>
      <c r="G34" s="46"/>
      <c r="H34" s="58" t="s">
        <v>20</v>
      </c>
      <c r="I34" s="58" t="s">
        <v>133</v>
      </c>
      <c r="J34" s="67" t="s">
        <v>208</v>
      </c>
      <c r="K34" s="67" t="s">
        <v>631</v>
      </c>
      <c r="L34" s="73" t="s">
        <v>169</v>
      </c>
      <c r="M34" s="46"/>
      <c r="N34" s="73" t="s">
        <v>165</v>
      </c>
      <c r="O34" s="73" t="s">
        <v>166</v>
      </c>
      <c r="P34" s="66" t="s">
        <v>294</v>
      </c>
      <c r="Q34" s="66" t="s">
        <v>510</v>
      </c>
      <c r="R34" s="73" t="s">
        <v>329</v>
      </c>
      <c r="S34" s="64"/>
      <c r="T34" s="68" t="s">
        <v>23</v>
      </c>
      <c r="U34" s="73" t="s">
        <v>54</v>
      </c>
      <c r="V34" s="64"/>
      <c r="W34" s="64"/>
      <c r="X34" s="66" t="s">
        <v>511</v>
      </c>
      <c r="Y34" s="112"/>
      <c r="Z34" s="116"/>
      <c r="AA34" s="120"/>
      <c r="AB34" s="124"/>
      <c r="AC34" s="130"/>
      <c r="AD34" s="46"/>
      <c r="AE34" s="66" t="s">
        <v>512</v>
      </c>
      <c r="AF34" s="66" t="s">
        <v>513</v>
      </c>
      <c r="AG34" s="66" t="s">
        <v>514</v>
      </c>
      <c r="AH34" s="46"/>
      <c r="AI34" s="66" t="s">
        <v>60</v>
      </c>
      <c r="AJ34" s="73"/>
      <c r="AK34" s="47"/>
      <c r="AL34" s="64"/>
      <c r="AM34" s="47"/>
      <c r="AN34" s="64"/>
      <c r="AO34" s="64"/>
      <c r="AP34" s="64"/>
      <c r="AQ34" s="64"/>
      <c r="AR34" s="64"/>
      <c r="AS34" s="64"/>
      <c r="AT34" s="48"/>
      <c r="AU34" s="69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2" s="65" customFormat="1" ht="45" hidden="1" x14ac:dyDescent="0.25">
      <c r="A35" s="89" t="s">
        <v>567</v>
      </c>
      <c r="B35" s="66" t="s">
        <v>319</v>
      </c>
      <c r="C35" s="66" t="s">
        <v>322</v>
      </c>
      <c r="D35" s="73" t="s">
        <v>257</v>
      </c>
      <c r="E35" s="66" t="s">
        <v>395</v>
      </c>
      <c r="F35" s="64"/>
      <c r="G35" s="46"/>
      <c r="H35" s="58" t="s">
        <v>20</v>
      </c>
      <c r="I35" s="58" t="s">
        <v>133</v>
      </c>
      <c r="J35" s="67" t="s">
        <v>208</v>
      </c>
      <c r="K35" s="67" t="s">
        <v>631</v>
      </c>
      <c r="L35" s="73" t="s">
        <v>169</v>
      </c>
      <c r="M35" s="46"/>
      <c r="N35" s="73" t="s">
        <v>116</v>
      </c>
      <c r="O35" s="73" t="str">
        <f>VLOOKUP(N35,NetworkID!B:D,3,FALSE)</f>
        <v>Cnw0000000087</v>
      </c>
      <c r="P35" s="66" t="s">
        <v>326</v>
      </c>
      <c r="Q35" s="66" t="s">
        <v>600</v>
      </c>
      <c r="R35" s="73" t="s">
        <v>24</v>
      </c>
      <c r="S35" s="64"/>
      <c r="T35" s="68" t="s">
        <v>23</v>
      </c>
      <c r="U35" s="73" t="str">
        <f>VLOOKUP(N35,NetworkID!B:D,2,FALSE)</f>
        <v>GBP</v>
      </c>
      <c r="V35" s="64"/>
      <c r="W35" s="64"/>
      <c r="X35" s="66" t="s">
        <v>601</v>
      </c>
      <c r="Y35" s="112"/>
      <c r="Z35" s="116"/>
      <c r="AA35" s="120"/>
      <c r="AB35" s="124"/>
      <c r="AC35" s="130"/>
      <c r="AD35" s="46"/>
      <c r="AE35" s="66" t="s">
        <v>602</v>
      </c>
      <c r="AF35" s="66" t="s">
        <v>603</v>
      </c>
      <c r="AG35" s="66" t="s">
        <v>604</v>
      </c>
      <c r="AH35" s="46"/>
      <c r="AI35" s="66" t="s">
        <v>101</v>
      </c>
      <c r="AJ35" s="73" t="s">
        <v>605</v>
      </c>
      <c r="AK35" s="47"/>
      <c r="AL35" s="64"/>
      <c r="AM35" s="47"/>
      <c r="AN35" s="64"/>
      <c r="AO35" s="64"/>
      <c r="AP35" s="64"/>
      <c r="AQ35" s="64"/>
      <c r="AR35" s="64"/>
      <c r="AS35" s="64"/>
      <c r="AT35" s="48"/>
      <c r="AU35" s="69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2" s="65" customFormat="1" ht="60" hidden="1" x14ac:dyDescent="0.25">
      <c r="A36" s="89" t="s">
        <v>599</v>
      </c>
      <c r="B36" s="66" t="s">
        <v>321</v>
      </c>
      <c r="C36" s="66" t="s">
        <v>324</v>
      </c>
      <c r="D36" s="73" t="s">
        <v>257</v>
      </c>
      <c r="E36" s="66" t="s">
        <v>395</v>
      </c>
      <c r="F36" s="64"/>
      <c r="G36" s="46"/>
      <c r="H36" s="58" t="s">
        <v>20</v>
      </c>
      <c r="I36" s="58" t="s">
        <v>133</v>
      </c>
      <c r="J36" s="67" t="s">
        <v>208</v>
      </c>
      <c r="K36" s="67" t="s">
        <v>631</v>
      </c>
      <c r="L36" s="73" t="s">
        <v>169</v>
      </c>
      <c r="M36" s="46"/>
      <c r="N36" s="73" t="s">
        <v>116</v>
      </c>
      <c r="O36" s="73" t="str">
        <f>VLOOKUP(N36,NetworkID!B:D,3,FALSE)</f>
        <v>Cnw0000000087</v>
      </c>
      <c r="P36" s="66" t="s">
        <v>327</v>
      </c>
      <c r="Q36" s="66" t="s">
        <v>606</v>
      </c>
      <c r="R36" s="73" t="s">
        <v>24</v>
      </c>
      <c r="S36" s="64"/>
      <c r="T36" s="68" t="s">
        <v>23</v>
      </c>
      <c r="U36" s="73" t="str">
        <f>VLOOKUP(N36,NetworkID!B:D,2,FALSE)</f>
        <v>GBP</v>
      </c>
      <c r="V36" s="64"/>
      <c r="W36" s="64"/>
      <c r="X36" s="66" t="s">
        <v>607</v>
      </c>
      <c r="Y36" s="112"/>
      <c r="Z36" s="116"/>
      <c r="AA36" s="120"/>
      <c r="AB36" s="124"/>
      <c r="AC36" s="130"/>
      <c r="AD36" s="46"/>
      <c r="AE36" s="66" t="s">
        <v>608</v>
      </c>
      <c r="AF36" s="66" t="s">
        <v>609</v>
      </c>
      <c r="AG36" s="66" t="s">
        <v>610</v>
      </c>
      <c r="AH36" s="46"/>
      <c r="AI36" s="66" t="s">
        <v>101</v>
      </c>
      <c r="AJ36" s="70" t="s">
        <v>611</v>
      </c>
      <c r="AK36" s="47"/>
      <c r="AL36" s="64"/>
      <c r="AM36" s="47"/>
      <c r="AN36" s="64"/>
      <c r="AO36" s="64"/>
      <c r="AP36" s="64"/>
      <c r="AQ36" s="64"/>
      <c r="AR36" s="64"/>
      <c r="AS36" s="64"/>
      <c r="AT36" s="48"/>
      <c r="AU36" s="69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37" spans="1:62" s="65" customFormat="1" ht="45" hidden="1" x14ac:dyDescent="0.25">
      <c r="A37" s="89" t="s">
        <v>651</v>
      </c>
      <c r="B37" s="66" t="s">
        <v>282</v>
      </c>
      <c r="C37" s="66" t="s">
        <v>287</v>
      </c>
      <c r="D37" s="73" t="s">
        <v>257</v>
      </c>
      <c r="E37" s="66" t="s">
        <v>395</v>
      </c>
      <c r="F37" s="64"/>
      <c r="G37" s="46"/>
      <c r="H37" s="58" t="s">
        <v>20</v>
      </c>
      <c r="I37" s="58" t="s">
        <v>133</v>
      </c>
      <c r="J37" s="67" t="s">
        <v>208</v>
      </c>
      <c r="K37" s="67" t="s">
        <v>631</v>
      </c>
      <c r="L37" s="73" t="s">
        <v>169</v>
      </c>
      <c r="M37" s="46"/>
      <c r="N37" s="73" t="s">
        <v>165</v>
      </c>
      <c r="O37" s="73" t="s">
        <v>166</v>
      </c>
      <c r="P37" s="66" t="s">
        <v>292</v>
      </c>
      <c r="Q37" s="66" t="s">
        <v>656</v>
      </c>
      <c r="R37" s="73" t="s">
        <v>24</v>
      </c>
      <c r="S37" s="64"/>
      <c r="T37" s="68" t="s">
        <v>23</v>
      </c>
      <c r="U37" s="73" t="s">
        <v>54</v>
      </c>
      <c r="V37" s="64"/>
      <c r="W37" s="64"/>
      <c r="X37" s="66" t="s">
        <v>658</v>
      </c>
      <c r="Y37" s="112"/>
      <c r="Z37" s="116"/>
      <c r="AA37" s="120"/>
      <c r="AB37" s="124"/>
      <c r="AC37" s="130"/>
      <c r="AD37" s="46"/>
      <c r="AE37" s="66" t="s">
        <v>664</v>
      </c>
      <c r="AF37" s="66" t="s">
        <v>665</v>
      </c>
      <c r="AG37" s="66" t="s">
        <v>668</v>
      </c>
      <c r="AH37" s="46"/>
      <c r="AI37" s="66" t="s">
        <v>101</v>
      </c>
      <c r="AJ37" s="73" t="s">
        <v>671</v>
      </c>
      <c r="AK37" s="47"/>
      <c r="AL37" s="64"/>
      <c r="AM37" s="47"/>
      <c r="AN37" s="64"/>
      <c r="AO37" s="64"/>
      <c r="AP37" s="64"/>
      <c r="AQ37" s="64"/>
      <c r="AR37" s="64"/>
      <c r="AS37" s="64"/>
      <c r="AT37" s="48"/>
      <c r="AU37" s="69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</row>
    <row r="38" spans="1:62" s="65" customFormat="1" ht="75" hidden="1" x14ac:dyDescent="0.25">
      <c r="A38" s="73" t="s">
        <v>652</v>
      </c>
      <c r="B38" s="66" t="s">
        <v>282</v>
      </c>
      <c r="C38" s="66" t="s">
        <v>654</v>
      </c>
      <c r="D38" s="73" t="s">
        <v>257</v>
      </c>
      <c r="E38" s="66" t="s">
        <v>395</v>
      </c>
      <c r="F38" s="64"/>
      <c r="G38" s="46"/>
      <c r="H38" s="58" t="s">
        <v>20</v>
      </c>
      <c r="I38" s="58" t="s">
        <v>133</v>
      </c>
      <c r="J38" s="67" t="s">
        <v>208</v>
      </c>
      <c r="K38" s="67" t="s">
        <v>631</v>
      </c>
      <c r="L38" s="73" t="s">
        <v>169</v>
      </c>
      <c r="M38" s="46"/>
      <c r="N38" s="73" t="s">
        <v>165</v>
      </c>
      <c r="O38" s="73" t="s">
        <v>166</v>
      </c>
      <c r="P38" s="66" t="s">
        <v>292</v>
      </c>
      <c r="Q38" s="66" t="s">
        <v>657</v>
      </c>
      <c r="R38" s="73" t="s">
        <v>24</v>
      </c>
      <c r="S38" s="64"/>
      <c r="T38" s="68" t="s">
        <v>23</v>
      </c>
      <c r="U38" s="73" t="s">
        <v>54</v>
      </c>
      <c r="V38" s="64"/>
      <c r="W38" s="64"/>
      <c r="X38" s="66" t="s">
        <v>659</v>
      </c>
      <c r="Y38" s="112"/>
      <c r="Z38" s="116"/>
      <c r="AA38" s="120"/>
      <c r="AB38" s="124"/>
      <c r="AC38" s="130"/>
      <c r="AD38" s="46"/>
      <c r="AE38" s="66" t="s">
        <v>663</v>
      </c>
      <c r="AF38" s="66" t="s">
        <v>666</v>
      </c>
      <c r="AG38" s="66" t="s">
        <v>669</v>
      </c>
      <c r="AH38" s="46"/>
      <c r="AI38" s="66" t="s">
        <v>101</v>
      </c>
      <c r="AJ38" s="73"/>
      <c r="AK38" s="47"/>
      <c r="AL38" s="64"/>
      <c r="AM38" s="47"/>
      <c r="AN38" s="64"/>
      <c r="AO38" s="64"/>
      <c r="AP38" s="64"/>
      <c r="AQ38" s="64"/>
      <c r="AR38" s="64"/>
      <c r="AS38" s="64"/>
      <c r="AT38" s="48"/>
      <c r="AU38" s="69"/>
      <c r="AV38" s="66" t="s">
        <v>296</v>
      </c>
      <c r="AW38" s="66"/>
      <c r="AX38" s="70" t="s">
        <v>273</v>
      </c>
      <c r="AY38" s="66"/>
      <c r="AZ38" s="66"/>
      <c r="BA38" s="66"/>
      <c r="BB38" s="66"/>
      <c r="BC38" s="70" t="s">
        <v>274</v>
      </c>
      <c r="BD38" s="66"/>
      <c r="BE38" s="66"/>
      <c r="BF38" s="70" t="s">
        <v>275</v>
      </c>
      <c r="BG38" s="70" t="s">
        <v>268</v>
      </c>
      <c r="BH38" s="70" t="s">
        <v>269</v>
      </c>
      <c r="BI38" s="87" t="s">
        <v>276</v>
      </c>
      <c r="BJ38" s="66"/>
    </row>
    <row r="39" spans="1:62" s="65" customFormat="1" ht="75" hidden="1" x14ac:dyDescent="0.25">
      <c r="A39" s="73" t="s">
        <v>653</v>
      </c>
      <c r="B39" s="66" t="s">
        <v>282</v>
      </c>
      <c r="C39" s="66" t="s">
        <v>655</v>
      </c>
      <c r="D39" s="73" t="s">
        <v>257</v>
      </c>
      <c r="E39" s="66" t="s">
        <v>395</v>
      </c>
      <c r="F39" s="64"/>
      <c r="G39" s="46"/>
      <c r="H39" s="58" t="s">
        <v>20</v>
      </c>
      <c r="I39" s="58" t="s">
        <v>133</v>
      </c>
      <c r="J39" s="67" t="s">
        <v>208</v>
      </c>
      <c r="K39" s="67" t="s">
        <v>631</v>
      </c>
      <c r="L39" s="73" t="s">
        <v>169</v>
      </c>
      <c r="M39" s="46"/>
      <c r="N39" s="73" t="s">
        <v>165</v>
      </c>
      <c r="O39" s="73" t="str">
        <f>VLOOKUP(N39,NetworkID!B:D,3,FALSE)</f>
        <v>GCn0000000347</v>
      </c>
      <c r="P39" s="66" t="s">
        <v>292</v>
      </c>
      <c r="Q39" s="66" t="s">
        <v>661</v>
      </c>
      <c r="R39" s="66" t="s">
        <v>329</v>
      </c>
      <c r="S39" s="66" t="s">
        <v>480</v>
      </c>
      <c r="T39" s="68" t="s">
        <v>23</v>
      </c>
      <c r="U39" s="73" t="str">
        <f>VLOOKUP(N39,NetworkID!B:D,2,FALSE)</f>
        <v>USD</v>
      </c>
      <c r="V39" s="64"/>
      <c r="W39" s="64"/>
      <c r="X39" s="66" t="s">
        <v>660</v>
      </c>
      <c r="Y39" s="112"/>
      <c r="Z39" s="116"/>
      <c r="AA39" s="120"/>
      <c r="AB39" s="124"/>
      <c r="AC39" s="130"/>
      <c r="AD39" s="46"/>
      <c r="AE39" s="66" t="s">
        <v>662</v>
      </c>
      <c r="AF39" s="66" t="s">
        <v>667</v>
      </c>
      <c r="AG39" s="66" t="s">
        <v>670</v>
      </c>
      <c r="AH39" s="46"/>
      <c r="AI39" s="66" t="s">
        <v>101</v>
      </c>
      <c r="AJ39" s="73"/>
      <c r="AK39" s="47"/>
      <c r="AL39" s="64"/>
      <c r="AM39" s="47"/>
      <c r="AN39" s="64"/>
      <c r="AO39" s="64"/>
      <c r="AP39" s="64"/>
      <c r="AQ39" s="64"/>
      <c r="AR39" s="64"/>
      <c r="AS39" s="64"/>
      <c r="AT39" s="48"/>
      <c r="AU39" s="69"/>
      <c r="AV39" s="66" t="s">
        <v>296</v>
      </c>
      <c r="AW39" s="66"/>
      <c r="AX39" s="70" t="s">
        <v>273</v>
      </c>
      <c r="AY39" s="66"/>
      <c r="AZ39" s="66"/>
      <c r="BA39" s="66"/>
      <c r="BB39" s="66"/>
      <c r="BC39" s="70" t="s">
        <v>274</v>
      </c>
      <c r="BD39" s="66"/>
      <c r="BE39" s="66"/>
      <c r="BF39" s="70" t="s">
        <v>275</v>
      </c>
      <c r="BG39" s="70" t="s">
        <v>268</v>
      </c>
      <c r="BH39" s="70" t="s">
        <v>269</v>
      </c>
      <c r="BI39" s="87" t="s">
        <v>276</v>
      </c>
      <c r="BJ39" s="66"/>
    </row>
    <row r="40" spans="1:62" ht="45" hidden="1" x14ac:dyDescent="0.25">
      <c r="A40" s="89" t="s">
        <v>682</v>
      </c>
      <c r="B40" s="66" t="s">
        <v>672</v>
      </c>
      <c r="C40" s="97" t="s">
        <v>674</v>
      </c>
      <c r="D40" s="73" t="s">
        <v>257</v>
      </c>
      <c r="E40" s="66" t="s">
        <v>395</v>
      </c>
      <c r="F40" s="64"/>
      <c r="G40" s="46"/>
      <c r="H40" s="58" t="s">
        <v>20</v>
      </c>
      <c r="I40" s="58" t="s">
        <v>133</v>
      </c>
      <c r="J40" s="67" t="s">
        <v>378</v>
      </c>
      <c r="K40" s="68" t="s">
        <v>379</v>
      </c>
      <c r="L40" s="73" t="s">
        <v>169</v>
      </c>
      <c r="M40" s="46"/>
      <c r="N40" s="73" t="s">
        <v>165</v>
      </c>
      <c r="O40" s="73" t="str">
        <f>VLOOKUP(N40,NetworkID!B:D,3,FALSE)</f>
        <v>GCn0000000347</v>
      </c>
      <c r="P40" s="74" t="str">
        <f>VLOOKUP($B40,AC!$A:$K,11,FALSE)</f>
        <v>YYYR56THAIKA06</v>
      </c>
      <c r="Q40" s="74" t="str">
        <f>CONCATENATE(P40,"CQ")</f>
        <v>YYYR56THAIKA06CQ</v>
      </c>
      <c r="R40" s="73" t="s">
        <v>24</v>
      </c>
      <c r="S40" s="92"/>
      <c r="T40" s="68" t="s">
        <v>23</v>
      </c>
      <c r="U40" s="73" t="str">
        <f>VLOOKUP(N40,[1]NetworkID!B:D,2,FALSE)</f>
        <v>USD</v>
      </c>
      <c r="V40" s="92"/>
      <c r="W40" s="92"/>
      <c r="X40" s="74" t="str">
        <f>CONCATENATE(P40,"cref")</f>
        <v>YYYR56THAIKA06cref</v>
      </c>
      <c r="Y40" s="112"/>
      <c r="Z40" s="115"/>
      <c r="AA40" s="119"/>
      <c r="AB40" s="123"/>
      <c r="AC40" s="129"/>
      <c r="AD40" s="46"/>
      <c r="AE40" s="69" t="str">
        <f t="shared" ref="AE40:AE43" si="6">CONCATENATE(Q40," offer")</f>
        <v>YYYR56THAIKA06CQ offer</v>
      </c>
      <c r="AF40" s="69" t="str">
        <f t="shared" ref="AF40:AF43" si="7">CONCATENATE(Q40,"ref")</f>
        <v>YYYR56THAIKA06CQref</v>
      </c>
      <c r="AG40" s="69" t="str">
        <f t="shared" ref="AG40:AG43" si="8">CONCATENATE(Q40," order")</f>
        <v>YYYR56THAIKA06CQ order</v>
      </c>
      <c r="AH40" s="46"/>
      <c r="AI40" s="66" t="s">
        <v>101</v>
      </c>
      <c r="AJ40" s="95" t="s">
        <v>687</v>
      </c>
      <c r="AK40" s="47"/>
      <c r="AL40" s="64"/>
      <c r="AM40" s="47"/>
      <c r="AN40" s="64"/>
      <c r="AO40" s="64"/>
      <c r="AP40" s="64"/>
      <c r="AQ40" s="64"/>
      <c r="AR40" s="64"/>
      <c r="AS40" s="64"/>
      <c r="AT40" s="48"/>
      <c r="AU40" s="69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</row>
    <row r="41" spans="1:62" ht="45" hidden="1" x14ac:dyDescent="0.25">
      <c r="A41" s="89" t="s">
        <v>683</v>
      </c>
      <c r="B41" s="66" t="s">
        <v>410</v>
      </c>
      <c r="C41" s="97" t="s">
        <v>428</v>
      </c>
      <c r="D41" s="73" t="s">
        <v>257</v>
      </c>
      <c r="E41" s="66" t="s">
        <v>395</v>
      </c>
      <c r="F41" s="64"/>
      <c r="G41" s="46"/>
      <c r="H41" s="58" t="s">
        <v>20</v>
      </c>
      <c r="I41" s="58" t="s">
        <v>133</v>
      </c>
      <c r="J41" s="67" t="s">
        <v>378</v>
      </c>
      <c r="K41" s="68" t="s">
        <v>379</v>
      </c>
      <c r="L41" s="73" t="s">
        <v>169</v>
      </c>
      <c r="M41" s="46"/>
      <c r="N41" s="73" t="s">
        <v>165</v>
      </c>
      <c r="O41" s="73" t="str">
        <f>VLOOKUP(N41,NetworkID!B:D,3,FALSE)</f>
        <v>GCn0000000347</v>
      </c>
      <c r="P41" s="74" t="str">
        <f>VLOOKUP($B41,AC!$A:$K,11,FALSE)</f>
        <v>YYYR56THAIKA05</v>
      </c>
      <c r="Q41" s="74" t="str">
        <f>CONCATENATE(P41,"SQ")</f>
        <v>YYYR56THAIKA05SQ</v>
      </c>
      <c r="R41" s="73" t="s">
        <v>24</v>
      </c>
      <c r="S41" s="92"/>
      <c r="T41" s="68" t="s">
        <v>23</v>
      </c>
      <c r="U41" s="73" t="str">
        <f>VLOOKUP(N41,[1]NetworkID!B:D,2,FALSE)</f>
        <v>USD</v>
      </c>
      <c r="V41" s="92"/>
      <c r="W41" s="92"/>
      <c r="X41" s="74" t="str">
        <f>CONCATENATE(P41,"sref")</f>
        <v>YYYR56THAIKA05sref</v>
      </c>
      <c r="Y41" s="112"/>
      <c r="Z41" s="115"/>
      <c r="AA41" s="119"/>
      <c r="AB41" s="123"/>
      <c r="AC41" s="129"/>
      <c r="AD41" s="46"/>
      <c r="AE41" s="69" t="str">
        <f t="shared" si="6"/>
        <v>YYYR56THAIKA05SQ offer</v>
      </c>
      <c r="AF41" s="69" t="str">
        <f t="shared" si="7"/>
        <v>YYYR56THAIKA05SQref</v>
      </c>
      <c r="AG41" s="69" t="str">
        <f t="shared" si="8"/>
        <v>YYYR56THAIKA05SQ order</v>
      </c>
      <c r="AH41" s="46"/>
      <c r="AI41" s="66" t="s">
        <v>101</v>
      </c>
      <c r="AJ41" s="95" t="s">
        <v>694</v>
      </c>
      <c r="AK41" s="47"/>
      <c r="AL41" s="64"/>
      <c r="AM41" s="47"/>
      <c r="AN41" s="64"/>
      <c r="AO41" s="64"/>
      <c r="AP41" s="64"/>
      <c r="AQ41" s="64"/>
      <c r="AR41" s="64"/>
      <c r="AS41" s="64"/>
      <c r="AT41" s="48"/>
      <c r="AU41" s="69"/>
      <c r="AV41" s="66" t="s">
        <v>405</v>
      </c>
      <c r="AW41" s="66"/>
      <c r="AX41" s="66" t="s">
        <v>388</v>
      </c>
      <c r="AY41" s="66"/>
      <c r="AZ41" s="66" t="s">
        <v>34</v>
      </c>
      <c r="BA41" s="66" t="s">
        <v>297</v>
      </c>
      <c r="BB41" s="66" t="s">
        <v>263</v>
      </c>
      <c r="BC41" s="69" t="s">
        <v>389</v>
      </c>
      <c r="BD41" s="69" t="s">
        <v>390</v>
      </c>
      <c r="BE41" s="69" t="s">
        <v>391</v>
      </c>
      <c r="BF41" s="69" t="s">
        <v>392</v>
      </c>
      <c r="BG41" s="69" t="s">
        <v>393</v>
      </c>
      <c r="BH41" s="70" t="s">
        <v>269</v>
      </c>
      <c r="BI41" s="66" t="s">
        <v>394</v>
      </c>
      <c r="BJ41" s="66"/>
    </row>
    <row r="42" spans="1:62" ht="45" hidden="1" x14ac:dyDescent="0.25">
      <c r="A42" s="89" t="s">
        <v>684</v>
      </c>
      <c r="B42" s="66" t="s">
        <v>673</v>
      </c>
      <c r="C42" s="66" t="s">
        <v>686</v>
      </c>
      <c r="D42" s="73" t="s">
        <v>257</v>
      </c>
      <c r="E42" s="66" t="s">
        <v>395</v>
      </c>
      <c r="F42" s="64"/>
      <c r="G42" s="46"/>
      <c r="H42" s="58" t="s">
        <v>20</v>
      </c>
      <c r="I42" s="58" t="s">
        <v>133</v>
      </c>
      <c r="J42" s="67" t="s">
        <v>378</v>
      </c>
      <c r="K42" s="68" t="s">
        <v>379</v>
      </c>
      <c r="L42" s="73" t="s">
        <v>169</v>
      </c>
      <c r="M42" s="46"/>
      <c r="N42" s="73" t="s">
        <v>165</v>
      </c>
      <c r="O42" s="73" t="str">
        <f>VLOOKUP(N42,NetworkID!B:D,3,FALSE)</f>
        <v>GCn0000000347</v>
      </c>
      <c r="P42" s="74" t="str">
        <f>VLOOKUP($B42,AC!$A:$K,11,FALSE)</f>
        <v>YYYR56THAIKA07</v>
      </c>
      <c r="Q42" s="74" t="str">
        <f>CONCATENATE(P42,"CQ")</f>
        <v>YYYR56THAIKA07CQ</v>
      </c>
      <c r="R42" s="73" t="s">
        <v>24</v>
      </c>
      <c r="S42" s="92"/>
      <c r="T42" s="68" t="s">
        <v>23</v>
      </c>
      <c r="U42" s="73" t="str">
        <f>VLOOKUP(N42,[1]NetworkID!B:D,2,FALSE)</f>
        <v>USD</v>
      </c>
      <c r="V42" s="92"/>
      <c r="W42" s="92"/>
      <c r="X42" s="74" t="str">
        <f>CONCATENATE(P42,"cref")</f>
        <v>YYYR56THAIKA07cref</v>
      </c>
      <c r="Y42" s="112"/>
      <c r="Z42" s="115"/>
      <c r="AA42" s="119"/>
      <c r="AB42" s="123"/>
      <c r="AC42" s="129"/>
      <c r="AD42" s="46"/>
      <c r="AE42" s="69" t="str">
        <f t="shared" si="6"/>
        <v>YYYR56THAIKA07CQ offer</v>
      </c>
      <c r="AF42" s="69" t="str">
        <f t="shared" si="7"/>
        <v>YYYR56THAIKA07CQref</v>
      </c>
      <c r="AG42" s="69" t="str">
        <f t="shared" si="8"/>
        <v>YYYR56THAIKA07CQ order</v>
      </c>
      <c r="AH42" s="46"/>
      <c r="AI42" s="66" t="s">
        <v>101</v>
      </c>
      <c r="AJ42" s="95" t="s">
        <v>688</v>
      </c>
      <c r="AK42" s="47"/>
      <c r="AL42" s="64"/>
      <c r="AM42" s="47"/>
      <c r="AN42" s="64"/>
      <c r="AO42" s="64"/>
      <c r="AP42" s="64"/>
      <c r="AQ42" s="64"/>
      <c r="AR42" s="64"/>
      <c r="AS42" s="64"/>
      <c r="AT42" s="48"/>
      <c r="AU42" s="69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</row>
    <row r="43" spans="1:62" ht="60" hidden="1" x14ac:dyDescent="0.25">
      <c r="A43" s="89" t="s">
        <v>685</v>
      </c>
      <c r="B43" s="66" t="s">
        <v>673</v>
      </c>
      <c r="C43" s="97" t="s">
        <v>677</v>
      </c>
      <c r="D43" s="73" t="s">
        <v>257</v>
      </c>
      <c r="E43" s="66" t="s">
        <v>395</v>
      </c>
      <c r="F43" s="64"/>
      <c r="G43" s="46"/>
      <c r="H43" s="58" t="s">
        <v>20</v>
      </c>
      <c r="I43" s="58" t="s">
        <v>133</v>
      </c>
      <c r="J43" s="67" t="s">
        <v>378</v>
      </c>
      <c r="K43" s="68" t="s">
        <v>379</v>
      </c>
      <c r="L43" s="73" t="s">
        <v>169</v>
      </c>
      <c r="M43" s="46"/>
      <c r="N43" s="73" t="s">
        <v>165</v>
      </c>
      <c r="O43" s="73" t="str">
        <f>VLOOKUP(N43,NetworkID!B:D,3,FALSE)</f>
        <v>GCn0000000347</v>
      </c>
      <c r="P43" s="74" t="str">
        <f>VLOOKUP($B43,AC!$A:$K,11,FALSE)</f>
        <v>YYYR56THAIKA07</v>
      </c>
      <c r="Q43" s="74" t="str">
        <f>CONCATENATE(P43,"SQ2")</f>
        <v>YYYR56THAIKA07SQ2</v>
      </c>
      <c r="R43" s="73" t="s">
        <v>24</v>
      </c>
      <c r="S43" s="92"/>
      <c r="T43" s="68" t="s">
        <v>23</v>
      </c>
      <c r="U43" s="73" t="str">
        <f>VLOOKUP(N43,[1]NetworkID!B:D,2,FALSE)</f>
        <v>USD</v>
      </c>
      <c r="V43" s="92"/>
      <c r="W43" s="92"/>
      <c r="X43" s="74" t="str">
        <f>CONCATENATE(P43,"sref")</f>
        <v>YYYR56THAIKA07sref</v>
      </c>
      <c r="Y43" s="112"/>
      <c r="Z43" s="115"/>
      <c r="AA43" s="119"/>
      <c r="AB43" s="123"/>
      <c r="AC43" s="129"/>
      <c r="AD43" s="46"/>
      <c r="AE43" s="69" t="str">
        <f t="shared" si="6"/>
        <v>YYYR56THAIKA07SQ2 offer</v>
      </c>
      <c r="AF43" s="69" t="str">
        <f t="shared" si="7"/>
        <v>YYYR56THAIKA07SQ2ref</v>
      </c>
      <c r="AG43" s="69" t="str">
        <f t="shared" si="8"/>
        <v>YYYR56THAIKA07SQ2 order</v>
      </c>
      <c r="AH43" s="46"/>
      <c r="AI43" s="66" t="s">
        <v>101</v>
      </c>
      <c r="AJ43" s="95" t="s">
        <v>767</v>
      </c>
      <c r="AK43" s="47"/>
      <c r="AL43" s="64"/>
      <c r="AM43" s="47"/>
      <c r="AN43" s="64"/>
      <c r="AO43" s="64"/>
      <c r="AP43" s="64"/>
      <c r="AQ43" s="64"/>
      <c r="AR43" s="64"/>
      <c r="AS43" s="64"/>
      <c r="AT43" s="48"/>
      <c r="AU43" s="69"/>
      <c r="AV43" s="66" t="s">
        <v>680</v>
      </c>
      <c r="AW43" s="66"/>
      <c r="AX43" s="66" t="s">
        <v>539</v>
      </c>
      <c r="AY43" s="66"/>
      <c r="AZ43" s="66" t="s">
        <v>533</v>
      </c>
      <c r="BA43" s="66"/>
      <c r="BB43" s="66"/>
      <c r="BC43" s="70" t="s">
        <v>538</v>
      </c>
      <c r="BD43" s="70" t="s">
        <v>537</v>
      </c>
      <c r="BE43" s="70"/>
      <c r="BF43" s="70" t="s">
        <v>534</v>
      </c>
      <c r="BG43" s="70" t="s">
        <v>536</v>
      </c>
      <c r="BH43" s="70" t="s">
        <v>269</v>
      </c>
      <c r="BI43" s="66" t="s">
        <v>535</v>
      </c>
      <c r="BJ43" s="66"/>
    </row>
    <row r="44" spans="1:62" s="65" customFormat="1" ht="75" hidden="1" x14ac:dyDescent="0.25">
      <c r="A44" s="89" t="s">
        <v>701</v>
      </c>
      <c r="B44" s="66" t="s">
        <v>410</v>
      </c>
      <c r="C44" s="66" t="s">
        <v>482</v>
      </c>
      <c r="D44" s="73" t="s">
        <v>257</v>
      </c>
      <c r="E44" s="66" t="s">
        <v>395</v>
      </c>
      <c r="F44" s="64"/>
      <c r="G44" s="46"/>
      <c r="H44" s="58" t="s">
        <v>20</v>
      </c>
      <c r="I44" s="58" t="s">
        <v>133</v>
      </c>
      <c r="J44" s="67" t="s">
        <v>208</v>
      </c>
      <c r="K44" s="67" t="s">
        <v>631</v>
      </c>
      <c r="L44" s="73" t="s">
        <v>169</v>
      </c>
      <c r="M44" s="46"/>
      <c r="N44" s="73" t="s">
        <v>165</v>
      </c>
      <c r="O44" s="73" t="str">
        <f>VLOOKUP(N44,NetworkID!B:D,3,FALSE)</f>
        <v>GCn0000000347</v>
      </c>
      <c r="P44" s="66" t="s">
        <v>404</v>
      </c>
      <c r="Q44" s="66" t="s">
        <v>696</v>
      </c>
      <c r="R44" s="66" t="s">
        <v>329</v>
      </c>
      <c r="S44" s="66" t="s">
        <v>480</v>
      </c>
      <c r="T44" s="68" t="s">
        <v>23</v>
      </c>
      <c r="U44" s="73" t="str">
        <f>VLOOKUP(N44,NetworkID!B:D,2,FALSE)</f>
        <v>USD</v>
      </c>
      <c r="V44" s="64"/>
      <c r="W44" s="64"/>
      <c r="X44" s="66" t="s">
        <v>697</v>
      </c>
      <c r="Y44" s="112"/>
      <c r="Z44" s="115"/>
      <c r="AA44" s="119"/>
      <c r="AB44" s="123"/>
      <c r="AC44" s="129"/>
      <c r="AD44" s="46"/>
      <c r="AE44" s="66" t="s">
        <v>698</v>
      </c>
      <c r="AF44" s="66" t="s">
        <v>699</v>
      </c>
      <c r="AG44" s="66" t="s">
        <v>700</v>
      </c>
      <c r="AH44" s="46"/>
      <c r="AI44" s="66" t="s">
        <v>60</v>
      </c>
      <c r="AJ44" s="70"/>
      <c r="AK44" s="47"/>
      <c r="AL44" s="64"/>
      <c r="AM44" s="47"/>
      <c r="AN44" s="64"/>
      <c r="AO44" s="64"/>
      <c r="AP44" s="64"/>
      <c r="AQ44" s="64"/>
      <c r="AR44" s="64"/>
      <c r="AS44" s="64"/>
      <c r="AT44" s="48"/>
      <c r="AU44" s="69"/>
      <c r="AV44" s="66" t="s">
        <v>405</v>
      </c>
      <c r="AW44" s="66"/>
      <c r="AX44" s="66" t="s">
        <v>388</v>
      </c>
      <c r="AY44" s="66"/>
      <c r="AZ44" s="66" t="s">
        <v>34</v>
      </c>
      <c r="BA44" s="66" t="s">
        <v>297</v>
      </c>
      <c r="BB44" s="66" t="s">
        <v>263</v>
      </c>
      <c r="BC44" s="69" t="s">
        <v>389</v>
      </c>
      <c r="BD44" s="70" t="s">
        <v>390</v>
      </c>
      <c r="BE44" s="69" t="s">
        <v>391</v>
      </c>
      <c r="BF44" s="69" t="s">
        <v>392</v>
      </c>
      <c r="BG44" s="69" t="s">
        <v>393</v>
      </c>
      <c r="BH44" s="70" t="s">
        <v>269</v>
      </c>
      <c r="BI44" s="66" t="s">
        <v>394</v>
      </c>
      <c r="BJ44" s="66"/>
    </row>
    <row r="45" spans="1:62" s="65" customFormat="1" ht="45" hidden="1" x14ac:dyDescent="0.25">
      <c r="A45" s="89" t="s">
        <v>713</v>
      </c>
      <c r="B45" s="66" t="s">
        <v>705</v>
      </c>
      <c r="C45" s="66" t="s">
        <v>285</v>
      </c>
      <c r="D45" s="73" t="s">
        <v>257</v>
      </c>
      <c r="E45" s="66" t="s">
        <v>635</v>
      </c>
      <c r="F45" s="64"/>
      <c r="G45" s="46"/>
      <c r="H45" s="58" t="s">
        <v>704</v>
      </c>
      <c r="I45" s="58" t="s">
        <v>707</v>
      </c>
      <c r="J45" s="67" t="s">
        <v>208</v>
      </c>
      <c r="K45" s="184" t="s">
        <v>820</v>
      </c>
      <c r="L45" s="73" t="s">
        <v>169</v>
      </c>
      <c r="M45" s="46"/>
      <c r="N45" s="73" t="s">
        <v>165</v>
      </c>
      <c r="O45" s="73" t="s">
        <v>166</v>
      </c>
      <c r="P45" s="66" t="s">
        <v>290</v>
      </c>
      <c r="Q45" s="66" t="s">
        <v>471</v>
      </c>
      <c r="R45" s="73" t="s">
        <v>24</v>
      </c>
      <c r="S45" s="64"/>
      <c r="T45" s="68" t="s">
        <v>23</v>
      </c>
      <c r="U45" s="73" t="s">
        <v>54</v>
      </c>
      <c r="V45" s="64"/>
      <c r="W45" s="64"/>
      <c r="X45" s="66" t="s">
        <v>472</v>
      </c>
      <c r="Y45" s="112"/>
      <c r="Z45" s="115"/>
      <c r="AA45" s="119"/>
      <c r="AB45" s="123"/>
      <c r="AC45" s="129"/>
      <c r="AD45" s="46"/>
      <c r="AE45" s="66" t="s">
        <v>473</v>
      </c>
      <c r="AF45" s="66" t="s">
        <v>474</v>
      </c>
      <c r="AG45" s="66" t="s">
        <v>475</v>
      </c>
      <c r="AH45" s="46"/>
      <c r="AI45" s="66" t="s">
        <v>101</v>
      </c>
      <c r="AJ45" s="70" t="s">
        <v>772</v>
      </c>
      <c r="AK45" s="47"/>
      <c r="AL45" s="64"/>
      <c r="AM45" s="47"/>
      <c r="AN45" s="64"/>
      <c r="AO45" s="64"/>
      <c r="AP45" s="64"/>
      <c r="AQ45" s="64"/>
      <c r="AR45" s="64"/>
      <c r="AS45" s="64"/>
      <c r="AT45" s="48"/>
      <c r="AU45" s="69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</row>
    <row r="46" spans="1:62" s="65" customFormat="1" ht="30" hidden="1" x14ac:dyDescent="0.25">
      <c r="A46" s="89" t="s">
        <v>714</v>
      </c>
      <c r="B46" s="66" t="s">
        <v>705</v>
      </c>
      <c r="C46" s="66" t="s">
        <v>350</v>
      </c>
      <c r="D46" s="73" t="s">
        <v>257</v>
      </c>
      <c r="E46" s="66" t="s">
        <v>635</v>
      </c>
      <c r="F46" s="64"/>
      <c r="G46" s="46"/>
      <c r="H46" s="58" t="s">
        <v>704</v>
      </c>
      <c r="I46" s="58" t="s">
        <v>707</v>
      </c>
      <c r="J46" s="67" t="s">
        <v>208</v>
      </c>
      <c r="K46" s="184" t="s">
        <v>820</v>
      </c>
      <c r="L46" s="73" t="s">
        <v>169</v>
      </c>
      <c r="M46" s="46"/>
      <c r="N46" s="73" t="s">
        <v>165</v>
      </c>
      <c r="O46" s="73" t="str">
        <f>VLOOKUP(N46,NetworkID!B:D,3,FALSE)</f>
        <v>GCn0000000347</v>
      </c>
      <c r="P46" s="66" t="s">
        <v>290</v>
      </c>
      <c r="Q46" s="66" t="s">
        <v>708</v>
      </c>
      <c r="R46" s="73" t="s">
        <v>24</v>
      </c>
      <c r="S46" s="64"/>
      <c r="T46" s="68" t="s">
        <v>23</v>
      </c>
      <c r="U46" s="73" t="s">
        <v>54</v>
      </c>
      <c r="V46" s="64"/>
      <c r="W46" s="64"/>
      <c r="X46" s="66" t="s">
        <v>709</v>
      </c>
      <c r="Y46" s="112"/>
      <c r="Z46" s="115"/>
      <c r="AA46" s="119"/>
      <c r="AB46" s="123"/>
      <c r="AC46" s="129"/>
      <c r="AD46" s="46"/>
      <c r="AE46" s="66" t="s">
        <v>710</v>
      </c>
      <c r="AF46" s="66" t="s">
        <v>711</v>
      </c>
      <c r="AG46" s="66" t="s">
        <v>712</v>
      </c>
      <c r="AH46" s="46"/>
      <c r="AI46" s="66" t="s">
        <v>60</v>
      </c>
      <c r="AJ46" s="73"/>
      <c r="AK46" s="47"/>
      <c r="AL46" s="64"/>
      <c r="AM46" s="47"/>
      <c r="AN46" s="64"/>
      <c r="AO46" s="64"/>
      <c r="AP46" s="64"/>
      <c r="AQ46" s="64"/>
      <c r="AR46" s="64"/>
      <c r="AS46" s="64"/>
      <c r="AT46" s="48"/>
      <c r="AU46" s="69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</row>
    <row r="47" spans="1:62" s="65" customFormat="1" ht="45" hidden="1" x14ac:dyDescent="0.25">
      <c r="A47" s="89" t="s">
        <v>715</v>
      </c>
      <c r="B47" s="66" t="s">
        <v>706</v>
      </c>
      <c r="C47" s="66" t="s">
        <v>255</v>
      </c>
      <c r="D47" s="73" t="s">
        <v>257</v>
      </c>
      <c r="E47" s="66" t="s">
        <v>635</v>
      </c>
      <c r="F47" s="64"/>
      <c r="G47" s="46"/>
      <c r="H47" s="58" t="s">
        <v>704</v>
      </c>
      <c r="I47" s="58" t="s">
        <v>707</v>
      </c>
      <c r="J47" s="67" t="s">
        <v>208</v>
      </c>
      <c r="K47" s="184" t="s">
        <v>820</v>
      </c>
      <c r="L47" s="73" t="s">
        <v>169</v>
      </c>
      <c r="M47" s="46"/>
      <c r="N47" s="73" t="s">
        <v>116</v>
      </c>
      <c r="O47" s="73" t="str">
        <f>VLOOKUP(N47,NetworkID!B:D,3,FALSE)</f>
        <v>Cnw0000000087</v>
      </c>
      <c r="P47" s="66" t="s">
        <v>256</v>
      </c>
      <c r="Q47" s="66" t="s">
        <v>258</v>
      </c>
      <c r="R47" s="73" t="s">
        <v>24</v>
      </c>
      <c r="S47" s="64"/>
      <c r="T47" s="68" t="s">
        <v>23</v>
      </c>
      <c r="U47" s="73" t="str">
        <f>VLOOKUP(N47,NetworkID!B:D,2,FALSE)</f>
        <v>GBP</v>
      </c>
      <c r="V47" s="64"/>
      <c r="W47" s="64"/>
      <c r="X47" s="66" t="s">
        <v>259</v>
      </c>
      <c r="Y47" s="112"/>
      <c r="Z47" s="115"/>
      <c r="AA47" s="119"/>
      <c r="AB47" s="123"/>
      <c r="AC47" s="129"/>
      <c r="AD47" s="46"/>
      <c r="AE47" s="66" t="s">
        <v>260</v>
      </c>
      <c r="AF47" s="66" t="s">
        <v>261</v>
      </c>
      <c r="AG47" s="66" t="s">
        <v>262</v>
      </c>
      <c r="AH47" s="46"/>
      <c r="AI47" s="66" t="s">
        <v>101</v>
      </c>
      <c r="AJ47" s="73" t="s">
        <v>309</v>
      </c>
      <c r="AK47" s="47"/>
      <c r="AL47" s="64"/>
      <c r="AM47" s="47"/>
      <c r="AN47" s="64"/>
      <c r="AO47" s="64"/>
      <c r="AP47" s="64"/>
      <c r="AQ47" s="64"/>
      <c r="AR47" s="64"/>
      <c r="AS47" s="64"/>
      <c r="AT47" s="48"/>
      <c r="AU47" s="69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</row>
    <row r="48" spans="1:62" ht="45" hidden="1" x14ac:dyDescent="0.25">
      <c r="A48" s="89" t="s">
        <v>770</v>
      </c>
      <c r="B48" s="66" t="s">
        <v>410</v>
      </c>
      <c r="C48" s="66" t="s">
        <v>771</v>
      </c>
      <c r="D48" s="73" t="s">
        <v>257</v>
      </c>
      <c r="E48" s="66" t="s">
        <v>395</v>
      </c>
      <c r="F48" s="64"/>
      <c r="G48" s="46"/>
      <c r="H48" s="58" t="s">
        <v>20</v>
      </c>
      <c r="I48" s="58" t="s">
        <v>133</v>
      </c>
      <c r="J48" s="67" t="s">
        <v>378</v>
      </c>
      <c r="K48" s="68" t="s">
        <v>379</v>
      </c>
      <c r="L48" s="73" t="s">
        <v>169</v>
      </c>
      <c r="M48" s="46"/>
      <c r="N48" s="73" t="s">
        <v>165</v>
      </c>
      <c r="O48" s="73" t="str">
        <f>VLOOKUP(N48,NetworkID!B:D,3,FALSE)</f>
        <v>GCn0000000347</v>
      </c>
      <c r="P48" s="74" t="str">
        <f>VLOOKUP($B48,AC!$A:$K,11,FALSE)</f>
        <v>YYYR56THAIKA05</v>
      </c>
      <c r="Q48" s="74" t="str">
        <f>CONCATENATE(P48,"CeaseQ")</f>
        <v>YYYR56THAIKA05CeaseQ</v>
      </c>
      <c r="R48" s="73" t="s">
        <v>516</v>
      </c>
      <c r="S48" s="92"/>
      <c r="T48" s="68" t="s">
        <v>23</v>
      </c>
      <c r="U48" s="73" t="str">
        <f>VLOOKUP(N48,[1]NetworkID!B:D,2,FALSE)</f>
        <v>USD</v>
      </c>
      <c r="V48" s="92"/>
      <c r="W48" s="92"/>
      <c r="X48" s="74" t="str">
        <f>CONCATENATE(P48,"ceaseref")</f>
        <v>YYYR56THAIKA05ceaseref</v>
      </c>
      <c r="Y48" s="112"/>
      <c r="Z48" s="115"/>
      <c r="AA48" s="119"/>
      <c r="AB48" s="123"/>
      <c r="AC48" s="129"/>
      <c r="AD48" s="46"/>
      <c r="AE48" s="69" t="str">
        <f t="shared" ref="AE48" si="9">CONCATENATE(Q48," offer")</f>
        <v>YYYR56THAIKA05CeaseQ offer</v>
      </c>
      <c r="AF48" s="69" t="str">
        <f t="shared" ref="AF48" si="10">CONCATENATE(Q48,"ref")</f>
        <v>YYYR56THAIKA05CeaseQref</v>
      </c>
      <c r="AG48" s="69" t="str">
        <f t="shared" ref="AG48" si="11">CONCATENATE(Q48," order")</f>
        <v>YYYR56THAIKA05CeaseQ order</v>
      </c>
      <c r="AH48" s="46"/>
      <c r="AI48" s="66" t="s">
        <v>60</v>
      </c>
      <c r="AJ48" s="73"/>
      <c r="AK48" s="47"/>
      <c r="AL48" s="62" t="s">
        <v>172</v>
      </c>
      <c r="AM48" s="47"/>
      <c r="AN48" s="64"/>
      <c r="AO48" s="64"/>
      <c r="AP48" s="64"/>
      <c r="AQ48" s="64"/>
      <c r="AR48" s="64"/>
      <c r="AS48" s="64"/>
      <c r="AT48" s="48"/>
      <c r="AU48" s="69"/>
      <c r="AV48" s="66" t="s">
        <v>405</v>
      </c>
      <c r="AW48" s="66"/>
      <c r="AX48" s="66" t="s">
        <v>388</v>
      </c>
      <c r="AY48" s="66"/>
      <c r="AZ48" s="66" t="s">
        <v>34</v>
      </c>
      <c r="BA48" s="66" t="s">
        <v>297</v>
      </c>
      <c r="BB48" s="66" t="s">
        <v>263</v>
      </c>
      <c r="BC48" s="69" t="s">
        <v>389</v>
      </c>
      <c r="BD48" s="69" t="s">
        <v>390</v>
      </c>
      <c r="BE48" s="69" t="s">
        <v>391</v>
      </c>
      <c r="BF48" s="69" t="s">
        <v>392</v>
      </c>
      <c r="BG48" s="69" t="s">
        <v>393</v>
      </c>
      <c r="BH48" s="70" t="s">
        <v>269</v>
      </c>
      <c r="BI48" s="66" t="s">
        <v>394</v>
      </c>
      <c r="BJ48" s="66"/>
    </row>
    <row r="49" spans="1:62" s="65" customFormat="1" ht="45" hidden="1" x14ac:dyDescent="0.25">
      <c r="A49" s="89" t="s">
        <v>778</v>
      </c>
      <c r="B49" s="66" t="s">
        <v>775</v>
      </c>
      <c r="C49" s="66" t="s">
        <v>286</v>
      </c>
      <c r="D49" s="73" t="s">
        <v>257</v>
      </c>
      <c r="E49" s="66" t="s">
        <v>635</v>
      </c>
      <c r="F49" s="64"/>
      <c r="G49" s="46"/>
      <c r="H49" s="58" t="s">
        <v>704</v>
      </c>
      <c r="I49" s="58" t="s">
        <v>707</v>
      </c>
      <c r="J49" s="67" t="s">
        <v>777</v>
      </c>
      <c r="K49" s="67" t="s">
        <v>776</v>
      </c>
      <c r="L49" s="73" t="s">
        <v>169</v>
      </c>
      <c r="M49" s="46"/>
      <c r="N49" s="73" t="s">
        <v>165</v>
      </c>
      <c r="O49" s="73" t="s">
        <v>166</v>
      </c>
      <c r="P49" s="66" t="s">
        <v>291</v>
      </c>
      <c r="Q49" s="66" t="s">
        <v>363</v>
      </c>
      <c r="R49" s="73" t="s">
        <v>24</v>
      </c>
      <c r="S49" s="64"/>
      <c r="T49" s="68" t="s">
        <v>23</v>
      </c>
      <c r="U49" s="73" t="s">
        <v>54</v>
      </c>
      <c r="V49" s="64"/>
      <c r="W49" s="64"/>
      <c r="X49" s="66" t="s">
        <v>365</v>
      </c>
      <c r="Y49" s="112"/>
      <c r="Z49" s="115"/>
      <c r="AA49" s="119"/>
      <c r="AB49" s="123"/>
      <c r="AC49" s="129"/>
      <c r="AD49" s="46"/>
      <c r="AE49" s="66" t="s">
        <v>367</v>
      </c>
      <c r="AF49" s="66" t="s">
        <v>369</v>
      </c>
      <c r="AG49" s="66" t="s">
        <v>371</v>
      </c>
      <c r="AH49" s="46"/>
      <c r="AI49" s="66" t="s">
        <v>101</v>
      </c>
      <c r="AJ49" s="70" t="s">
        <v>785</v>
      </c>
      <c r="AK49" s="47"/>
      <c r="AL49" s="64"/>
      <c r="AM49" s="47"/>
      <c r="AN49" s="64"/>
      <c r="AO49" s="64"/>
      <c r="AP49" s="64"/>
      <c r="AQ49" s="64"/>
      <c r="AR49" s="64"/>
      <c r="AS49" s="64"/>
      <c r="AT49" s="48"/>
      <c r="AU49" s="69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</row>
    <row r="50" spans="1:62" s="65" customFormat="1" ht="30" hidden="1" x14ac:dyDescent="0.25">
      <c r="A50" s="89" t="s">
        <v>779</v>
      </c>
      <c r="B50" s="66" t="s">
        <v>775</v>
      </c>
      <c r="C50" s="66" t="s">
        <v>351</v>
      </c>
      <c r="D50" s="73" t="s">
        <v>257</v>
      </c>
      <c r="E50" s="66" t="s">
        <v>635</v>
      </c>
      <c r="F50" s="64"/>
      <c r="G50" s="46"/>
      <c r="H50" s="58" t="s">
        <v>704</v>
      </c>
      <c r="I50" s="58" t="s">
        <v>707</v>
      </c>
      <c r="J50" s="67" t="s">
        <v>777</v>
      </c>
      <c r="K50" s="67" t="s">
        <v>776</v>
      </c>
      <c r="L50" s="73" t="s">
        <v>169</v>
      </c>
      <c r="M50" s="46"/>
      <c r="N50" s="73" t="s">
        <v>165</v>
      </c>
      <c r="O50" s="73" t="str">
        <f>VLOOKUP(N50,NetworkID!B:D,3,FALSE)</f>
        <v>GCn0000000347</v>
      </c>
      <c r="P50" s="66" t="s">
        <v>291</v>
      </c>
      <c r="Q50" s="66" t="s">
        <v>780</v>
      </c>
      <c r="R50" s="73" t="s">
        <v>24</v>
      </c>
      <c r="S50" s="64"/>
      <c r="T50" s="68" t="s">
        <v>23</v>
      </c>
      <c r="U50" s="73" t="s">
        <v>54</v>
      </c>
      <c r="V50" s="64"/>
      <c r="W50" s="64"/>
      <c r="X50" s="66" t="s">
        <v>781</v>
      </c>
      <c r="Y50" s="112"/>
      <c r="Z50" s="115"/>
      <c r="AA50" s="119"/>
      <c r="AB50" s="123"/>
      <c r="AC50" s="129"/>
      <c r="AD50" s="46"/>
      <c r="AE50" s="66" t="s">
        <v>782</v>
      </c>
      <c r="AF50" s="66" t="s">
        <v>783</v>
      </c>
      <c r="AG50" s="66" t="s">
        <v>784</v>
      </c>
      <c r="AH50" s="46"/>
      <c r="AI50" s="66" t="s">
        <v>60</v>
      </c>
      <c r="AJ50" s="73"/>
      <c r="AK50" s="47"/>
      <c r="AL50" s="64"/>
      <c r="AM50" s="47"/>
      <c r="AN50" s="64"/>
      <c r="AO50" s="64"/>
      <c r="AP50" s="64"/>
      <c r="AQ50" s="64"/>
      <c r="AR50" s="64"/>
      <c r="AS50" s="64"/>
      <c r="AT50" s="48"/>
      <c r="AU50" s="69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</row>
    <row r="51" spans="1:62" s="65" customFormat="1" ht="45" hidden="1" x14ac:dyDescent="0.25">
      <c r="A51" s="89" t="s">
        <v>787</v>
      </c>
      <c r="B51" s="66" t="s">
        <v>786</v>
      </c>
      <c r="C51" s="66" t="s">
        <v>287</v>
      </c>
      <c r="D51" s="73" t="s">
        <v>257</v>
      </c>
      <c r="E51" s="66" t="s">
        <v>635</v>
      </c>
      <c r="F51" s="64"/>
      <c r="G51" s="46"/>
      <c r="H51" s="58" t="s">
        <v>704</v>
      </c>
      <c r="I51" s="58" t="s">
        <v>707</v>
      </c>
      <c r="J51" s="126" t="s">
        <v>208</v>
      </c>
      <c r="K51" s="126" t="s">
        <v>820</v>
      </c>
      <c r="L51" s="73" t="s">
        <v>169</v>
      </c>
      <c r="M51" s="46"/>
      <c r="N51" s="73" t="s">
        <v>165</v>
      </c>
      <c r="O51" s="73" t="s">
        <v>166</v>
      </c>
      <c r="P51" s="66" t="s">
        <v>292</v>
      </c>
      <c r="Q51" s="66" t="s">
        <v>656</v>
      </c>
      <c r="R51" s="73" t="s">
        <v>24</v>
      </c>
      <c r="S51" s="64"/>
      <c r="T51" s="68" t="s">
        <v>23</v>
      </c>
      <c r="U51" s="73" t="s">
        <v>54</v>
      </c>
      <c r="V51" s="64"/>
      <c r="W51" s="64"/>
      <c r="X51" s="66" t="s">
        <v>658</v>
      </c>
      <c r="Y51" s="112"/>
      <c r="Z51" s="115"/>
      <c r="AA51" s="119"/>
      <c r="AB51" s="123"/>
      <c r="AC51" s="129"/>
      <c r="AD51" s="46"/>
      <c r="AE51" s="66" t="s">
        <v>664</v>
      </c>
      <c r="AF51" s="66" t="s">
        <v>665</v>
      </c>
      <c r="AG51" s="66" t="s">
        <v>668</v>
      </c>
      <c r="AH51" s="46"/>
      <c r="AI51" s="66" t="s">
        <v>101</v>
      </c>
      <c r="AJ51" s="70" t="s">
        <v>794</v>
      </c>
      <c r="AK51" s="47"/>
      <c r="AL51" s="64"/>
      <c r="AM51" s="47"/>
      <c r="AN51" s="64"/>
      <c r="AO51" s="64"/>
      <c r="AP51" s="64"/>
      <c r="AQ51" s="64"/>
      <c r="AR51" s="64"/>
      <c r="AS51" s="64"/>
      <c r="AT51" s="48"/>
      <c r="AU51" s="69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</row>
    <row r="52" spans="1:62" s="65" customFormat="1" ht="30" hidden="1" x14ac:dyDescent="0.25">
      <c r="A52" s="89" t="s">
        <v>788</v>
      </c>
      <c r="B52" s="66" t="s">
        <v>786</v>
      </c>
      <c r="C52" s="66" t="s">
        <v>568</v>
      </c>
      <c r="D52" s="73" t="s">
        <v>257</v>
      </c>
      <c r="E52" s="66" t="s">
        <v>635</v>
      </c>
      <c r="F52" s="64"/>
      <c r="G52" s="46"/>
      <c r="H52" s="58" t="s">
        <v>704</v>
      </c>
      <c r="I52" s="58" t="s">
        <v>707</v>
      </c>
      <c r="J52" s="126" t="s">
        <v>208</v>
      </c>
      <c r="K52" s="126" t="s">
        <v>820</v>
      </c>
      <c r="L52" s="73" t="s">
        <v>169</v>
      </c>
      <c r="M52" s="46"/>
      <c r="N52" s="73" t="s">
        <v>165</v>
      </c>
      <c r="O52" s="73" t="str">
        <f>VLOOKUP(N52,NetworkID!B:D,3,FALSE)</f>
        <v>GCn0000000347</v>
      </c>
      <c r="P52" s="66" t="s">
        <v>292</v>
      </c>
      <c r="Q52" s="66" t="s">
        <v>789</v>
      </c>
      <c r="R52" s="73" t="s">
        <v>24</v>
      </c>
      <c r="S52" s="64"/>
      <c r="T52" s="68" t="s">
        <v>23</v>
      </c>
      <c r="U52" s="73" t="s">
        <v>54</v>
      </c>
      <c r="V52" s="64"/>
      <c r="W52" s="64"/>
      <c r="X52" s="66" t="s">
        <v>790</v>
      </c>
      <c r="Y52" s="112"/>
      <c r="Z52" s="115"/>
      <c r="AA52" s="119"/>
      <c r="AB52" s="123"/>
      <c r="AC52" s="129"/>
      <c r="AD52" s="46"/>
      <c r="AE52" s="66" t="s">
        <v>791</v>
      </c>
      <c r="AF52" s="66" t="s">
        <v>792</v>
      </c>
      <c r="AG52" s="66" t="s">
        <v>793</v>
      </c>
      <c r="AH52" s="46"/>
      <c r="AI52" s="66" t="s">
        <v>60</v>
      </c>
      <c r="AJ52" s="73"/>
      <c r="AK52" s="47"/>
      <c r="AL52" s="64"/>
      <c r="AM52" s="47"/>
      <c r="AN52" s="64"/>
      <c r="AO52" s="64"/>
      <c r="AP52" s="64"/>
      <c r="AQ52" s="64"/>
      <c r="AR52" s="64"/>
      <c r="AS52" s="64"/>
      <c r="AT52" s="48"/>
      <c r="AU52" s="69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</row>
    <row r="53" spans="1:62" ht="45" hidden="1" x14ac:dyDescent="0.25">
      <c r="A53" s="73" t="s">
        <v>795</v>
      </c>
      <c r="B53" s="66" t="s">
        <v>407</v>
      </c>
      <c r="C53" s="66" t="s">
        <v>796</v>
      </c>
      <c r="D53" s="73" t="s">
        <v>257</v>
      </c>
      <c r="E53" s="66" t="s">
        <v>395</v>
      </c>
      <c r="F53" s="64"/>
      <c r="G53" s="46"/>
      <c r="H53" s="58" t="s">
        <v>20</v>
      </c>
      <c r="I53" s="58" t="s">
        <v>133</v>
      </c>
      <c r="J53" s="67" t="s">
        <v>378</v>
      </c>
      <c r="K53" s="68" t="s">
        <v>379</v>
      </c>
      <c r="L53" s="73" t="s">
        <v>169</v>
      </c>
      <c r="M53" s="46"/>
      <c r="N53" s="73" t="s">
        <v>165</v>
      </c>
      <c r="O53" s="73" t="str">
        <f>VLOOKUP(N53,NetworkID!B:D,3,FALSE)</f>
        <v>GCn0000000347</v>
      </c>
      <c r="P53" s="66" t="s">
        <v>396</v>
      </c>
      <c r="Q53" s="74" t="str">
        <f>CONCATENATE(P53,"CeaseQ")</f>
        <v>YYYR56THAIKA02CeaseQ</v>
      </c>
      <c r="R53" s="73" t="s">
        <v>516</v>
      </c>
      <c r="S53" s="92"/>
      <c r="T53" s="68" t="s">
        <v>23</v>
      </c>
      <c r="U53" s="73" t="str">
        <f>VLOOKUP(N53,[1]NetworkID!B:D,2,FALSE)</f>
        <v>USD</v>
      </c>
      <c r="V53" s="92"/>
      <c r="W53" s="92"/>
      <c r="X53" s="74" t="str">
        <f>CONCATENATE(P53,"ceaseref")</f>
        <v>YYYR56THAIKA02ceaseref</v>
      </c>
      <c r="Y53" s="112"/>
      <c r="Z53" s="115"/>
      <c r="AA53" s="119"/>
      <c r="AB53" s="123"/>
      <c r="AC53" s="129"/>
      <c r="AD53" s="46"/>
      <c r="AE53" s="69" t="str">
        <f t="shared" ref="AE53" si="12">CONCATENATE(Q53," offer")</f>
        <v>YYYR56THAIKA02CeaseQ offer</v>
      </c>
      <c r="AF53" s="69" t="str">
        <f t="shared" ref="AF53" si="13">CONCATENATE(Q53,"ref")</f>
        <v>YYYR56THAIKA02CeaseQref</v>
      </c>
      <c r="AG53" s="69" t="str">
        <f t="shared" ref="AG53" si="14">CONCATENATE(Q53," order")</f>
        <v>YYYR56THAIKA02CeaseQ order</v>
      </c>
      <c r="AH53" s="46"/>
      <c r="AI53" s="66" t="s">
        <v>60</v>
      </c>
      <c r="AJ53" s="73"/>
      <c r="AK53" s="47"/>
      <c r="AL53" s="62" t="s">
        <v>172</v>
      </c>
      <c r="AM53" s="47"/>
      <c r="AN53" s="64"/>
      <c r="AO53" s="64"/>
      <c r="AP53" s="64"/>
      <c r="AQ53" s="64"/>
      <c r="AR53" s="64"/>
      <c r="AS53" s="64"/>
      <c r="AT53" s="48"/>
      <c r="AU53" s="69"/>
      <c r="AV53" s="66" t="s">
        <v>397</v>
      </c>
      <c r="AW53" s="66"/>
      <c r="AX53" s="66" t="s">
        <v>388</v>
      </c>
      <c r="AY53" s="66"/>
      <c r="AZ53" s="66" t="s">
        <v>34</v>
      </c>
      <c r="BA53" s="66" t="s">
        <v>34</v>
      </c>
      <c r="BB53" s="66" t="s">
        <v>34</v>
      </c>
      <c r="BC53" s="69" t="s">
        <v>389</v>
      </c>
      <c r="BD53" s="69" t="s">
        <v>390</v>
      </c>
      <c r="BE53" s="69" t="s">
        <v>391</v>
      </c>
      <c r="BF53" s="69" t="s">
        <v>392</v>
      </c>
      <c r="BG53" s="69" t="s">
        <v>393</v>
      </c>
      <c r="BH53" s="70" t="s">
        <v>269</v>
      </c>
      <c r="BI53" s="66" t="s">
        <v>394</v>
      </c>
      <c r="BJ53" s="66"/>
    </row>
    <row r="54" spans="1:62" s="65" customFormat="1" ht="45" hidden="1" x14ac:dyDescent="0.25">
      <c r="A54" s="73" t="s">
        <v>802</v>
      </c>
      <c r="B54" s="66" t="s">
        <v>798</v>
      </c>
      <c r="C54" s="66" t="s">
        <v>804</v>
      </c>
      <c r="D54" s="73" t="s">
        <v>257</v>
      </c>
      <c r="E54" s="66" t="s">
        <v>395</v>
      </c>
      <c r="F54" s="64"/>
      <c r="G54" s="46"/>
      <c r="H54" s="58" t="s">
        <v>20</v>
      </c>
      <c r="I54" s="58" t="s">
        <v>133</v>
      </c>
      <c r="J54" s="67" t="s">
        <v>208</v>
      </c>
      <c r="K54" s="67" t="s">
        <v>631</v>
      </c>
      <c r="L54" s="73" t="s">
        <v>169</v>
      </c>
      <c r="M54" s="46"/>
      <c r="N54" s="73" t="s">
        <v>165</v>
      </c>
      <c r="O54" s="73" t="s">
        <v>166</v>
      </c>
      <c r="P54" s="66" t="s">
        <v>801</v>
      </c>
      <c r="Q54" s="66" t="s">
        <v>805</v>
      </c>
      <c r="R54" s="73" t="s">
        <v>24</v>
      </c>
      <c r="S54" s="64"/>
      <c r="T54" s="68" t="s">
        <v>23</v>
      </c>
      <c r="U54" s="73" t="s">
        <v>54</v>
      </c>
      <c r="V54" s="64"/>
      <c r="W54" s="64"/>
      <c r="X54" s="66" t="s">
        <v>807</v>
      </c>
      <c r="Y54" s="112"/>
      <c r="Z54" s="115"/>
      <c r="AA54" s="119"/>
      <c r="AB54" s="123"/>
      <c r="AC54" s="129"/>
      <c r="AD54" s="46"/>
      <c r="AE54" s="66" t="s">
        <v>809</v>
      </c>
      <c r="AF54" s="66" t="s">
        <v>811</v>
      </c>
      <c r="AG54" s="66" t="s">
        <v>813</v>
      </c>
      <c r="AH54" s="46"/>
      <c r="AI54" s="66" t="s">
        <v>101</v>
      </c>
      <c r="AJ54" s="70" t="s">
        <v>815</v>
      </c>
      <c r="AK54" s="47"/>
      <c r="AL54" s="64"/>
      <c r="AM54" s="47"/>
      <c r="AN54" s="64"/>
      <c r="AO54" s="64"/>
      <c r="AP54" s="64"/>
      <c r="AQ54" s="64"/>
      <c r="AR54" s="64"/>
      <c r="AS54" s="64"/>
      <c r="AT54" s="48"/>
      <c r="AU54" s="69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</row>
    <row r="55" spans="1:62" s="65" customFormat="1" ht="30" hidden="1" x14ac:dyDescent="0.25">
      <c r="A55" s="73" t="s">
        <v>803</v>
      </c>
      <c r="B55" s="66" t="s">
        <v>798</v>
      </c>
      <c r="C55" s="66" t="s">
        <v>799</v>
      </c>
      <c r="D55" s="73" t="s">
        <v>257</v>
      </c>
      <c r="E55" s="66" t="s">
        <v>395</v>
      </c>
      <c r="F55" s="64"/>
      <c r="G55" s="46"/>
      <c r="H55" s="58" t="s">
        <v>20</v>
      </c>
      <c r="I55" s="58" t="s">
        <v>133</v>
      </c>
      <c r="J55" s="67" t="s">
        <v>208</v>
      </c>
      <c r="K55" s="67" t="s">
        <v>631</v>
      </c>
      <c r="L55" s="73" t="s">
        <v>169</v>
      </c>
      <c r="M55" s="46"/>
      <c r="N55" s="73" t="s">
        <v>165</v>
      </c>
      <c r="O55" s="73" t="s">
        <v>166</v>
      </c>
      <c r="P55" s="66" t="s">
        <v>801</v>
      </c>
      <c r="Q55" s="66" t="s">
        <v>806</v>
      </c>
      <c r="R55" s="73" t="s">
        <v>24</v>
      </c>
      <c r="S55" s="64"/>
      <c r="T55" s="68" t="s">
        <v>23</v>
      </c>
      <c r="U55" s="73" t="s">
        <v>54</v>
      </c>
      <c r="V55" s="64"/>
      <c r="W55" s="64"/>
      <c r="X55" s="66" t="s">
        <v>808</v>
      </c>
      <c r="Y55" s="112"/>
      <c r="Z55" s="115"/>
      <c r="AA55" s="119"/>
      <c r="AB55" s="123"/>
      <c r="AC55" s="129"/>
      <c r="AD55" s="46"/>
      <c r="AE55" s="66" t="s">
        <v>810</v>
      </c>
      <c r="AF55" s="66" t="s">
        <v>812</v>
      </c>
      <c r="AG55" s="66" t="s">
        <v>814</v>
      </c>
      <c r="AH55" s="46"/>
      <c r="AI55" s="66" t="s">
        <v>60</v>
      </c>
      <c r="AJ55" s="73"/>
      <c r="AK55" s="47"/>
      <c r="AL55" s="64"/>
      <c r="AM55" s="47"/>
      <c r="AN55" s="64"/>
      <c r="AO55" s="64"/>
      <c r="AP55" s="64"/>
      <c r="AQ55" s="64"/>
      <c r="AR55" s="64"/>
      <c r="AS55" s="64"/>
      <c r="AT55" s="48"/>
      <c r="AU55" s="69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</row>
    <row r="56" spans="1:62" s="65" customFormat="1" ht="45" hidden="1" x14ac:dyDescent="0.25">
      <c r="A56" s="89" t="s">
        <v>821</v>
      </c>
      <c r="B56" s="66" t="s">
        <v>818</v>
      </c>
      <c r="C56" s="66" t="s">
        <v>287</v>
      </c>
      <c r="D56" s="73" t="s">
        <v>257</v>
      </c>
      <c r="E56" s="66" t="s">
        <v>635</v>
      </c>
      <c r="F56" s="64"/>
      <c r="G56" s="46"/>
      <c r="H56" s="58" t="s">
        <v>704</v>
      </c>
      <c r="I56" s="58" t="s">
        <v>707</v>
      </c>
      <c r="J56" s="126" t="s">
        <v>777</v>
      </c>
      <c r="K56" s="127" t="s">
        <v>776</v>
      </c>
      <c r="L56" s="73" t="s">
        <v>169</v>
      </c>
      <c r="M56" s="46"/>
      <c r="N56" s="73" t="s">
        <v>165</v>
      </c>
      <c r="O56" s="73" t="s">
        <v>166</v>
      </c>
      <c r="P56" s="66" t="s">
        <v>293</v>
      </c>
      <c r="Q56" s="66" t="s">
        <v>334</v>
      </c>
      <c r="R56" s="73" t="s">
        <v>24</v>
      </c>
      <c r="S56" s="64"/>
      <c r="T56" s="68" t="s">
        <v>23</v>
      </c>
      <c r="U56" s="73" t="s">
        <v>54</v>
      </c>
      <c r="V56" s="64"/>
      <c r="W56" s="64"/>
      <c r="X56" s="66" t="s">
        <v>336</v>
      </c>
      <c r="Y56" s="112"/>
      <c r="Z56" s="115"/>
      <c r="AA56" s="119"/>
      <c r="AB56" s="123"/>
      <c r="AC56" s="129"/>
      <c r="AD56" s="46"/>
      <c r="AE56" s="66" t="s">
        <v>337</v>
      </c>
      <c r="AF56" s="66" t="s">
        <v>340</v>
      </c>
      <c r="AG56" s="66" t="s">
        <v>342</v>
      </c>
      <c r="AH56" s="46"/>
      <c r="AI56" s="66" t="s">
        <v>101</v>
      </c>
      <c r="AJ56" s="70" t="s">
        <v>823</v>
      </c>
      <c r="AK56" s="47"/>
      <c r="AL56" s="64"/>
      <c r="AM56" s="47"/>
      <c r="AN56" s="64"/>
      <c r="AO56" s="64"/>
      <c r="AP56" s="64"/>
      <c r="AQ56" s="64"/>
      <c r="AR56" s="64"/>
      <c r="AS56" s="64"/>
      <c r="AT56" s="48"/>
      <c r="AU56" s="69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</row>
    <row r="57" spans="1:62" s="65" customFormat="1" ht="30" hidden="1" x14ac:dyDescent="0.25">
      <c r="A57" s="73" t="s">
        <v>822</v>
      </c>
      <c r="B57" s="66" t="s">
        <v>818</v>
      </c>
      <c r="C57" s="66" t="s">
        <v>568</v>
      </c>
      <c r="D57" s="73" t="s">
        <v>257</v>
      </c>
      <c r="E57" s="66" t="s">
        <v>635</v>
      </c>
      <c r="F57" s="64"/>
      <c r="G57" s="46"/>
      <c r="H57" s="58" t="s">
        <v>704</v>
      </c>
      <c r="I57" s="58" t="s">
        <v>707</v>
      </c>
      <c r="J57" s="67" t="s">
        <v>208</v>
      </c>
      <c r="K57" s="67" t="s">
        <v>820</v>
      </c>
      <c r="L57" s="73" t="s">
        <v>169</v>
      </c>
      <c r="M57" s="46"/>
      <c r="N57" s="73" t="s">
        <v>165</v>
      </c>
      <c r="O57" s="73" t="str">
        <f>VLOOKUP(N57,NetworkID!B:D,3,FALSE)</f>
        <v>GCn0000000347</v>
      </c>
      <c r="P57" s="66" t="s">
        <v>293</v>
      </c>
      <c r="Q57" s="66" t="s">
        <v>335</v>
      </c>
      <c r="R57" s="73" t="s">
        <v>24</v>
      </c>
      <c r="S57" s="64"/>
      <c r="T57" s="68" t="s">
        <v>23</v>
      </c>
      <c r="U57" s="73" t="s">
        <v>54</v>
      </c>
      <c r="V57" s="64"/>
      <c r="W57" s="64"/>
      <c r="X57" s="66" t="s">
        <v>338</v>
      </c>
      <c r="Y57" s="112"/>
      <c r="Z57" s="130"/>
      <c r="AA57" s="130"/>
      <c r="AB57" s="130"/>
      <c r="AC57" s="130"/>
      <c r="AD57" s="46"/>
      <c r="AE57" s="66" t="s">
        <v>339</v>
      </c>
      <c r="AF57" s="66" t="s">
        <v>341</v>
      </c>
      <c r="AG57" s="66" t="s">
        <v>343</v>
      </c>
      <c r="AH57" s="46"/>
      <c r="AI57" s="66" t="s">
        <v>60</v>
      </c>
      <c r="AJ57" s="73"/>
      <c r="AK57" s="47"/>
      <c r="AL57" s="64"/>
      <c r="AM57" s="47"/>
      <c r="AN57" s="64"/>
      <c r="AO57" s="64"/>
      <c r="AP57" s="64"/>
      <c r="AQ57" s="64"/>
      <c r="AR57" s="64"/>
      <c r="AS57" s="64"/>
      <c r="AT57" s="48"/>
      <c r="AU57" s="69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</row>
    <row r="58" spans="1:62" s="125" customFormat="1" ht="45" hidden="1" x14ac:dyDescent="0.25">
      <c r="A58" s="89" t="s">
        <v>836</v>
      </c>
      <c r="B58" s="137" t="s">
        <v>827</v>
      </c>
      <c r="C58" s="137" t="s">
        <v>844</v>
      </c>
      <c r="D58" s="133" t="s">
        <v>257</v>
      </c>
      <c r="E58" s="137" t="s">
        <v>395</v>
      </c>
      <c r="F58" s="142"/>
      <c r="G58" s="138"/>
      <c r="H58" s="141" t="s">
        <v>20</v>
      </c>
      <c r="I58" s="141" t="s">
        <v>133</v>
      </c>
      <c r="J58" s="134" t="s">
        <v>777</v>
      </c>
      <c r="K58" s="135" t="s">
        <v>776</v>
      </c>
      <c r="L58" s="133" t="s">
        <v>169</v>
      </c>
      <c r="M58" s="138"/>
      <c r="N58" s="133" t="s">
        <v>165</v>
      </c>
      <c r="O58" s="133" t="s">
        <v>166</v>
      </c>
      <c r="P58" s="137" t="s">
        <v>826</v>
      </c>
      <c r="Q58" s="137" t="s">
        <v>845</v>
      </c>
      <c r="R58" s="133" t="s">
        <v>24</v>
      </c>
      <c r="S58" s="142"/>
      <c r="T58" s="135" t="s">
        <v>23</v>
      </c>
      <c r="U58" s="133" t="s">
        <v>54</v>
      </c>
      <c r="V58" s="142"/>
      <c r="W58" s="142"/>
      <c r="X58" s="137" t="s">
        <v>846</v>
      </c>
      <c r="Y58" s="138"/>
      <c r="Z58" s="137"/>
      <c r="AA58" s="137"/>
      <c r="AB58" s="137"/>
      <c r="AC58" s="137"/>
      <c r="AD58" s="138"/>
      <c r="AE58" s="137" t="s">
        <v>847</v>
      </c>
      <c r="AF58" s="137" t="s">
        <v>848</v>
      </c>
      <c r="AG58" s="137" t="s">
        <v>849</v>
      </c>
      <c r="AH58" s="138"/>
      <c r="AI58" s="137" t="s">
        <v>101</v>
      </c>
      <c r="AJ58" s="133" t="s">
        <v>850</v>
      </c>
      <c r="AK58" s="139"/>
      <c r="AL58" s="142"/>
      <c r="AM58" s="139"/>
      <c r="AN58" s="142"/>
      <c r="AO58" s="142"/>
      <c r="AP58" s="142"/>
      <c r="AQ58" s="142"/>
      <c r="AR58" s="142"/>
      <c r="AS58" s="142"/>
      <c r="AT58" s="140"/>
      <c r="AU58" s="136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</row>
    <row r="59" spans="1:62" ht="30" hidden="1" x14ac:dyDescent="0.25">
      <c r="A59" s="133" t="s">
        <v>851</v>
      </c>
      <c r="B59" s="137" t="s">
        <v>827</v>
      </c>
      <c r="C59" s="137" t="s">
        <v>799</v>
      </c>
      <c r="D59" s="133" t="s">
        <v>257</v>
      </c>
      <c r="E59" s="137" t="s">
        <v>395</v>
      </c>
      <c r="F59" s="142"/>
      <c r="G59" s="138"/>
      <c r="H59" s="141" t="s">
        <v>20</v>
      </c>
      <c r="I59" s="141" t="s">
        <v>133</v>
      </c>
      <c r="J59" s="134" t="s">
        <v>777</v>
      </c>
      <c r="K59" s="135" t="s">
        <v>776</v>
      </c>
      <c r="L59" s="133" t="s">
        <v>169</v>
      </c>
      <c r="M59" s="138"/>
      <c r="N59" s="133" t="s">
        <v>165</v>
      </c>
      <c r="O59" s="133" t="s">
        <v>166</v>
      </c>
      <c r="P59" s="137" t="s">
        <v>826</v>
      </c>
      <c r="Q59" s="137" t="s">
        <v>837</v>
      </c>
      <c r="R59" s="133" t="s">
        <v>24</v>
      </c>
      <c r="S59" s="142"/>
      <c r="T59" s="135" t="s">
        <v>23</v>
      </c>
      <c r="U59" s="133" t="s">
        <v>54</v>
      </c>
      <c r="V59" s="142"/>
      <c r="W59" s="142"/>
      <c r="X59" s="137" t="s">
        <v>838</v>
      </c>
      <c r="Y59" s="138"/>
      <c r="Z59" s="137" t="s">
        <v>833</v>
      </c>
      <c r="AA59" s="137" t="s">
        <v>834</v>
      </c>
      <c r="AB59" s="137" t="s">
        <v>835</v>
      </c>
      <c r="AC59" s="137" t="s">
        <v>34</v>
      </c>
      <c r="AD59" s="138"/>
      <c r="AE59" s="137" t="s">
        <v>839</v>
      </c>
      <c r="AF59" s="137" t="s">
        <v>840</v>
      </c>
      <c r="AG59" s="137" t="s">
        <v>841</v>
      </c>
      <c r="AH59" s="138"/>
      <c r="AI59" s="137" t="s">
        <v>60</v>
      </c>
      <c r="AJ59" s="133"/>
      <c r="AK59" s="139"/>
      <c r="AL59" s="142"/>
      <c r="AM59" s="139"/>
      <c r="AN59" s="142"/>
      <c r="AO59" s="142"/>
      <c r="AP59" s="142"/>
      <c r="AQ59" s="142"/>
      <c r="AR59" s="142"/>
      <c r="AS59" s="142"/>
      <c r="AT59" s="140"/>
      <c r="AU59" s="136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</row>
    <row r="60" spans="1:62" ht="30" hidden="1" x14ac:dyDescent="0.25">
      <c r="A60" s="155" t="s">
        <v>853</v>
      </c>
      <c r="B60" s="161" t="s">
        <v>854</v>
      </c>
      <c r="C60" s="161" t="s">
        <v>799</v>
      </c>
      <c r="D60" s="155" t="s">
        <v>257</v>
      </c>
      <c r="E60" s="161" t="s">
        <v>395</v>
      </c>
      <c r="F60" s="166"/>
      <c r="G60" s="162"/>
      <c r="H60" s="165" t="s">
        <v>20</v>
      </c>
      <c r="I60" s="165" t="s">
        <v>133</v>
      </c>
      <c r="J60" s="156" t="s">
        <v>777</v>
      </c>
      <c r="K60" s="157" t="s">
        <v>776</v>
      </c>
      <c r="L60" s="155" t="s">
        <v>169</v>
      </c>
      <c r="M60" s="162"/>
      <c r="N60" s="155" t="s">
        <v>116</v>
      </c>
      <c r="O60" s="155" t="s">
        <v>153</v>
      </c>
      <c r="P60" s="161" t="s">
        <v>303</v>
      </c>
      <c r="Q60" s="161" t="s">
        <v>462</v>
      </c>
      <c r="R60" s="155" t="s">
        <v>24</v>
      </c>
      <c r="S60" s="166"/>
      <c r="T60" s="157" t="s">
        <v>23</v>
      </c>
      <c r="U60" s="155" t="s">
        <v>117</v>
      </c>
      <c r="V60" s="166"/>
      <c r="W60" s="166"/>
      <c r="X60" s="161" t="s">
        <v>855</v>
      </c>
      <c r="Y60" s="162"/>
      <c r="Z60" s="161" t="s">
        <v>833</v>
      </c>
      <c r="AA60" s="161" t="s">
        <v>834</v>
      </c>
      <c r="AB60" s="161" t="s">
        <v>835</v>
      </c>
      <c r="AC60" s="161" t="s">
        <v>34</v>
      </c>
      <c r="AD60" s="162"/>
      <c r="AE60" s="161" t="s">
        <v>856</v>
      </c>
      <c r="AF60" s="161" t="s">
        <v>857</v>
      </c>
      <c r="AG60" s="161" t="s">
        <v>858</v>
      </c>
      <c r="AH60" s="162"/>
      <c r="AI60" s="161" t="s">
        <v>60</v>
      </c>
      <c r="AJ60" s="155"/>
      <c r="AK60" s="163"/>
      <c r="AL60" s="166"/>
      <c r="AM60" s="163"/>
      <c r="AN60" s="166"/>
      <c r="AO60" s="166"/>
      <c r="AP60" s="166"/>
      <c r="AQ60" s="166"/>
      <c r="AR60" s="166"/>
      <c r="AS60" s="166"/>
      <c r="AT60" s="164"/>
      <c r="AU60" s="160"/>
      <c r="AV60" s="166"/>
      <c r="AW60" s="166"/>
      <c r="AX60" s="166"/>
      <c r="AY60" s="166"/>
      <c r="AZ60" s="166"/>
      <c r="BA60" s="166"/>
      <c r="BB60" s="166"/>
      <c r="BC60" s="166"/>
      <c r="BD60" s="166"/>
      <c r="BE60" s="166"/>
      <c r="BF60" s="166"/>
      <c r="BG60" s="166"/>
      <c r="BH60" s="166"/>
      <c r="BI60" s="166"/>
      <c r="BJ60" s="166"/>
    </row>
    <row r="61" spans="1:62" s="154" customFormat="1" ht="45" hidden="1" x14ac:dyDescent="0.25">
      <c r="A61" s="89" t="s">
        <v>869</v>
      </c>
      <c r="B61" s="169" t="s">
        <v>860</v>
      </c>
      <c r="C61" s="161" t="s">
        <v>288</v>
      </c>
      <c r="D61" s="155" t="s">
        <v>257</v>
      </c>
      <c r="E61" s="161" t="s">
        <v>635</v>
      </c>
      <c r="F61" s="166"/>
      <c r="G61" s="162"/>
      <c r="H61" s="165" t="s">
        <v>704</v>
      </c>
      <c r="I61" s="165" t="s">
        <v>707</v>
      </c>
      <c r="J61" s="156" t="s">
        <v>378</v>
      </c>
      <c r="K61" s="157" t="s">
        <v>379</v>
      </c>
      <c r="L61" s="155" t="s">
        <v>169</v>
      </c>
      <c r="M61" s="162"/>
      <c r="N61" s="155" t="s">
        <v>165</v>
      </c>
      <c r="O61" s="155" t="str">
        <f>VLOOKUP(N61,NetworkID!B:D,3,FALSE)</f>
        <v>GCn0000000347</v>
      </c>
      <c r="P61" s="161" t="s">
        <v>380</v>
      </c>
      <c r="Q61" s="161" t="s">
        <v>870</v>
      </c>
      <c r="R61" s="155" t="s">
        <v>24</v>
      </c>
      <c r="S61" s="166"/>
      <c r="T61" s="157" t="s">
        <v>23</v>
      </c>
      <c r="U61" s="155" t="s">
        <v>54</v>
      </c>
      <c r="V61" s="166"/>
      <c r="W61" s="166"/>
      <c r="X61" s="161" t="s">
        <v>871</v>
      </c>
      <c r="Y61" s="162"/>
      <c r="Z61" s="160"/>
      <c r="AA61" s="160"/>
      <c r="AB61" s="160"/>
      <c r="AC61" s="160"/>
      <c r="AD61" s="162"/>
      <c r="AE61" s="161" t="s">
        <v>872</v>
      </c>
      <c r="AF61" s="161" t="s">
        <v>873</v>
      </c>
      <c r="AG61" s="161" t="s">
        <v>874</v>
      </c>
      <c r="AH61" s="162"/>
      <c r="AI61" s="161" t="s">
        <v>101</v>
      </c>
      <c r="AJ61" s="95" t="s">
        <v>889</v>
      </c>
      <c r="AK61" s="163"/>
      <c r="AL61" s="166"/>
      <c r="AM61" s="163"/>
      <c r="AN61" s="166"/>
      <c r="AO61" s="166"/>
      <c r="AP61" s="166"/>
      <c r="AQ61" s="166"/>
      <c r="AR61" s="166"/>
      <c r="AS61" s="166"/>
      <c r="AT61" s="164"/>
      <c r="AU61" s="160"/>
      <c r="AV61" s="166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66"/>
      <c r="BH61" s="166"/>
      <c r="BI61" s="166"/>
      <c r="BJ61" s="166"/>
    </row>
    <row r="62" spans="1:62" s="154" customFormat="1" ht="45" hidden="1" x14ac:dyDescent="0.25">
      <c r="A62" s="89" t="s">
        <v>875</v>
      </c>
      <c r="B62" s="169" t="s">
        <v>861</v>
      </c>
      <c r="C62" s="161" t="s">
        <v>301</v>
      </c>
      <c r="D62" s="155" t="s">
        <v>257</v>
      </c>
      <c r="E62" s="161" t="s">
        <v>635</v>
      </c>
      <c r="F62" s="166"/>
      <c r="G62" s="162"/>
      <c r="H62" s="165" t="s">
        <v>704</v>
      </c>
      <c r="I62" s="165" t="s">
        <v>707</v>
      </c>
      <c r="J62" s="156" t="s">
        <v>378</v>
      </c>
      <c r="K62" s="157" t="s">
        <v>379</v>
      </c>
      <c r="L62" s="155" t="s">
        <v>169</v>
      </c>
      <c r="M62" s="162"/>
      <c r="N62" s="155" t="s">
        <v>116</v>
      </c>
      <c r="O62" s="155" t="str">
        <f>VLOOKUP(N62,NetworkID!B:D,3,FALSE)</f>
        <v>Cnw0000000087</v>
      </c>
      <c r="P62" s="161" t="s">
        <v>863</v>
      </c>
      <c r="Q62" s="161" t="s">
        <v>876</v>
      </c>
      <c r="R62" s="155" t="s">
        <v>24</v>
      </c>
      <c r="S62" s="166"/>
      <c r="T62" s="157" t="s">
        <v>23</v>
      </c>
      <c r="U62" s="155" t="s">
        <v>117</v>
      </c>
      <c r="V62" s="166"/>
      <c r="W62" s="166"/>
      <c r="X62" s="161" t="s">
        <v>877</v>
      </c>
      <c r="Y62" s="162"/>
      <c r="Z62" s="160"/>
      <c r="AA62" s="160"/>
      <c r="AB62" s="160"/>
      <c r="AC62" s="160"/>
      <c r="AD62" s="162"/>
      <c r="AE62" s="161" t="s">
        <v>878</v>
      </c>
      <c r="AF62" s="161" t="s">
        <v>879</v>
      </c>
      <c r="AG62" s="161" t="s">
        <v>880</v>
      </c>
      <c r="AH62" s="162"/>
      <c r="AI62" s="161" t="s">
        <v>101</v>
      </c>
      <c r="AJ62" s="95" t="s">
        <v>890</v>
      </c>
      <c r="AK62" s="163"/>
      <c r="AL62" s="166"/>
      <c r="AM62" s="163"/>
      <c r="AN62" s="166"/>
      <c r="AO62" s="166"/>
      <c r="AP62" s="166"/>
      <c r="AQ62" s="166"/>
      <c r="AR62" s="166"/>
      <c r="AS62" s="166"/>
      <c r="AT62" s="164"/>
      <c r="AU62" s="160"/>
      <c r="AV62" s="166"/>
      <c r="AW62" s="166"/>
      <c r="AX62" s="166"/>
      <c r="AY62" s="166"/>
      <c r="AZ62" s="166"/>
      <c r="BA62" s="166"/>
      <c r="BB62" s="166"/>
      <c r="BC62" s="166"/>
      <c r="BD62" s="166"/>
      <c r="BE62" s="166"/>
      <c r="BF62" s="166"/>
      <c r="BG62" s="166"/>
      <c r="BH62" s="166"/>
      <c r="BI62" s="166"/>
      <c r="BJ62" s="166"/>
    </row>
    <row r="63" spans="1:62" s="154" customFormat="1" ht="60" hidden="1" x14ac:dyDescent="0.25">
      <c r="A63" s="89" t="s">
        <v>881</v>
      </c>
      <c r="B63" s="169" t="s">
        <v>862</v>
      </c>
      <c r="C63" s="161" t="s">
        <v>759</v>
      </c>
      <c r="D63" s="155" t="s">
        <v>257</v>
      </c>
      <c r="E63" s="161" t="s">
        <v>635</v>
      </c>
      <c r="F63" s="166"/>
      <c r="G63" s="162"/>
      <c r="H63" s="165" t="s">
        <v>704</v>
      </c>
      <c r="I63" s="165" t="s">
        <v>707</v>
      </c>
      <c r="J63" s="156" t="s">
        <v>378</v>
      </c>
      <c r="K63" s="157" t="s">
        <v>379</v>
      </c>
      <c r="L63" s="155" t="s">
        <v>169</v>
      </c>
      <c r="M63" s="162"/>
      <c r="N63" s="155" t="s">
        <v>116</v>
      </c>
      <c r="O63" s="155" t="str">
        <f>VLOOKUP(N63,NetworkID!B:D,3,FALSE)</f>
        <v>Cnw0000000087</v>
      </c>
      <c r="P63" s="161" t="s">
        <v>864</v>
      </c>
      <c r="Q63" s="161" t="s">
        <v>882</v>
      </c>
      <c r="R63" s="155" t="s">
        <v>24</v>
      </c>
      <c r="S63" s="166"/>
      <c r="T63" s="157" t="s">
        <v>23</v>
      </c>
      <c r="U63" s="155" t="s">
        <v>117</v>
      </c>
      <c r="V63" s="166"/>
      <c r="W63" s="166"/>
      <c r="X63" s="161" t="s">
        <v>883</v>
      </c>
      <c r="Y63" s="162"/>
      <c r="Z63" s="160"/>
      <c r="AA63" s="160"/>
      <c r="AB63" s="160"/>
      <c r="AC63" s="160"/>
      <c r="AD63" s="162"/>
      <c r="AE63" s="161" t="s">
        <v>884</v>
      </c>
      <c r="AF63" s="161" t="s">
        <v>885</v>
      </c>
      <c r="AG63" s="161" t="s">
        <v>886</v>
      </c>
      <c r="AH63" s="162"/>
      <c r="AI63" s="161" t="s">
        <v>101</v>
      </c>
      <c r="AJ63" s="95" t="s">
        <v>891</v>
      </c>
      <c r="AK63" s="163"/>
      <c r="AL63" s="166"/>
      <c r="AM63" s="163"/>
      <c r="AN63" s="166"/>
      <c r="AO63" s="166"/>
      <c r="AP63" s="166"/>
      <c r="AQ63" s="166"/>
      <c r="AR63" s="166"/>
      <c r="AS63" s="166"/>
      <c r="AT63" s="164"/>
      <c r="AU63" s="160"/>
      <c r="AV63" s="166"/>
      <c r="AW63" s="166"/>
      <c r="AX63" s="166"/>
      <c r="AY63" s="166"/>
      <c r="AZ63" s="166"/>
      <c r="BA63" s="166"/>
      <c r="BB63" s="166"/>
      <c r="BC63" s="166"/>
      <c r="BD63" s="166"/>
      <c r="BE63" s="166"/>
      <c r="BF63" s="166"/>
      <c r="BG63" s="166"/>
      <c r="BH63" s="166"/>
      <c r="BI63" s="166"/>
      <c r="BJ63" s="166"/>
    </row>
    <row r="64" spans="1:62" ht="30" hidden="1" x14ac:dyDescent="0.25">
      <c r="A64" s="183" t="s">
        <v>897</v>
      </c>
      <c r="B64" s="187" t="s">
        <v>892</v>
      </c>
      <c r="C64" s="187" t="s">
        <v>893</v>
      </c>
      <c r="D64" s="183" t="s">
        <v>257</v>
      </c>
      <c r="E64" s="187" t="s">
        <v>395</v>
      </c>
      <c r="F64" s="192"/>
      <c r="G64" s="188"/>
      <c r="H64" s="191" t="s">
        <v>20</v>
      </c>
      <c r="I64" s="191" t="s">
        <v>133</v>
      </c>
      <c r="J64" s="184" t="s">
        <v>777</v>
      </c>
      <c r="K64" s="185" t="s">
        <v>776</v>
      </c>
      <c r="L64" s="183" t="s">
        <v>169</v>
      </c>
      <c r="M64" s="188"/>
      <c r="N64" s="183" t="s">
        <v>165</v>
      </c>
      <c r="O64" s="183" t="s">
        <v>166</v>
      </c>
      <c r="P64" s="187" t="s">
        <v>894</v>
      </c>
      <c r="Q64" s="187" t="s">
        <v>898</v>
      </c>
      <c r="R64" s="183" t="s">
        <v>24</v>
      </c>
      <c r="S64" s="192"/>
      <c r="T64" s="185" t="s">
        <v>23</v>
      </c>
      <c r="U64" s="183" t="s">
        <v>54</v>
      </c>
      <c r="V64" s="192"/>
      <c r="W64" s="192"/>
      <c r="X64" s="187" t="s">
        <v>899</v>
      </c>
      <c r="Y64" s="188"/>
      <c r="Z64" s="187"/>
      <c r="AA64" s="187"/>
      <c r="AB64" s="187"/>
      <c r="AC64" s="187"/>
      <c r="AD64" s="188"/>
      <c r="AE64" s="187" t="s">
        <v>900</v>
      </c>
      <c r="AF64" s="187" t="s">
        <v>901</v>
      </c>
      <c r="AG64" s="187" t="s">
        <v>902</v>
      </c>
      <c r="AH64" s="188"/>
      <c r="AI64" s="187" t="s">
        <v>60</v>
      </c>
      <c r="AJ64" s="183"/>
      <c r="AK64" s="189"/>
      <c r="AL64" s="192"/>
      <c r="AM64" s="189"/>
      <c r="AN64" s="192"/>
      <c r="AO64" s="192"/>
      <c r="AP64" s="192"/>
      <c r="AQ64" s="192"/>
      <c r="AR64" s="192"/>
      <c r="AS64" s="192"/>
      <c r="AT64" s="190"/>
      <c r="AU64" s="186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  <c r="BJ64" s="192"/>
    </row>
    <row r="65" spans="1:62" ht="30" hidden="1" x14ac:dyDescent="0.25">
      <c r="A65" s="183" t="s">
        <v>903</v>
      </c>
      <c r="B65" s="187" t="s">
        <v>895</v>
      </c>
      <c r="C65" s="187" t="s">
        <v>893</v>
      </c>
      <c r="D65" s="183" t="s">
        <v>257</v>
      </c>
      <c r="E65" s="187" t="s">
        <v>395</v>
      </c>
      <c r="F65" s="192"/>
      <c r="G65" s="188"/>
      <c r="H65" s="191" t="s">
        <v>20</v>
      </c>
      <c r="I65" s="191" t="s">
        <v>133</v>
      </c>
      <c r="J65" s="184" t="s">
        <v>777</v>
      </c>
      <c r="K65" s="185" t="s">
        <v>776</v>
      </c>
      <c r="L65" s="183" t="s">
        <v>169</v>
      </c>
      <c r="M65" s="188"/>
      <c r="N65" s="183" t="s">
        <v>165</v>
      </c>
      <c r="O65" s="183" t="s">
        <v>166</v>
      </c>
      <c r="P65" s="187" t="s">
        <v>896</v>
      </c>
      <c r="Q65" s="187" t="s">
        <v>904</v>
      </c>
      <c r="R65" s="183" t="s">
        <v>24</v>
      </c>
      <c r="S65" s="192"/>
      <c r="T65" s="185" t="s">
        <v>23</v>
      </c>
      <c r="U65" s="183" t="s">
        <v>54</v>
      </c>
      <c r="V65" s="192"/>
      <c r="W65" s="192"/>
      <c r="X65" s="187" t="s">
        <v>905</v>
      </c>
      <c r="Y65" s="188"/>
      <c r="Z65" s="187"/>
      <c r="AA65" s="187"/>
      <c r="AB65" s="187"/>
      <c r="AC65" s="187"/>
      <c r="AD65" s="188"/>
      <c r="AE65" s="187" t="s">
        <v>906</v>
      </c>
      <c r="AF65" s="187" t="s">
        <v>907</v>
      </c>
      <c r="AG65" s="187" t="s">
        <v>908</v>
      </c>
      <c r="AH65" s="188"/>
      <c r="AI65" s="187" t="s">
        <v>60</v>
      </c>
      <c r="AJ65" s="183"/>
      <c r="AK65" s="189"/>
      <c r="AL65" s="192"/>
      <c r="AM65" s="189"/>
      <c r="AN65" s="192"/>
      <c r="AO65" s="192"/>
      <c r="AP65" s="192"/>
      <c r="AQ65" s="192"/>
      <c r="AR65" s="192"/>
      <c r="AS65" s="192"/>
      <c r="AT65" s="190"/>
      <c r="AU65" s="186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</row>
    <row r="66" spans="1:62" s="154" customFormat="1" ht="30" hidden="1" x14ac:dyDescent="0.25">
      <c r="A66" s="183" t="s">
        <v>909</v>
      </c>
      <c r="B66" s="187" t="s">
        <v>775</v>
      </c>
      <c r="C66" s="187" t="s">
        <v>509</v>
      </c>
      <c r="D66" s="183" t="s">
        <v>257</v>
      </c>
      <c r="E66" s="187" t="s">
        <v>635</v>
      </c>
      <c r="F66" s="192"/>
      <c r="G66" s="188"/>
      <c r="H66" s="191" t="s">
        <v>704</v>
      </c>
      <c r="I66" s="191" t="s">
        <v>707</v>
      </c>
      <c r="J66" s="184" t="s">
        <v>777</v>
      </c>
      <c r="K66" s="185" t="s">
        <v>776</v>
      </c>
      <c r="L66" s="183" t="s">
        <v>169</v>
      </c>
      <c r="M66" s="188"/>
      <c r="N66" s="183" t="s">
        <v>165</v>
      </c>
      <c r="O66" s="183" t="s">
        <v>166</v>
      </c>
      <c r="P66" s="187" t="s">
        <v>291</v>
      </c>
      <c r="Q66" s="187" t="s">
        <v>910</v>
      </c>
      <c r="R66" s="183" t="s">
        <v>329</v>
      </c>
      <c r="S66" s="192"/>
      <c r="T66" s="185" t="s">
        <v>23</v>
      </c>
      <c r="U66" s="183" t="s">
        <v>54</v>
      </c>
      <c r="V66" s="192"/>
      <c r="W66" s="192"/>
      <c r="X66" s="187" t="s">
        <v>911</v>
      </c>
      <c r="Y66" s="188"/>
      <c r="Z66" s="187"/>
      <c r="AA66" s="187"/>
      <c r="AB66" s="187"/>
      <c r="AC66" s="187"/>
      <c r="AD66" s="188"/>
      <c r="AE66" s="187" t="s">
        <v>912</v>
      </c>
      <c r="AF66" s="187" t="s">
        <v>913</v>
      </c>
      <c r="AG66" s="187" t="s">
        <v>914</v>
      </c>
      <c r="AH66" s="188"/>
      <c r="AI66" s="187" t="s">
        <v>60</v>
      </c>
      <c r="AJ66" s="183"/>
      <c r="AK66" s="189"/>
      <c r="AL66" s="192"/>
      <c r="AM66" s="189"/>
      <c r="AN66" s="192"/>
      <c r="AO66" s="192"/>
      <c r="AP66" s="192"/>
      <c r="AQ66" s="192"/>
      <c r="AR66" s="192"/>
      <c r="AS66" s="192"/>
      <c r="AT66" s="190"/>
      <c r="AU66" s="186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</row>
    <row r="67" spans="1:62" s="154" customFormat="1" ht="30" hidden="1" x14ac:dyDescent="0.25">
      <c r="A67" s="183" t="s">
        <v>919</v>
      </c>
      <c r="B67" s="187" t="s">
        <v>705</v>
      </c>
      <c r="C67" s="187" t="s">
        <v>352</v>
      </c>
      <c r="D67" s="183" t="s">
        <v>257</v>
      </c>
      <c r="E67" s="187" t="s">
        <v>635</v>
      </c>
      <c r="F67" s="192"/>
      <c r="G67" s="188"/>
      <c r="H67" s="191" t="s">
        <v>704</v>
      </c>
      <c r="I67" s="191" t="s">
        <v>707</v>
      </c>
      <c r="J67" s="184" t="s">
        <v>208</v>
      </c>
      <c r="K67" s="184" t="s">
        <v>820</v>
      </c>
      <c r="L67" s="183" t="s">
        <v>169</v>
      </c>
      <c r="M67" s="188"/>
      <c r="N67" s="183" t="s">
        <v>165</v>
      </c>
      <c r="O67" s="183" t="s">
        <v>166</v>
      </c>
      <c r="P67" s="187" t="s">
        <v>290</v>
      </c>
      <c r="Q67" s="187" t="s">
        <v>920</v>
      </c>
      <c r="R67" s="183" t="s">
        <v>329</v>
      </c>
      <c r="S67" s="192"/>
      <c r="T67" s="185" t="s">
        <v>23</v>
      </c>
      <c r="U67" s="183" t="s">
        <v>54</v>
      </c>
      <c r="V67" s="192"/>
      <c r="W67" s="192"/>
      <c r="X67" s="187" t="s">
        <v>921</v>
      </c>
      <c r="Y67" s="188"/>
      <c r="Z67" s="187"/>
      <c r="AA67" s="187"/>
      <c r="AB67" s="187"/>
      <c r="AC67" s="187"/>
      <c r="AD67" s="188"/>
      <c r="AE67" s="187" t="s">
        <v>922</v>
      </c>
      <c r="AF67" s="187" t="s">
        <v>923</v>
      </c>
      <c r="AG67" s="187" t="s">
        <v>924</v>
      </c>
      <c r="AH67" s="188"/>
      <c r="AI67" s="187" t="s">
        <v>60</v>
      </c>
      <c r="AJ67" s="183"/>
      <c r="AK67" s="189"/>
      <c r="AL67" s="192"/>
      <c r="AM67" s="189"/>
      <c r="AN67" s="192"/>
      <c r="AO67" s="192"/>
      <c r="AP67" s="192"/>
      <c r="AQ67" s="192"/>
      <c r="AR67" s="192"/>
      <c r="AS67" s="192"/>
      <c r="AT67" s="190"/>
      <c r="AU67" s="186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  <c r="BJ67" s="192"/>
    </row>
    <row r="68" spans="1:62" s="154" customFormat="1" ht="45" hidden="1" x14ac:dyDescent="0.25">
      <c r="A68" s="89" t="s">
        <v>930</v>
      </c>
      <c r="B68" s="187" t="s">
        <v>926</v>
      </c>
      <c r="C68" s="187" t="s">
        <v>927</v>
      </c>
      <c r="D68" s="183" t="s">
        <v>257</v>
      </c>
      <c r="E68" s="187" t="s">
        <v>635</v>
      </c>
      <c r="F68" s="192"/>
      <c r="G68" s="188"/>
      <c r="H68" s="191" t="s">
        <v>704</v>
      </c>
      <c r="I68" s="191" t="s">
        <v>707</v>
      </c>
      <c r="J68" s="184" t="s">
        <v>378</v>
      </c>
      <c r="K68" s="185" t="s">
        <v>379</v>
      </c>
      <c r="L68" s="183" t="s">
        <v>169</v>
      </c>
      <c r="M68" s="188"/>
      <c r="N68" s="183" t="s">
        <v>116</v>
      </c>
      <c r="O68" s="183" t="str">
        <f>VLOOKUP(N68,NetworkID!B:D,3,FALSE)</f>
        <v>Cnw0000000087</v>
      </c>
      <c r="P68" s="187" t="s">
        <v>928</v>
      </c>
      <c r="Q68" s="187" t="s">
        <v>931</v>
      </c>
      <c r="R68" s="183" t="s">
        <v>24</v>
      </c>
      <c r="S68" s="192"/>
      <c r="T68" s="185" t="s">
        <v>23</v>
      </c>
      <c r="U68" s="183" t="s">
        <v>117</v>
      </c>
      <c r="V68" s="192"/>
      <c r="W68" s="192"/>
      <c r="X68" s="187" t="s">
        <v>932</v>
      </c>
      <c r="Y68" s="188"/>
      <c r="Z68" s="186"/>
      <c r="AA68" s="186"/>
      <c r="AB68" s="186"/>
      <c r="AC68" s="186"/>
      <c r="AD68" s="188"/>
      <c r="AE68" s="187" t="s">
        <v>933</v>
      </c>
      <c r="AF68" s="187" t="s">
        <v>934</v>
      </c>
      <c r="AG68" s="187" t="s">
        <v>935</v>
      </c>
      <c r="AH68" s="188"/>
      <c r="AI68" s="187" t="s">
        <v>101</v>
      </c>
      <c r="AJ68" s="95" t="s">
        <v>936</v>
      </c>
      <c r="AK68" s="189"/>
      <c r="AL68" s="192"/>
      <c r="AM68" s="189"/>
      <c r="AN68" s="192"/>
      <c r="AO68" s="192"/>
      <c r="AP68" s="192"/>
      <c r="AQ68" s="192"/>
      <c r="AR68" s="192"/>
      <c r="AS68" s="192"/>
      <c r="AT68" s="190"/>
      <c r="AU68" s="186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</row>
    <row r="69" spans="1:62" s="154" customFormat="1" ht="30" hidden="1" x14ac:dyDescent="0.25">
      <c r="A69" s="89" t="s">
        <v>939</v>
      </c>
      <c r="B69" s="187" t="s">
        <v>786</v>
      </c>
      <c r="C69" s="187" t="s">
        <v>570</v>
      </c>
      <c r="D69" s="183" t="s">
        <v>257</v>
      </c>
      <c r="E69" s="187" t="s">
        <v>635</v>
      </c>
      <c r="F69" s="192"/>
      <c r="G69" s="188"/>
      <c r="H69" s="191" t="s">
        <v>704</v>
      </c>
      <c r="I69" s="191" t="s">
        <v>707</v>
      </c>
      <c r="J69" s="184" t="s">
        <v>777</v>
      </c>
      <c r="K69" s="185" t="s">
        <v>776</v>
      </c>
      <c r="L69" s="183" t="s">
        <v>169</v>
      </c>
      <c r="M69" s="188"/>
      <c r="N69" s="183" t="s">
        <v>165</v>
      </c>
      <c r="O69" s="183" t="s">
        <v>166</v>
      </c>
      <c r="P69" s="187" t="s">
        <v>292</v>
      </c>
      <c r="Q69" s="187" t="s">
        <v>940</v>
      </c>
      <c r="R69" s="183" t="s">
        <v>329</v>
      </c>
      <c r="S69" s="192"/>
      <c r="T69" s="185" t="s">
        <v>23</v>
      </c>
      <c r="U69" s="183" t="s">
        <v>54</v>
      </c>
      <c r="V69" s="192"/>
      <c r="W69" s="192"/>
      <c r="X69" s="187" t="s">
        <v>941</v>
      </c>
      <c r="Y69" s="188"/>
      <c r="Z69" s="187"/>
      <c r="AA69" s="187"/>
      <c r="AB69" s="187"/>
      <c r="AC69" s="187"/>
      <c r="AD69" s="188"/>
      <c r="AE69" s="187" t="s">
        <v>942</v>
      </c>
      <c r="AF69" s="187" t="s">
        <v>943</v>
      </c>
      <c r="AG69" s="187" t="s">
        <v>944</v>
      </c>
      <c r="AH69" s="188"/>
      <c r="AI69" s="187" t="s">
        <v>60</v>
      </c>
      <c r="AJ69" s="183"/>
      <c r="AK69" s="189"/>
      <c r="AL69" s="192"/>
      <c r="AM69" s="189"/>
      <c r="AN69" s="192"/>
      <c r="AO69" s="192"/>
      <c r="AP69" s="192"/>
      <c r="AQ69" s="192"/>
      <c r="AR69" s="192"/>
      <c r="AS69" s="192"/>
      <c r="AT69" s="190"/>
      <c r="AU69" s="186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  <c r="BJ69" s="192"/>
    </row>
    <row r="70" spans="1:62" ht="45" hidden="1" x14ac:dyDescent="0.25">
      <c r="A70" s="237" t="s">
        <v>949</v>
      </c>
      <c r="B70" s="229" t="s">
        <v>947</v>
      </c>
      <c r="C70" s="229" t="s">
        <v>844</v>
      </c>
      <c r="D70" s="225" t="s">
        <v>257</v>
      </c>
      <c r="E70" s="229" t="s">
        <v>395</v>
      </c>
      <c r="F70" s="234"/>
      <c r="G70" s="230"/>
      <c r="H70" s="233" t="s">
        <v>20</v>
      </c>
      <c r="I70" s="233" t="s">
        <v>133</v>
      </c>
      <c r="J70" s="226" t="s">
        <v>777</v>
      </c>
      <c r="K70" s="227" t="s">
        <v>776</v>
      </c>
      <c r="L70" s="225" t="s">
        <v>169</v>
      </c>
      <c r="M70" s="230"/>
      <c r="N70" s="225" t="s">
        <v>116</v>
      </c>
      <c r="O70" s="225" t="s">
        <v>153</v>
      </c>
      <c r="P70" s="235" t="s">
        <v>863</v>
      </c>
      <c r="Q70" s="229" t="s">
        <v>258</v>
      </c>
      <c r="R70" s="225" t="s">
        <v>24</v>
      </c>
      <c r="S70" s="234"/>
      <c r="T70" s="227" t="s">
        <v>23</v>
      </c>
      <c r="U70" s="225" t="s">
        <v>117</v>
      </c>
      <c r="V70" s="234"/>
      <c r="W70" s="234"/>
      <c r="X70" s="229" t="s">
        <v>951</v>
      </c>
      <c r="Y70" s="230"/>
      <c r="Z70" s="229"/>
      <c r="AA70" s="229"/>
      <c r="AB70" s="229"/>
      <c r="AC70" s="229"/>
      <c r="AD70" s="230"/>
      <c r="AE70" s="229" t="s">
        <v>952</v>
      </c>
      <c r="AF70" s="229" t="s">
        <v>953</v>
      </c>
      <c r="AG70" s="229" t="s">
        <v>954</v>
      </c>
      <c r="AH70" s="230"/>
      <c r="AI70" s="229" t="s">
        <v>101</v>
      </c>
      <c r="AJ70" s="236" t="s">
        <v>955</v>
      </c>
      <c r="AK70" s="231"/>
      <c r="AL70" s="234"/>
      <c r="AM70" s="231"/>
      <c r="AN70" s="234"/>
      <c r="AO70" s="234"/>
      <c r="AP70" s="234"/>
      <c r="AQ70" s="234"/>
      <c r="AR70" s="234"/>
      <c r="AS70" s="234"/>
      <c r="AT70" s="232"/>
      <c r="AU70" s="228"/>
      <c r="AV70" s="234"/>
      <c r="AW70" s="234"/>
      <c r="AX70" s="234"/>
      <c r="AY70" s="234"/>
      <c r="AZ70" s="234"/>
      <c r="BA70" s="234"/>
      <c r="BB70" s="234"/>
      <c r="BC70" s="234"/>
      <c r="BD70" s="234"/>
      <c r="BE70" s="234"/>
      <c r="BF70" s="234"/>
      <c r="BG70" s="234"/>
      <c r="BH70" s="234"/>
      <c r="BI70" s="234"/>
      <c r="BJ70" s="234"/>
    </row>
    <row r="71" spans="1:62" ht="45" hidden="1" x14ac:dyDescent="0.25">
      <c r="A71" s="225" t="s">
        <v>950</v>
      </c>
      <c r="B71" s="229" t="s">
        <v>957</v>
      </c>
      <c r="C71" s="229" t="s">
        <v>844</v>
      </c>
      <c r="D71" s="225" t="s">
        <v>257</v>
      </c>
      <c r="E71" s="229" t="s">
        <v>395</v>
      </c>
      <c r="F71" s="234"/>
      <c r="G71" s="230"/>
      <c r="H71" s="233" t="s">
        <v>20</v>
      </c>
      <c r="I71" s="233" t="s">
        <v>133</v>
      </c>
      <c r="J71" s="226" t="s">
        <v>777</v>
      </c>
      <c r="K71" s="227" t="s">
        <v>776</v>
      </c>
      <c r="L71" s="225" t="s">
        <v>169</v>
      </c>
      <c r="M71" s="230"/>
      <c r="N71" s="225" t="s">
        <v>116</v>
      </c>
      <c r="O71" s="225" t="s">
        <v>153</v>
      </c>
      <c r="P71" s="235" t="s">
        <v>864</v>
      </c>
      <c r="Q71" s="229" t="s">
        <v>960</v>
      </c>
      <c r="R71" s="225" t="s">
        <v>24</v>
      </c>
      <c r="S71" s="234"/>
      <c r="T71" s="227" t="s">
        <v>23</v>
      </c>
      <c r="U71" s="225" t="s">
        <v>117</v>
      </c>
      <c r="V71" s="234"/>
      <c r="W71" s="234"/>
      <c r="X71" s="229" t="s">
        <v>962</v>
      </c>
      <c r="Y71" s="230"/>
      <c r="Z71" s="229"/>
      <c r="AA71" s="229"/>
      <c r="AB71" s="229"/>
      <c r="AC71" s="229"/>
      <c r="AD71" s="230"/>
      <c r="AE71" s="229" t="s">
        <v>964</v>
      </c>
      <c r="AF71" s="229" t="s">
        <v>965</v>
      </c>
      <c r="AG71" s="229" t="s">
        <v>968</v>
      </c>
      <c r="AH71" s="230"/>
      <c r="AI71" s="229" t="s">
        <v>101</v>
      </c>
      <c r="AJ71" s="236" t="s">
        <v>958</v>
      </c>
      <c r="AK71" s="231"/>
      <c r="AL71" s="234"/>
      <c r="AM71" s="231"/>
      <c r="AN71" s="234"/>
      <c r="AO71" s="234"/>
      <c r="AP71" s="234"/>
      <c r="AQ71" s="234"/>
      <c r="AR71" s="234"/>
      <c r="AS71" s="234"/>
      <c r="AT71" s="232"/>
      <c r="AU71" s="228"/>
      <c r="AV71" s="234"/>
      <c r="AW71" s="234"/>
      <c r="AX71" s="234"/>
      <c r="AY71" s="234"/>
      <c r="AZ71" s="234"/>
      <c r="BA71" s="234"/>
      <c r="BB71" s="234"/>
      <c r="BC71" s="234"/>
      <c r="BD71" s="234"/>
      <c r="BE71" s="234"/>
      <c r="BF71" s="234"/>
      <c r="BG71" s="234"/>
      <c r="BH71" s="234"/>
      <c r="BI71" s="234"/>
      <c r="BJ71" s="234"/>
    </row>
    <row r="72" spans="1:62" ht="30" hidden="1" x14ac:dyDescent="0.25">
      <c r="A72" s="225" t="s">
        <v>959</v>
      </c>
      <c r="B72" s="229" t="s">
        <v>957</v>
      </c>
      <c r="C72" s="229" t="s">
        <v>799</v>
      </c>
      <c r="D72" s="225" t="s">
        <v>257</v>
      </c>
      <c r="E72" s="229" t="s">
        <v>395</v>
      </c>
      <c r="F72" s="234"/>
      <c r="G72" s="230"/>
      <c r="H72" s="233" t="s">
        <v>20</v>
      </c>
      <c r="I72" s="233" t="s">
        <v>133</v>
      </c>
      <c r="J72" s="226" t="s">
        <v>777</v>
      </c>
      <c r="K72" s="227" t="s">
        <v>776</v>
      </c>
      <c r="L72" s="225" t="s">
        <v>169</v>
      </c>
      <c r="M72" s="230"/>
      <c r="N72" s="225" t="s">
        <v>116</v>
      </c>
      <c r="O72" s="225" t="s">
        <v>153</v>
      </c>
      <c r="P72" s="235" t="s">
        <v>864</v>
      </c>
      <c r="Q72" s="229" t="s">
        <v>961</v>
      </c>
      <c r="R72" s="225" t="s">
        <v>24</v>
      </c>
      <c r="S72" s="234"/>
      <c r="T72" s="227" t="s">
        <v>23</v>
      </c>
      <c r="U72" s="225" t="s">
        <v>117</v>
      </c>
      <c r="V72" s="234"/>
      <c r="W72" s="234"/>
      <c r="X72" s="229" t="s">
        <v>963</v>
      </c>
      <c r="Y72" s="230"/>
      <c r="Z72" s="229" t="s">
        <v>833</v>
      </c>
      <c r="AA72" s="229" t="s">
        <v>834</v>
      </c>
      <c r="AB72" s="229" t="s">
        <v>835</v>
      </c>
      <c r="AC72" s="229" t="s">
        <v>34</v>
      </c>
      <c r="AD72" s="230"/>
      <c r="AE72" s="229" t="s">
        <v>966</v>
      </c>
      <c r="AF72" s="229" t="s">
        <v>967</v>
      </c>
      <c r="AG72" s="229" t="s">
        <v>969</v>
      </c>
      <c r="AH72" s="230"/>
      <c r="AI72" s="229" t="s">
        <v>60</v>
      </c>
      <c r="AJ72" s="225"/>
      <c r="AK72" s="231"/>
      <c r="AL72" s="234"/>
      <c r="AM72" s="231"/>
      <c r="AN72" s="234"/>
      <c r="AO72" s="234"/>
      <c r="AP72" s="234"/>
      <c r="AQ72" s="234"/>
      <c r="AR72" s="234"/>
      <c r="AS72" s="234"/>
      <c r="AT72" s="232"/>
      <c r="AU72" s="228"/>
      <c r="AV72" s="234"/>
      <c r="AW72" s="234"/>
      <c r="AX72" s="234"/>
      <c r="AY72" s="234"/>
      <c r="AZ72" s="234"/>
      <c r="BA72" s="234"/>
      <c r="BB72" s="234"/>
      <c r="BC72" s="234"/>
      <c r="BD72" s="234"/>
      <c r="BE72" s="234"/>
      <c r="BF72" s="234"/>
      <c r="BG72" s="234"/>
      <c r="BH72" s="234"/>
      <c r="BI72" s="234"/>
      <c r="BJ72" s="234"/>
    </row>
    <row r="73" spans="1:62" s="154" customFormat="1" ht="45" hidden="1" x14ac:dyDescent="0.25">
      <c r="A73" s="225" t="s">
        <v>971</v>
      </c>
      <c r="B73" s="229" t="s">
        <v>970</v>
      </c>
      <c r="C73" s="229" t="s">
        <v>322</v>
      </c>
      <c r="D73" s="225" t="s">
        <v>257</v>
      </c>
      <c r="E73" s="229" t="s">
        <v>635</v>
      </c>
      <c r="F73" s="234"/>
      <c r="G73" s="230"/>
      <c r="H73" s="233" t="s">
        <v>704</v>
      </c>
      <c r="I73" s="233" t="s">
        <v>707</v>
      </c>
      <c r="J73" s="226" t="s">
        <v>208</v>
      </c>
      <c r="K73" s="226" t="s">
        <v>820</v>
      </c>
      <c r="L73" s="225" t="s">
        <v>169</v>
      </c>
      <c r="M73" s="230"/>
      <c r="N73" s="225" t="s">
        <v>116</v>
      </c>
      <c r="O73" s="225" t="str">
        <f>VLOOKUP(N73,NetworkID!B:D,3,FALSE)</f>
        <v>Cnw0000000087</v>
      </c>
      <c r="P73" s="229" t="s">
        <v>303</v>
      </c>
      <c r="Q73" s="229" t="s">
        <v>462</v>
      </c>
      <c r="R73" s="225" t="s">
        <v>24</v>
      </c>
      <c r="S73" s="234"/>
      <c r="T73" s="227" t="s">
        <v>23</v>
      </c>
      <c r="U73" s="225" t="str">
        <f>VLOOKUP(N73,NetworkID!B:D,2,FALSE)</f>
        <v>GBP</v>
      </c>
      <c r="V73" s="234"/>
      <c r="W73" s="234"/>
      <c r="X73" s="229" t="s">
        <v>463</v>
      </c>
      <c r="Y73" s="230"/>
      <c r="Z73" s="228"/>
      <c r="AA73" s="228"/>
      <c r="AB73" s="228"/>
      <c r="AC73" s="228"/>
      <c r="AD73" s="230"/>
      <c r="AE73" s="229" t="s">
        <v>464</v>
      </c>
      <c r="AF73" s="229" t="s">
        <v>465</v>
      </c>
      <c r="AG73" s="229" t="s">
        <v>466</v>
      </c>
      <c r="AH73" s="230"/>
      <c r="AI73" s="229" t="s">
        <v>101</v>
      </c>
      <c r="AJ73" s="225" t="s">
        <v>467</v>
      </c>
      <c r="AK73" s="231"/>
      <c r="AL73" s="234"/>
      <c r="AM73" s="231"/>
      <c r="AN73" s="234"/>
      <c r="AO73" s="234"/>
      <c r="AP73" s="234"/>
      <c r="AQ73" s="234"/>
      <c r="AR73" s="234"/>
      <c r="AS73" s="234"/>
      <c r="AT73" s="232"/>
      <c r="AU73" s="228"/>
      <c r="AV73" s="234"/>
      <c r="AW73" s="234"/>
      <c r="AX73" s="234"/>
      <c r="AY73" s="234"/>
      <c r="AZ73" s="234"/>
      <c r="BA73" s="234"/>
      <c r="BB73" s="234"/>
      <c r="BC73" s="234"/>
      <c r="BD73" s="234"/>
      <c r="BE73" s="234"/>
      <c r="BF73" s="234"/>
      <c r="BG73" s="234"/>
      <c r="BH73" s="234"/>
      <c r="BI73" s="234"/>
      <c r="BJ73" s="234"/>
    </row>
    <row r="74" spans="1:62" s="154" customFormat="1" ht="45" x14ac:dyDescent="0.25">
      <c r="A74" s="225" t="s">
        <v>972</v>
      </c>
      <c r="B74" s="169" t="s">
        <v>755</v>
      </c>
      <c r="C74" s="229" t="s">
        <v>285</v>
      </c>
      <c r="D74" s="225" t="s">
        <v>257</v>
      </c>
      <c r="E74" s="229" t="s">
        <v>719</v>
      </c>
      <c r="F74" s="234"/>
      <c r="G74" s="230"/>
      <c r="H74" s="245" t="s">
        <v>720</v>
      </c>
      <c r="I74" s="246" t="s">
        <v>974</v>
      </c>
      <c r="J74" s="254" t="s">
        <v>777</v>
      </c>
      <c r="K74" s="254" t="s">
        <v>776</v>
      </c>
      <c r="L74" s="225" t="s">
        <v>169</v>
      </c>
      <c r="M74" s="230"/>
      <c r="N74" s="225" t="s">
        <v>165</v>
      </c>
      <c r="O74" s="225" t="str">
        <f>VLOOKUP(N74,NetworkID!B:D,3,FALSE)</f>
        <v>GCn0000000347</v>
      </c>
      <c r="P74" s="229" t="s">
        <v>290</v>
      </c>
      <c r="Q74" s="229" t="s">
        <v>471</v>
      </c>
      <c r="R74" s="225" t="s">
        <v>24</v>
      </c>
      <c r="S74" s="234"/>
      <c r="T74" s="227" t="s">
        <v>23</v>
      </c>
      <c r="U74" s="225" t="s">
        <v>54</v>
      </c>
      <c r="V74" s="234"/>
      <c r="W74" s="234"/>
      <c r="X74" s="229" t="s">
        <v>472</v>
      </c>
      <c r="Y74" s="230"/>
      <c r="Z74" s="228"/>
      <c r="AA74" s="228"/>
      <c r="AB74" s="228"/>
      <c r="AC74" s="228"/>
      <c r="AD74" s="230"/>
      <c r="AE74" s="229" t="s">
        <v>473</v>
      </c>
      <c r="AF74" s="229" t="s">
        <v>474</v>
      </c>
      <c r="AG74" s="229" t="s">
        <v>475</v>
      </c>
      <c r="AH74" s="230"/>
      <c r="AI74" s="229" t="s">
        <v>101</v>
      </c>
      <c r="AJ74" s="236" t="s">
        <v>975</v>
      </c>
      <c r="AK74" s="231"/>
      <c r="AL74" s="234"/>
      <c r="AM74" s="231"/>
      <c r="AN74" s="234"/>
      <c r="AO74" s="234"/>
      <c r="AP74" s="234"/>
      <c r="AQ74" s="234"/>
      <c r="AR74" s="234"/>
      <c r="AS74" s="234"/>
      <c r="AT74" s="232"/>
      <c r="AU74" s="228"/>
      <c r="AV74" s="234"/>
      <c r="AW74" s="234"/>
      <c r="AX74" s="234"/>
      <c r="AY74" s="234"/>
      <c r="AZ74" s="234"/>
      <c r="BA74" s="234"/>
      <c r="BB74" s="234"/>
      <c r="BC74" s="234"/>
      <c r="BD74" s="234"/>
      <c r="BE74" s="234"/>
      <c r="BF74" s="234"/>
      <c r="BG74" s="234"/>
      <c r="BH74" s="234"/>
      <c r="BI74" s="234"/>
      <c r="BJ74" s="234"/>
    </row>
    <row r="75" spans="1:62" s="154" customFormat="1" ht="60" x14ac:dyDescent="0.25">
      <c r="A75" s="225" t="s">
        <v>973</v>
      </c>
      <c r="B75" s="169" t="s">
        <v>757</v>
      </c>
      <c r="C75" s="229" t="s">
        <v>759</v>
      </c>
      <c r="D75" s="225" t="s">
        <v>257</v>
      </c>
      <c r="E75" s="229" t="s">
        <v>719</v>
      </c>
      <c r="F75" s="234"/>
      <c r="G75" s="230"/>
      <c r="H75" s="243" t="s">
        <v>720</v>
      </c>
      <c r="I75" s="244" t="s">
        <v>974</v>
      </c>
      <c r="J75" s="254" t="s">
        <v>777</v>
      </c>
      <c r="K75" s="254" t="s">
        <v>776</v>
      </c>
      <c r="L75" s="225" t="s">
        <v>169</v>
      </c>
      <c r="M75" s="230"/>
      <c r="N75" s="225" t="s">
        <v>116</v>
      </c>
      <c r="O75" s="225" t="str">
        <f>VLOOKUP(N75,NetworkID!B:D,3,FALSE)</f>
        <v>Cnw0000000087</v>
      </c>
      <c r="P75" s="229" t="s">
        <v>303</v>
      </c>
      <c r="Q75" s="229" t="s">
        <v>462</v>
      </c>
      <c r="R75" s="225" t="s">
        <v>24</v>
      </c>
      <c r="S75" s="234"/>
      <c r="T75" s="227" t="s">
        <v>23</v>
      </c>
      <c r="U75" s="225" t="s">
        <v>117</v>
      </c>
      <c r="V75" s="234"/>
      <c r="W75" s="234"/>
      <c r="X75" s="229" t="s">
        <v>463</v>
      </c>
      <c r="Y75" s="230"/>
      <c r="Z75" s="228"/>
      <c r="AA75" s="228"/>
      <c r="AB75" s="228"/>
      <c r="AC75" s="228"/>
      <c r="AD75" s="230"/>
      <c r="AE75" s="229" t="s">
        <v>464</v>
      </c>
      <c r="AF75" s="229" t="s">
        <v>465</v>
      </c>
      <c r="AG75" s="229" t="s">
        <v>466</v>
      </c>
      <c r="AH75" s="230"/>
      <c r="AI75" s="229" t="s">
        <v>101</v>
      </c>
      <c r="AJ75" s="236" t="s">
        <v>976</v>
      </c>
      <c r="AK75" s="231"/>
      <c r="AL75" s="234"/>
      <c r="AM75" s="231"/>
      <c r="AN75" s="234"/>
      <c r="AO75" s="234"/>
      <c r="AP75" s="234"/>
      <c r="AQ75" s="234"/>
      <c r="AR75" s="234"/>
      <c r="AS75" s="234"/>
      <c r="AT75" s="232"/>
      <c r="AU75" s="228"/>
      <c r="AV75" s="234"/>
      <c r="AW75" s="234"/>
      <c r="AX75" s="234"/>
      <c r="AY75" s="234"/>
      <c r="AZ75" s="234"/>
      <c r="BA75" s="234"/>
      <c r="BB75" s="234"/>
      <c r="BC75" s="234"/>
      <c r="BD75" s="234"/>
      <c r="BE75" s="234"/>
      <c r="BF75" s="234"/>
      <c r="BG75" s="234"/>
      <c r="BH75" s="234"/>
      <c r="BI75" s="234"/>
      <c r="BJ75" s="234"/>
    </row>
    <row r="76" spans="1:62" s="154" customFormat="1" ht="45" x14ac:dyDescent="0.25">
      <c r="A76" s="225" t="s">
        <v>984</v>
      </c>
      <c r="B76" s="229" t="s">
        <v>756</v>
      </c>
      <c r="C76" s="229" t="s">
        <v>981</v>
      </c>
      <c r="D76" s="225" t="s">
        <v>257</v>
      </c>
      <c r="E76" s="229" t="s">
        <v>719</v>
      </c>
      <c r="F76" s="234"/>
      <c r="G76" s="230"/>
      <c r="H76" s="252" t="s">
        <v>720</v>
      </c>
      <c r="I76" s="253" t="s">
        <v>974</v>
      </c>
      <c r="J76" s="254" t="s">
        <v>208</v>
      </c>
      <c r="K76" s="254" t="s">
        <v>820</v>
      </c>
      <c r="L76" s="225" t="s">
        <v>169</v>
      </c>
      <c r="M76" s="230"/>
      <c r="N76" s="225" t="s">
        <v>116</v>
      </c>
      <c r="O76" s="225" t="str">
        <f>VLOOKUP(N76,[2]NetworkID!B:D,3,FALSE)</f>
        <v>Cnw0000000087</v>
      </c>
      <c r="P76" s="229" t="s">
        <v>256</v>
      </c>
      <c r="Q76" s="229" t="s">
        <v>258</v>
      </c>
      <c r="R76" s="225" t="s">
        <v>24</v>
      </c>
      <c r="S76" s="234"/>
      <c r="T76" s="227" t="s">
        <v>23</v>
      </c>
      <c r="U76" s="225" t="str">
        <f>VLOOKUP(N76,[3]NetworkID!B:D,2,FALSE)</f>
        <v>GBP</v>
      </c>
      <c r="V76" s="234"/>
      <c r="W76" s="234"/>
      <c r="X76" s="229" t="s">
        <v>259</v>
      </c>
      <c r="Y76" s="230"/>
      <c r="Z76" s="234"/>
      <c r="AA76" s="234"/>
      <c r="AB76" s="234"/>
      <c r="AC76" s="234"/>
      <c r="AD76" s="256"/>
      <c r="AE76" s="229" t="s">
        <v>260</v>
      </c>
      <c r="AF76" s="229" t="s">
        <v>259</v>
      </c>
      <c r="AG76" s="229" t="s">
        <v>262</v>
      </c>
      <c r="AH76" s="230"/>
      <c r="AI76" s="229" t="s">
        <v>101</v>
      </c>
      <c r="AJ76" s="177" t="s">
        <v>982</v>
      </c>
      <c r="AK76" s="231"/>
      <c r="AL76" s="234"/>
      <c r="AM76" s="231"/>
      <c r="AN76" s="234"/>
      <c r="AO76" s="234"/>
      <c r="AP76" s="234"/>
      <c r="AQ76" s="234"/>
      <c r="AR76" s="234"/>
      <c r="AS76" s="234"/>
      <c r="AT76" s="232"/>
      <c r="AU76" s="228"/>
      <c r="AV76" s="234"/>
      <c r="AW76" s="234"/>
      <c r="AX76" s="234"/>
      <c r="AY76" s="234"/>
      <c r="AZ76" s="234"/>
      <c r="BA76" s="234"/>
      <c r="BB76" s="234"/>
      <c r="BC76" s="234"/>
      <c r="BD76" s="234"/>
      <c r="BE76" s="234"/>
      <c r="BF76" s="234"/>
      <c r="BG76" s="234"/>
      <c r="BH76" s="234"/>
      <c r="BI76" s="234"/>
      <c r="BJ76" s="234"/>
    </row>
    <row r="77" spans="1:62" s="154" customFormat="1" ht="60" x14ac:dyDescent="0.25">
      <c r="A77" s="225" t="s">
        <v>985</v>
      </c>
      <c r="B77" s="229" t="s">
        <v>757</v>
      </c>
      <c r="C77" s="229" t="s">
        <v>983</v>
      </c>
      <c r="D77" s="225" t="s">
        <v>257</v>
      </c>
      <c r="E77" s="229" t="s">
        <v>719</v>
      </c>
      <c r="F77" s="234"/>
      <c r="G77" s="230"/>
      <c r="H77" s="252" t="s">
        <v>720</v>
      </c>
      <c r="I77" s="253" t="s">
        <v>974</v>
      </c>
      <c r="J77" s="254" t="s">
        <v>208</v>
      </c>
      <c r="K77" s="254" t="s">
        <v>820</v>
      </c>
      <c r="L77" s="225" t="s">
        <v>169</v>
      </c>
      <c r="M77" s="230"/>
      <c r="N77" s="225" t="s">
        <v>116</v>
      </c>
      <c r="O77" s="225" t="str">
        <f>VLOOKUP(N77,[2]NetworkID!B:D,3,FALSE)</f>
        <v>Cnw0000000087</v>
      </c>
      <c r="P77" s="229" t="s">
        <v>303</v>
      </c>
      <c r="Q77" s="229" t="s">
        <v>462</v>
      </c>
      <c r="R77" s="225" t="s">
        <v>24</v>
      </c>
      <c r="S77" s="234"/>
      <c r="T77" s="227" t="s">
        <v>23</v>
      </c>
      <c r="U77" s="225" t="str">
        <f>VLOOKUP(N77,[2]NetworkID!B:D,2,FALSE)</f>
        <v>GBP</v>
      </c>
      <c r="V77" s="234"/>
      <c r="W77" s="234"/>
      <c r="X77" s="229" t="s">
        <v>463</v>
      </c>
      <c r="Y77" s="230"/>
      <c r="Z77" s="229"/>
      <c r="AA77" s="229"/>
      <c r="AB77" s="229"/>
      <c r="AC77" s="229"/>
      <c r="AD77" s="230"/>
      <c r="AE77" s="229" t="s">
        <v>464</v>
      </c>
      <c r="AF77" s="229" t="s">
        <v>465</v>
      </c>
      <c r="AG77" s="229" t="s">
        <v>466</v>
      </c>
      <c r="AH77" s="230"/>
      <c r="AI77" s="229" t="s">
        <v>101</v>
      </c>
      <c r="AJ77" s="177" t="s">
        <v>976</v>
      </c>
      <c r="AK77" s="231"/>
      <c r="AL77" s="234"/>
      <c r="AM77" s="231"/>
      <c r="AN77" s="234"/>
      <c r="AO77" s="234"/>
      <c r="AP77" s="234"/>
      <c r="AQ77" s="234"/>
      <c r="AR77" s="234"/>
      <c r="AS77" s="234"/>
      <c r="AT77" s="232"/>
      <c r="AU77" s="228"/>
      <c r="AV77" s="234"/>
      <c r="AW77" s="234"/>
      <c r="AX77" s="234"/>
      <c r="AY77" s="234"/>
      <c r="AZ77" s="234"/>
      <c r="BA77" s="234"/>
      <c r="BB77" s="234"/>
      <c r="BC77" s="234"/>
      <c r="BD77" s="234"/>
      <c r="BE77" s="234"/>
      <c r="BF77" s="234"/>
      <c r="BG77" s="234"/>
      <c r="BH77" s="234"/>
      <c r="BI77" s="234"/>
      <c r="BJ77" s="234"/>
    </row>
  </sheetData>
  <autoFilter ref="A1:BJ77">
    <filterColumn colId="4">
      <filters>
        <filter val="Live"/>
      </filters>
    </filterColumn>
  </autoFilter>
  <dataConsolidate/>
  <dataValidations count="3">
    <dataValidation type="list" allowBlank="1" showInputMessage="1" showErrorMessage="1" sqref="R2:R25 R29:R58 R66:R67 R69 R73 R76:R77">
      <formula1>"Provide,Modify,Cease"</formula1>
    </dataValidation>
    <dataValidation type="list" allowBlank="1" showErrorMessage="1" sqref="H2:H58 H61:H63 H66:H69 H73:H75">
      <formula1>"http://sqe.t1.nat.bt.com/cqm,http://sqe.t3.nat.bt.com/cqm"</formula1>
    </dataValidation>
    <dataValidation allowBlank="1" showErrorMessage="1" sqref="H76:H77"/>
  </dataValidations>
  <hyperlinks>
    <hyperlink ref="H23" r:id="rId1" display="http://sqe.t1.nat.bt.com/cqm"/>
    <hyperlink ref="H44" r:id="rId2" display="http://sqe.t1.nat.bt.com/cqm"/>
    <hyperlink ref="H45" r:id="rId3"/>
    <hyperlink ref="I45" r:id="rId4"/>
    <hyperlink ref="H46" r:id="rId5"/>
    <hyperlink ref="H47" r:id="rId6"/>
    <hyperlink ref="I46" r:id="rId7"/>
    <hyperlink ref="I47" r:id="rId8"/>
    <hyperlink ref="H49" r:id="rId9"/>
    <hyperlink ref="I49" r:id="rId10"/>
    <hyperlink ref="H50" r:id="rId11"/>
    <hyperlink ref="I50" r:id="rId12"/>
    <hyperlink ref="H51" r:id="rId13"/>
    <hyperlink ref="I51" r:id="rId14"/>
    <hyperlink ref="H52" r:id="rId15"/>
    <hyperlink ref="I52" r:id="rId16"/>
    <hyperlink ref="H56" r:id="rId17"/>
    <hyperlink ref="I56" r:id="rId18"/>
    <hyperlink ref="H57" r:id="rId19"/>
    <hyperlink ref="I57" r:id="rId20"/>
    <hyperlink ref="H61" r:id="rId21"/>
    <hyperlink ref="I61" r:id="rId22"/>
    <hyperlink ref="H62" r:id="rId23"/>
    <hyperlink ref="H63" r:id="rId24"/>
    <hyperlink ref="I62" r:id="rId25"/>
    <hyperlink ref="I63" r:id="rId26"/>
    <hyperlink ref="H66" r:id="rId27"/>
    <hyperlink ref="I66" r:id="rId28"/>
    <hyperlink ref="H67" r:id="rId29"/>
    <hyperlink ref="I67" r:id="rId30"/>
    <hyperlink ref="H68" r:id="rId31"/>
    <hyperlink ref="I68" r:id="rId32"/>
    <hyperlink ref="H69" r:id="rId33"/>
    <hyperlink ref="I69" r:id="rId34"/>
    <hyperlink ref="H73" r:id="rId35"/>
    <hyperlink ref="I73" r:id="rId36"/>
    <hyperlink ref="H75" r:id="rId37"/>
    <hyperlink ref="I75" r:id="rId38"/>
    <hyperlink ref="H74" r:id="rId39"/>
    <hyperlink ref="I74" r:id="rId40"/>
    <hyperlink ref="H76" r:id="rId41"/>
    <hyperlink ref="I76" r:id="rId42"/>
    <hyperlink ref="H77" r:id="rId43"/>
    <hyperlink ref="I77" r:id="rId44"/>
  </hyperlinks>
  <pageMargins left="0.7" right="0.7" top="0.75" bottom="0.75" header="0.3" footer="0.3"/>
  <pageSetup paperSize="9" orientation="portrait" r:id="rId4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[1]NetworkID!#REF!</xm:f>
          </x14:formula1>
          <xm:sqref>N2:N18 N20:N58 N66:N69 N73 N77</xm:sqref>
        </x14:dataValidation>
        <x14:dataValidation type="list" allowBlank="1" showInputMessage="1" showErrorMessage="1">
          <x14:formula1>
            <xm:f>NetworkID!$B$3:$B$11</xm:f>
          </x14:formula1>
          <xm:sqref>N19</xm:sqref>
        </x14:dataValidation>
        <x14:dataValidation type="list" allowBlank="1" showInputMessage="1" showErrorMessage="1">
          <x14:formula1>
            <xm:f>[1]NetworkID!#REF!</xm:f>
          </x14:formula1>
          <xm:sqref>N61:N63 N74:N75</xm:sqref>
        </x14:dataValidation>
        <x14:dataValidation type="list" allowBlank="1" showInputMessage="1" showErrorMessage="1">
          <x14:formula1>
            <xm:f>[3]NetworkID!#REF!</xm:f>
          </x14:formula1>
          <xm:sqref>N76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1" sqref="G81"/>
    </sheetView>
  </sheetViews>
  <sheetFormatPr defaultRowHeight="15" x14ac:dyDescent="0.25"/>
  <cols>
    <col min="1" max="3" width="13.42578125" customWidth="1"/>
    <col min="4" max="4" width="14.85546875" customWidth="1"/>
    <col min="5" max="6" width="12.28515625" customWidth="1"/>
    <col min="7" max="7" width="31.7109375" style="19" customWidth="1"/>
    <col min="8" max="8" width="30.7109375" customWidth="1"/>
    <col min="9" max="9" width="30.7109375" style="30" customWidth="1"/>
    <col min="10" max="10" width="22.140625" customWidth="1"/>
    <col min="11" max="11" width="27.140625" customWidth="1"/>
    <col min="12" max="12" width="10.28515625" bestFit="1" customWidth="1"/>
    <col min="13" max="13" width="18.7109375" style="75" customWidth="1"/>
    <col min="14" max="14" width="18.42578125" bestFit="1" customWidth="1"/>
    <col min="15" max="15" width="14.28515625" bestFit="1" customWidth="1"/>
    <col min="16" max="16" width="14.28515625" customWidth="1"/>
    <col min="17" max="17" width="24.5703125" bestFit="1" customWidth="1"/>
    <col min="18" max="18" width="24.5703125" style="31" customWidth="1"/>
    <col min="19" max="19" width="17.28515625" customWidth="1"/>
    <col min="20" max="20" width="15.28515625" customWidth="1"/>
    <col min="21" max="21" width="15.140625" customWidth="1"/>
    <col min="22" max="22" width="13.42578125" bestFit="1" customWidth="1"/>
  </cols>
  <sheetData>
    <row r="1" spans="1:22" ht="25.5" customHeight="1" x14ac:dyDescent="0.25">
      <c r="A1" s="10" t="s">
        <v>0</v>
      </c>
      <c r="B1" s="20" t="s">
        <v>138</v>
      </c>
      <c r="C1" s="20" t="s">
        <v>143</v>
      </c>
      <c r="D1" s="11" t="s">
        <v>135</v>
      </c>
      <c r="E1" s="11" t="s">
        <v>168</v>
      </c>
      <c r="F1" s="11" t="s">
        <v>167</v>
      </c>
      <c r="G1" s="11" t="s">
        <v>147</v>
      </c>
      <c r="H1" s="11" t="s">
        <v>145</v>
      </c>
      <c r="I1" s="32" t="s">
        <v>170</v>
      </c>
      <c r="J1" s="10" t="s">
        <v>132</v>
      </c>
      <c r="K1" s="10" t="s">
        <v>115</v>
      </c>
      <c r="L1" s="12" t="s">
        <v>22</v>
      </c>
      <c r="M1" s="12" t="s">
        <v>5</v>
      </c>
      <c r="N1" s="10" t="s">
        <v>55</v>
      </c>
      <c r="O1" s="10" t="s">
        <v>956</v>
      </c>
      <c r="P1" s="10" t="s">
        <v>136</v>
      </c>
      <c r="Q1" s="10" t="s">
        <v>137</v>
      </c>
      <c r="R1" s="33" t="s">
        <v>127</v>
      </c>
      <c r="S1" s="10" t="s">
        <v>111</v>
      </c>
      <c r="T1" s="10" t="s">
        <v>112</v>
      </c>
      <c r="U1" s="10" t="s">
        <v>113</v>
      </c>
      <c r="V1" s="10" t="s">
        <v>114</v>
      </c>
    </row>
    <row r="2" spans="1:22" s="65" customFormat="1" ht="45" hidden="1" x14ac:dyDescent="0.25">
      <c r="A2" s="90" t="s">
        <v>21</v>
      </c>
      <c r="B2" s="66" t="s">
        <v>281</v>
      </c>
      <c r="C2" s="59" t="s">
        <v>21</v>
      </c>
      <c r="D2" s="66" t="s">
        <v>302</v>
      </c>
      <c r="E2" s="73" t="s">
        <v>257</v>
      </c>
      <c r="F2" s="66" t="s">
        <v>206</v>
      </c>
      <c r="G2" s="58" t="s">
        <v>148</v>
      </c>
      <c r="H2" s="58" t="s">
        <v>146</v>
      </c>
      <c r="I2" s="58" t="s">
        <v>133</v>
      </c>
      <c r="J2" s="67" t="s">
        <v>208</v>
      </c>
      <c r="K2" s="67" t="s">
        <v>243</v>
      </c>
      <c r="L2" s="73" t="s">
        <v>104</v>
      </c>
      <c r="M2" s="74" t="str">
        <f>VLOOKUP($B2,AC!$A:$K,11,FALSE)</f>
        <v>YYYR56THAISK02</v>
      </c>
      <c r="N2" s="67" t="s">
        <v>208</v>
      </c>
      <c r="O2" s="69" t="s">
        <v>376</v>
      </c>
      <c r="P2" s="61" t="s">
        <v>139</v>
      </c>
      <c r="Q2" s="61" t="s">
        <v>140</v>
      </c>
      <c r="R2" s="62" t="s">
        <v>172</v>
      </c>
      <c r="S2" s="60" t="s">
        <v>60</v>
      </c>
      <c r="T2" s="64"/>
      <c r="U2" s="60" t="s">
        <v>60</v>
      </c>
      <c r="V2" s="64"/>
    </row>
    <row r="3" spans="1:22" s="65" customFormat="1" ht="45" hidden="1" x14ac:dyDescent="0.25">
      <c r="A3" s="90" t="s">
        <v>181</v>
      </c>
      <c r="B3" s="66" t="s">
        <v>281</v>
      </c>
      <c r="C3" s="59" t="s">
        <v>181</v>
      </c>
      <c r="D3" s="66" t="s">
        <v>302</v>
      </c>
      <c r="E3" s="73" t="s">
        <v>257</v>
      </c>
      <c r="F3" s="66" t="s">
        <v>206</v>
      </c>
      <c r="G3" s="58" t="s">
        <v>148</v>
      </c>
      <c r="H3" s="58" t="s">
        <v>146</v>
      </c>
      <c r="I3" s="58" t="s">
        <v>133</v>
      </c>
      <c r="J3" s="67" t="s">
        <v>208</v>
      </c>
      <c r="K3" s="67" t="s">
        <v>243</v>
      </c>
      <c r="L3" s="73" t="s">
        <v>104</v>
      </c>
      <c r="M3" s="74" t="str">
        <f>VLOOKUP($B3,AC!$A:$K,11,FALSE)</f>
        <v>YYYR56THAISK02</v>
      </c>
      <c r="N3" s="67" t="s">
        <v>208</v>
      </c>
      <c r="O3" s="69" t="s">
        <v>416</v>
      </c>
      <c r="P3" s="61" t="s">
        <v>139</v>
      </c>
      <c r="Q3" s="61" t="s">
        <v>140</v>
      </c>
      <c r="R3" s="62" t="s">
        <v>172</v>
      </c>
      <c r="S3" s="60" t="s">
        <v>60</v>
      </c>
      <c r="T3" s="64"/>
      <c r="U3" s="60" t="s">
        <v>60</v>
      </c>
      <c r="V3" s="64"/>
    </row>
    <row r="4" spans="1:22" s="55" customFormat="1" ht="45" hidden="1" x14ac:dyDescent="0.25">
      <c r="A4" s="90" t="s">
        <v>330</v>
      </c>
      <c r="B4" s="57" t="s">
        <v>103</v>
      </c>
      <c r="C4" s="59" t="s">
        <v>330</v>
      </c>
      <c r="D4" s="56" t="s">
        <v>255</v>
      </c>
      <c r="E4" s="73" t="s">
        <v>257</v>
      </c>
      <c r="F4" s="66" t="s">
        <v>206</v>
      </c>
      <c r="G4" s="58" t="s">
        <v>148</v>
      </c>
      <c r="H4" s="58" t="s">
        <v>146</v>
      </c>
      <c r="I4" s="58" t="s">
        <v>133</v>
      </c>
      <c r="J4" s="67" t="s">
        <v>208</v>
      </c>
      <c r="K4" s="67" t="s">
        <v>243</v>
      </c>
      <c r="L4" s="57" t="s">
        <v>104</v>
      </c>
      <c r="M4" s="74" t="str">
        <f>VLOOKUP($B4,AC!$A:$K,11,FALSE)</f>
        <v>YYYR56UKSK01</v>
      </c>
      <c r="N4" s="67" t="s">
        <v>208</v>
      </c>
      <c r="O4" s="63" t="s">
        <v>375</v>
      </c>
      <c r="P4" s="61" t="s">
        <v>139</v>
      </c>
      <c r="Q4" s="61" t="s">
        <v>140</v>
      </c>
      <c r="R4" s="62" t="s">
        <v>172</v>
      </c>
      <c r="S4" s="60" t="s">
        <v>60</v>
      </c>
      <c r="T4" s="64"/>
      <c r="U4" s="60" t="s">
        <v>60</v>
      </c>
      <c r="V4" s="64"/>
    </row>
    <row r="5" spans="1:22" s="80" customFormat="1" ht="45" hidden="1" x14ac:dyDescent="0.25">
      <c r="A5" s="90" t="s">
        <v>331</v>
      </c>
      <c r="B5" s="73" t="s">
        <v>407</v>
      </c>
      <c r="C5" s="59" t="s">
        <v>424</v>
      </c>
      <c r="D5" s="66" t="s">
        <v>425</v>
      </c>
      <c r="E5" s="73" t="s">
        <v>257</v>
      </c>
      <c r="F5" s="66" t="s">
        <v>206</v>
      </c>
      <c r="G5" s="58" t="s">
        <v>148</v>
      </c>
      <c r="H5" s="58" t="s">
        <v>146</v>
      </c>
      <c r="I5" s="58" t="s">
        <v>133</v>
      </c>
      <c r="J5" s="67" t="s">
        <v>378</v>
      </c>
      <c r="K5" s="68" t="s">
        <v>379</v>
      </c>
      <c r="L5" s="73" t="s">
        <v>104</v>
      </c>
      <c r="M5" s="74" t="str">
        <f>VLOOKUP($B5,AC!$A:$K,11,FALSE)</f>
        <v>YYYR56THAIKA02</v>
      </c>
      <c r="N5" s="67" t="s">
        <v>378</v>
      </c>
      <c r="O5" s="74" t="s">
        <v>477</v>
      </c>
      <c r="P5" s="93" t="s">
        <v>139</v>
      </c>
      <c r="Q5" s="93" t="s">
        <v>140</v>
      </c>
      <c r="R5" s="62" t="s">
        <v>172</v>
      </c>
      <c r="S5" s="94" t="s">
        <v>60</v>
      </c>
      <c r="T5" s="92"/>
      <c r="U5" s="94" t="s">
        <v>60</v>
      </c>
      <c r="V5" s="92"/>
    </row>
    <row r="6" spans="1:22" s="65" customFormat="1" ht="45" hidden="1" x14ac:dyDescent="0.25">
      <c r="A6" s="90" t="s">
        <v>332</v>
      </c>
      <c r="B6" s="73" t="s">
        <v>283</v>
      </c>
      <c r="C6" s="73" t="s">
        <v>331</v>
      </c>
      <c r="D6" s="66" t="s">
        <v>288</v>
      </c>
      <c r="E6" s="73" t="s">
        <v>257</v>
      </c>
      <c r="F6" s="66" t="s">
        <v>34</v>
      </c>
      <c r="G6" s="58" t="s">
        <v>148</v>
      </c>
      <c r="H6" s="58" t="s">
        <v>146</v>
      </c>
      <c r="I6" s="58" t="s">
        <v>133</v>
      </c>
      <c r="J6" s="67" t="s">
        <v>208</v>
      </c>
      <c r="K6" s="67" t="s">
        <v>243</v>
      </c>
      <c r="L6" s="73" t="s">
        <v>104</v>
      </c>
      <c r="M6" s="74" t="str">
        <f>VLOOKUP($B6,AC!$A:$K,11,FALSE)</f>
        <v>YYYR56THAISK04</v>
      </c>
      <c r="N6" s="67" t="s">
        <v>208</v>
      </c>
      <c r="O6" s="69" t="s">
        <v>478</v>
      </c>
      <c r="P6" s="61" t="s">
        <v>139</v>
      </c>
      <c r="Q6" s="61" t="s">
        <v>140</v>
      </c>
      <c r="R6" s="62" t="s">
        <v>172</v>
      </c>
      <c r="S6" s="60" t="s">
        <v>60</v>
      </c>
      <c r="T6" s="64"/>
      <c r="U6" s="60" t="s">
        <v>60</v>
      </c>
      <c r="V6" s="64"/>
    </row>
    <row r="7" spans="1:22" s="65" customFormat="1" ht="45" hidden="1" x14ac:dyDescent="0.25">
      <c r="A7" s="90" t="s">
        <v>333</v>
      </c>
      <c r="B7" s="73" t="s">
        <v>284</v>
      </c>
      <c r="C7" s="73" t="s">
        <v>332</v>
      </c>
      <c r="D7" s="66" t="s">
        <v>289</v>
      </c>
      <c r="E7" s="73" t="s">
        <v>257</v>
      </c>
      <c r="F7" s="66" t="s">
        <v>34</v>
      </c>
      <c r="G7" s="58" t="s">
        <v>148</v>
      </c>
      <c r="H7" s="58" t="s">
        <v>146</v>
      </c>
      <c r="I7" s="58" t="s">
        <v>133</v>
      </c>
      <c r="J7" s="67" t="s">
        <v>208</v>
      </c>
      <c r="K7" s="67" t="s">
        <v>243</v>
      </c>
      <c r="L7" s="73" t="s">
        <v>104</v>
      </c>
      <c r="M7" s="74" t="str">
        <f>VLOOKUP($B7,AC!$A:$K,11,FALSE)</f>
        <v>YYYR56THAISK05</v>
      </c>
      <c r="N7" s="67" t="s">
        <v>208</v>
      </c>
      <c r="O7" s="69" t="s">
        <v>479</v>
      </c>
      <c r="P7" s="61" t="s">
        <v>139</v>
      </c>
      <c r="Q7" s="61" t="s">
        <v>140</v>
      </c>
      <c r="R7" s="62" t="s">
        <v>172</v>
      </c>
      <c r="S7" s="60" t="s">
        <v>60</v>
      </c>
      <c r="T7" s="64"/>
      <c r="U7" s="60" t="s">
        <v>60</v>
      </c>
      <c r="V7" s="64"/>
    </row>
    <row r="8" spans="1:22" s="65" customFormat="1" ht="30" hidden="1" x14ac:dyDescent="0.25">
      <c r="A8" s="90" t="s">
        <v>360</v>
      </c>
      <c r="B8" s="73" t="s">
        <v>283</v>
      </c>
      <c r="C8" s="73" t="s">
        <v>333</v>
      </c>
      <c r="D8" s="66" t="s">
        <v>350</v>
      </c>
      <c r="E8" s="73" t="s">
        <v>257</v>
      </c>
      <c r="F8" s="66" t="s">
        <v>34</v>
      </c>
      <c r="G8" s="58" t="s">
        <v>148</v>
      </c>
      <c r="H8" s="58" t="s">
        <v>146</v>
      </c>
      <c r="I8" s="58" t="s">
        <v>133</v>
      </c>
      <c r="J8" s="67" t="s">
        <v>208</v>
      </c>
      <c r="K8" s="67" t="s">
        <v>243</v>
      </c>
      <c r="L8" s="73" t="s">
        <v>104</v>
      </c>
      <c r="M8" s="74" t="str">
        <f>VLOOKUP($B8,AC!$A:$K,11,FALSE)</f>
        <v>YYYR56THAISK04</v>
      </c>
      <c r="N8" s="67" t="s">
        <v>208</v>
      </c>
      <c r="O8" s="69" t="s">
        <v>495</v>
      </c>
      <c r="P8" s="61" t="s">
        <v>139</v>
      </c>
      <c r="Q8" s="61" t="s">
        <v>140</v>
      </c>
      <c r="R8" s="62" t="s">
        <v>172</v>
      </c>
      <c r="S8" s="60" t="s">
        <v>60</v>
      </c>
      <c r="T8" s="64"/>
      <c r="U8" s="60" t="s">
        <v>60</v>
      </c>
      <c r="V8" s="64"/>
    </row>
    <row r="9" spans="1:22" s="65" customFormat="1" ht="30" hidden="1" x14ac:dyDescent="0.25">
      <c r="A9" s="59" t="s">
        <v>361</v>
      </c>
      <c r="B9" s="73" t="s">
        <v>284</v>
      </c>
      <c r="C9" s="73" t="s">
        <v>361</v>
      </c>
      <c r="D9" s="66" t="s">
        <v>352</v>
      </c>
      <c r="E9" s="73" t="s">
        <v>257</v>
      </c>
      <c r="F9" s="66" t="s">
        <v>34</v>
      </c>
      <c r="G9" s="58" t="s">
        <v>148</v>
      </c>
      <c r="H9" s="58" t="s">
        <v>146</v>
      </c>
      <c r="I9" s="58" t="s">
        <v>133</v>
      </c>
      <c r="J9" s="67" t="s">
        <v>208</v>
      </c>
      <c r="K9" s="67" t="s">
        <v>243</v>
      </c>
      <c r="L9" s="73" t="s">
        <v>104</v>
      </c>
      <c r="M9" s="74" t="str">
        <f>VLOOKUP($B9,AC!$A:$K,11,FALSE)</f>
        <v>YYYR56THAISK05</v>
      </c>
      <c r="N9" s="67" t="s">
        <v>208</v>
      </c>
      <c r="O9" s="69"/>
      <c r="P9" s="61" t="s">
        <v>139</v>
      </c>
      <c r="Q9" s="61" t="s">
        <v>140</v>
      </c>
      <c r="R9" s="62" t="s">
        <v>172</v>
      </c>
      <c r="S9" s="60" t="s">
        <v>60</v>
      </c>
      <c r="T9" s="64"/>
      <c r="U9" s="60" t="s">
        <v>60</v>
      </c>
      <c r="V9" s="64"/>
    </row>
    <row r="10" spans="1:22" s="65" customFormat="1" ht="45" hidden="1" x14ac:dyDescent="0.25">
      <c r="A10" s="90" t="s">
        <v>422</v>
      </c>
      <c r="B10" s="73" t="s">
        <v>298</v>
      </c>
      <c r="C10" s="73" t="s">
        <v>461</v>
      </c>
      <c r="D10" s="66" t="s">
        <v>301</v>
      </c>
      <c r="E10" s="73" t="s">
        <v>257</v>
      </c>
      <c r="F10" s="66" t="s">
        <v>34</v>
      </c>
      <c r="G10" s="58" t="s">
        <v>148</v>
      </c>
      <c r="H10" s="58" t="s">
        <v>146</v>
      </c>
      <c r="I10" s="58" t="s">
        <v>133</v>
      </c>
      <c r="J10" s="67" t="s">
        <v>208</v>
      </c>
      <c r="K10" s="67" t="s">
        <v>243</v>
      </c>
      <c r="L10" s="73" t="s">
        <v>104</v>
      </c>
      <c r="M10" s="74" t="str">
        <f>VLOOKUP($B10,AC!$A:$K,11,FALSE)</f>
        <v>YYYR56UKSK02</v>
      </c>
      <c r="N10" s="67" t="s">
        <v>208</v>
      </c>
      <c r="O10" s="69" t="s">
        <v>493</v>
      </c>
      <c r="P10" s="61" t="s">
        <v>139</v>
      </c>
      <c r="Q10" s="61" t="s">
        <v>140</v>
      </c>
      <c r="R10" s="62" t="s">
        <v>172</v>
      </c>
      <c r="S10" s="60" t="s">
        <v>60</v>
      </c>
      <c r="T10" s="64"/>
      <c r="U10" s="60" t="s">
        <v>60</v>
      </c>
      <c r="V10" s="64"/>
    </row>
    <row r="11" spans="1:22" s="65" customFormat="1" ht="60" hidden="1" x14ac:dyDescent="0.25">
      <c r="A11" s="90" t="s">
        <v>424</v>
      </c>
      <c r="B11" s="73" t="s">
        <v>300</v>
      </c>
      <c r="C11" s="73" t="s">
        <v>455</v>
      </c>
      <c r="D11" s="66" t="s">
        <v>314</v>
      </c>
      <c r="E11" s="73" t="s">
        <v>257</v>
      </c>
      <c r="F11" s="66" t="s">
        <v>34</v>
      </c>
      <c r="G11" s="58" t="s">
        <v>148</v>
      </c>
      <c r="H11" s="58" t="s">
        <v>146</v>
      </c>
      <c r="I11" s="58" t="s">
        <v>133</v>
      </c>
      <c r="J11" s="67" t="s">
        <v>208</v>
      </c>
      <c r="K11" s="67" t="s">
        <v>243</v>
      </c>
      <c r="L11" s="73" t="s">
        <v>104</v>
      </c>
      <c r="M11" s="74" t="str">
        <f>VLOOKUP($B11,AC!$A:$K,11,FALSE)</f>
        <v>YYYR56UKSK03</v>
      </c>
      <c r="N11" s="67" t="s">
        <v>208</v>
      </c>
      <c r="O11" s="69" t="s">
        <v>494</v>
      </c>
      <c r="P11" s="61" t="s">
        <v>139</v>
      </c>
      <c r="Q11" s="61" t="s">
        <v>140</v>
      </c>
      <c r="R11" s="62" t="s">
        <v>172</v>
      </c>
      <c r="S11" s="60" t="s">
        <v>60</v>
      </c>
      <c r="T11" s="64"/>
      <c r="U11" s="60" t="s">
        <v>60</v>
      </c>
      <c r="V11" s="64"/>
    </row>
    <row r="12" spans="1:22" s="80" customFormat="1" ht="45" hidden="1" x14ac:dyDescent="0.25">
      <c r="A12" s="90" t="s">
        <v>427</v>
      </c>
      <c r="B12" s="73" t="s">
        <v>408</v>
      </c>
      <c r="C12" s="59" t="s">
        <v>429</v>
      </c>
      <c r="D12" s="66" t="s">
        <v>430</v>
      </c>
      <c r="E12" s="73" t="s">
        <v>257</v>
      </c>
      <c r="F12" s="66" t="s">
        <v>206</v>
      </c>
      <c r="G12" s="58" t="s">
        <v>148</v>
      </c>
      <c r="H12" s="58" t="s">
        <v>146</v>
      </c>
      <c r="I12" s="58" t="s">
        <v>133</v>
      </c>
      <c r="J12" s="67" t="s">
        <v>378</v>
      </c>
      <c r="K12" s="68" t="s">
        <v>379</v>
      </c>
      <c r="L12" s="73" t="s">
        <v>104</v>
      </c>
      <c r="M12" s="74" t="s">
        <v>398</v>
      </c>
      <c r="N12" s="67" t="s">
        <v>378</v>
      </c>
      <c r="O12" s="74" t="s">
        <v>483</v>
      </c>
      <c r="P12" s="93" t="s">
        <v>139</v>
      </c>
      <c r="Q12" s="93" t="s">
        <v>140</v>
      </c>
      <c r="R12" s="62" t="s">
        <v>172</v>
      </c>
      <c r="S12" s="94" t="s">
        <v>60</v>
      </c>
      <c r="T12" s="92"/>
      <c r="U12" s="94" t="s">
        <v>60</v>
      </c>
      <c r="V12" s="92"/>
    </row>
    <row r="13" spans="1:22" s="80" customFormat="1" ht="45" hidden="1" x14ac:dyDescent="0.25">
      <c r="A13" s="59" t="s">
        <v>429</v>
      </c>
      <c r="B13" s="73" t="s">
        <v>410</v>
      </c>
      <c r="C13" s="59" t="s">
        <v>441</v>
      </c>
      <c r="D13" s="66" t="s">
        <v>401</v>
      </c>
      <c r="E13" s="73" t="s">
        <v>257</v>
      </c>
      <c r="F13" s="66" t="s">
        <v>206</v>
      </c>
      <c r="G13" s="58" t="s">
        <v>148</v>
      </c>
      <c r="H13" s="58" t="s">
        <v>146</v>
      </c>
      <c r="I13" s="58" t="s">
        <v>133</v>
      </c>
      <c r="J13" s="67" t="s">
        <v>378</v>
      </c>
      <c r="K13" s="68" t="s">
        <v>379</v>
      </c>
      <c r="L13" s="73" t="s">
        <v>104</v>
      </c>
      <c r="M13" s="74" t="s">
        <v>404</v>
      </c>
      <c r="N13" s="67" t="s">
        <v>378</v>
      </c>
      <c r="O13" s="74" t="s">
        <v>484</v>
      </c>
      <c r="P13" s="93" t="s">
        <v>139</v>
      </c>
      <c r="Q13" s="93" t="s">
        <v>140</v>
      </c>
      <c r="R13" s="62" t="s">
        <v>172</v>
      </c>
      <c r="S13" s="94" t="s">
        <v>60</v>
      </c>
      <c r="T13" s="92"/>
      <c r="U13" s="94" t="s">
        <v>60</v>
      </c>
      <c r="V13" s="92"/>
    </row>
    <row r="14" spans="1:22" s="65" customFormat="1" ht="30" hidden="1" x14ac:dyDescent="0.25">
      <c r="A14" s="90" t="s">
        <v>432</v>
      </c>
      <c r="B14" s="73" t="s">
        <v>284</v>
      </c>
      <c r="C14" s="73" t="s">
        <v>360</v>
      </c>
      <c r="D14" s="66" t="s">
        <v>351</v>
      </c>
      <c r="E14" s="73" t="s">
        <v>257</v>
      </c>
      <c r="F14" s="66" t="s">
        <v>34</v>
      </c>
      <c r="G14" s="58" t="s">
        <v>148</v>
      </c>
      <c r="H14" s="58" t="s">
        <v>146</v>
      </c>
      <c r="I14" s="58" t="s">
        <v>133</v>
      </c>
      <c r="J14" s="67" t="s">
        <v>208</v>
      </c>
      <c r="K14" s="67" t="s">
        <v>243</v>
      </c>
      <c r="L14" s="73" t="s">
        <v>104</v>
      </c>
      <c r="M14" s="74" t="str">
        <f>VLOOKUP($B14,AC!$A:$K,11,FALSE)</f>
        <v>YYYR56THAISK05</v>
      </c>
      <c r="N14" s="67" t="s">
        <v>208</v>
      </c>
      <c r="O14" s="69" t="s">
        <v>492</v>
      </c>
      <c r="P14" s="61" t="s">
        <v>139</v>
      </c>
      <c r="Q14" s="61" t="s">
        <v>140</v>
      </c>
      <c r="R14" s="62" t="s">
        <v>172</v>
      </c>
      <c r="S14" s="60" t="s">
        <v>60</v>
      </c>
      <c r="T14" s="64"/>
      <c r="U14" s="60" t="s">
        <v>60</v>
      </c>
      <c r="V14" s="64"/>
    </row>
    <row r="15" spans="1:22" s="80" customFormat="1" ht="45" hidden="1" x14ac:dyDescent="0.25">
      <c r="A15" s="59" t="s">
        <v>434</v>
      </c>
      <c r="B15" s="73" t="s">
        <v>406</v>
      </c>
      <c r="C15" s="59" t="s">
        <v>422</v>
      </c>
      <c r="D15" s="66" t="s">
        <v>377</v>
      </c>
      <c r="E15" s="73" t="s">
        <v>257</v>
      </c>
      <c r="F15" s="66" t="s">
        <v>34</v>
      </c>
      <c r="G15" s="58" t="s">
        <v>148</v>
      </c>
      <c r="H15" s="58" t="s">
        <v>146</v>
      </c>
      <c r="I15" s="58" t="s">
        <v>133</v>
      </c>
      <c r="J15" s="67" t="s">
        <v>378</v>
      </c>
      <c r="K15" s="68" t="s">
        <v>379</v>
      </c>
      <c r="L15" s="73" t="s">
        <v>104</v>
      </c>
      <c r="M15" s="66" t="s">
        <v>380</v>
      </c>
      <c r="N15" s="67" t="s">
        <v>378</v>
      </c>
      <c r="O15" s="74" t="s">
        <v>497</v>
      </c>
      <c r="P15" s="93" t="s">
        <v>139</v>
      </c>
      <c r="Q15" s="93" t="s">
        <v>140</v>
      </c>
      <c r="R15" s="62" t="s">
        <v>172</v>
      </c>
      <c r="S15" s="94" t="s">
        <v>60</v>
      </c>
      <c r="T15" s="92"/>
      <c r="U15" s="94" t="s">
        <v>60</v>
      </c>
      <c r="V15" s="92"/>
    </row>
    <row r="16" spans="1:22" s="80" customFormat="1" ht="45" hidden="1" x14ac:dyDescent="0.25">
      <c r="A16" s="59" t="s">
        <v>437</v>
      </c>
      <c r="B16" s="73" t="s">
        <v>407</v>
      </c>
      <c r="C16" s="59" t="s">
        <v>427</v>
      </c>
      <c r="D16" s="66" t="s">
        <v>412</v>
      </c>
      <c r="E16" s="73" t="s">
        <v>257</v>
      </c>
      <c r="F16" s="66" t="s">
        <v>34</v>
      </c>
      <c r="G16" s="58" t="s">
        <v>148</v>
      </c>
      <c r="H16" s="58" t="s">
        <v>146</v>
      </c>
      <c r="I16" s="58" t="s">
        <v>133</v>
      </c>
      <c r="J16" s="67" t="s">
        <v>378</v>
      </c>
      <c r="K16" s="68" t="s">
        <v>379</v>
      </c>
      <c r="L16" s="73" t="s">
        <v>104</v>
      </c>
      <c r="M16" s="66" t="s">
        <v>396</v>
      </c>
      <c r="N16" s="67" t="s">
        <v>378</v>
      </c>
      <c r="O16" s="74" t="s">
        <v>496</v>
      </c>
      <c r="P16" s="93" t="s">
        <v>139</v>
      </c>
      <c r="Q16" s="93" t="s">
        <v>140</v>
      </c>
      <c r="R16" s="62" t="s">
        <v>172</v>
      </c>
      <c r="S16" s="94" t="s">
        <v>60</v>
      </c>
      <c r="T16" s="92"/>
      <c r="U16" s="94" t="s">
        <v>60</v>
      </c>
      <c r="V16" s="92"/>
    </row>
    <row r="17" spans="1:22" s="65" customFormat="1" ht="30" hidden="1" x14ac:dyDescent="0.25">
      <c r="A17" s="90" t="s">
        <v>439</v>
      </c>
      <c r="B17" s="73" t="s">
        <v>283</v>
      </c>
      <c r="C17" s="73" t="s">
        <v>361</v>
      </c>
      <c r="D17" s="66" t="s">
        <v>352</v>
      </c>
      <c r="E17" s="73" t="s">
        <v>257</v>
      </c>
      <c r="F17" s="66" t="s">
        <v>34</v>
      </c>
      <c r="G17" s="58" t="s">
        <v>148</v>
      </c>
      <c r="H17" s="58" t="s">
        <v>146</v>
      </c>
      <c r="I17" s="58" t="s">
        <v>133</v>
      </c>
      <c r="J17" s="67" t="s">
        <v>208</v>
      </c>
      <c r="K17" s="67" t="s">
        <v>243</v>
      </c>
      <c r="L17" s="73" t="s">
        <v>104</v>
      </c>
      <c r="M17" s="74" t="str">
        <f>VLOOKUP($B17,AC!$A:$K,11,FALSE)</f>
        <v>YYYR56THAISK04</v>
      </c>
      <c r="N17" s="67" t="s">
        <v>208</v>
      </c>
      <c r="O17" s="69" t="s">
        <v>515</v>
      </c>
      <c r="P17" s="61" t="s">
        <v>139</v>
      </c>
      <c r="Q17" s="61" t="s">
        <v>140</v>
      </c>
      <c r="R17" s="62" t="s">
        <v>172</v>
      </c>
      <c r="S17" s="60" t="s">
        <v>60</v>
      </c>
      <c r="T17" s="64"/>
      <c r="U17" s="60" t="s">
        <v>60</v>
      </c>
      <c r="V17" s="64"/>
    </row>
    <row r="18" spans="1:22" s="80" customFormat="1" ht="75" hidden="1" x14ac:dyDescent="0.25">
      <c r="A18" s="90" t="s">
        <v>441</v>
      </c>
      <c r="B18" s="73" t="s">
        <v>407</v>
      </c>
      <c r="C18" s="73" t="s">
        <v>481</v>
      </c>
      <c r="D18" s="66" t="s">
        <v>482</v>
      </c>
      <c r="E18" s="73" t="s">
        <v>257</v>
      </c>
      <c r="F18" s="66" t="s">
        <v>34</v>
      </c>
      <c r="G18" s="58" t="s">
        <v>148</v>
      </c>
      <c r="H18" s="58" t="s">
        <v>146</v>
      </c>
      <c r="I18" s="58" t="s">
        <v>133</v>
      </c>
      <c r="J18" s="67" t="s">
        <v>208</v>
      </c>
      <c r="K18" s="67" t="s">
        <v>243</v>
      </c>
      <c r="L18" s="73" t="s">
        <v>104</v>
      </c>
      <c r="M18" s="66" t="s">
        <v>396</v>
      </c>
      <c r="N18" s="67" t="s">
        <v>208</v>
      </c>
      <c r="O18" s="74" t="s">
        <v>531</v>
      </c>
      <c r="P18" s="93" t="s">
        <v>139</v>
      </c>
      <c r="Q18" s="93" t="s">
        <v>140</v>
      </c>
      <c r="R18" s="62" t="s">
        <v>172</v>
      </c>
      <c r="S18" s="94" t="s">
        <v>60</v>
      </c>
      <c r="T18" s="92"/>
      <c r="U18" s="94" t="s">
        <v>60</v>
      </c>
      <c r="V18" s="92"/>
    </row>
    <row r="19" spans="1:22" s="65" customFormat="1" ht="45" hidden="1" x14ac:dyDescent="0.25">
      <c r="A19" s="96" t="s">
        <v>452</v>
      </c>
      <c r="B19" s="66" t="s">
        <v>281</v>
      </c>
      <c r="C19" s="73" t="s">
        <v>517</v>
      </c>
      <c r="D19" s="66" t="s">
        <v>518</v>
      </c>
      <c r="E19" s="73" t="s">
        <v>257</v>
      </c>
      <c r="F19" s="66" t="s">
        <v>34</v>
      </c>
      <c r="G19" s="58" t="s">
        <v>148</v>
      </c>
      <c r="H19" s="58" t="s">
        <v>146</v>
      </c>
      <c r="I19" s="58" t="s">
        <v>133</v>
      </c>
      <c r="J19" s="67" t="s">
        <v>208</v>
      </c>
      <c r="K19" s="67" t="s">
        <v>243</v>
      </c>
      <c r="L19" s="73" t="s">
        <v>104</v>
      </c>
      <c r="M19" s="74" t="str">
        <f>VLOOKUP($B19,AC!$A:$K,11,FALSE)</f>
        <v>YYYR56THAISK02</v>
      </c>
      <c r="N19" s="67" t="s">
        <v>208</v>
      </c>
      <c r="O19" s="60" t="s">
        <v>525</v>
      </c>
      <c r="P19" s="61" t="s">
        <v>139</v>
      </c>
      <c r="Q19" s="61" t="s">
        <v>140</v>
      </c>
      <c r="R19" s="62" t="s">
        <v>524</v>
      </c>
      <c r="S19" s="60" t="s">
        <v>60</v>
      </c>
      <c r="T19" s="60"/>
      <c r="U19" s="60" t="s">
        <v>60</v>
      </c>
      <c r="V19" s="60"/>
    </row>
    <row r="20" spans="1:22" s="65" customFormat="1" ht="45" hidden="1" x14ac:dyDescent="0.25">
      <c r="A20" s="90" t="s">
        <v>455</v>
      </c>
      <c r="B20" s="66"/>
      <c r="C20" s="73" t="s">
        <v>527</v>
      </c>
      <c r="D20" s="66" t="s">
        <v>548</v>
      </c>
      <c r="E20" s="73" t="s">
        <v>257</v>
      </c>
      <c r="F20" s="66" t="s">
        <v>34</v>
      </c>
      <c r="G20" s="58" t="s">
        <v>148</v>
      </c>
      <c r="H20" s="58" t="s">
        <v>146</v>
      </c>
      <c r="I20" s="58" t="s">
        <v>133</v>
      </c>
      <c r="J20" s="67" t="s">
        <v>208</v>
      </c>
      <c r="K20" s="67" t="s">
        <v>243</v>
      </c>
      <c r="L20" s="73" t="s">
        <v>104</v>
      </c>
      <c r="M20" s="74" t="s">
        <v>540</v>
      </c>
      <c r="N20" s="67" t="s">
        <v>208</v>
      </c>
      <c r="O20" s="60" t="s">
        <v>553</v>
      </c>
      <c r="P20" s="61" t="s">
        <v>139</v>
      </c>
      <c r="Q20" s="61" t="s">
        <v>140</v>
      </c>
      <c r="R20" s="62" t="s">
        <v>524</v>
      </c>
      <c r="S20" s="60" t="s">
        <v>60</v>
      </c>
      <c r="T20" s="60"/>
      <c r="U20" s="60" t="s">
        <v>60</v>
      </c>
      <c r="V20" s="60"/>
    </row>
    <row r="21" spans="1:22" ht="60" hidden="1" x14ac:dyDescent="0.25">
      <c r="A21" s="90" t="s">
        <v>461</v>
      </c>
      <c r="B21" s="73" t="s">
        <v>408</v>
      </c>
      <c r="C21" s="59" t="s">
        <v>432</v>
      </c>
      <c r="D21" s="66" t="s">
        <v>433</v>
      </c>
      <c r="E21" s="73" t="s">
        <v>257</v>
      </c>
      <c r="F21" s="66" t="s">
        <v>34</v>
      </c>
      <c r="G21" s="58" t="s">
        <v>148</v>
      </c>
      <c r="H21" s="58" t="s">
        <v>146</v>
      </c>
      <c r="I21" s="58" t="s">
        <v>133</v>
      </c>
      <c r="J21" s="67" t="s">
        <v>378</v>
      </c>
      <c r="K21" s="68" t="s">
        <v>379</v>
      </c>
      <c r="L21" s="73" t="s">
        <v>104</v>
      </c>
      <c r="M21" s="66" t="s">
        <v>398</v>
      </c>
      <c r="N21" s="67" t="s">
        <v>378</v>
      </c>
      <c r="O21" s="74" t="s">
        <v>556</v>
      </c>
      <c r="P21" s="93" t="s">
        <v>139</v>
      </c>
      <c r="Q21" s="93" t="s">
        <v>140</v>
      </c>
      <c r="R21" s="62" t="s">
        <v>172</v>
      </c>
      <c r="S21" s="94" t="s">
        <v>60</v>
      </c>
      <c r="T21" s="92"/>
      <c r="U21" s="94" t="s">
        <v>60</v>
      </c>
      <c r="V21" s="92"/>
    </row>
    <row r="22" spans="1:22" s="65" customFormat="1" ht="45" hidden="1" x14ac:dyDescent="0.25">
      <c r="A22" s="90" t="s">
        <v>470</v>
      </c>
      <c r="B22" s="66" t="s">
        <v>313</v>
      </c>
      <c r="C22" s="73" t="s">
        <v>562</v>
      </c>
      <c r="D22" s="66" t="s">
        <v>316</v>
      </c>
      <c r="E22" s="73" t="s">
        <v>257</v>
      </c>
      <c r="F22" s="66" t="s">
        <v>395</v>
      </c>
      <c r="G22" s="58" t="s">
        <v>148</v>
      </c>
      <c r="H22" s="58" t="s">
        <v>146</v>
      </c>
      <c r="I22" s="58" t="s">
        <v>133</v>
      </c>
      <c r="J22" s="67" t="s">
        <v>208</v>
      </c>
      <c r="K22" s="67" t="s">
        <v>243</v>
      </c>
      <c r="L22" s="73" t="s">
        <v>104</v>
      </c>
      <c r="M22" s="74" t="str">
        <f>VLOOKUP($B22,AC!$A:$K,11,FALSE)</f>
        <v>YYYR56THAISK08</v>
      </c>
      <c r="N22" s="67" t="s">
        <v>208</v>
      </c>
      <c r="O22" s="69" t="s">
        <v>612</v>
      </c>
      <c r="P22" s="61" t="s">
        <v>139</v>
      </c>
      <c r="Q22" s="61" t="s">
        <v>140</v>
      </c>
      <c r="R22" s="62" t="s">
        <v>172</v>
      </c>
      <c r="S22" s="60" t="s">
        <v>60</v>
      </c>
      <c r="T22" s="64"/>
      <c r="U22" s="60" t="s">
        <v>60</v>
      </c>
      <c r="V22" s="64"/>
    </row>
    <row r="23" spans="1:22" s="65" customFormat="1" ht="45" hidden="1" x14ac:dyDescent="0.25">
      <c r="A23" s="90" t="s">
        <v>481</v>
      </c>
      <c r="B23" s="66" t="s">
        <v>312</v>
      </c>
      <c r="C23" s="73" t="s">
        <v>561</v>
      </c>
      <c r="D23" s="66" t="s">
        <v>315</v>
      </c>
      <c r="E23" s="73" t="s">
        <v>257</v>
      </c>
      <c r="F23" s="66" t="s">
        <v>395</v>
      </c>
      <c r="G23" s="58" t="s">
        <v>148</v>
      </c>
      <c r="H23" s="58" t="s">
        <v>146</v>
      </c>
      <c r="I23" s="58" t="s">
        <v>133</v>
      </c>
      <c r="J23" s="67" t="s">
        <v>208</v>
      </c>
      <c r="K23" s="67" t="s">
        <v>243</v>
      </c>
      <c r="L23" s="73" t="s">
        <v>104</v>
      </c>
      <c r="M23" s="74" t="str">
        <f>VLOOKUP($B23,AC!$A:$K,11,FALSE)</f>
        <v>YYYR56THAISK07</v>
      </c>
      <c r="N23" s="67" t="s">
        <v>208</v>
      </c>
      <c r="O23" s="69" t="s">
        <v>613</v>
      </c>
      <c r="P23" s="61" t="s">
        <v>139</v>
      </c>
      <c r="Q23" s="61" t="s">
        <v>140</v>
      </c>
      <c r="R23" s="62" t="s">
        <v>172</v>
      </c>
      <c r="S23" s="60" t="s">
        <v>60</v>
      </c>
      <c r="T23" s="64"/>
      <c r="U23" s="60" t="s">
        <v>60</v>
      </c>
      <c r="V23" s="64"/>
    </row>
    <row r="24" spans="1:22" s="65" customFormat="1" ht="30" hidden="1" x14ac:dyDescent="0.25">
      <c r="A24" s="90" t="s">
        <v>485</v>
      </c>
      <c r="B24" s="66" t="s">
        <v>313</v>
      </c>
      <c r="C24" s="73" t="s">
        <v>565</v>
      </c>
      <c r="D24" s="66" t="s">
        <v>569</v>
      </c>
      <c r="E24" s="73" t="s">
        <v>257</v>
      </c>
      <c r="F24" s="66" t="s">
        <v>395</v>
      </c>
      <c r="G24" s="58" t="s">
        <v>148</v>
      </c>
      <c r="H24" s="58" t="s">
        <v>146</v>
      </c>
      <c r="I24" s="58" t="s">
        <v>133</v>
      </c>
      <c r="J24" s="67" t="s">
        <v>208</v>
      </c>
      <c r="K24" s="67" t="s">
        <v>243</v>
      </c>
      <c r="L24" s="73" t="s">
        <v>104</v>
      </c>
      <c r="M24" s="74" t="str">
        <f>VLOOKUP($B24,AC!$A:$K,11,FALSE)</f>
        <v>YYYR56THAISK08</v>
      </c>
      <c r="N24" s="67" t="s">
        <v>208</v>
      </c>
      <c r="O24" s="69" t="s">
        <v>626</v>
      </c>
      <c r="P24" s="61" t="s">
        <v>139</v>
      </c>
      <c r="Q24" s="61" t="s">
        <v>140</v>
      </c>
      <c r="R24" s="62" t="s">
        <v>172</v>
      </c>
      <c r="S24" s="60" t="s">
        <v>60</v>
      </c>
      <c r="T24" s="64"/>
      <c r="U24" s="60" t="s">
        <v>60</v>
      </c>
      <c r="V24" s="64"/>
    </row>
    <row r="25" spans="1:22" s="65" customFormat="1" ht="45" hidden="1" x14ac:dyDescent="0.25">
      <c r="A25" s="59" t="s">
        <v>508</v>
      </c>
      <c r="B25" s="66" t="s">
        <v>558</v>
      </c>
      <c r="C25" s="73" t="s">
        <v>563</v>
      </c>
      <c r="D25" s="66" t="s">
        <v>559</v>
      </c>
      <c r="E25" s="73" t="s">
        <v>257</v>
      </c>
      <c r="F25" s="66" t="s">
        <v>395</v>
      </c>
      <c r="G25" s="58" t="s">
        <v>148</v>
      </c>
      <c r="H25" s="58" t="s">
        <v>146</v>
      </c>
      <c r="I25" s="58" t="s">
        <v>133</v>
      </c>
      <c r="J25" s="67" t="s">
        <v>208</v>
      </c>
      <c r="K25" s="67" t="s">
        <v>631</v>
      </c>
      <c r="L25" s="73" t="s">
        <v>104</v>
      </c>
      <c r="M25" s="74" t="str">
        <f>VLOOKUP($B25,AC!$A:$K,11,FALSE)</f>
        <v>YYYR56THAISK10</v>
      </c>
      <c r="N25" s="67" t="s">
        <v>208</v>
      </c>
      <c r="O25" s="69" t="s">
        <v>632</v>
      </c>
      <c r="P25" s="61" t="s">
        <v>139</v>
      </c>
      <c r="Q25" s="61" t="s">
        <v>140</v>
      </c>
      <c r="R25" s="62" t="s">
        <v>172</v>
      </c>
      <c r="S25" s="60" t="s">
        <v>60</v>
      </c>
      <c r="T25" s="64"/>
      <c r="U25" s="60" t="s">
        <v>60</v>
      </c>
      <c r="V25" s="64"/>
    </row>
    <row r="26" spans="1:22" s="65" customFormat="1" ht="45" hidden="1" x14ac:dyDescent="0.25">
      <c r="A26" s="90" t="s">
        <v>517</v>
      </c>
      <c r="B26" s="66" t="s">
        <v>282</v>
      </c>
      <c r="C26" s="73" t="s">
        <v>651</v>
      </c>
      <c r="D26" s="66" t="s">
        <v>287</v>
      </c>
      <c r="E26" s="73" t="s">
        <v>257</v>
      </c>
      <c r="F26" s="66" t="s">
        <v>395</v>
      </c>
      <c r="G26" s="58" t="s">
        <v>148</v>
      </c>
      <c r="H26" s="58" t="s">
        <v>146</v>
      </c>
      <c r="I26" s="58" t="s">
        <v>133</v>
      </c>
      <c r="J26" s="67" t="s">
        <v>208</v>
      </c>
      <c r="K26" s="67" t="s">
        <v>631</v>
      </c>
      <c r="L26" s="73" t="s">
        <v>104</v>
      </c>
      <c r="M26" s="74" t="str">
        <f>VLOOKUP($B26,AC!$A:$K,11,FALSE)</f>
        <v>YYYR56THAISK03</v>
      </c>
      <c r="N26" s="67" t="s">
        <v>208</v>
      </c>
      <c r="O26" s="69" t="s">
        <v>681</v>
      </c>
      <c r="P26" s="61" t="s">
        <v>139</v>
      </c>
      <c r="Q26" s="61" t="s">
        <v>140</v>
      </c>
      <c r="R26" s="62" t="s">
        <v>172</v>
      </c>
      <c r="S26" s="60" t="s">
        <v>60</v>
      </c>
      <c r="T26" s="64"/>
      <c r="U26" s="60" t="s">
        <v>60</v>
      </c>
      <c r="V26" s="64"/>
    </row>
    <row r="27" spans="1:22" s="65" customFormat="1" ht="45" hidden="1" x14ac:dyDescent="0.25">
      <c r="A27" s="59" t="s">
        <v>527</v>
      </c>
      <c r="B27" s="66" t="s">
        <v>282</v>
      </c>
      <c r="C27" s="73" t="s">
        <v>652</v>
      </c>
      <c r="D27" s="66" t="s">
        <v>654</v>
      </c>
      <c r="E27" s="73" t="s">
        <v>257</v>
      </c>
      <c r="F27" s="66" t="s">
        <v>395</v>
      </c>
      <c r="G27" s="58" t="s">
        <v>148</v>
      </c>
      <c r="H27" s="58" t="s">
        <v>146</v>
      </c>
      <c r="I27" s="58" t="s">
        <v>133</v>
      </c>
      <c r="J27" s="67" t="s">
        <v>208</v>
      </c>
      <c r="K27" s="67" t="s">
        <v>631</v>
      </c>
      <c r="L27" s="73" t="s">
        <v>104</v>
      </c>
      <c r="M27" s="74" t="str">
        <f>VLOOKUP($B27,AC!$A:$K,11,FALSE)</f>
        <v>YYYR56THAISK03</v>
      </c>
      <c r="N27" s="67" t="s">
        <v>208</v>
      </c>
      <c r="O27" s="69"/>
      <c r="P27" s="61" t="s">
        <v>139</v>
      </c>
      <c r="Q27" s="61" t="s">
        <v>140</v>
      </c>
      <c r="R27" s="62" t="s">
        <v>172</v>
      </c>
      <c r="S27" s="60" t="s">
        <v>60</v>
      </c>
      <c r="T27" s="64"/>
      <c r="U27" s="60" t="s">
        <v>60</v>
      </c>
      <c r="V27" s="64"/>
    </row>
    <row r="28" spans="1:22" s="65" customFormat="1" ht="60" hidden="1" x14ac:dyDescent="0.25">
      <c r="A28" s="59" t="s">
        <v>542</v>
      </c>
      <c r="B28" s="66" t="s">
        <v>282</v>
      </c>
      <c r="C28" s="73" t="s">
        <v>653</v>
      </c>
      <c r="D28" s="66" t="s">
        <v>655</v>
      </c>
      <c r="E28" s="73" t="s">
        <v>257</v>
      </c>
      <c r="F28" s="66" t="s">
        <v>395</v>
      </c>
      <c r="G28" s="58" t="s">
        <v>148</v>
      </c>
      <c r="H28" s="58" t="s">
        <v>146</v>
      </c>
      <c r="I28" s="58" t="s">
        <v>133</v>
      </c>
      <c r="J28" s="67" t="s">
        <v>208</v>
      </c>
      <c r="K28" s="67" t="s">
        <v>631</v>
      </c>
      <c r="L28" s="73" t="s">
        <v>104</v>
      </c>
      <c r="M28" s="74" t="str">
        <f>VLOOKUP($B28,AC!$A:$K,11,FALSE)</f>
        <v>YYYR56THAISK03</v>
      </c>
      <c r="N28" s="67" t="s">
        <v>208</v>
      </c>
      <c r="O28" s="69"/>
      <c r="P28" s="61" t="s">
        <v>139</v>
      </c>
      <c r="Q28" s="61" t="s">
        <v>140</v>
      </c>
      <c r="R28" s="62" t="s">
        <v>172</v>
      </c>
      <c r="S28" s="60" t="s">
        <v>60</v>
      </c>
      <c r="T28" s="64"/>
      <c r="U28" s="60" t="s">
        <v>60</v>
      </c>
      <c r="V28" s="64"/>
    </row>
    <row r="29" spans="1:22" ht="45" hidden="1" x14ac:dyDescent="0.25">
      <c r="A29" s="90" t="s">
        <v>561</v>
      </c>
      <c r="B29" s="66" t="s">
        <v>673</v>
      </c>
      <c r="C29" s="73" t="s">
        <v>684</v>
      </c>
      <c r="D29" s="66" t="s">
        <v>686</v>
      </c>
      <c r="E29" s="73" t="s">
        <v>257</v>
      </c>
      <c r="F29" s="66" t="s">
        <v>395</v>
      </c>
      <c r="G29" s="58" t="s">
        <v>148</v>
      </c>
      <c r="H29" s="58" t="s">
        <v>146</v>
      </c>
      <c r="I29" s="58" t="s">
        <v>133</v>
      </c>
      <c r="J29" s="67" t="s">
        <v>378</v>
      </c>
      <c r="K29" s="68" t="s">
        <v>379</v>
      </c>
      <c r="L29" s="73" t="s">
        <v>104</v>
      </c>
      <c r="M29" s="74" t="str">
        <f>VLOOKUP($B29,AC!$A:$K,11,FALSE)</f>
        <v>YYYR56THAIKA07</v>
      </c>
      <c r="N29" s="67" t="s">
        <v>378</v>
      </c>
      <c r="O29" s="74" t="s">
        <v>689</v>
      </c>
      <c r="P29" s="93" t="s">
        <v>139</v>
      </c>
      <c r="Q29" s="93" t="s">
        <v>140</v>
      </c>
      <c r="R29" s="62" t="s">
        <v>172</v>
      </c>
      <c r="S29" s="94" t="s">
        <v>60</v>
      </c>
      <c r="T29" s="92"/>
      <c r="U29" s="94" t="s">
        <v>60</v>
      </c>
      <c r="V29" s="92"/>
    </row>
    <row r="30" spans="1:22" s="65" customFormat="1" ht="30" hidden="1" x14ac:dyDescent="0.25">
      <c r="A30" s="90" t="s">
        <v>562</v>
      </c>
      <c r="B30" s="66" t="s">
        <v>312</v>
      </c>
      <c r="C30" s="73" t="s">
        <v>564</v>
      </c>
      <c r="D30" s="66" t="s">
        <v>568</v>
      </c>
      <c r="E30" s="73" t="s">
        <v>257</v>
      </c>
      <c r="F30" s="66" t="s">
        <v>395</v>
      </c>
      <c r="G30" s="58" t="s">
        <v>148</v>
      </c>
      <c r="H30" s="58" t="s">
        <v>146</v>
      </c>
      <c r="I30" s="58" t="s">
        <v>133</v>
      </c>
      <c r="J30" s="67" t="s">
        <v>208</v>
      </c>
      <c r="K30" s="67" t="s">
        <v>631</v>
      </c>
      <c r="L30" s="73" t="s">
        <v>104</v>
      </c>
      <c r="M30" s="74" t="str">
        <f>VLOOKUP($B30,AC!$A:$K,11,FALSE)</f>
        <v>YYYR56THAISK07</v>
      </c>
      <c r="N30" s="67" t="s">
        <v>208</v>
      </c>
      <c r="O30" s="69" t="s">
        <v>690</v>
      </c>
      <c r="P30" s="61" t="s">
        <v>139</v>
      </c>
      <c r="Q30" s="61" t="s">
        <v>140</v>
      </c>
      <c r="R30" s="62" t="s">
        <v>172</v>
      </c>
      <c r="S30" s="60" t="s">
        <v>60</v>
      </c>
      <c r="T30" s="64"/>
      <c r="U30" s="60" t="s">
        <v>60</v>
      </c>
      <c r="V30" s="64"/>
    </row>
    <row r="31" spans="1:22" s="65" customFormat="1" ht="30" hidden="1" x14ac:dyDescent="0.25">
      <c r="A31" s="90" t="s">
        <v>563</v>
      </c>
      <c r="B31" s="73" t="s">
        <v>284</v>
      </c>
      <c r="C31" s="73" t="s">
        <v>566</v>
      </c>
      <c r="D31" s="66" t="s">
        <v>570</v>
      </c>
      <c r="E31" s="73" t="s">
        <v>257</v>
      </c>
      <c r="F31" s="66" t="s">
        <v>395</v>
      </c>
      <c r="G31" s="58" t="s">
        <v>148</v>
      </c>
      <c r="H31" s="58" t="s">
        <v>146</v>
      </c>
      <c r="I31" s="58" t="s">
        <v>133</v>
      </c>
      <c r="J31" s="67" t="s">
        <v>208</v>
      </c>
      <c r="K31" s="67" t="s">
        <v>631</v>
      </c>
      <c r="L31" s="73" t="s">
        <v>104</v>
      </c>
      <c r="M31" s="74" t="str">
        <f>VLOOKUP($B31,AC!$A:$K,11,FALSE)</f>
        <v>YYYR56THAISK05</v>
      </c>
      <c r="N31" s="67" t="s">
        <v>208</v>
      </c>
      <c r="O31" s="69" t="s">
        <v>691</v>
      </c>
      <c r="P31" s="61" t="s">
        <v>139</v>
      </c>
      <c r="Q31" s="61" t="s">
        <v>140</v>
      </c>
      <c r="R31" s="62" t="s">
        <v>172</v>
      </c>
      <c r="S31" s="60" t="s">
        <v>60</v>
      </c>
      <c r="T31" s="64"/>
      <c r="U31" s="60" t="s">
        <v>60</v>
      </c>
      <c r="V31" s="64"/>
    </row>
    <row r="32" spans="1:22" s="65" customFormat="1" ht="30" hidden="1" x14ac:dyDescent="0.25">
      <c r="A32" s="90" t="s">
        <v>564</v>
      </c>
      <c r="B32" s="66" t="s">
        <v>319</v>
      </c>
      <c r="C32" s="73" t="s">
        <v>567</v>
      </c>
      <c r="D32" s="66" t="s">
        <v>322</v>
      </c>
      <c r="E32" s="73" t="s">
        <v>257</v>
      </c>
      <c r="F32" s="66" t="s">
        <v>395</v>
      </c>
      <c r="G32" s="58" t="s">
        <v>148</v>
      </c>
      <c r="H32" s="58" t="s">
        <v>146</v>
      </c>
      <c r="I32" s="58" t="s">
        <v>133</v>
      </c>
      <c r="J32" s="67" t="s">
        <v>208</v>
      </c>
      <c r="K32" s="67" t="s">
        <v>631</v>
      </c>
      <c r="L32" s="73" t="s">
        <v>104</v>
      </c>
      <c r="M32" s="74" t="str">
        <f>VLOOKUP($B32,AC!$A:$K,11,FALSE)</f>
        <v>YYYR56UKSK04</v>
      </c>
      <c r="N32" s="67" t="s">
        <v>208</v>
      </c>
      <c r="O32" s="69" t="s">
        <v>693</v>
      </c>
      <c r="P32" s="61" t="s">
        <v>139</v>
      </c>
      <c r="Q32" s="61" t="s">
        <v>140</v>
      </c>
      <c r="R32" s="62" t="s">
        <v>172</v>
      </c>
      <c r="S32" s="60" t="s">
        <v>60</v>
      </c>
      <c r="T32" s="64"/>
      <c r="U32" s="60" t="s">
        <v>60</v>
      </c>
      <c r="V32" s="64"/>
    </row>
    <row r="33" spans="1:22" s="65" customFormat="1" ht="45" hidden="1" x14ac:dyDescent="0.25">
      <c r="A33" s="90" t="s">
        <v>565</v>
      </c>
      <c r="B33" s="66" t="s">
        <v>321</v>
      </c>
      <c r="C33" s="73" t="s">
        <v>599</v>
      </c>
      <c r="D33" s="66" t="s">
        <v>324</v>
      </c>
      <c r="E33" s="73" t="s">
        <v>257</v>
      </c>
      <c r="F33" s="66" t="s">
        <v>395</v>
      </c>
      <c r="G33" s="58" t="s">
        <v>148</v>
      </c>
      <c r="H33" s="58" t="s">
        <v>146</v>
      </c>
      <c r="I33" s="58" t="s">
        <v>133</v>
      </c>
      <c r="J33" s="67" t="s">
        <v>208</v>
      </c>
      <c r="K33" s="67" t="s">
        <v>631</v>
      </c>
      <c r="L33" s="73" t="s">
        <v>104</v>
      </c>
      <c r="M33" s="74" t="str">
        <f>VLOOKUP($B33,AC!$A:$K,11,FALSE)</f>
        <v>YYYR56UKSK05</v>
      </c>
      <c r="N33" s="67" t="s">
        <v>208</v>
      </c>
      <c r="O33" s="69" t="s">
        <v>692</v>
      </c>
      <c r="P33" s="61" t="s">
        <v>139</v>
      </c>
      <c r="Q33" s="61" t="s">
        <v>140</v>
      </c>
      <c r="R33" s="62" t="s">
        <v>172</v>
      </c>
      <c r="S33" s="60" t="s">
        <v>60</v>
      </c>
      <c r="T33" s="64"/>
      <c r="U33" s="60" t="s">
        <v>60</v>
      </c>
      <c r="V33" s="64"/>
    </row>
    <row r="34" spans="1:22" ht="45" hidden="1" x14ac:dyDescent="0.25">
      <c r="A34" s="90" t="s">
        <v>566</v>
      </c>
      <c r="B34" s="66" t="s">
        <v>672</v>
      </c>
      <c r="C34" s="73" t="s">
        <v>682</v>
      </c>
      <c r="D34" s="66" t="s">
        <v>674</v>
      </c>
      <c r="E34" s="73" t="s">
        <v>257</v>
      </c>
      <c r="F34" s="66" t="s">
        <v>395</v>
      </c>
      <c r="G34" s="58" t="s">
        <v>148</v>
      </c>
      <c r="H34" s="58" t="s">
        <v>146</v>
      </c>
      <c r="I34" s="58" t="s">
        <v>133</v>
      </c>
      <c r="J34" s="67" t="s">
        <v>378</v>
      </c>
      <c r="K34" s="68" t="s">
        <v>379</v>
      </c>
      <c r="L34" s="73" t="s">
        <v>104</v>
      </c>
      <c r="M34" s="74" t="str">
        <f>VLOOKUP($B34,AC!$A:$K,11,FALSE)</f>
        <v>YYYR56THAIKA06</v>
      </c>
      <c r="N34" s="67" t="s">
        <v>378</v>
      </c>
      <c r="O34" s="69" t="s">
        <v>703</v>
      </c>
      <c r="P34" s="61" t="s">
        <v>139</v>
      </c>
      <c r="Q34" s="61" t="s">
        <v>140</v>
      </c>
      <c r="R34" s="62" t="s">
        <v>172</v>
      </c>
      <c r="S34" s="60" t="s">
        <v>60</v>
      </c>
      <c r="T34" s="64"/>
      <c r="U34" s="60" t="s">
        <v>60</v>
      </c>
      <c r="V34" s="64"/>
    </row>
    <row r="35" spans="1:22" ht="45" hidden="1" x14ac:dyDescent="0.25">
      <c r="A35" s="90" t="s">
        <v>567</v>
      </c>
      <c r="B35" s="66" t="s">
        <v>410</v>
      </c>
      <c r="C35" s="73" t="s">
        <v>683</v>
      </c>
      <c r="D35" s="66" t="s">
        <v>428</v>
      </c>
      <c r="E35" s="73" t="s">
        <v>257</v>
      </c>
      <c r="F35" s="66" t="s">
        <v>395</v>
      </c>
      <c r="G35" s="58" t="s">
        <v>148</v>
      </c>
      <c r="H35" s="58" t="s">
        <v>146</v>
      </c>
      <c r="I35" s="58" t="s">
        <v>133</v>
      </c>
      <c r="J35" s="67" t="s">
        <v>208</v>
      </c>
      <c r="K35" s="67" t="s">
        <v>631</v>
      </c>
      <c r="L35" s="73" t="s">
        <v>104</v>
      </c>
      <c r="M35" s="74" t="str">
        <f>VLOOKUP($B35,AC!$A:$K,11,FALSE)</f>
        <v>YYYR56THAIKA05</v>
      </c>
      <c r="N35" s="67" t="s">
        <v>208</v>
      </c>
      <c r="O35" s="69" t="s">
        <v>695</v>
      </c>
      <c r="P35" s="61" t="s">
        <v>139</v>
      </c>
      <c r="Q35" s="61" t="s">
        <v>140</v>
      </c>
      <c r="R35" s="62" t="s">
        <v>172</v>
      </c>
      <c r="S35" s="60" t="s">
        <v>60</v>
      </c>
      <c r="T35" s="64"/>
      <c r="U35" s="60" t="s">
        <v>60</v>
      </c>
      <c r="V35" s="64"/>
    </row>
    <row r="36" spans="1:22" ht="45" hidden="1" x14ac:dyDescent="0.25">
      <c r="A36" s="90" t="s">
        <v>599</v>
      </c>
      <c r="B36" s="66" t="s">
        <v>673</v>
      </c>
      <c r="C36" s="73" t="s">
        <v>685</v>
      </c>
      <c r="D36" s="66" t="s">
        <v>677</v>
      </c>
      <c r="E36" s="73" t="s">
        <v>257</v>
      </c>
      <c r="F36" s="66" t="s">
        <v>395</v>
      </c>
      <c r="G36" s="58" t="s">
        <v>148</v>
      </c>
      <c r="H36" s="58" t="s">
        <v>146</v>
      </c>
      <c r="I36" s="58" t="s">
        <v>133</v>
      </c>
      <c r="J36" s="67" t="s">
        <v>378</v>
      </c>
      <c r="K36" s="68" t="s">
        <v>379</v>
      </c>
      <c r="L36" s="73" t="s">
        <v>104</v>
      </c>
      <c r="M36" s="74" t="str">
        <f>VLOOKUP($B36,AC!$A:$K,11,FALSE)</f>
        <v>YYYR56THAIKA07</v>
      </c>
      <c r="N36" s="67" t="s">
        <v>378</v>
      </c>
      <c r="O36" s="69" t="s">
        <v>769</v>
      </c>
      <c r="P36" s="61" t="s">
        <v>139</v>
      </c>
      <c r="Q36" s="61" t="s">
        <v>140</v>
      </c>
      <c r="R36" s="62" t="s">
        <v>172</v>
      </c>
      <c r="S36" s="60" t="s">
        <v>60</v>
      </c>
      <c r="T36" s="64"/>
      <c r="U36" s="60" t="s">
        <v>60</v>
      </c>
      <c r="V36" s="64"/>
    </row>
    <row r="37" spans="1:22" s="65" customFormat="1" ht="75" hidden="1" x14ac:dyDescent="0.25">
      <c r="A37" s="90" t="s">
        <v>651</v>
      </c>
      <c r="B37" s="66" t="s">
        <v>410</v>
      </c>
      <c r="C37" s="73" t="s">
        <v>701</v>
      </c>
      <c r="D37" s="66" t="s">
        <v>482</v>
      </c>
      <c r="E37" s="73" t="s">
        <v>257</v>
      </c>
      <c r="F37" s="66" t="s">
        <v>395</v>
      </c>
      <c r="G37" s="58" t="s">
        <v>148</v>
      </c>
      <c r="H37" s="58" t="s">
        <v>146</v>
      </c>
      <c r="I37" s="58" t="s">
        <v>133</v>
      </c>
      <c r="J37" s="67" t="s">
        <v>208</v>
      </c>
      <c r="K37" s="67" t="s">
        <v>631</v>
      </c>
      <c r="L37" s="73" t="s">
        <v>104</v>
      </c>
      <c r="M37" s="74" t="str">
        <f>VLOOKUP($B37,AC!$A:$K,11,FALSE)</f>
        <v>YYYR56THAIKA05</v>
      </c>
      <c r="N37" s="67" t="s">
        <v>208</v>
      </c>
      <c r="O37" s="69" t="s">
        <v>702</v>
      </c>
      <c r="P37" s="61" t="s">
        <v>139</v>
      </c>
      <c r="Q37" s="61" t="s">
        <v>140</v>
      </c>
      <c r="R37" s="62" t="s">
        <v>172</v>
      </c>
      <c r="S37" s="60" t="s">
        <v>60</v>
      </c>
      <c r="T37" s="64"/>
      <c r="U37" s="60" t="s">
        <v>60</v>
      </c>
      <c r="V37" s="64"/>
    </row>
    <row r="38" spans="1:22" s="65" customFormat="1" ht="45" hidden="1" x14ac:dyDescent="0.25">
      <c r="A38" s="171" t="s">
        <v>652</v>
      </c>
      <c r="B38" s="66" t="s">
        <v>705</v>
      </c>
      <c r="C38" s="73" t="s">
        <v>713</v>
      </c>
      <c r="D38" s="66" t="s">
        <v>285</v>
      </c>
      <c r="E38" s="73" t="s">
        <v>257</v>
      </c>
      <c r="F38" s="66" t="s">
        <v>635</v>
      </c>
      <c r="G38" s="58" t="s">
        <v>716</v>
      </c>
      <c r="H38" s="58" t="s">
        <v>717</v>
      </c>
      <c r="I38" s="58" t="s">
        <v>707</v>
      </c>
      <c r="J38" s="67" t="s">
        <v>208</v>
      </c>
      <c r="K38" s="184" t="s">
        <v>820</v>
      </c>
      <c r="L38" s="73" t="s">
        <v>104</v>
      </c>
      <c r="M38" s="66" t="s">
        <v>290</v>
      </c>
      <c r="N38" s="67" t="s">
        <v>208</v>
      </c>
      <c r="O38" s="69" t="s">
        <v>918</v>
      </c>
      <c r="P38" s="61" t="s">
        <v>139</v>
      </c>
      <c r="Q38" s="61" t="s">
        <v>140</v>
      </c>
      <c r="R38" s="62" t="s">
        <v>172</v>
      </c>
      <c r="S38" s="60" t="s">
        <v>60</v>
      </c>
      <c r="T38" s="64"/>
      <c r="U38" s="60" t="s">
        <v>60</v>
      </c>
      <c r="V38" s="64"/>
    </row>
    <row r="39" spans="1:22" s="65" customFormat="1" ht="30" hidden="1" x14ac:dyDescent="0.25">
      <c r="A39" s="59" t="s">
        <v>653</v>
      </c>
      <c r="B39" s="66" t="s">
        <v>705</v>
      </c>
      <c r="C39" s="73" t="s">
        <v>714</v>
      </c>
      <c r="D39" s="66" t="s">
        <v>350</v>
      </c>
      <c r="E39" s="73" t="s">
        <v>257</v>
      </c>
      <c r="F39" s="66" t="s">
        <v>635</v>
      </c>
      <c r="G39" s="58" t="s">
        <v>716</v>
      </c>
      <c r="H39" s="58" t="s">
        <v>717</v>
      </c>
      <c r="I39" s="58" t="s">
        <v>707</v>
      </c>
      <c r="J39" s="67" t="s">
        <v>208</v>
      </c>
      <c r="K39" s="184" t="s">
        <v>820</v>
      </c>
      <c r="L39" s="73" t="s">
        <v>104</v>
      </c>
      <c r="M39" s="66" t="s">
        <v>290</v>
      </c>
      <c r="N39" s="67" t="s">
        <v>208</v>
      </c>
      <c r="O39" s="69" t="s">
        <v>925</v>
      </c>
      <c r="P39" s="61" t="s">
        <v>139</v>
      </c>
      <c r="Q39" s="61" t="s">
        <v>140</v>
      </c>
      <c r="R39" s="62" t="s">
        <v>172</v>
      </c>
      <c r="S39" s="60" t="s">
        <v>60</v>
      </c>
      <c r="T39" s="64"/>
      <c r="U39" s="60" t="s">
        <v>60</v>
      </c>
      <c r="V39" s="64"/>
    </row>
    <row r="40" spans="1:22" s="65" customFormat="1" ht="30" hidden="1" x14ac:dyDescent="0.25">
      <c r="A40" s="96" t="s">
        <v>682</v>
      </c>
      <c r="B40" s="66" t="s">
        <v>706</v>
      </c>
      <c r="C40" s="73" t="s">
        <v>715</v>
      </c>
      <c r="D40" s="66" t="s">
        <v>255</v>
      </c>
      <c r="E40" s="73" t="s">
        <v>257</v>
      </c>
      <c r="F40" s="66" t="s">
        <v>635</v>
      </c>
      <c r="G40" s="58" t="s">
        <v>716</v>
      </c>
      <c r="H40" s="58" t="s">
        <v>717</v>
      </c>
      <c r="I40" s="58" t="s">
        <v>707</v>
      </c>
      <c r="J40" s="67" t="s">
        <v>208</v>
      </c>
      <c r="K40" s="184" t="s">
        <v>820</v>
      </c>
      <c r="L40" s="73" t="s">
        <v>104</v>
      </c>
      <c r="M40" s="66" t="s">
        <v>256</v>
      </c>
      <c r="N40" s="67" t="s">
        <v>208</v>
      </c>
      <c r="O40" s="69"/>
      <c r="P40" s="61" t="s">
        <v>139</v>
      </c>
      <c r="Q40" s="61" t="s">
        <v>140</v>
      </c>
      <c r="R40" s="62" t="s">
        <v>172</v>
      </c>
      <c r="S40" s="60" t="s">
        <v>60</v>
      </c>
      <c r="T40" s="64"/>
      <c r="U40" s="60" t="s">
        <v>60</v>
      </c>
      <c r="V40" s="64"/>
    </row>
    <row r="41" spans="1:22" ht="45" hidden="1" x14ac:dyDescent="0.25">
      <c r="A41" s="90" t="s">
        <v>683</v>
      </c>
      <c r="B41" s="66" t="s">
        <v>410</v>
      </c>
      <c r="C41" s="99" t="s">
        <v>770</v>
      </c>
      <c r="D41" s="66" t="s">
        <v>771</v>
      </c>
      <c r="E41" s="73" t="s">
        <v>257</v>
      </c>
      <c r="F41" s="66" t="s">
        <v>395</v>
      </c>
      <c r="G41" s="58" t="s">
        <v>148</v>
      </c>
      <c r="H41" s="58" t="s">
        <v>146</v>
      </c>
      <c r="I41" s="58" t="s">
        <v>133</v>
      </c>
      <c r="J41" s="67" t="s">
        <v>378</v>
      </c>
      <c r="K41" s="68" t="s">
        <v>379</v>
      </c>
      <c r="L41" s="73" t="s">
        <v>104</v>
      </c>
      <c r="M41" s="74" t="str">
        <f>VLOOKUP($B41,AC!$A:$K,11,FALSE)</f>
        <v>YYYR56THAIKA05</v>
      </c>
      <c r="N41" s="67" t="s">
        <v>378</v>
      </c>
      <c r="O41" s="74" t="s">
        <v>773</v>
      </c>
      <c r="P41" s="61" t="s">
        <v>139</v>
      </c>
      <c r="Q41" s="61" t="s">
        <v>140</v>
      </c>
      <c r="R41" s="62" t="s">
        <v>172</v>
      </c>
      <c r="S41" s="60" t="s">
        <v>60</v>
      </c>
      <c r="T41" s="64"/>
      <c r="U41" s="60" t="s">
        <v>60</v>
      </c>
      <c r="V41" s="64"/>
    </row>
    <row r="42" spans="1:22" ht="45" hidden="1" x14ac:dyDescent="0.25">
      <c r="A42" s="59" t="s">
        <v>684</v>
      </c>
      <c r="B42" s="66" t="s">
        <v>407</v>
      </c>
      <c r="C42" s="73" t="s">
        <v>795</v>
      </c>
      <c r="D42" s="66" t="s">
        <v>796</v>
      </c>
      <c r="E42" s="73" t="s">
        <v>257</v>
      </c>
      <c r="F42" s="66" t="s">
        <v>395</v>
      </c>
      <c r="G42" s="58" t="s">
        <v>148</v>
      </c>
      <c r="H42" s="58" t="s">
        <v>146</v>
      </c>
      <c r="I42" s="58" t="s">
        <v>133</v>
      </c>
      <c r="J42" s="67" t="s">
        <v>378</v>
      </c>
      <c r="K42" s="68" t="s">
        <v>379</v>
      </c>
      <c r="L42" s="73" t="s">
        <v>104</v>
      </c>
      <c r="M42" s="74" t="str">
        <f>VLOOKUP($B42,AC!$A:$K,11,FALSE)</f>
        <v>YYYR56THAIKA02</v>
      </c>
      <c r="N42" s="67" t="s">
        <v>378</v>
      </c>
      <c r="O42" s="131" t="s">
        <v>842</v>
      </c>
      <c r="P42" s="61" t="s">
        <v>139</v>
      </c>
      <c r="Q42" s="61" t="s">
        <v>140</v>
      </c>
      <c r="R42" s="62" t="s">
        <v>172</v>
      </c>
      <c r="S42" s="60" t="s">
        <v>60</v>
      </c>
      <c r="T42" s="64"/>
      <c r="U42" s="60" t="s">
        <v>60</v>
      </c>
      <c r="V42" s="64"/>
    </row>
    <row r="43" spans="1:22" s="65" customFormat="1" ht="30" hidden="1" x14ac:dyDescent="0.25">
      <c r="A43" s="132" t="s">
        <v>685</v>
      </c>
      <c r="B43" s="66" t="s">
        <v>799</v>
      </c>
      <c r="C43" s="73" t="s">
        <v>799</v>
      </c>
      <c r="D43" s="66" t="s">
        <v>799</v>
      </c>
      <c r="E43" s="73" t="s">
        <v>257</v>
      </c>
      <c r="F43" s="66" t="s">
        <v>395</v>
      </c>
      <c r="G43" s="58" t="s">
        <v>148</v>
      </c>
      <c r="H43" s="58" t="s">
        <v>146</v>
      </c>
      <c r="I43" s="58" t="s">
        <v>133</v>
      </c>
      <c r="J43" s="67" t="s">
        <v>777</v>
      </c>
      <c r="K43" s="68" t="s">
        <v>776</v>
      </c>
      <c r="L43" s="73" t="s">
        <v>104</v>
      </c>
      <c r="M43" s="74" t="e">
        <f>VLOOKUP($B43,AC!$A:$K,11,FALSE)</f>
        <v>#N/A</v>
      </c>
      <c r="N43" s="67" t="s">
        <v>777</v>
      </c>
      <c r="O43" s="74" t="s">
        <v>819</v>
      </c>
      <c r="P43" s="61" t="s">
        <v>139</v>
      </c>
      <c r="Q43" s="61" t="s">
        <v>140</v>
      </c>
      <c r="R43" s="62" t="s">
        <v>172</v>
      </c>
      <c r="S43" s="60" t="s">
        <v>60</v>
      </c>
      <c r="T43" s="64"/>
      <c r="U43" s="60" t="s">
        <v>60</v>
      </c>
      <c r="V43" s="64"/>
    </row>
    <row r="44" spans="1:22" s="65" customFormat="1" ht="45" hidden="1" x14ac:dyDescent="0.25">
      <c r="A44" s="132" t="s">
        <v>701</v>
      </c>
      <c r="B44" s="66" t="s">
        <v>775</v>
      </c>
      <c r="C44" s="73" t="s">
        <v>778</v>
      </c>
      <c r="D44" s="66" t="s">
        <v>286</v>
      </c>
      <c r="E44" s="73" t="s">
        <v>257</v>
      </c>
      <c r="F44" s="66" t="s">
        <v>635</v>
      </c>
      <c r="G44" s="58" t="s">
        <v>716</v>
      </c>
      <c r="H44" s="58" t="s">
        <v>717</v>
      </c>
      <c r="I44" s="58" t="s">
        <v>707</v>
      </c>
      <c r="J44" s="67" t="s">
        <v>208</v>
      </c>
      <c r="K44" s="67" t="s">
        <v>820</v>
      </c>
      <c r="L44" s="73" t="s">
        <v>104</v>
      </c>
      <c r="M44" s="74" t="str">
        <f>VLOOKUP($B44,AC!$A:$K,11,FALSE)</f>
        <v>YYYR56THAISK02</v>
      </c>
      <c r="N44" s="67" t="s">
        <v>208</v>
      </c>
      <c r="O44" s="69" t="s">
        <v>824</v>
      </c>
      <c r="P44" s="61" t="s">
        <v>139</v>
      </c>
      <c r="Q44" s="61" t="s">
        <v>140</v>
      </c>
      <c r="R44" s="62" t="s">
        <v>172</v>
      </c>
      <c r="S44" s="60" t="s">
        <v>60</v>
      </c>
      <c r="T44" s="64"/>
      <c r="U44" s="60" t="s">
        <v>60</v>
      </c>
      <c r="V44" s="64"/>
    </row>
    <row r="45" spans="1:22" s="65" customFormat="1" ht="30" hidden="1" x14ac:dyDescent="0.25">
      <c r="A45" s="171" t="s">
        <v>713</v>
      </c>
      <c r="B45" s="66" t="s">
        <v>775</v>
      </c>
      <c r="C45" s="73" t="s">
        <v>779</v>
      </c>
      <c r="D45" s="66" t="s">
        <v>351</v>
      </c>
      <c r="E45" s="73" t="s">
        <v>257</v>
      </c>
      <c r="F45" s="66" t="s">
        <v>635</v>
      </c>
      <c r="G45" s="58" t="s">
        <v>716</v>
      </c>
      <c r="H45" s="58" t="s">
        <v>717</v>
      </c>
      <c r="I45" s="58" t="s">
        <v>707</v>
      </c>
      <c r="J45" s="67" t="s">
        <v>208</v>
      </c>
      <c r="K45" s="67" t="s">
        <v>820</v>
      </c>
      <c r="L45" s="73" t="s">
        <v>104</v>
      </c>
      <c r="M45" s="74" t="str">
        <f>VLOOKUP($B45,AC!$A:$K,11,FALSE)</f>
        <v>YYYR56THAISK02</v>
      </c>
      <c r="N45" s="67" t="s">
        <v>208</v>
      </c>
      <c r="O45" s="69" t="s">
        <v>888</v>
      </c>
      <c r="P45" s="61" t="s">
        <v>139</v>
      </c>
      <c r="Q45" s="61" t="s">
        <v>140</v>
      </c>
      <c r="R45" s="62" t="s">
        <v>172</v>
      </c>
      <c r="S45" s="60" t="s">
        <v>60</v>
      </c>
      <c r="T45" s="64"/>
      <c r="U45" s="60" t="s">
        <v>60</v>
      </c>
      <c r="V45" s="64"/>
    </row>
    <row r="46" spans="1:22" s="65" customFormat="1" ht="45" hidden="1" x14ac:dyDescent="0.25">
      <c r="A46" s="132" t="s">
        <v>714</v>
      </c>
      <c r="B46" s="66" t="s">
        <v>818</v>
      </c>
      <c r="C46" s="73" t="s">
        <v>821</v>
      </c>
      <c r="D46" s="66" t="s">
        <v>287</v>
      </c>
      <c r="E46" s="73" t="s">
        <v>257</v>
      </c>
      <c r="F46" s="66" t="s">
        <v>635</v>
      </c>
      <c r="G46" s="58" t="s">
        <v>716</v>
      </c>
      <c r="H46" s="58" t="s">
        <v>717</v>
      </c>
      <c r="I46" s="58" t="s">
        <v>707</v>
      </c>
      <c r="J46" s="126" t="s">
        <v>208</v>
      </c>
      <c r="K46" s="126" t="s">
        <v>820</v>
      </c>
      <c r="L46" s="73" t="s">
        <v>104</v>
      </c>
      <c r="M46" s="74" t="str">
        <f>VLOOKUP($B46,AC!$A:$K,11,FALSE)</f>
        <v>YYYR56THAISK04</v>
      </c>
      <c r="N46" s="126" t="s">
        <v>208</v>
      </c>
      <c r="O46" s="69" t="s">
        <v>843</v>
      </c>
      <c r="P46" s="61" t="s">
        <v>139</v>
      </c>
      <c r="Q46" s="61" t="s">
        <v>140</v>
      </c>
      <c r="R46" s="62" t="s">
        <v>172</v>
      </c>
      <c r="S46" s="60" t="s">
        <v>60</v>
      </c>
      <c r="T46" s="64"/>
      <c r="U46" s="60" t="s">
        <v>60</v>
      </c>
      <c r="V46" s="64"/>
    </row>
    <row r="47" spans="1:22" s="65" customFormat="1" ht="30" hidden="1" x14ac:dyDescent="0.25">
      <c r="A47" s="59" t="s">
        <v>715</v>
      </c>
      <c r="B47" s="66" t="s">
        <v>818</v>
      </c>
      <c r="C47" s="73" t="s">
        <v>822</v>
      </c>
      <c r="D47" s="66" t="s">
        <v>568</v>
      </c>
      <c r="E47" s="73" t="s">
        <v>257</v>
      </c>
      <c r="F47" s="66" t="s">
        <v>635</v>
      </c>
      <c r="G47" s="58" t="s">
        <v>716</v>
      </c>
      <c r="H47" s="58" t="s">
        <v>717</v>
      </c>
      <c r="I47" s="58" t="s">
        <v>707</v>
      </c>
      <c r="J47" s="67" t="s">
        <v>208</v>
      </c>
      <c r="K47" s="67" t="s">
        <v>820</v>
      </c>
      <c r="L47" s="73" t="s">
        <v>104</v>
      </c>
      <c r="M47" s="74" t="str">
        <f>VLOOKUP($B47,AC!$A:$K,11,FALSE)</f>
        <v>YYYR56THAISK04</v>
      </c>
      <c r="N47" s="67" t="s">
        <v>208</v>
      </c>
      <c r="O47" s="69"/>
      <c r="P47" s="61" t="s">
        <v>139</v>
      </c>
      <c r="Q47" s="61" t="s">
        <v>140</v>
      </c>
      <c r="R47" s="62" t="s">
        <v>172</v>
      </c>
      <c r="S47" s="60" t="s">
        <v>60</v>
      </c>
      <c r="T47" s="64"/>
      <c r="U47" s="60" t="s">
        <v>60</v>
      </c>
      <c r="V47" s="64"/>
    </row>
    <row r="48" spans="1:22" s="125" customFormat="1" ht="30" hidden="1" x14ac:dyDescent="0.25">
      <c r="A48" s="132" t="s">
        <v>770</v>
      </c>
      <c r="B48" s="148" t="s">
        <v>827</v>
      </c>
      <c r="C48" s="143" t="s">
        <v>836</v>
      </c>
      <c r="D48" s="148" t="s">
        <v>844</v>
      </c>
      <c r="E48" s="143" t="s">
        <v>257</v>
      </c>
      <c r="F48" s="148" t="s">
        <v>395</v>
      </c>
      <c r="G48" s="149" t="s">
        <v>148</v>
      </c>
      <c r="H48" s="149" t="s">
        <v>146</v>
      </c>
      <c r="I48" s="149" t="s">
        <v>133</v>
      </c>
      <c r="J48" s="144" t="s">
        <v>777</v>
      </c>
      <c r="K48" s="145" t="s">
        <v>776</v>
      </c>
      <c r="L48" s="143" t="s">
        <v>104</v>
      </c>
      <c r="M48" s="153" t="s">
        <v>826</v>
      </c>
      <c r="N48" s="144" t="s">
        <v>777</v>
      </c>
      <c r="O48" s="147" t="s">
        <v>852</v>
      </c>
      <c r="P48" s="151" t="s">
        <v>139</v>
      </c>
      <c r="Q48" s="151" t="s">
        <v>140</v>
      </c>
      <c r="R48" s="152" t="s">
        <v>172</v>
      </c>
      <c r="S48" s="146" t="s">
        <v>60</v>
      </c>
      <c r="T48" s="150"/>
      <c r="U48" s="146" t="s">
        <v>60</v>
      </c>
      <c r="V48" s="150"/>
    </row>
    <row r="49" spans="1:22" ht="30" hidden="1" x14ac:dyDescent="0.25">
      <c r="A49" s="158" t="s">
        <v>778</v>
      </c>
      <c r="B49" s="187" t="s">
        <v>827</v>
      </c>
      <c r="C49" s="183" t="s">
        <v>836</v>
      </c>
      <c r="D49" s="148" t="s">
        <v>799</v>
      </c>
      <c r="E49" s="143" t="s">
        <v>257</v>
      </c>
      <c r="F49" s="148" t="s">
        <v>395</v>
      </c>
      <c r="G49" s="149" t="s">
        <v>148</v>
      </c>
      <c r="H49" s="165" t="s">
        <v>146</v>
      </c>
      <c r="I49" s="149" t="s">
        <v>133</v>
      </c>
      <c r="J49" s="144" t="s">
        <v>777</v>
      </c>
      <c r="K49" s="145" t="s">
        <v>776</v>
      </c>
      <c r="L49" s="143" t="s">
        <v>104</v>
      </c>
      <c r="M49" s="153" t="s">
        <v>826</v>
      </c>
      <c r="N49" s="144" t="s">
        <v>777</v>
      </c>
      <c r="O49" s="170" t="s">
        <v>887</v>
      </c>
      <c r="P49" s="151" t="s">
        <v>139</v>
      </c>
      <c r="Q49" s="151" t="s">
        <v>140</v>
      </c>
      <c r="R49" s="152" t="s">
        <v>172</v>
      </c>
      <c r="S49" s="146" t="s">
        <v>60</v>
      </c>
      <c r="T49" s="150"/>
      <c r="U49" s="146" t="s">
        <v>60</v>
      </c>
      <c r="V49" s="150"/>
    </row>
    <row r="50" spans="1:22" s="154" customFormat="1" ht="30" hidden="1" x14ac:dyDescent="0.25">
      <c r="A50" s="171" t="s">
        <v>853</v>
      </c>
      <c r="B50" s="187" t="s">
        <v>854</v>
      </c>
      <c r="C50" s="158" t="s">
        <v>853</v>
      </c>
      <c r="D50" s="161" t="s">
        <v>799</v>
      </c>
      <c r="E50" s="155" t="s">
        <v>257</v>
      </c>
      <c r="F50" s="161" t="s">
        <v>395</v>
      </c>
      <c r="G50" s="165" t="s">
        <v>148</v>
      </c>
      <c r="H50" s="165" t="s">
        <v>146</v>
      </c>
      <c r="I50" s="165" t="s">
        <v>133</v>
      </c>
      <c r="J50" s="156" t="s">
        <v>777</v>
      </c>
      <c r="K50" s="157" t="s">
        <v>776</v>
      </c>
      <c r="L50" s="155" t="s">
        <v>104</v>
      </c>
      <c r="M50" s="161" t="s">
        <v>303</v>
      </c>
      <c r="N50" s="156" t="s">
        <v>777</v>
      </c>
      <c r="O50" s="160" t="s">
        <v>859</v>
      </c>
      <c r="P50" s="167" t="s">
        <v>139</v>
      </c>
      <c r="Q50" s="167" t="s">
        <v>140</v>
      </c>
      <c r="R50" s="168" t="s">
        <v>172</v>
      </c>
      <c r="S50" s="159" t="s">
        <v>60</v>
      </c>
      <c r="T50" s="166"/>
      <c r="U50" s="159" t="s">
        <v>60</v>
      </c>
      <c r="V50" s="166"/>
    </row>
    <row r="51" spans="1:22" s="154" customFormat="1" ht="30" hidden="1" x14ac:dyDescent="0.25">
      <c r="A51" s="158" t="s">
        <v>779</v>
      </c>
      <c r="B51" s="187" t="s">
        <v>775</v>
      </c>
      <c r="C51" s="183" t="s">
        <v>909</v>
      </c>
      <c r="D51" s="187" t="s">
        <v>509</v>
      </c>
      <c r="E51" s="183" t="s">
        <v>257</v>
      </c>
      <c r="F51" s="187" t="s">
        <v>635</v>
      </c>
      <c r="G51" s="191" t="s">
        <v>716</v>
      </c>
      <c r="H51" s="191" t="s">
        <v>717</v>
      </c>
      <c r="I51" s="191" t="s">
        <v>707</v>
      </c>
      <c r="J51" s="184" t="s">
        <v>208</v>
      </c>
      <c r="K51" s="184" t="s">
        <v>820</v>
      </c>
      <c r="L51" s="183" t="s">
        <v>104</v>
      </c>
      <c r="M51" s="153" t="str">
        <f>VLOOKUP($B51,AC!$A:$K,11,FALSE)</f>
        <v>YYYR56THAISK02</v>
      </c>
      <c r="N51" s="184" t="s">
        <v>208</v>
      </c>
      <c r="O51" s="186"/>
      <c r="P51" s="167" t="s">
        <v>139</v>
      </c>
      <c r="Q51" s="167" t="s">
        <v>140</v>
      </c>
      <c r="R51" s="168" t="s">
        <v>172</v>
      </c>
      <c r="S51" s="159" t="s">
        <v>60</v>
      </c>
      <c r="T51" s="192"/>
      <c r="U51" s="159" t="s">
        <v>60</v>
      </c>
      <c r="V51" s="192"/>
    </row>
    <row r="52" spans="1:22" s="154" customFormat="1" ht="45" hidden="1" x14ac:dyDescent="0.25">
      <c r="A52" s="171" t="s">
        <v>787</v>
      </c>
      <c r="B52" s="187" t="s">
        <v>860</v>
      </c>
      <c r="C52" s="183" t="s">
        <v>869</v>
      </c>
      <c r="D52" s="187" t="s">
        <v>288</v>
      </c>
      <c r="E52" s="183" t="s">
        <v>257</v>
      </c>
      <c r="F52" s="187" t="s">
        <v>635</v>
      </c>
      <c r="G52" s="191" t="s">
        <v>716</v>
      </c>
      <c r="H52" s="191" t="s">
        <v>717</v>
      </c>
      <c r="I52" s="191" t="s">
        <v>707</v>
      </c>
      <c r="J52" s="184" t="s">
        <v>208</v>
      </c>
      <c r="K52" s="184" t="s">
        <v>820</v>
      </c>
      <c r="L52" s="183" t="s">
        <v>104</v>
      </c>
      <c r="M52" s="187" t="s">
        <v>380</v>
      </c>
      <c r="N52" s="184" t="s">
        <v>208</v>
      </c>
      <c r="O52" s="186" t="s">
        <v>915</v>
      </c>
      <c r="P52" s="167" t="s">
        <v>139</v>
      </c>
      <c r="Q52" s="167" t="s">
        <v>140</v>
      </c>
      <c r="R52" s="168" t="s">
        <v>172</v>
      </c>
      <c r="S52" s="159" t="s">
        <v>60</v>
      </c>
      <c r="T52" s="192"/>
      <c r="U52" s="159" t="s">
        <v>60</v>
      </c>
      <c r="V52" s="192"/>
    </row>
    <row r="53" spans="1:22" s="154" customFormat="1" ht="30" hidden="1" x14ac:dyDescent="0.25">
      <c r="A53" s="171" t="s">
        <v>788</v>
      </c>
      <c r="B53" s="187" t="s">
        <v>861</v>
      </c>
      <c r="C53" s="183" t="s">
        <v>875</v>
      </c>
      <c r="D53" s="187" t="s">
        <v>301</v>
      </c>
      <c r="E53" s="183" t="s">
        <v>257</v>
      </c>
      <c r="F53" s="187" t="s">
        <v>635</v>
      </c>
      <c r="G53" s="191" t="s">
        <v>716</v>
      </c>
      <c r="H53" s="191" t="s">
        <v>717</v>
      </c>
      <c r="I53" s="191" t="s">
        <v>707</v>
      </c>
      <c r="J53" s="184" t="s">
        <v>208</v>
      </c>
      <c r="K53" s="184" t="s">
        <v>820</v>
      </c>
      <c r="L53" s="183" t="s">
        <v>104</v>
      </c>
      <c r="M53" s="187" t="s">
        <v>863</v>
      </c>
      <c r="N53" s="184" t="s">
        <v>208</v>
      </c>
      <c r="O53" s="186" t="s">
        <v>916</v>
      </c>
      <c r="P53" s="167" t="s">
        <v>139</v>
      </c>
      <c r="Q53" s="167" t="s">
        <v>140</v>
      </c>
      <c r="R53" s="168" t="s">
        <v>172</v>
      </c>
      <c r="S53" s="159" t="s">
        <v>60</v>
      </c>
      <c r="T53" s="192"/>
      <c r="U53" s="159" t="s">
        <v>60</v>
      </c>
      <c r="V53" s="192"/>
    </row>
    <row r="54" spans="1:22" s="154" customFormat="1" ht="45" hidden="1" x14ac:dyDescent="0.25">
      <c r="A54" s="171" t="s">
        <v>795</v>
      </c>
      <c r="B54" s="187" t="s">
        <v>862</v>
      </c>
      <c r="C54" s="183" t="s">
        <v>881</v>
      </c>
      <c r="D54" s="187" t="s">
        <v>759</v>
      </c>
      <c r="E54" s="183" t="s">
        <v>257</v>
      </c>
      <c r="F54" s="187" t="s">
        <v>635</v>
      </c>
      <c r="G54" s="191" t="s">
        <v>716</v>
      </c>
      <c r="H54" s="191" t="s">
        <v>717</v>
      </c>
      <c r="I54" s="191" t="s">
        <v>707</v>
      </c>
      <c r="J54" s="184" t="s">
        <v>378</v>
      </c>
      <c r="K54" s="185" t="s">
        <v>379</v>
      </c>
      <c r="L54" s="183" t="s">
        <v>104</v>
      </c>
      <c r="M54" s="187" t="s">
        <v>864</v>
      </c>
      <c r="N54" s="184" t="s">
        <v>378</v>
      </c>
      <c r="O54" s="186" t="s">
        <v>917</v>
      </c>
      <c r="P54" s="167" t="s">
        <v>139</v>
      </c>
      <c r="Q54" s="167" t="s">
        <v>140</v>
      </c>
      <c r="R54" s="168" t="s">
        <v>172</v>
      </c>
      <c r="S54" s="159" t="s">
        <v>60</v>
      </c>
      <c r="T54" s="192"/>
      <c r="U54" s="159" t="s">
        <v>60</v>
      </c>
      <c r="V54" s="192"/>
    </row>
    <row r="55" spans="1:22" s="154" customFormat="1" ht="30" hidden="1" x14ac:dyDescent="0.25">
      <c r="A55" s="158" t="s">
        <v>802</v>
      </c>
      <c r="B55" s="187" t="s">
        <v>705</v>
      </c>
      <c r="C55" s="183" t="s">
        <v>919</v>
      </c>
      <c r="D55" s="187" t="s">
        <v>352</v>
      </c>
      <c r="E55" s="183" t="s">
        <v>257</v>
      </c>
      <c r="F55" s="187" t="s">
        <v>635</v>
      </c>
      <c r="G55" s="191" t="s">
        <v>716</v>
      </c>
      <c r="H55" s="191" t="s">
        <v>717</v>
      </c>
      <c r="I55" s="191" t="s">
        <v>707</v>
      </c>
      <c r="J55" s="184" t="s">
        <v>208</v>
      </c>
      <c r="K55" s="184" t="s">
        <v>820</v>
      </c>
      <c r="L55" s="183" t="s">
        <v>104</v>
      </c>
      <c r="M55" s="153" t="str">
        <f>VLOOKUP($B55,AC!$A:$K,11,FALSE)</f>
        <v>YYYR56THAISK01</v>
      </c>
      <c r="N55" s="184" t="s">
        <v>208</v>
      </c>
      <c r="O55" s="186"/>
      <c r="P55" s="167" t="s">
        <v>139</v>
      </c>
      <c r="Q55" s="167" t="s">
        <v>140</v>
      </c>
      <c r="R55" s="168" t="s">
        <v>172</v>
      </c>
      <c r="S55" s="159" t="s">
        <v>60</v>
      </c>
      <c r="T55" s="192"/>
      <c r="U55" s="159" t="s">
        <v>60</v>
      </c>
      <c r="V55" s="192"/>
    </row>
    <row r="56" spans="1:22" s="154" customFormat="1" ht="30" hidden="1" x14ac:dyDescent="0.25">
      <c r="A56" s="158" t="s">
        <v>803</v>
      </c>
      <c r="B56" s="187" t="s">
        <v>926</v>
      </c>
      <c r="C56" s="183" t="s">
        <v>930</v>
      </c>
      <c r="D56" s="187" t="s">
        <v>927</v>
      </c>
      <c r="E56" s="183" t="s">
        <v>257</v>
      </c>
      <c r="F56" s="187" t="s">
        <v>635</v>
      </c>
      <c r="G56" s="191" t="s">
        <v>716</v>
      </c>
      <c r="H56" s="191" t="s">
        <v>717</v>
      </c>
      <c r="I56" s="191" t="s">
        <v>707</v>
      </c>
      <c r="J56" s="184" t="s">
        <v>378</v>
      </c>
      <c r="K56" s="185" t="s">
        <v>379</v>
      </c>
      <c r="L56" s="183" t="s">
        <v>104</v>
      </c>
      <c r="M56" s="187" t="s">
        <v>928</v>
      </c>
      <c r="N56" s="184" t="s">
        <v>378</v>
      </c>
      <c r="O56" s="153" t="s">
        <v>946</v>
      </c>
      <c r="P56" s="167" t="s">
        <v>139</v>
      </c>
      <c r="Q56" s="167" t="s">
        <v>140</v>
      </c>
      <c r="R56" s="168" t="s">
        <v>172</v>
      </c>
      <c r="S56" s="159" t="s">
        <v>60</v>
      </c>
      <c r="T56" s="192"/>
      <c r="U56" s="159" t="s">
        <v>60</v>
      </c>
      <c r="V56" s="192"/>
    </row>
    <row r="57" spans="1:22" s="154" customFormat="1" ht="45" hidden="1" x14ac:dyDescent="0.25">
      <c r="A57" s="171" t="s">
        <v>821</v>
      </c>
      <c r="B57" s="187" t="s">
        <v>786</v>
      </c>
      <c r="C57" s="183" t="s">
        <v>787</v>
      </c>
      <c r="D57" s="187" t="s">
        <v>287</v>
      </c>
      <c r="E57" s="183" t="s">
        <v>257</v>
      </c>
      <c r="F57" s="187" t="s">
        <v>635</v>
      </c>
      <c r="G57" s="191" t="s">
        <v>716</v>
      </c>
      <c r="H57" s="191" t="s">
        <v>717</v>
      </c>
      <c r="I57" s="191" t="s">
        <v>707</v>
      </c>
      <c r="J57" s="184" t="s">
        <v>208</v>
      </c>
      <c r="K57" s="184" t="s">
        <v>820</v>
      </c>
      <c r="L57" s="183" t="s">
        <v>104</v>
      </c>
      <c r="M57" s="153" t="str">
        <f>VLOOKUP($B57,AC!$A:$K,11,FALSE)</f>
        <v>YYYR56THAISK03</v>
      </c>
      <c r="N57" s="184" t="s">
        <v>208</v>
      </c>
      <c r="O57" s="153" t="s">
        <v>937</v>
      </c>
      <c r="P57" s="167" t="s">
        <v>139</v>
      </c>
      <c r="Q57" s="167" t="s">
        <v>140</v>
      </c>
      <c r="R57" s="168" t="s">
        <v>172</v>
      </c>
      <c r="S57" s="159" t="s">
        <v>60</v>
      </c>
      <c r="T57" s="192"/>
      <c r="U57" s="159" t="s">
        <v>60</v>
      </c>
      <c r="V57" s="192"/>
    </row>
    <row r="58" spans="1:22" s="154" customFormat="1" ht="30" hidden="1" x14ac:dyDescent="0.25">
      <c r="A58" s="171" t="s">
        <v>822</v>
      </c>
      <c r="B58" s="187" t="s">
        <v>786</v>
      </c>
      <c r="C58" s="183" t="s">
        <v>788</v>
      </c>
      <c r="D58" s="187" t="s">
        <v>568</v>
      </c>
      <c r="E58" s="183" t="s">
        <v>257</v>
      </c>
      <c r="F58" s="187" t="s">
        <v>635</v>
      </c>
      <c r="G58" s="191" t="s">
        <v>716</v>
      </c>
      <c r="H58" s="191" t="s">
        <v>717</v>
      </c>
      <c r="I58" s="191" t="s">
        <v>707</v>
      </c>
      <c r="J58" s="184" t="s">
        <v>208</v>
      </c>
      <c r="K58" s="184" t="s">
        <v>820</v>
      </c>
      <c r="L58" s="183" t="s">
        <v>104</v>
      </c>
      <c r="M58" s="153" t="str">
        <f>VLOOKUP($B58,AC!$A:$K,11,FALSE)</f>
        <v>YYYR56THAISK03</v>
      </c>
      <c r="N58" s="184" t="s">
        <v>208</v>
      </c>
      <c r="O58" s="153" t="s">
        <v>938</v>
      </c>
      <c r="P58" s="167" t="s">
        <v>139</v>
      </c>
      <c r="Q58" s="167" t="s">
        <v>140</v>
      </c>
      <c r="R58" s="168" t="s">
        <v>172</v>
      </c>
      <c r="S58" s="159" t="s">
        <v>60</v>
      </c>
      <c r="T58" s="192"/>
      <c r="U58" s="159" t="s">
        <v>60</v>
      </c>
      <c r="V58" s="192"/>
    </row>
    <row r="59" spans="1:22" s="154" customFormat="1" ht="30" hidden="1" x14ac:dyDescent="0.25">
      <c r="A59" s="171" t="s">
        <v>836</v>
      </c>
      <c r="B59" s="187" t="s">
        <v>786</v>
      </c>
      <c r="C59" s="183" t="s">
        <v>939</v>
      </c>
      <c r="D59" s="187" t="s">
        <v>570</v>
      </c>
      <c r="E59" s="183" t="s">
        <v>257</v>
      </c>
      <c r="F59" s="187" t="s">
        <v>635</v>
      </c>
      <c r="G59" s="191" t="s">
        <v>716</v>
      </c>
      <c r="H59" s="191" t="s">
        <v>717</v>
      </c>
      <c r="I59" s="191" t="s">
        <v>707</v>
      </c>
      <c r="J59" s="184" t="s">
        <v>777</v>
      </c>
      <c r="K59" s="185" t="s">
        <v>776</v>
      </c>
      <c r="L59" s="183" t="s">
        <v>104</v>
      </c>
      <c r="M59" s="153" t="str">
        <f>VLOOKUP($B59,AC!$A:$K,11,FALSE)</f>
        <v>YYYR56THAISK03</v>
      </c>
      <c r="N59" s="184" t="s">
        <v>777</v>
      </c>
      <c r="O59" s="186" t="s">
        <v>945</v>
      </c>
      <c r="P59" s="167" t="s">
        <v>139</v>
      </c>
      <c r="Q59" s="167" t="s">
        <v>140</v>
      </c>
      <c r="R59" s="168" t="s">
        <v>172</v>
      </c>
      <c r="S59" s="159" t="s">
        <v>60</v>
      </c>
      <c r="T59" s="192"/>
      <c r="U59" s="159" t="s">
        <v>60</v>
      </c>
      <c r="V59" s="192"/>
    </row>
    <row r="60" spans="1:22" ht="30" hidden="1" x14ac:dyDescent="0.25">
      <c r="A60" s="206" t="s">
        <v>851</v>
      </c>
      <c r="B60" s="209" t="s">
        <v>957</v>
      </c>
      <c r="C60" s="203" t="s">
        <v>950</v>
      </c>
      <c r="D60" s="209" t="s">
        <v>844</v>
      </c>
      <c r="E60" s="203" t="s">
        <v>257</v>
      </c>
      <c r="F60" s="209" t="s">
        <v>395</v>
      </c>
      <c r="G60" s="210" t="s">
        <v>148</v>
      </c>
      <c r="H60" s="210" t="s">
        <v>146</v>
      </c>
      <c r="I60" s="210" t="s">
        <v>133</v>
      </c>
      <c r="J60" s="204" t="s">
        <v>777</v>
      </c>
      <c r="K60" s="205" t="s">
        <v>776</v>
      </c>
      <c r="L60" s="203" t="s">
        <v>104</v>
      </c>
      <c r="M60" s="209" t="s">
        <v>864</v>
      </c>
      <c r="N60" s="204" t="s">
        <v>777</v>
      </c>
      <c r="O60" s="208"/>
      <c r="P60" s="212" t="s">
        <v>139</v>
      </c>
      <c r="Q60" s="212" t="s">
        <v>140</v>
      </c>
      <c r="R60" s="213" t="s">
        <v>172</v>
      </c>
      <c r="S60" s="207" t="s">
        <v>60</v>
      </c>
      <c r="T60" s="211"/>
      <c r="U60" s="207" t="s">
        <v>60</v>
      </c>
      <c r="V60" s="211"/>
    </row>
    <row r="61" spans="1:22" ht="30" hidden="1" x14ac:dyDescent="0.25">
      <c r="A61" s="206" t="s">
        <v>869</v>
      </c>
      <c r="B61" s="209" t="s">
        <v>957</v>
      </c>
      <c r="C61" s="203" t="s">
        <v>959</v>
      </c>
      <c r="D61" s="209" t="s">
        <v>799</v>
      </c>
      <c r="E61" s="203" t="s">
        <v>257</v>
      </c>
      <c r="F61" s="209" t="s">
        <v>395</v>
      </c>
      <c r="G61" s="210" t="s">
        <v>148</v>
      </c>
      <c r="H61" s="210" t="s">
        <v>146</v>
      </c>
      <c r="I61" s="210" t="s">
        <v>133</v>
      </c>
      <c r="J61" s="204" t="s">
        <v>777</v>
      </c>
      <c r="K61" s="205" t="s">
        <v>776</v>
      </c>
      <c r="L61" s="203" t="s">
        <v>104</v>
      </c>
      <c r="M61" s="209" t="s">
        <v>864</v>
      </c>
      <c r="N61" s="204" t="s">
        <v>777</v>
      </c>
      <c r="O61" s="208"/>
      <c r="P61" s="212" t="s">
        <v>139</v>
      </c>
      <c r="Q61" s="212" t="s">
        <v>140</v>
      </c>
      <c r="R61" s="213" t="s">
        <v>172</v>
      </c>
      <c r="S61" s="207" t="s">
        <v>60</v>
      </c>
      <c r="T61" s="211"/>
      <c r="U61" s="207" t="s">
        <v>60</v>
      </c>
      <c r="V61" s="211"/>
    </row>
    <row r="62" spans="1:22" s="154" customFormat="1" ht="30" hidden="1" x14ac:dyDescent="0.25">
      <c r="A62" s="206" t="s">
        <v>875</v>
      </c>
      <c r="B62" s="229" t="s">
        <v>970</v>
      </c>
      <c r="C62" s="225" t="s">
        <v>971</v>
      </c>
      <c r="D62" s="229" t="s">
        <v>322</v>
      </c>
      <c r="E62" s="225" t="s">
        <v>257</v>
      </c>
      <c r="F62" s="229" t="s">
        <v>635</v>
      </c>
      <c r="G62" s="233" t="s">
        <v>716</v>
      </c>
      <c r="H62" s="233" t="s">
        <v>717</v>
      </c>
      <c r="I62" s="233" t="s">
        <v>707</v>
      </c>
      <c r="J62" s="226" t="s">
        <v>208</v>
      </c>
      <c r="K62" s="226" t="s">
        <v>820</v>
      </c>
      <c r="L62" s="225" t="s">
        <v>104</v>
      </c>
      <c r="M62" s="235" t="str">
        <f>VLOOKUP($B62,AC!$A:$K,11,FALSE)</f>
        <v>YYYR56UKSK02</v>
      </c>
      <c r="N62" s="226" t="s">
        <v>208</v>
      </c>
      <c r="O62" s="228"/>
      <c r="P62" s="212" t="s">
        <v>139</v>
      </c>
      <c r="Q62" s="212" t="s">
        <v>140</v>
      </c>
      <c r="R62" s="213" t="s">
        <v>172</v>
      </c>
      <c r="S62" s="207" t="s">
        <v>60</v>
      </c>
      <c r="T62" s="234"/>
      <c r="U62" s="207" t="s">
        <v>60</v>
      </c>
      <c r="V62" s="234"/>
    </row>
    <row r="63" spans="1:22" s="154" customFormat="1" ht="45" x14ac:dyDescent="0.25">
      <c r="A63" s="206" t="s">
        <v>881</v>
      </c>
      <c r="B63" s="229" t="s">
        <v>755</v>
      </c>
      <c r="C63" s="225" t="s">
        <v>972</v>
      </c>
      <c r="D63" s="229" t="s">
        <v>285</v>
      </c>
      <c r="E63" s="225" t="s">
        <v>257</v>
      </c>
      <c r="F63" s="229" t="s">
        <v>719</v>
      </c>
      <c r="G63" s="252" t="s">
        <v>977</v>
      </c>
      <c r="H63" s="252" t="s">
        <v>978</v>
      </c>
      <c r="I63" s="253" t="s">
        <v>974</v>
      </c>
      <c r="J63" s="251" t="s">
        <v>141</v>
      </c>
      <c r="K63" s="247" t="s">
        <v>979</v>
      </c>
      <c r="L63" s="225" t="s">
        <v>104</v>
      </c>
      <c r="M63" s="235" t="str">
        <f>VLOOKUP($B63,AC!$A:$K,11,FALSE)</f>
        <v>YYYR56THAISK01</v>
      </c>
      <c r="N63" s="251" t="s">
        <v>141</v>
      </c>
      <c r="O63" s="235"/>
      <c r="P63" s="212" t="s">
        <v>139</v>
      </c>
      <c r="Q63" s="212" t="s">
        <v>140</v>
      </c>
      <c r="R63" s="213" t="s">
        <v>172</v>
      </c>
      <c r="S63" s="207" t="s">
        <v>60</v>
      </c>
      <c r="T63" s="234"/>
      <c r="U63" s="207" t="s">
        <v>60</v>
      </c>
      <c r="V63" s="234"/>
    </row>
    <row r="64" spans="1:22" s="154" customFormat="1" ht="45" x14ac:dyDescent="0.25">
      <c r="A64" s="206" t="s">
        <v>897</v>
      </c>
      <c r="B64" s="229" t="s">
        <v>757</v>
      </c>
      <c r="C64" s="225" t="s">
        <v>973</v>
      </c>
      <c r="D64" s="229" t="s">
        <v>759</v>
      </c>
      <c r="E64" s="225" t="s">
        <v>257</v>
      </c>
      <c r="F64" s="229" t="s">
        <v>719</v>
      </c>
      <c r="G64" s="249" t="s">
        <v>977</v>
      </c>
      <c r="H64" s="249" t="s">
        <v>978</v>
      </c>
      <c r="I64" s="250" t="s">
        <v>974</v>
      </c>
      <c r="J64" s="254" t="s">
        <v>141</v>
      </c>
      <c r="K64" s="248" t="s">
        <v>979</v>
      </c>
      <c r="L64" s="225" t="s">
        <v>104</v>
      </c>
      <c r="M64" s="235" t="str">
        <f>VLOOKUP($B64,AC!$A:$K,11,FALSE)</f>
        <v>YYYR56UKSK02</v>
      </c>
      <c r="N64" s="251" t="s">
        <v>141</v>
      </c>
      <c r="O64" s="235"/>
      <c r="P64" s="212" t="s">
        <v>139</v>
      </c>
      <c r="Q64" s="212" t="s">
        <v>140</v>
      </c>
      <c r="R64" s="213" t="s">
        <v>172</v>
      </c>
      <c r="S64" s="207" t="s">
        <v>60</v>
      </c>
      <c r="T64" s="234"/>
      <c r="U64" s="207" t="s">
        <v>60</v>
      </c>
      <c r="V64" s="234"/>
    </row>
    <row r="65" spans="1:22" s="154" customFormat="1" ht="30" x14ac:dyDescent="0.25">
      <c r="A65" s="206" t="s">
        <v>903</v>
      </c>
      <c r="B65" s="229" t="s">
        <v>756</v>
      </c>
      <c r="C65" s="225" t="s">
        <v>984</v>
      </c>
      <c r="D65" s="229" t="s">
        <v>981</v>
      </c>
      <c r="E65" s="225" t="s">
        <v>257</v>
      </c>
      <c r="F65" s="229" t="s">
        <v>719</v>
      </c>
      <c r="G65" s="252" t="s">
        <v>977</v>
      </c>
      <c r="H65" s="252" t="s">
        <v>978</v>
      </c>
      <c r="I65" s="253" t="s">
        <v>974</v>
      </c>
      <c r="J65" s="254" t="s">
        <v>208</v>
      </c>
      <c r="K65" s="254" t="s">
        <v>820</v>
      </c>
      <c r="L65" s="225" t="s">
        <v>104</v>
      </c>
      <c r="M65" s="235" t="str">
        <f>VLOOKUP($B65,[2]AC!$A:$K,11,FALSE)</f>
        <v>YYYR56UKSK01</v>
      </c>
      <c r="N65" s="254" t="s">
        <v>208</v>
      </c>
      <c r="O65" s="228"/>
      <c r="P65" s="212" t="s">
        <v>139</v>
      </c>
      <c r="Q65" s="212" t="s">
        <v>140</v>
      </c>
      <c r="R65" s="213" t="s">
        <v>172</v>
      </c>
      <c r="S65" s="207" t="s">
        <v>60</v>
      </c>
      <c r="T65" s="234"/>
      <c r="U65" s="207" t="s">
        <v>60</v>
      </c>
      <c r="V65" s="234"/>
    </row>
    <row r="66" spans="1:22" s="154" customFormat="1" ht="60" x14ac:dyDescent="0.25">
      <c r="A66" s="206" t="s">
        <v>909</v>
      </c>
      <c r="B66" s="229" t="s">
        <v>757</v>
      </c>
      <c r="C66" s="225" t="s">
        <v>985</v>
      </c>
      <c r="D66" s="229" t="s">
        <v>983</v>
      </c>
      <c r="E66" s="225" t="s">
        <v>257</v>
      </c>
      <c r="F66" s="229" t="s">
        <v>719</v>
      </c>
      <c r="G66" s="252" t="s">
        <v>977</v>
      </c>
      <c r="H66" s="252" t="s">
        <v>978</v>
      </c>
      <c r="I66" s="253" t="s">
        <v>974</v>
      </c>
      <c r="J66" s="254" t="s">
        <v>208</v>
      </c>
      <c r="K66" s="254" t="s">
        <v>820</v>
      </c>
      <c r="L66" s="225" t="s">
        <v>104</v>
      </c>
      <c r="M66" s="235" t="str">
        <f>VLOOKUP($B66,[2]AC!$A:$K,11,FALSE)</f>
        <v>YYYR56UKSK02</v>
      </c>
      <c r="N66" s="254" t="s">
        <v>208</v>
      </c>
      <c r="O66" s="228"/>
      <c r="P66" s="212" t="s">
        <v>139</v>
      </c>
      <c r="Q66" s="212" t="s">
        <v>140</v>
      </c>
      <c r="R66" s="213" t="s">
        <v>172</v>
      </c>
      <c r="S66" s="207" t="s">
        <v>60</v>
      </c>
      <c r="T66" s="234"/>
      <c r="U66" s="207" t="s">
        <v>60</v>
      </c>
      <c r="V66" s="234"/>
    </row>
  </sheetData>
  <autoFilter ref="A1:V66">
    <filterColumn colId="5">
      <filters>
        <filter val="Live"/>
      </filters>
    </filterColumn>
  </autoFilter>
  <dataConsolidate/>
  <dataValidations count="4">
    <dataValidation type="list" allowBlank="1" showErrorMessage="1" sqref="G2:G18 G21:G48 G51:G59 G62:G64">
      <formula1>"http://singlemodelc.nat.bt.com/,http://singlemodela.nat.bt.com/default.aspx"</formula1>
    </dataValidation>
    <dataValidation type="list" allowBlank="1" showErrorMessage="1" sqref="H2:H18 H21:H48 H51:H59 H62:H64">
      <formula1>"http://aibwebb-ws.nat.bt.com:61014/aibweb/,http://aibwebc-ws.nat.bt.com:61007/aibweb/,http://aibweb-gs.nat.bt.com:61108/aibweb/"</formula1>
    </dataValidation>
    <dataValidation type="list" allowBlank="1" showErrorMessage="1" sqref="I2:I18 I21:I48 I51:I59 I62:I64">
      <formula1>"http://bfgimst3.nat.bt.com/bfgims.asp,http://bfgimst1.nat.bt.com/bfgims.asp"</formula1>
    </dataValidation>
    <dataValidation allowBlank="1" showErrorMessage="1" sqref="G65:H66"/>
  </dataValidations>
  <hyperlinks>
    <hyperlink ref="H49" r:id="rId1"/>
    <hyperlink ref="H50" r:id="rId2"/>
    <hyperlink ref="H60" r:id="rId3"/>
    <hyperlink ref="H61" r:id="rId4"/>
    <hyperlink ref="I64" r:id="rId5"/>
    <hyperlink ref="I63" r:id="rId6"/>
    <hyperlink ref="I65" r:id="rId7"/>
    <hyperlink ref="I66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A4" sqref="A4"/>
    </sheetView>
  </sheetViews>
  <sheetFormatPr defaultRowHeight="15" x14ac:dyDescent="0.25"/>
  <cols>
    <col min="2" max="2" width="12.140625" customWidth="1"/>
    <col min="4" max="4" width="13.5703125" customWidth="1"/>
    <col min="5" max="5" width="11.7109375" customWidth="1"/>
    <col min="6" max="6" width="32.28515625" customWidth="1"/>
    <col min="7" max="7" width="18.28515625" customWidth="1"/>
    <col min="8" max="8" width="24.7109375" customWidth="1"/>
    <col min="9" max="9" width="11.42578125" customWidth="1"/>
    <col min="10" max="10" width="13.140625" customWidth="1"/>
    <col min="11" max="11" width="10.85546875" customWidth="1"/>
    <col min="12" max="12" width="15.42578125" bestFit="1" customWidth="1"/>
    <col min="13" max="13" width="16.5703125" customWidth="1"/>
    <col min="14" max="14" width="24" customWidth="1"/>
    <col min="15" max="15" width="15.42578125" customWidth="1"/>
    <col min="16" max="16" width="24" customWidth="1"/>
    <col min="17" max="17" width="14.28515625" customWidth="1"/>
    <col min="18" max="18" width="14.5703125" customWidth="1"/>
    <col min="19" max="19" width="9.5703125" customWidth="1"/>
    <col min="20" max="20" width="13.85546875" customWidth="1"/>
    <col min="21" max="21" width="12.42578125" customWidth="1"/>
    <col min="22" max="22" width="11.140625" customWidth="1"/>
    <col min="23" max="23" width="17" customWidth="1"/>
    <col min="24" max="24" width="16" customWidth="1"/>
    <col min="25" max="25" width="16.42578125" customWidth="1"/>
    <col min="26" max="26" width="16.85546875" customWidth="1"/>
    <col min="27" max="27" width="15.42578125" customWidth="1"/>
    <col min="28" max="28" width="9.140625" customWidth="1"/>
    <col min="29" max="29" width="18.5703125" customWidth="1"/>
    <col min="30" max="30" width="7.140625" customWidth="1"/>
    <col min="31" max="31" width="17.7109375" bestFit="1" customWidth="1"/>
  </cols>
  <sheetData>
    <row r="1" spans="1:34" s="65" customFormat="1" ht="45" customHeight="1" x14ac:dyDescent="0.25">
      <c r="A1" s="32" t="s">
        <v>138</v>
      </c>
      <c r="B1" s="32" t="s">
        <v>135</v>
      </c>
      <c r="C1" s="32" t="s">
        <v>168</v>
      </c>
      <c r="D1" s="32" t="s">
        <v>167</v>
      </c>
      <c r="E1" s="22" t="s">
        <v>242</v>
      </c>
      <c r="F1" s="32" t="s">
        <v>187</v>
      </c>
      <c r="G1" s="32" t="s">
        <v>132</v>
      </c>
      <c r="H1" s="32" t="s">
        <v>115</v>
      </c>
      <c r="I1" s="32" t="s">
        <v>188</v>
      </c>
      <c r="J1" s="32" t="s">
        <v>22</v>
      </c>
      <c r="K1" s="22" t="s">
        <v>189</v>
      </c>
      <c r="L1" s="32" t="s">
        <v>190</v>
      </c>
      <c r="M1" s="32" t="s">
        <v>191</v>
      </c>
      <c r="N1" s="32" t="s">
        <v>192</v>
      </c>
      <c r="O1" s="32" t="s">
        <v>11</v>
      </c>
      <c r="P1" s="32" t="s">
        <v>193</v>
      </c>
      <c r="Q1" s="32" t="s">
        <v>16</v>
      </c>
      <c r="R1" s="32" t="s">
        <v>10</v>
      </c>
      <c r="S1" s="76" t="s">
        <v>194</v>
      </c>
      <c r="T1" s="32" t="s">
        <v>195</v>
      </c>
      <c r="U1" s="32" t="s">
        <v>17</v>
      </c>
      <c r="V1" s="32" t="s">
        <v>18</v>
      </c>
      <c r="W1" s="32" t="s">
        <v>196</v>
      </c>
      <c r="X1" s="32" t="s">
        <v>197</v>
      </c>
      <c r="Y1" s="32" t="s">
        <v>198</v>
      </c>
      <c r="Z1" s="32" t="s">
        <v>199</v>
      </c>
      <c r="AA1" s="32" t="s">
        <v>200</v>
      </c>
      <c r="AB1" s="32" t="s">
        <v>201</v>
      </c>
      <c r="AC1" s="32" t="s">
        <v>202</v>
      </c>
      <c r="AD1" s="76" t="s">
        <v>203</v>
      </c>
      <c r="AE1" s="32" t="s">
        <v>204</v>
      </c>
      <c r="AH1" s="77"/>
    </row>
    <row r="2" spans="1:34" s="80" customFormat="1" ht="49.5" customHeight="1" x14ac:dyDescent="0.25">
      <c r="A2" s="73" t="s">
        <v>103</v>
      </c>
      <c r="B2" s="73" t="s">
        <v>205</v>
      </c>
      <c r="C2" s="73" t="s">
        <v>257</v>
      </c>
      <c r="D2" s="73" t="s">
        <v>206</v>
      </c>
      <c r="E2" s="46"/>
      <c r="F2" s="58" t="s">
        <v>207</v>
      </c>
      <c r="G2" s="67" t="s">
        <v>208</v>
      </c>
      <c r="H2" s="68" t="s">
        <v>209</v>
      </c>
      <c r="I2" s="68" t="s">
        <v>210</v>
      </c>
      <c r="J2" s="73" t="s">
        <v>169</v>
      </c>
      <c r="K2" s="46"/>
      <c r="L2" s="74" t="s">
        <v>211</v>
      </c>
      <c r="M2" s="73" t="s">
        <v>212</v>
      </c>
      <c r="N2" s="78" t="s">
        <v>213</v>
      </c>
      <c r="O2" s="73" t="s">
        <v>250</v>
      </c>
      <c r="P2" s="73" t="s">
        <v>251</v>
      </c>
      <c r="Q2" s="70" t="s">
        <v>252</v>
      </c>
      <c r="R2" s="73" t="s">
        <v>120</v>
      </c>
      <c r="S2" s="46"/>
      <c r="T2" s="73" t="s">
        <v>214</v>
      </c>
      <c r="U2" s="73" t="s">
        <v>215</v>
      </c>
      <c r="V2" s="73" t="s">
        <v>216</v>
      </c>
      <c r="W2" s="58" t="s">
        <v>217</v>
      </c>
      <c r="X2" s="79" t="s">
        <v>218</v>
      </c>
      <c r="Y2" s="79" t="s">
        <v>219</v>
      </c>
      <c r="Z2" s="74" t="s">
        <v>101</v>
      </c>
      <c r="AA2" s="74" t="s">
        <v>101</v>
      </c>
      <c r="AB2" s="74" t="s">
        <v>220</v>
      </c>
      <c r="AC2" s="73" t="s">
        <v>249</v>
      </c>
      <c r="AD2" s="46"/>
      <c r="AE2" s="74" t="s">
        <v>249</v>
      </c>
      <c r="AH2" s="81"/>
    </row>
    <row r="3" spans="1:34" s="80" customFormat="1" ht="49.5" customHeight="1" x14ac:dyDescent="0.25">
      <c r="A3" s="73" t="s">
        <v>180</v>
      </c>
      <c r="B3" s="73">
        <v>11</v>
      </c>
      <c r="C3" s="73" t="s">
        <v>257</v>
      </c>
      <c r="D3" s="73">
        <v>1</v>
      </c>
      <c r="E3" s="46"/>
      <c r="F3" s="58" t="s">
        <v>207</v>
      </c>
      <c r="G3" s="67" t="s">
        <v>208</v>
      </c>
      <c r="H3" s="67" t="s">
        <v>243</v>
      </c>
      <c r="I3" s="68" t="s">
        <v>210</v>
      </c>
      <c r="J3" s="73" t="s">
        <v>169</v>
      </c>
      <c r="K3" s="46"/>
      <c r="L3" s="74" t="s">
        <v>211</v>
      </c>
      <c r="M3" s="73" t="s">
        <v>212</v>
      </c>
      <c r="N3" s="78" t="s">
        <v>213</v>
      </c>
      <c r="O3" s="73" t="s">
        <v>254</v>
      </c>
      <c r="P3" s="73" t="s">
        <v>251</v>
      </c>
      <c r="Q3" s="70" t="s">
        <v>252</v>
      </c>
      <c r="R3" s="73" t="s">
        <v>120</v>
      </c>
      <c r="S3" s="46"/>
      <c r="T3" s="73" t="s">
        <v>214</v>
      </c>
      <c r="U3" s="73" t="s">
        <v>215</v>
      </c>
      <c r="V3" s="73" t="s">
        <v>216</v>
      </c>
      <c r="W3" s="58" t="s">
        <v>217</v>
      </c>
      <c r="X3" s="79" t="s">
        <v>308</v>
      </c>
      <c r="Y3" s="79" t="s">
        <v>307</v>
      </c>
      <c r="Z3" s="74" t="s">
        <v>101</v>
      </c>
      <c r="AA3" s="74" t="s">
        <v>101</v>
      </c>
      <c r="AB3" s="74" t="s">
        <v>220</v>
      </c>
      <c r="AC3" s="73" t="s">
        <v>249</v>
      </c>
      <c r="AD3" s="46"/>
      <c r="AE3" s="74" t="s">
        <v>249</v>
      </c>
      <c r="AH3" s="81"/>
    </row>
  </sheetData>
  <dataValidations count="2">
    <dataValidation type="list" allowBlank="1" showInputMessage="1" showErrorMessage="1" sqref="Z2:AA3">
      <formula1>"Yes,No"</formula1>
    </dataValidation>
    <dataValidation type="list" allowBlank="1" showErrorMessage="1" sqref="F2:F3">
      <formula1>"http://www.gspt1.globalservices.bt.com/uk/en/my_account, https://www.gspt3.globalservices.nat.bt.com:53515/uk/en/my_account"</formula1>
    </dataValidation>
  </dataValidations>
  <hyperlinks>
    <hyperlink ref="W2" r:id="rId1"/>
    <hyperlink ref="W3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A8" workbookViewId="0">
      <selection activeCell="A10" sqref="A10"/>
    </sheetView>
  </sheetViews>
  <sheetFormatPr defaultRowHeight="15" x14ac:dyDescent="0.25"/>
  <cols>
    <col min="2" max="2" width="16.42578125" customWidth="1"/>
    <col min="4" max="4" width="11.140625" customWidth="1"/>
    <col min="5" max="5" width="12.42578125" customWidth="1"/>
    <col min="6" max="6" width="26.42578125" customWidth="1"/>
    <col min="7" max="7" width="15.28515625" customWidth="1"/>
    <col min="8" max="8" width="21.85546875" customWidth="1"/>
    <col min="9" max="9" width="16.5703125" customWidth="1"/>
    <col min="11" max="11" width="25.7109375" customWidth="1"/>
    <col min="12" max="12" width="25.140625" customWidth="1"/>
    <col min="13" max="13" width="15.28515625" customWidth="1"/>
  </cols>
  <sheetData>
    <row r="1" spans="1:13" ht="66" x14ac:dyDescent="0.25">
      <c r="A1" s="32" t="s">
        <v>0</v>
      </c>
      <c r="B1" s="32" t="s">
        <v>135</v>
      </c>
      <c r="C1" s="32" t="s">
        <v>168</v>
      </c>
      <c r="D1" s="32" t="s">
        <v>167</v>
      </c>
      <c r="E1" s="22" t="s">
        <v>551</v>
      </c>
      <c r="F1" s="32" t="s">
        <v>526</v>
      </c>
      <c r="G1" s="32" t="s">
        <v>132</v>
      </c>
      <c r="H1" s="32" t="s">
        <v>115</v>
      </c>
      <c r="I1" s="32" t="s">
        <v>22</v>
      </c>
      <c r="J1" s="22" t="s">
        <v>189</v>
      </c>
      <c r="K1" s="32" t="s">
        <v>5</v>
      </c>
      <c r="L1" s="32" t="s">
        <v>549</v>
      </c>
      <c r="M1" s="32" t="s">
        <v>550</v>
      </c>
    </row>
    <row r="2" spans="1:13" ht="61.5" customHeight="1" x14ac:dyDescent="0.25">
      <c r="A2" s="89" t="s">
        <v>21</v>
      </c>
      <c r="B2" s="66" t="s">
        <v>528</v>
      </c>
      <c r="C2" s="73" t="s">
        <v>257</v>
      </c>
      <c r="D2" s="73" t="s">
        <v>206</v>
      </c>
      <c r="E2" s="46"/>
      <c r="F2" s="58" t="s">
        <v>529</v>
      </c>
      <c r="G2" s="67" t="s">
        <v>208</v>
      </c>
      <c r="H2" s="67" t="s">
        <v>243</v>
      </c>
      <c r="I2" s="73" t="s">
        <v>169</v>
      </c>
      <c r="J2" s="46"/>
      <c r="K2" s="69" t="s">
        <v>555</v>
      </c>
      <c r="L2" s="66" t="s">
        <v>554</v>
      </c>
      <c r="M2" s="68" t="s">
        <v>557</v>
      </c>
    </row>
    <row r="3" spans="1:13" s="65" customFormat="1" ht="61.5" customHeight="1" x14ac:dyDescent="0.25">
      <c r="A3" s="89" t="s">
        <v>181</v>
      </c>
      <c r="B3" s="66" t="s">
        <v>614</v>
      </c>
      <c r="C3" s="73" t="s">
        <v>257</v>
      </c>
      <c r="D3" s="73" t="s">
        <v>206</v>
      </c>
      <c r="E3" s="46"/>
      <c r="F3" s="58" t="s">
        <v>529</v>
      </c>
      <c r="G3" s="67" t="s">
        <v>208</v>
      </c>
      <c r="H3" s="67" t="s">
        <v>243</v>
      </c>
      <c r="I3" s="73" t="s">
        <v>169</v>
      </c>
      <c r="J3" s="46"/>
      <c r="K3" s="69" t="s">
        <v>617</v>
      </c>
      <c r="L3" s="66" t="s">
        <v>615</v>
      </c>
      <c r="M3" s="68" t="s">
        <v>616</v>
      </c>
    </row>
    <row r="4" spans="1:13" s="65" customFormat="1" ht="61.5" customHeight="1" x14ac:dyDescent="0.25">
      <c r="A4" s="89" t="s">
        <v>330</v>
      </c>
      <c r="B4" s="66" t="s">
        <v>618</v>
      </c>
      <c r="C4" s="73" t="s">
        <v>257</v>
      </c>
      <c r="D4" s="73" t="s">
        <v>206</v>
      </c>
      <c r="E4" s="46"/>
      <c r="F4" s="58" t="s">
        <v>529</v>
      </c>
      <c r="G4" s="67" t="s">
        <v>208</v>
      </c>
      <c r="H4" s="67" t="s">
        <v>243</v>
      </c>
      <c r="I4" s="73" t="s">
        <v>169</v>
      </c>
      <c r="J4" s="46"/>
      <c r="K4" s="69" t="s">
        <v>619</v>
      </c>
      <c r="L4" s="66" t="s">
        <v>620</v>
      </c>
      <c r="M4" s="68" t="s">
        <v>621</v>
      </c>
    </row>
    <row r="5" spans="1:13" s="65" customFormat="1" ht="61.5" customHeight="1" x14ac:dyDescent="0.25">
      <c r="A5" s="89" t="s">
        <v>331</v>
      </c>
      <c r="B5" s="66" t="s">
        <v>622</v>
      </c>
      <c r="C5" s="73" t="s">
        <v>257</v>
      </c>
      <c r="D5" s="73" t="s">
        <v>206</v>
      </c>
      <c r="E5" s="46"/>
      <c r="F5" s="58" t="s">
        <v>529</v>
      </c>
      <c r="G5" s="67" t="s">
        <v>208</v>
      </c>
      <c r="H5" s="67" t="s">
        <v>243</v>
      </c>
      <c r="I5" s="73" t="s">
        <v>169</v>
      </c>
      <c r="J5" s="46"/>
      <c r="K5" s="69" t="s">
        <v>625</v>
      </c>
      <c r="L5" s="66" t="s">
        <v>624</v>
      </c>
      <c r="M5" s="68" t="s">
        <v>623</v>
      </c>
    </row>
    <row r="6" spans="1:13" s="65" customFormat="1" ht="61.5" customHeight="1" x14ac:dyDescent="0.25">
      <c r="A6" s="89" t="s">
        <v>332</v>
      </c>
      <c r="B6" s="66" t="s">
        <v>627</v>
      </c>
      <c r="C6" s="73" t="s">
        <v>257</v>
      </c>
      <c r="D6" s="73" t="s">
        <v>206</v>
      </c>
      <c r="E6" s="46"/>
      <c r="F6" s="58" t="s">
        <v>529</v>
      </c>
      <c r="G6" s="67" t="s">
        <v>208</v>
      </c>
      <c r="H6" s="67" t="s">
        <v>631</v>
      </c>
      <c r="I6" s="73" t="s">
        <v>169</v>
      </c>
      <c r="J6" s="46"/>
      <c r="K6" s="69" t="s">
        <v>628</v>
      </c>
      <c r="L6" s="66" t="s">
        <v>629</v>
      </c>
      <c r="M6" s="68" t="s">
        <v>630</v>
      </c>
    </row>
    <row r="7" spans="1:13" s="65" customFormat="1" ht="61.5" customHeight="1" x14ac:dyDescent="0.25">
      <c r="A7" s="73" t="s">
        <v>333</v>
      </c>
      <c r="B7" s="66" t="s">
        <v>642</v>
      </c>
      <c r="C7" s="73" t="s">
        <v>257</v>
      </c>
      <c r="D7" s="73" t="s">
        <v>206</v>
      </c>
      <c r="E7" s="46"/>
      <c r="F7" s="58" t="s">
        <v>529</v>
      </c>
      <c r="G7" s="67" t="s">
        <v>208</v>
      </c>
      <c r="H7" s="67" t="s">
        <v>631</v>
      </c>
      <c r="I7" s="73" t="s">
        <v>169</v>
      </c>
      <c r="J7" s="46"/>
      <c r="K7" s="69" t="s">
        <v>617</v>
      </c>
      <c r="L7" s="66" t="s">
        <v>640</v>
      </c>
      <c r="M7" s="68" t="s">
        <v>641</v>
      </c>
    </row>
    <row r="8" spans="1:13" s="65" customFormat="1" ht="61.5" customHeight="1" x14ac:dyDescent="0.25">
      <c r="A8" s="89" t="s">
        <v>360</v>
      </c>
      <c r="B8" s="66" t="s">
        <v>643</v>
      </c>
      <c r="C8" s="73" t="s">
        <v>257</v>
      </c>
      <c r="D8" s="73" t="s">
        <v>206</v>
      </c>
      <c r="E8" s="46"/>
      <c r="F8" s="58" t="s">
        <v>529</v>
      </c>
      <c r="G8" s="67" t="s">
        <v>208</v>
      </c>
      <c r="H8" s="67" t="s">
        <v>631</v>
      </c>
      <c r="I8" s="73" t="s">
        <v>169</v>
      </c>
      <c r="J8" s="46"/>
      <c r="K8" s="69" t="s">
        <v>645</v>
      </c>
      <c r="L8" s="66" t="s">
        <v>644</v>
      </c>
      <c r="M8" s="68" t="s">
        <v>646</v>
      </c>
    </row>
    <row r="9" spans="1:13" ht="45" x14ac:dyDescent="0.25">
      <c r="A9" s="98" t="s">
        <v>361</v>
      </c>
      <c r="B9" s="66" t="s">
        <v>771</v>
      </c>
      <c r="C9" s="73" t="s">
        <v>257</v>
      </c>
      <c r="D9" s="73">
        <v>2</v>
      </c>
      <c r="E9" s="46"/>
      <c r="F9" s="58" t="s">
        <v>529</v>
      </c>
      <c r="G9" s="67" t="s">
        <v>378</v>
      </c>
      <c r="H9" s="68" t="s">
        <v>379</v>
      </c>
      <c r="I9" s="73" t="s">
        <v>169</v>
      </c>
      <c r="J9" s="46"/>
      <c r="K9" s="69" t="s">
        <v>404</v>
      </c>
      <c r="L9" s="66" t="s">
        <v>405</v>
      </c>
      <c r="M9" s="68" t="s">
        <v>774</v>
      </c>
    </row>
    <row r="10" spans="1:13" ht="45" x14ac:dyDescent="0.25">
      <c r="A10" s="89" t="s">
        <v>422</v>
      </c>
      <c r="B10" s="66" t="s">
        <v>796</v>
      </c>
      <c r="C10" s="73" t="s">
        <v>257</v>
      </c>
      <c r="D10" s="73">
        <v>2</v>
      </c>
      <c r="E10" s="46"/>
      <c r="F10" s="58" t="s">
        <v>529</v>
      </c>
      <c r="G10" s="67" t="s">
        <v>378</v>
      </c>
      <c r="H10" s="68" t="s">
        <v>379</v>
      </c>
      <c r="I10" s="73" t="s">
        <v>169</v>
      </c>
      <c r="J10" s="46"/>
      <c r="K10" s="66" t="s">
        <v>396</v>
      </c>
      <c r="L10" s="66" t="s">
        <v>397</v>
      </c>
      <c r="M10" s="68" t="s">
        <v>797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N12" sqref="N12"/>
    </sheetView>
  </sheetViews>
  <sheetFormatPr defaultRowHeight="15" x14ac:dyDescent="0.25"/>
  <cols>
    <col min="2" max="2" width="11.5703125" style="65" customWidth="1"/>
    <col min="3" max="3" width="12.5703125" customWidth="1"/>
    <col min="4" max="4" width="11.140625" customWidth="1"/>
    <col min="5" max="5" width="12.28515625" customWidth="1"/>
    <col min="7" max="7" width="45.42578125" customWidth="1"/>
    <col min="8" max="8" width="12.5703125" customWidth="1"/>
    <col min="9" max="9" width="21.42578125" bestFit="1" customWidth="1"/>
    <col min="10" max="10" width="12.140625" customWidth="1"/>
    <col min="12" max="12" width="14.140625" customWidth="1"/>
    <col min="13" max="13" width="20.7109375" bestFit="1" customWidth="1"/>
    <col min="14" max="14" width="15" customWidth="1"/>
    <col min="15" max="15" width="17.42578125" customWidth="1"/>
    <col min="16" max="16" width="21.28515625" customWidth="1"/>
    <col min="17" max="17" width="21.28515625" style="65" customWidth="1"/>
    <col min="18" max="18" width="18.42578125" customWidth="1"/>
  </cols>
  <sheetData>
    <row r="1" spans="1:18" s="65" customFormat="1" ht="45" customHeight="1" x14ac:dyDescent="0.25">
      <c r="A1" s="32" t="s">
        <v>138</v>
      </c>
      <c r="B1" s="32" t="s">
        <v>253</v>
      </c>
      <c r="C1" s="32" t="s">
        <v>135</v>
      </c>
      <c r="D1" s="32" t="s">
        <v>168</v>
      </c>
      <c r="E1" s="32" t="s">
        <v>167</v>
      </c>
      <c r="F1" s="82" t="s">
        <v>222</v>
      </c>
      <c r="G1" s="32" t="s">
        <v>223</v>
      </c>
      <c r="H1" s="32" t="s">
        <v>132</v>
      </c>
      <c r="I1" s="32" t="s">
        <v>115</v>
      </c>
      <c r="J1" s="32" t="s">
        <v>22</v>
      </c>
      <c r="K1" s="22" t="s">
        <v>224</v>
      </c>
      <c r="L1" s="32" t="s">
        <v>225</v>
      </c>
      <c r="M1" s="32" t="s">
        <v>226</v>
      </c>
      <c r="N1" s="32" t="s">
        <v>227</v>
      </c>
      <c r="O1" s="32" t="s">
        <v>228</v>
      </c>
      <c r="P1" s="85" t="s">
        <v>245</v>
      </c>
      <c r="Q1" s="85" t="s">
        <v>248</v>
      </c>
      <c r="R1" s="85" t="s">
        <v>246</v>
      </c>
    </row>
    <row r="2" spans="1:18" s="80" customFormat="1" ht="49.5" customHeight="1" x14ac:dyDescent="0.25">
      <c r="A2" s="73" t="s">
        <v>21</v>
      </c>
      <c r="B2" s="73" t="s">
        <v>103</v>
      </c>
      <c r="C2" s="73" t="s">
        <v>205</v>
      </c>
      <c r="D2" s="73" t="s">
        <v>257</v>
      </c>
      <c r="E2" s="73" t="s">
        <v>206</v>
      </c>
      <c r="F2" s="46"/>
      <c r="G2" s="83" t="s">
        <v>229</v>
      </c>
      <c r="H2" s="67" t="s">
        <v>230</v>
      </c>
      <c r="I2" s="84" t="s">
        <v>231</v>
      </c>
      <c r="J2" s="73" t="s">
        <v>169</v>
      </c>
      <c r="K2" s="46"/>
      <c r="L2" s="73"/>
      <c r="M2" s="69" t="s">
        <v>232</v>
      </c>
      <c r="N2" s="73" t="s">
        <v>233</v>
      </c>
      <c r="O2" s="74" t="s">
        <v>234</v>
      </c>
      <c r="P2" s="73" t="s">
        <v>233</v>
      </c>
      <c r="Q2" s="74" t="s">
        <v>234</v>
      </c>
      <c r="R2" s="74" t="s">
        <v>247</v>
      </c>
    </row>
    <row r="3" spans="1:18" s="80" customFormat="1" ht="49.5" customHeight="1" x14ac:dyDescent="0.25">
      <c r="A3" s="73" t="s">
        <v>181</v>
      </c>
      <c r="B3" s="73" t="s">
        <v>180</v>
      </c>
      <c r="C3" s="73">
        <v>11</v>
      </c>
      <c r="D3" s="73" t="s">
        <v>257</v>
      </c>
      <c r="E3" s="73">
        <v>1</v>
      </c>
      <c r="F3" s="46"/>
      <c r="G3" s="83" t="s">
        <v>229</v>
      </c>
      <c r="H3" s="67" t="s">
        <v>230</v>
      </c>
      <c r="I3" s="84" t="s">
        <v>244</v>
      </c>
      <c r="J3" s="73" t="s">
        <v>169</v>
      </c>
      <c r="K3" s="46"/>
      <c r="L3" s="69"/>
      <c r="M3" s="69" t="s">
        <v>232</v>
      </c>
      <c r="N3" s="73" t="s">
        <v>233</v>
      </c>
      <c r="O3" s="74" t="s">
        <v>234</v>
      </c>
      <c r="P3" s="73" t="s">
        <v>233</v>
      </c>
      <c r="Q3" s="74" t="s">
        <v>234</v>
      </c>
      <c r="R3" s="74" t="s">
        <v>247</v>
      </c>
    </row>
  </sheetData>
  <dataValidations count="1">
    <dataValidation type="list" allowBlank="1" showErrorMessage="1" sqref="G2:G3">
      <formula1>"http://www.gspt1.globalservices.bt.com/uk/en/my_account, https://www.gspt3.globalservices.nat.bt.com:53515/uk/en/my_account"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G7" sqref="G7"/>
    </sheetView>
  </sheetViews>
  <sheetFormatPr defaultRowHeight="15" x14ac:dyDescent="0.25"/>
  <cols>
    <col min="2" max="2" width="11.85546875" customWidth="1"/>
    <col min="3" max="3" width="10" customWidth="1"/>
    <col min="4" max="4" width="12.28515625" customWidth="1"/>
    <col min="5" max="5" width="8.28515625" customWidth="1"/>
    <col min="6" max="6" width="20.5703125" customWidth="1"/>
    <col min="7" max="7" width="13" customWidth="1"/>
    <col min="8" max="8" width="17.140625" customWidth="1"/>
    <col min="9" max="9" width="14" customWidth="1"/>
    <col min="11" max="11" width="13.28515625" customWidth="1"/>
    <col min="12" max="12" width="19.5703125" customWidth="1"/>
    <col min="13" max="13" width="17.42578125" customWidth="1"/>
    <col min="14" max="14" width="14.7109375" customWidth="1"/>
  </cols>
  <sheetData>
    <row r="1" spans="1:14" s="65" customFormat="1" ht="45" customHeight="1" x14ac:dyDescent="0.25">
      <c r="A1" s="32" t="s">
        <v>138</v>
      </c>
      <c r="B1" s="32" t="s">
        <v>135</v>
      </c>
      <c r="C1" s="32" t="s">
        <v>168</v>
      </c>
      <c r="D1" s="32" t="s">
        <v>167</v>
      </c>
      <c r="E1" s="82" t="s">
        <v>241</v>
      </c>
      <c r="F1" s="32" t="s">
        <v>235</v>
      </c>
      <c r="G1" s="32" t="s">
        <v>132</v>
      </c>
      <c r="H1" s="32" t="s">
        <v>115</v>
      </c>
      <c r="I1" s="32" t="s">
        <v>22</v>
      </c>
      <c r="J1" s="22" t="s">
        <v>224</v>
      </c>
      <c r="K1" s="32" t="s">
        <v>191</v>
      </c>
      <c r="L1" s="32" t="s">
        <v>236</v>
      </c>
      <c r="M1" s="32" t="s">
        <v>237</v>
      </c>
      <c r="N1" s="32" t="s">
        <v>238</v>
      </c>
    </row>
    <row r="2" spans="1:14" s="80" customFormat="1" ht="49.5" customHeight="1" x14ac:dyDescent="0.25">
      <c r="A2" s="73" t="s">
        <v>103</v>
      </c>
      <c r="B2" s="73" t="s">
        <v>205</v>
      </c>
      <c r="C2" s="73" t="s">
        <v>179</v>
      </c>
      <c r="D2" s="73" t="s">
        <v>206</v>
      </c>
      <c r="E2" s="46"/>
      <c r="F2" s="58" t="s">
        <v>133</v>
      </c>
      <c r="G2" s="67" t="s">
        <v>141</v>
      </c>
      <c r="H2" s="68" t="s">
        <v>185</v>
      </c>
      <c r="I2" s="73" t="s">
        <v>169</v>
      </c>
      <c r="J2" s="46"/>
      <c r="K2" s="73" t="s">
        <v>221</v>
      </c>
      <c r="L2" s="69" t="s">
        <v>239</v>
      </c>
      <c r="M2" s="73" t="s">
        <v>240</v>
      </c>
      <c r="N2" s="7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0" t="s">
        <v>0</v>
      </c>
      <c r="B1" s="10" t="s">
        <v>3</v>
      </c>
      <c r="C1" s="10" t="s">
        <v>132</v>
      </c>
      <c r="D1" s="10" t="s">
        <v>115</v>
      </c>
      <c r="E1" s="12" t="s">
        <v>22</v>
      </c>
      <c r="F1" s="10" t="s">
        <v>125</v>
      </c>
      <c r="G1" s="10" t="s">
        <v>5</v>
      </c>
      <c r="H1" s="10" t="s">
        <v>126</v>
      </c>
      <c r="I1" s="10" t="s">
        <v>127</v>
      </c>
    </row>
    <row r="2" spans="1:9" ht="30" x14ac:dyDescent="0.25">
      <c r="A2" s="13" t="s">
        <v>122</v>
      </c>
      <c r="B2" s="21" t="s">
        <v>133</v>
      </c>
      <c r="C2" s="14" t="s">
        <v>105</v>
      </c>
      <c r="D2" s="6" t="s">
        <v>134</v>
      </c>
      <c r="E2" s="16" t="s">
        <v>104</v>
      </c>
      <c r="F2" s="15" t="s">
        <v>131</v>
      </c>
      <c r="G2" s="18" t="s">
        <v>129</v>
      </c>
      <c r="H2" s="8" t="s">
        <v>130</v>
      </c>
      <c r="I2" s="17" t="s">
        <v>128</v>
      </c>
    </row>
    <row r="3" spans="1:9" ht="30" x14ac:dyDescent="0.25">
      <c r="A3" s="7" t="s">
        <v>123</v>
      </c>
      <c r="B3" s="13" t="s">
        <v>133</v>
      </c>
      <c r="C3" s="5" t="s">
        <v>124</v>
      </c>
      <c r="D3" s="8" t="s">
        <v>107</v>
      </c>
      <c r="E3" s="4" t="s">
        <v>104</v>
      </c>
      <c r="F3" s="8"/>
      <c r="G3" s="9"/>
      <c r="H3" s="9"/>
      <c r="I3" s="9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I8" sqref="I8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238" t="s">
        <v>150</v>
      </c>
      <c r="C2" s="239" t="s">
        <v>151</v>
      </c>
      <c r="D2" s="239" t="s">
        <v>152</v>
      </c>
    </row>
    <row r="3" spans="2:4" ht="15.75" thickBot="1" x14ac:dyDescent="0.3">
      <c r="B3" s="240" t="s">
        <v>116</v>
      </c>
      <c r="C3" s="241" t="s">
        <v>117</v>
      </c>
      <c r="D3" s="255" t="s">
        <v>980</v>
      </c>
    </row>
    <row r="4" spans="2:4" ht="15.75" thickBot="1" x14ac:dyDescent="0.3">
      <c r="B4" s="240" t="s">
        <v>142</v>
      </c>
      <c r="C4" s="241" t="s">
        <v>100</v>
      </c>
      <c r="D4" s="241" t="s">
        <v>154</v>
      </c>
    </row>
    <row r="5" spans="2:4" ht="15.75" thickBot="1" x14ac:dyDescent="0.3">
      <c r="B5" s="240" t="s">
        <v>160</v>
      </c>
      <c r="C5" s="241" t="s">
        <v>100</v>
      </c>
      <c r="D5" s="241" t="s">
        <v>155</v>
      </c>
    </row>
    <row r="6" spans="2:4" ht="15.75" thickBot="1" x14ac:dyDescent="0.3">
      <c r="B6" s="240" t="s">
        <v>53</v>
      </c>
      <c r="C6" s="241" t="s">
        <v>54</v>
      </c>
      <c r="D6" s="241" t="s">
        <v>166</v>
      </c>
    </row>
    <row r="7" spans="2:4" ht="15.75" thickBot="1" x14ac:dyDescent="0.3">
      <c r="B7" s="240" t="s">
        <v>161</v>
      </c>
      <c r="C7" s="241" t="s">
        <v>100</v>
      </c>
      <c r="D7" s="242" t="s">
        <v>156</v>
      </c>
    </row>
    <row r="8" spans="2:4" ht="15.75" thickBot="1" x14ac:dyDescent="0.3">
      <c r="B8" s="240" t="s">
        <v>162</v>
      </c>
      <c r="C8" s="241" t="s">
        <v>100</v>
      </c>
      <c r="D8" s="242" t="s">
        <v>157</v>
      </c>
    </row>
    <row r="9" spans="2:4" ht="15.75" thickBot="1" x14ac:dyDescent="0.3">
      <c r="B9" s="240" t="s">
        <v>163</v>
      </c>
      <c r="C9" s="241" t="s">
        <v>100</v>
      </c>
      <c r="D9" s="241" t="s">
        <v>158</v>
      </c>
    </row>
    <row r="10" spans="2:4" ht="15.75" thickBot="1" x14ac:dyDescent="0.3">
      <c r="B10" s="240" t="s">
        <v>164</v>
      </c>
      <c r="C10" s="241" t="s">
        <v>54</v>
      </c>
      <c r="D10" s="241" t="s">
        <v>159</v>
      </c>
    </row>
    <row r="11" spans="2:4" ht="15.75" thickBot="1" x14ac:dyDescent="0.3">
      <c r="B11" s="240" t="s">
        <v>165</v>
      </c>
      <c r="C11" s="241" t="s">
        <v>54</v>
      </c>
      <c r="D11" s="241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</vt:lpstr>
      <vt:lpstr>CQM</vt:lpstr>
      <vt:lpstr>SD</vt:lpstr>
      <vt:lpstr>GSP</vt:lpstr>
      <vt:lpstr>VLP</vt:lpstr>
      <vt:lpstr>EXPSSR</vt:lpstr>
      <vt:lpstr>BFGSSR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Zainudin,NA,Azry,TAQ1 R</cp:lastModifiedBy>
  <dcterms:created xsi:type="dcterms:W3CDTF">2017-04-12T02:23:33Z</dcterms:created>
  <dcterms:modified xsi:type="dcterms:W3CDTF">2018-07-14T07:13:01Z</dcterms:modified>
</cp:coreProperties>
</file>