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608098003\eclipse-workspace\gs-e2e-voice-automation-test\BTGS-KL-Voice\RobotFramework\HCS\R56\T3\Common_HCS\"/>
    </mc:Choice>
  </mc:AlternateContent>
  <bookViews>
    <workbookView xWindow="0" yWindow="0" windowWidth="9555" windowHeight="6060"/>
  </bookViews>
  <sheets>
    <sheet name="AC" sheetId="2" r:id="rId1"/>
    <sheet name="CQM" sheetId="1" r:id="rId2"/>
    <sheet name="SD" sheetId="3" r:id="rId3"/>
    <sheet name="GSP" sheetId="6" r:id="rId4"/>
    <sheet name="EXPSSR" sheetId="7" r:id="rId5"/>
    <sheet name="BFGSSR" sheetId="9" r:id="rId6"/>
    <sheet name="BFG_IMS" sheetId="4" r:id="rId7"/>
    <sheet name="NetworkID" sheetId="5" r:id="rId8"/>
  </sheets>
  <externalReferences>
    <externalReference r:id="rId9"/>
    <externalReference r:id="rId10"/>
  </externalReferences>
  <definedNames>
    <definedName name="_xlnm._FilterDatabase" localSheetId="0" hidden="1">AC!$A$1:$CD$1</definedName>
    <definedName name="_xlnm._FilterDatabase" localSheetId="1" hidden="1">CQM!$A$1:$BE$1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2" i="1" l="1"/>
  <c r="X12" i="1" s="1"/>
  <c r="P11" i="1"/>
  <c r="X11" i="1" s="1"/>
  <c r="M11" i="3"/>
  <c r="M10" i="3"/>
  <c r="M9" i="3"/>
  <c r="M8" i="3"/>
  <c r="M7" i="3"/>
  <c r="M6" i="3"/>
  <c r="M5" i="3"/>
  <c r="M4" i="3"/>
  <c r="M3" i="3"/>
  <c r="M2" i="3"/>
  <c r="U24" i="1"/>
  <c r="O24" i="1"/>
  <c r="U23" i="1"/>
  <c r="O23" i="1"/>
  <c r="U21" i="1"/>
  <c r="O21" i="1"/>
  <c r="U20" i="1"/>
  <c r="O20" i="1"/>
  <c r="U19" i="1"/>
  <c r="P19" i="1"/>
  <c r="Q19" i="1" s="1"/>
  <c r="O19" i="1"/>
  <c r="U18" i="1"/>
  <c r="P18" i="1"/>
  <c r="Q18" i="1" s="1"/>
  <c r="O18" i="1"/>
  <c r="U17" i="1"/>
  <c r="P17" i="1"/>
  <c r="Q17" i="1" s="1"/>
  <c r="O17" i="1"/>
  <c r="U16" i="1"/>
  <c r="P16" i="1"/>
  <c r="Q16" i="1" s="1"/>
  <c r="O16" i="1"/>
  <c r="U15" i="1"/>
  <c r="P15" i="1"/>
  <c r="Q15" i="1" s="1"/>
  <c r="O15" i="1"/>
  <c r="U14" i="1"/>
  <c r="P14" i="1"/>
  <c r="Q14" i="1" s="1"/>
  <c r="O14" i="1"/>
  <c r="U13" i="1"/>
  <c r="P13" i="1"/>
  <c r="Q13" i="1" s="1"/>
  <c r="O13" i="1"/>
  <c r="U12" i="1"/>
  <c r="O12" i="1"/>
  <c r="U11" i="1"/>
  <c r="O11" i="1"/>
  <c r="U10" i="1"/>
  <c r="P10" i="1"/>
  <c r="X10" i="1" s="1"/>
  <c r="O10" i="1"/>
  <c r="U4" i="1"/>
  <c r="O4" i="1"/>
  <c r="AA18" i="1" l="1"/>
  <c r="Z18" i="1"/>
  <c r="AB18" i="1"/>
  <c r="AA13" i="1"/>
  <c r="Z13" i="1"/>
  <c r="AB13" i="1"/>
  <c r="AA17" i="1"/>
  <c r="Z17" i="1"/>
  <c r="AB17" i="1"/>
  <c r="AA16" i="1"/>
  <c r="Z16" i="1"/>
  <c r="AB16" i="1"/>
  <c r="AA14" i="1"/>
  <c r="Z14" i="1"/>
  <c r="AB14" i="1"/>
  <c r="AA15" i="1"/>
  <c r="Z15" i="1"/>
  <c r="AB15" i="1"/>
  <c r="AA19" i="1"/>
  <c r="Z19" i="1"/>
  <c r="AB19" i="1"/>
  <c r="Q10" i="1"/>
  <c r="Q11" i="1"/>
  <c r="X13" i="1"/>
  <c r="X14" i="1"/>
  <c r="X15" i="1"/>
  <c r="X16" i="1"/>
  <c r="X17" i="1"/>
  <c r="X18" i="1"/>
  <c r="X19" i="1"/>
  <c r="Q12" i="1"/>
  <c r="AA11" i="1" l="1"/>
  <c r="Z11" i="1"/>
  <c r="AB11" i="1"/>
  <c r="AB10" i="1"/>
  <c r="AA10" i="1"/>
  <c r="Z10" i="1"/>
  <c r="AA12" i="1"/>
  <c r="Z12" i="1"/>
  <c r="AB12" i="1"/>
</calcChain>
</file>

<file path=xl/sharedStrings.xml><?xml version="1.0" encoding="utf-8"?>
<sst xmlns="http://schemas.openxmlformats.org/spreadsheetml/2006/main" count="1922" uniqueCount="509">
  <si>
    <t>TC_ID</t>
  </si>
  <si>
    <t>dExpedioID</t>
  </si>
  <si>
    <t>CQM App Details</t>
  </si>
  <si>
    <t>dURL</t>
  </si>
  <si>
    <t>dSalesChannel</t>
  </si>
  <si>
    <t>dCustomerName</t>
  </si>
  <si>
    <t>dQuoteName</t>
  </si>
  <si>
    <t>dOrderType</t>
  </si>
  <si>
    <t>dContractTerm</t>
  </si>
  <si>
    <t>dCurrency</t>
  </si>
  <si>
    <t>dCountry</t>
  </si>
  <si>
    <t>dSiteName</t>
  </si>
  <si>
    <t>dOppurtunityReferenceNumber</t>
  </si>
  <si>
    <t>dBuildingName</t>
  </si>
  <si>
    <t>dBuildingNumber</t>
  </si>
  <si>
    <t>dStreet</t>
  </si>
  <si>
    <t>dCity</t>
  </si>
  <si>
    <t>dFirstName</t>
  </si>
  <si>
    <t>dLastName</t>
  </si>
  <si>
    <t>dJobTitle</t>
  </si>
  <si>
    <t>http://sqe.t3.nat.bt.com/cqm</t>
  </si>
  <si>
    <t>SC01</t>
  </si>
  <si>
    <t>dBrowser</t>
  </si>
  <si>
    <t>12</t>
  </si>
  <si>
    <t>Provide</t>
  </si>
  <si>
    <t>dCustValidStatus</t>
  </si>
  <si>
    <t>dLinkedContractualCeaseTerm</t>
  </si>
  <si>
    <t>Unknown</t>
  </si>
  <si>
    <t>Manage LE</t>
  </si>
  <si>
    <t>dAccountName</t>
  </si>
  <si>
    <t>dCustomerBillingRef</t>
  </si>
  <si>
    <t>dBillPeriod</t>
  </si>
  <si>
    <t>dUSScenario</t>
  </si>
  <si>
    <t>dInfoCurrency</t>
  </si>
  <si>
    <t>1</t>
  </si>
  <si>
    <t>Billed in US, invoice is sent to customer</t>
  </si>
  <si>
    <t>External</t>
  </si>
  <si>
    <t>Tester</t>
  </si>
  <si>
    <t>30</t>
  </si>
  <si>
    <t>dPostcode</t>
  </si>
  <si>
    <t>dLocality</t>
  </si>
  <si>
    <t>dState</t>
  </si>
  <si>
    <t>dMobileNo</t>
  </si>
  <si>
    <t>dFaxNo</t>
  </si>
  <si>
    <t>dInvoiceLang</t>
  </si>
  <si>
    <t>dBillCurrency</t>
  </si>
  <si>
    <t>dPayDay</t>
  </si>
  <si>
    <t>dPayMethod</t>
  </si>
  <si>
    <t>dLegalComName</t>
  </si>
  <si>
    <t>Offer/Order Details</t>
  </si>
  <si>
    <t>dOfferName</t>
  </si>
  <si>
    <t>dCustomerOrderRefText</t>
  </si>
  <si>
    <t>dOrderNameText</t>
  </si>
  <si>
    <t>BT AMERICAS</t>
  </si>
  <si>
    <t>USD</t>
  </si>
  <si>
    <t>dInstallCoordinator</t>
  </si>
  <si>
    <t>dPhoneNo</t>
  </si>
  <si>
    <t>Customer Site</t>
  </si>
  <si>
    <t>Customer Contacts</t>
  </si>
  <si>
    <t>Billing Details</t>
  </si>
  <si>
    <t>No</t>
  </si>
  <si>
    <t>dSubLocality</t>
  </si>
  <si>
    <t>dSubState</t>
  </si>
  <si>
    <t>dPoBox</t>
  </si>
  <si>
    <t>dEmail</t>
  </si>
  <si>
    <t>Branch Site 1</t>
  </si>
  <si>
    <t>dBranchSiteToggle1</t>
  </si>
  <si>
    <t>dBranchSiteName1</t>
  </si>
  <si>
    <t>dLocalCompanyName1</t>
  </si>
  <si>
    <t>dBranchBuildingName1</t>
  </si>
  <si>
    <t>dBranchSubBuilding1</t>
  </si>
  <si>
    <t>dBranchBuildingNo1</t>
  </si>
  <si>
    <t>dBranchRoom1</t>
  </si>
  <si>
    <t>dBranchFloor1</t>
  </si>
  <si>
    <t>dBranchStreet1</t>
  </si>
  <si>
    <t>dBranchLocality1</t>
  </si>
  <si>
    <t>dBranchSubLocality1</t>
  </si>
  <si>
    <t>dBranchCity1</t>
  </si>
  <si>
    <t>dBranchState1</t>
  </si>
  <si>
    <t>dBranchCountry1</t>
  </si>
  <si>
    <t>dBranchPostcode1</t>
  </si>
  <si>
    <t>dBranchPhoneNo1</t>
  </si>
  <si>
    <t>Branch Site 2</t>
  </si>
  <si>
    <t>dBranchSiteToggle2</t>
  </si>
  <si>
    <t>dBranchSiteName2</t>
  </si>
  <si>
    <t>dLocalCompanyName2</t>
  </si>
  <si>
    <t>dBranchBuildingName2</t>
  </si>
  <si>
    <t>dBranchSubBuilding2</t>
  </si>
  <si>
    <t>dBranchBuildingNo2</t>
  </si>
  <si>
    <t>dBranchRoom2</t>
  </si>
  <si>
    <t>dBranchFloor2</t>
  </si>
  <si>
    <t>dBranchStreet2</t>
  </si>
  <si>
    <t>dBranchLocality2</t>
  </si>
  <si>
    <t>dBranchSubLocality2</t>
  </si>
  <si>
    <t>dBranchCity2</t>
  </si>
  <si>
    <t>dBranchState2</t>
  </si>
  <si>
    <t>dBranchCountry2</t>
  </si>
  <si>
    <t>dBranchPostcode2</t>
  </si>
  <si>
    <t>dBranchPhoneNo2</t>
  </si>
  <si>
    <t>Test Account</t>
  </si>
  <si>
    <t>EUR</t>
  </si>
  <si>
    <t>Yes</t>
  </si>
  <si>
    <t>Internal</t>
  </si>
  <si>
    <t>AC01</t>
  </si>
  <si>
    <t>IE</t>
  </si>
  <si>
    <t>609623341</t>
  </si>
  <si>
    <t>18773160975</t>
  </si>
  <si>
    <t>43686572726965733037</t>
  </si>
  <si>
    <t>dAccClassification</t>
  </si>
  <si>
    <t>BCM Sheet</t>
  </si>
  <si>
    <t>dBCMSheet</t>
  </si>
  <si>
    <t>dExpOrderID</t>
  </si>
  <si>
    <t>dOrderToggle2</t>
  </si>
  <si>
    <t>dExpOrderID2</t>
  </si>
  <si>
    <t>dOrderToggle3</t>
  </si>
  <si>
    <t>dExpOrderID3</t>
  </si>
  <si>
    <t>dPassword</t>
  </si>
  <si>
    <t>BTGS UK</t>
  </si>
  <si>
    <t>GBP</t>
  </si>
  <si>
    <t>dRsqeUploadFile</t>
  </si>
  <si>
    <t>Customer Details</t>
  </si>
  <si>
    <t>UNITED KINGDOM</t>
  </si>
  <si>
    <t>ENGLAND</t>
  </si>
  <si>
    <t>BI01</t>
  </si>
  <si>
    <t>BI02</t>
  </si>
  <si>
    <t>609623342</t>
  </si>
  <si>
    <t>dProfileGroup</t>
  </si>
  <si>
    <t>dSiteID</t>
  </si>
  <si>
    <t>dExpectedStatus</t>
  </si>
  <si>
    <t>In Progress</t>
  </si>
  <si>
    <t>YYYR51USACUST01</t>
  </si>
  <si>
    <t>1283596</t>
  </si>
  <si>
    <t>IMS - Read only - OCC_HCS_E2E</t>
  </si>
  <si>
    <t>dUsername</t>
  </si>
  <si>
    <t>http://bfgimst3.nat.bt.com/bfgims.asp</t>
  </si>
  <si>
    <t>43686572726965733038</t>
  </si>
  <si>
    <t>Journey</t>
  </si>
  <si>
    <t>dTrunkCacLimit</t>
  </si>
  <si>
    <t>dTrunkCacBandwidthLimit</t>
  </si>
  <si>
    <t>AC_TCID</t>
  </si>
  <si>
    <t>100</t>
  </si>
  <si>
    <t>2500</t>
  </si>
  <si>
    <t>609424665</t>
  </si>
  <si>
    <t>BT GERMANY</t>
  </si>
  <si>
    <t>CQM_TCID</t>
  </si>
  <si>
    <t>dCQM_URL</t>
  </si>
  <si>
    <t>dAIB_URL</t>
  </si>
  <si>
    <t>http://aibwebc-ws.nat.bt.com:61007/aibweb/</t>
  </si>
  <si>
    <t>dSI_URL</t>
  </si>
  <si>
    <t>http://singlemodela.nat.bt.com/default.aspx</t>
  </si>
  <si>
    <t>dNetworkID</t>
  </si>
  <si>
    <t>Country</t>
  </si>
  <si>
    <t>Currency</t>
  </si>
  <si>
    <t>NetworkID</t>
  </si>
  <si>
    <t>Cnw0000000079</t>
  </si>
  <si>
    <t>GCn0000000246</t>
  </si>
  <si>
    <t>GCn0000000320</t>
  </si>
  <si>
    <t>GCn0000000445</t>
  </si>
  <si>
    <t>Gcn0000000057</t>
  </si>
  <si>
    <t>Gcn0000000016</t>
  </si>
  <si>
    <t>Gcn0000000045</t>
  </si>
  <si>
    <t>BT AUSTRALIA</t>
  </si>
  <si>
    <t>BT SOUTH AFRICA</t>
  </si>
  <si>
    <t>BT FINLAND</t>
  </si>
  <si>
    <t>BT RUSSIA</t>
  </si>
  <si>
    <t>BT MEXICO</t>
  </si>
  <si>
    <t>BT THAILAND</t>
  </si>
  <si>
    <t>GCn0000000347</t>
  </si>
  <si>
    <t>Cycle</t>
  </si>
  <si>
    <t>Release</t>
  </si>
  <si>
    <t>Chrome</t>
  </si>
  <si>
    <t>dBFG_IMS_URL</t>
  </si>
  <si>
    <t>BFG Status</t>
  </si>
  <si>
    <t>IN-SERVICE</t>
  </si>
  <si>
    <t>KLTA</t>
  </si>
  <si>
    <t>UNIVERSITY OF SOUTHAMPTON</t>
  </si>
  <si>
    <t>UNIVERSITY OF SOUTHAMPTON, UNIVERSITY ROAD</t>
  </si>
  <si>
    <t>SOUTHAMPTON</t>
  </si>
  <si>
    <t>SO17 1BJ</t>
  </si>
  <si>
    <t>dActionToDo</t>
  </si>
  <si>
    <t>R55</t>
  </si>
  <si>
    <t>AC02</t>
  </si>
  <si>
    <t>SC02</t>
  </si>
  <si>
    <t>dContractualCeaseTerm</t>
  </si>
  <si>
    <t>dClientGroup</t>
  </si>
  <si>
    <t>200</t>
  </si>
  <si>
    <t>4173646638373635</t>
  </si>
  <si>
    <t>RegPack_SCNo</t>
  </si>
  <si>
    <t>dGSP_URL</t>
  </si>
  <si>
    <t>dPin</t>
  </si>
  <si>
    <t>Base User Detail</t>
  </si>
  <si>
    <t>dService</t>
  </si>
  <si>
    <t>dCustomer</t>
  </si>
  <si>
    <t>dContract</t>
  </si>
  <si>
    <t>dAddress</t>
  </si>
  <si>
    <t>Configure Detail</t>
  </si>
  <si>
    <t>dDeviceType</t>
  </si>
  <si>
    <t>dEmailId</t>
  </si>
  <si>
    <t>dPublicNumber</t>
  </si>
  <si>
    <t>dPrivateNumber</t>
  </si>
  <si>
    <t>dOptionalUnifiedMessaging</t>
  </si>
  <si>
    <t>dUserSelfServePortalAccess</t>
  </si>
  <si>
    <t>dClassOfService</t>
  </si>
  <si>
    <t>dDescriptiveText</t>
  </si>
  <si>
    <t>Summary</t>
  </si>
  <si>
    <t>dCustomerReference</t>
  </si>
  <si>
    <t>DryRun01</t>
  </si>
  <si>
    <t>DryRun</t>
  </si>
  <si>
    <t>https://www.gspt3.globalservices.nat.bt.com:53515/uk/en/my_account</t>
  </si>
  <si>
    <t>611936347</t>
  </si>
  <si>
    <t>4C65746D65696E403031</t>
  </si>
  <si>
    <t>921106</t>
  </si>
  <si>
    <t>One Cloud Cisco</t>
  </si>
  <si>
    <t>MOBILECUST3</t>
  </si>
  <si>
    <t>8100882522016124650</t>
  </si>
  <si>
    <t>VG310 (IOS)</t>
  </si>
  <si>
    <t>Shobana</t>
  </si>
  <si>
    <t>Kanasan</t>
  </si>
  <si>
    <t>shobana.kanasan@bt.com</t>
  </si>
  <si>
    <t>0328580000</t>
  </si>
  <si>
    <t>285800</t>
  </si>
  <si>
    <t>CoS</t>
  </si>
  <si>
    <t>R50UK01</t>
  </si>
  <si>
    <t>EXPEDIO SSR</t>
  </si>
  <si>
    <t>dEXP_URL</t>
  </si>
  <si>
    <t>SSR Detail</t>
  </si>
  <si>
    <t>dSSRReferenceNumber</t>
  </si>
  <si>
    <t>dServiceName</t>
  </si>
  <si>
    <t>dProgressStatus</t>
  </si>
  <si>
    <t>dCompletionCode</t>
  </si>
  <si>
    <t>http://expediomt.t3.nat.bt.com/arsys/forms/aps06419t3app02/SSR%3A+Main+Console/Default+Admin+View/</t>
  </si>
  <si>
    <t>kanasas</t>
  </si>
  <si>
    <t>53686F62616E61403036</t>
  </si>
  <si>
    <t>Add Base User-I [OCC]</t>
  </si>
  <si>
    <t>Completed</t>
  </si>
  <si>
    <t>Complete</t>
  </si>
  <si>
    <t>dBFG_URL</t>
  </si>
  <si>
    <t>dSite</t>
  </si>
  <si>
    <t>dFeatureOption</t>
  </si>
  <si>
    <t>dFoiQuantity</t>
  </si>
  <si>
    <t>GOLDEN SQUARE</t>
  </si>
  <si>
    <t>Line Service-OCC</t>
  </si>
  <si>
    <t>BFGSSR</t>
  </si>
  <si>
    <t>GSP Login Detail</t>
  </si>
  <si>
    <t>4C65746D65696E403036</t>
  </si>
  <si>
    <t>53686F62616E61403031</t>
  </si>
  <si>
    <t>dServiceRequestStatus</t>
  </si>
  <si>
    <t>dCompletionType</t>
  </si>
  <si>
    <t>Closed</t>
  </si>
  <si>
    <t>dServiceCompletionCode</t>
  </si>
  <si>
    <t>Add Base User</t>
  </si>
  <si>
    <t>CUST3 LONDON</t>
  </si>
  <si>
    <t>81, NEWGATE STREET, BT CENTRE,</t>
  </si>
  <si>
    <t>LONDON</t>
  </si>
  <si>
    <t>GSP_TCID</t>
  </si>
  <si>
    <t>CUST3_BRISTOL</t>
  </si>
  <si>
    <t>KLTA Test Data 1 (UK) Contract</t>
  </si>
  <si>
    <t>YYYR56UKSK01</t>
  </si>
  <si>
    <t>R56</t>
  </si>
  <si>
    <t>YYYR56UKSK01Q</t>
  </si>
  <si>
    <t>YYYR56UKSK01Ref</t>
  </si>
  <si>
    <t>YYYR56UKSK01Ofr</t>
  </si>
  <si>
    <t>YYYR56UKSK01ORef</t>
  </si>
  <si>
    <t>YYYR56UKSK01Ord</t>
  </si>
  <si>
    <t>3</t>
  </si>
  <si>
    <t>78/3</t>
  </si>
  <si>
    <t>DINSO ROAD</t>
  </si>
  <si>
    <t>Khwaeng Wat Bowon Niwet, Khet Phra Nakhon</t>
  </si>
  <si>
    <t>BANGKOK</t>
  </si>
  <si>
    <t>KRUNG THEP MAHA NAKHON</t>
  </si>
  <si>
    <t>THAILAND</t>
  </si>
  <si>
    <t>10200</t>
  </si>
  <si>
    <t>Billed in US, and charges manually inserted into local country bill</t>
  </si>
  <si>
    <t>THB</t>
  </si>
  <si>
    <t>WEBSTER UNIVERSITY THAILAND ,</t>
  </si>
  <si>
    <t>2 EMPIRE TOWER, 4TH FLOOR (EM SPACE ZONE) SOUTH SATHORN RD.,</t>
  </si>
  <si>
    <t>SATHON YAN NAWA KRUNG THEP MAHA NAKHON ,</t>
  </si>
  <si>
    <t>10121</t>
  </si>
  <si>
    <t>4</t>
  </si>
  <si>
    <t>5</t>
  </si>
  <si>
    <t>1 EMPIRE TOWER, 4TH FLOOR (EM SPACE ZONE) SOUTH SATHORN RD.,</t>
  </si>
  <si>
    <t>10120</t>
  </si>
  <si>
    <t>AC03</t>
  </si>
  <si>
    <t>AC04</t>
  </si>
  <si>
    <t>AC05</t>
  </si>
  <si>
    <t>AC06</t>
  </si>
  <si>
    <t>KLTA Test Data 1 (Non-UK) Contract</t>
  </si>
  <si>
    <t>KLTA Test Data 2 (Non-UK) Contract</t>
  </si>
  <si>
    <t>KLTA Test Data 3 (Non-UK) Contract</t>
  </si>
  <si>
    <t>KLTA Test Data 4 (Non-UK) Contract</t>
  </si>
  <si>
    <t>KLTA Test Data 5 (Non-UK) Contract</t>
  </si>
  <si>
    <t>YYYR56THAISK01</t>
  </si>
  <si>
    <t>YYYR56THAISK02</t>
  </si>
  <si>
    <t>YYYR56THAISK03</t>
  </si>
  <si>
    <t>YYYR56THAISK04</t>
  </si>
  <si>
    <t>YYYR56THAISK05</t>
  </si>
  <si>
    <t>YYYR56THAISK02SITEA</t>
  </si>
  <si>
    <t>YYYR56THAISK03SITEA</t>
  </si>
  <si>
    <t>9</t>
  </si>
  <si>
    <t>AC07</t>
  </si>
  <si>
    <t>AC08</t>
  </si>
  <si>
    <t>AC09</t>
  </si>
  <si>
    <t>KLTA Test Data 2 (UK) Contract</t>
  </si>
  <si>
    <t>KLTA Test Data 6 (Non-UK) Contract</t>
  </si>
  <si>
    <t>YYYR56UKSK02</t>
  </si>
  <si>
    <t>YYYR56UKSK03</t>
  </si>
  <si>
    <t>YYYR56THAISK06</t>
  </si>
  <si>
    <t>YYYR56THAISK06SITEA</t>
  </si>
  <si>
    <t>285804</t>
  </si>
  <si>
    <t>0328580004</t>
  </si>
  <si>
    <t>One Cloud Cisco HCS (UK) De-Reg Pricing Model v9.6 R46_UKSK01.xls</t>
  </si>
  <si>
    <t>8</t>
  </si>
  <si>
    <t>7</t>
  </si>
  <si>
    <t>AC10</t>
  </si>
  <si>
    <t>AC11</t>
  </si>
  <si>
    <t>KLTA Test Data 3 (UK) Contract Migration</t>
  </si>
  <si>
    <t>KLTA Test Data 7 (Non-UK) Contract</t>
  </si>
  <si>
    <t>KLTA Test Data 8 (Non-UK) Contract</t>
  </si>
  <si>
    <t>YYYR56THAISK07</t>
  </si>
  <si>
    <t>YYYR56THAISK08</t>
  </si>
  <si>
    <t>AC12</t>
  </si>
  <si>
    <t>AC13</t>
  </si>
  <si>
    <t>AC14</t>
  </si>
  <si>
    <t>KLTA Test Data 4 (UK) Contract</t>
  </si>
  <si>
    <t>KLTA Test Data 9 (Non-UK) Contract</t>
  </si>
  <si>
    <t>KLTA Test Data 5 (UK) Contract Migration</t>
  </si>
  <si>
    <t>YYYR56THAISK09</t>
  </si>
  <si>
    <t>YYYR56UKSK04</t>
  </si>
  <si>
    <t>YYYR56UKSK05</t>
  </si>
  <si>
    <t>YYYR56THAISK09SITEA</t>
  </si>
  <si>
    <t>Modify</t>
  </si>
  <si>
    <t>SC03</t>
  </si>
  <si>
    <t>SC04</t>
  </si>
  <si>
    <t>SC05</t>
  </si>
  <si>
    <t>SC06</t>
  </si>
  <si>
    <t>YYYR56THAISK04Q</t>
  </si>
  <si>
    <t>YYYR56THAISK04ISAQ</t>
  </si>
  <si>
    <t>YYYR56THAISK04Ref</t>
  </si>
  <si>
    <t>YYYR56THAISK04Ofr</t>
  </si>
  <si>
    <t>YYYR56THAISK04ISARef</t>
  </si>
  <si>
    <t>YYYR56THAISK04ISAOfr</t>
  </si>
  <si>
    <t>YYYR56THAISK04ORef</t>
  </si>
  <si>
    <t>YYYR56THAISK04ISAORef</t>
  </si>
  <si>
    <t>YYYR56THAISK04Ord</t>
  </si>
  <si>
    <t>YYYR56THAISK04ISAOrd</t>
  </si>
  <si>
    <t>YYYR56THAISK05Q</t>
  </si>
  <si>
    <t>YYYR56THAISK05ISAQ</t>
  </si>
  <si>
    <t>YYYR56THAISK05Ref</t>
  </si>
  <si>
    <t>YYYR56THAISK05ISARef</t>
  </si>
  <si>
    <t>YYYR56THAISK05Ofr</t>
  </si>
  <si>
    <t>YYYR56THAISK05ISAOfr</t>
  </si>
  <si>
    <t>ISA Provide</t>
  </si>
  <si>
    <t>ISA Provide 2</t>
  </si>
  <si>
    <t>Modify ISA</t>
  </si>
  <si>
    <t>YYYR56THAISK04ISAMQ</t>
  </si>
  <si>
    <t>YYYR56THAISK04ISAMRef</t>
  </si>
  <si>
    <t>YYYR56THAISK04ISAMOfr</t>
  </si>
  <si>
    <t>YYYR56THAISK04ISAMORef</t>
  </si>
  <si>
    <t>YYYR56THAISK04ISAMOrd</t>
  </si>
  <si>
    <t>YYYR56THAISK05ISAORef</t>
  </si>
  <si>
    <t>YYYR56THAISK05ISAOrd</t>
  </si>
  <si>
    <t>OneCloudCisco(Global)BCMV044-R45-R51_Reg_THAISK04.xls</t>
  </si>
  <si>
    <t>OneCloudCisco(Global)BCMV044-R45-R51_Reg_THAISK05.xls</t>
  </si>
  <si>
    <t>YYYR56THAISK05ORef</t>
  </si>
  <si>
    <t>YYYR56THAISK05Ord</t>
  </si>
  <si>
    <t>DryRun Full Cycle(Site Non-UK)</t>
  </si>
  <si>
    <t>SC07</t>
  </si>
  <si>
    <t>SC08</t>
  </si>
  <si>
    <t>KLTA Test Data 2 (Non-UK) Contract-Site</t>
  </si>
  <si>
    <t>YYYR56THAISK02Q</t>
  </si>
  <si>
    <t>YYYR56THAISK02SQ</t>
  </si>
  <si>
    <t>YYYR56THAISK02Ref</t>
  </si>
  <si>
    <t>YYYR56THAISK02Ref2</t>
  </si>
  <si>
    <t>YYYR56THAISK02Ofr</t>
  </si>
  <si>
    <t>YYYR56THAISK02Ofr2</t>
  </si>
  <si>
    <t>YYYR56THAISK02ORef</t>
  </si>
  <si>
    <t>YYYR56THAISK02ORef2</t>
  </si>
  <si>
    <t>YYYR56THAISK02Ord</t>
  </si>
  <si>
    <t>YYYR56THAISK02Ord2</t>
  </si>
  <si>
    <t>DryRun Full Cycle(UK)</t>
  </si>
  <si>
    <t>OneCloudCisco(Global)BCMV044-R45-R51_Reg_THAISK02.xls</t>
  </si>
  <si>
    <t>EXP351086</t>
  </si>
  <si>
    <t>EXP351081</t>
  </si>
  <si>
    <t>KLTA Test Data 10 (Non-UK) Contract</t>
  </si>
  <si>
    <t>608727361</t>
  </si>
  <si>
    <t>4C65746D65696E3135</t>
  </si>
  <si>
    <t>YYYR56THAIKA01</t>
  </si>
  <si>
    <t>PLOENCHIT CENTER</t>
  </si>
  <si>
    <t>SUKHUMVIT ROAD</t>
  </si>
  <si>
    <t>KHWAENG KHLONG TOEI</t>
  </si>
  <si>
    <t>KHET KHLONG TOEI</t>
  </si>
  <si>
    <t>Azry</t>
  </si>
  <si>
    <t>Zainudin</t>
  </si>
  <si>
    <t>azry.zainudin@bt.com</t>
  </si>
  <si>
    <t>Annexe 99</t>
  </si>
  <si>
    <t>THAPAE ROAD SOI 3</t>
  </si>
  <si>
    <t>TAMBOL CHANG KLAN</t>
  </si>
  <si>
    <t>AMPHOR MUANG</t>
  </si>
  <si>
    <t>CHIANG MAI</t>
  </si>
  <si>
    <t>TAMBON CHANG MOI</t>
  </si>
  <si>
    <t>50100</t>
  </si>
  <si>
    <t>2</t>
  </si>
  <si>
    <t>YYYR56THAIKA02</t>
  </si>
  <si>
    <t>YYYR56THAIKA02SITE1</t>
  </si>
  <si>
    <t>YYYR56THAIKA03</t>
  </si>
  <si>
    <t>PLOENCHIT PBXCENTER</t>
  </si>
  <si>
    <t>YYYR56THAIKA03SITE1</t>
  </si>
  <si>
    <t>PBXAnnexe 99</t>
  </si>
  <si>
    <t>6</t>
  </si>
  <si>
    <t>KLTA Test Data 13 (Non-UK) Contract</t>
  </si>
  <si>
    <t>YYYR56THAIKA04</t>
  </si>
  <si>
    <t>YYYR56THAIKA04SITE1</t>
  </si>
  <si>
    <t>YYYR56THAIKA05</t>
  </si>
  <si>
    <t>YYYR56THAIKA05SITE1</t>
  </si>
  <si>
    <t>AC15</t>
  </si>
  <si>
    <t>AC16</t>
  </si>
  <si>
    <t>AC17</t>
  </si>
  <si>
    <t>AC18</t>
  </si>
  <si>
    <t>AC19</t>
  </si>
  <si>
    <t>Backup (Non_UK)</t>
  </si>
  <si>
    <t>KLTA Test Data 11 (Non-UK) Site Provide</t>
  </si>
  <si>
    <t>KLTA Test Data 1 (Non-UK) Site Provide PBX</t>
  </si>
  <si>
    <t>KLTA Test Data 12 (Non-UK) Site Cease</t>
  </si>
  <si>
    <t>rSQE_R51_XXX_7002_R56THAISK02SITEA.xls</t>
  </si>
  <si>
    <t>EXP351133</t>
  </si>
  <si>
    <t>101110</t>
  </si>
  <si>
    <t>16</t>
  </si>
  <si>
    <t>17</t>
  </si>
  <si>
    <t>18</t>
  </si>
  <si>
    <t>19</t>
  </si>
  <si>
    <t>SC09</t>
  </si>
  <si>
    <t>One Cloud Cisco(Global)BCMV044-R56_YYYR56THAIKA01.xls</t>
  </si>
  <si>
    <t>SC10</t>
  </si>
  <si>
    <t>KLTA Test Data 11 (Non-UK) Contract</t>
  </si>
  <si>
    <t>One Cloud Cisco(Global)BCMV044-R56_YYYR56THAIKA02.xls</t>
  </si>
  <si>
    <t>SC11</t>
  </si>
  <si>
    <t>KLTA Test Data 11 (Non-UK) Provide-Site</t>
  </si>
  <si>
    <t>SC12</t>
  </si>
  <si>
    <t>KLTA Test Data 1 (Non-UK) Contract PBX</t>
  </si>
  <si>
    <t>One Cloud Cisco(Global)BCMV044-R56_YYYR56THAIKA03.xls</t>
  </si>
  <si>
    <t>SC13</t>
  </si>
  <si>
    <t>KLTA Test Data 1 (Non-UK) Provide-Site PBX</t>
  </si>
  <si>
    <t>SC14</t>
  </si>
  <si>
    <t>KLTA Test Data 12 (Non-UK) Contract</t>
  </si>
  <si>
    <t>One Cloud Cisco(Global)BCMV044-R56_YYYR56THAIKA04.xls</t>
  </si>
  <si>
    <t>SC15</t>
  </si>
  <si>
    <t>KLTA Test Data 12 (Non-UK) Provide-Site</t>
  </si>
  <si>
    <t>SC16</t>
  </si>
  <si>
    <t>KLTA Test Data 12 (Non-UK) Cease-Site</t>
  </si>
  <si>
    <t>SC17</t>
  </si>
  <si>
    <t>One Cloud Cisco(Global)BCMV044-R56_YYYR56THAIKA05.xls</t>
  </si>
  <si>
    <t>AC20</t>
  </si>
  <si>
    <t>KLTA Test Data BAFO (UK) Contract</t>
  </si>
  <si>
    <t>88TEST</t>
  </si>
  <si>
    <t>2/2</t>
  </si>
  <si>
    <t>BATH STREET</t>
  </si>
  <si>
    <t>PORTOBELLO</t>
  </si>
  <si>
    <t>EDINBURGH</t>
  </si>
  <si>
    <t>SCOTLAND</t>
  </si>
  <si>
    <t>EH15 1EY</t>
  </si>
  <si>
    <t>SC18</t>
  </si>
  <si>
    <t>One Cloud Cisco HCS (UK) De-Reg Pricing Model v9.6 R46_88TEST.xls</t>
  </si>
  <si>
    <t>BAFO (UK)</t>
  </si>
  <si>
    <t>SC19</t>
  </si>
  <si>
    <t>YYYR56UKSK03Q</t>
  </si>
  <si>
    <t>YYYR56UKSK03Ref</t>
  </si>
  <si>
    <t>YYYR56UKSK03Ofr</t>
  </si>
  <si>
    <t>YYYR56UKSK03ORef</t>
  </si>
  <si>
    <t>YYYR56UKSK03Ord</t>
  </si>
  <si>
    <t>SC20</t>
  </si>
  <si>
    <t>YYYR56UKSK02Q</t>
  </si>
  <si>
    <t>YYYR56UKSK02Ref</t>
  </si>
  <si>
    <t>YYYR56UKSK02Ofr</t>
  </si>
  <si>
    <t>YYYR56UKSK02ORef</t>
  </si>
  <si>
    <t>YYYR56UKSK02Ord</t>
  </si>
  <si>
    <t>One Cloud Cisco HCS (UK) De-Reg Pricing Model v9.6 R46_UKSK02.xls</t>
  </si>
  <si>
    <t>OCC UK v9.6 R46 MIG_UKSK03.xls</t>
  </si>
  <si>
    <t>DryRun Full Cycle(NonUK)</t>
  </si>
  <si>
    <t>SC21</t>
  </si>
  <si>
    <t>YYYR56THAISK01Q</t>
  </si>
  <si>
    <t>YYYR56THAISK01Ref</t>
  </si>
  <si>
    <t>YYYR56THAISK01Ofr</t>
  </si>
  <si>
    <t>YYYR56THAISK01ORef</t>
  </si>
  <si>
    <t>YYYR56THAISK01Ord</t>
  </si>
  <si>
    <t>OneCloudCisco(Global)BCMV044-R45-R51_Reg_THAISK01.xls</t>
  </si>
  <si>
    <t>EXP351665</t>
  </si>
  <si>
    <t>EXP351669</t>
  </si>
  <si>
    <t>EXP351670</t>
  </si>
  <si>
    <t>YYYR55THAIA07MODQ</t>
  </si>
  <si>
    <t>Add</t>
  </si>
  <si>
    <t>YYYR55THAIA07MODRef</t>
  </si>
  <si>
    <t>YYYR55THAIA07MODOfr</t>
  </si>
  <si>
    <t>YYYR55THAIA07MODORef</t>
  </si>
  <si>
    <t>YYYR55THAIA07MODOrd</t>
  </si>
  <si>
    <t>YYYR55THAIA07SITEA</t>
  </si>
  <si>
    <t>SC22</t>
  </si>
  <si>
    <t>AC</t>
  </si>
  <si>
    <t>KLTA Test Data 13 (Non-UK) Modify Site (Increase Line Services)</t>
  </si>
  <si>
    <t>EXP351667</t>
  </si>
  <si>
    <t>SC23</t>
  </si>
  <si>
    <t>YYYR56THAISK02MODRef</t>
  </si>
  <si>
    <t>YYYR56THAISK02MODOfr</t>
  </si>
  <si>
    <t>YYYR56THAISK02MODORef</t>
  </si>
  <si>
    <t>YYYR56THAISK02MODOrd</t>
  </si>
  <si>
    <t xml:space="preserve">KLTA Test Data 2 (Site from Dry Run-Non-UK) Contract-Modify Site </t>
  </si>
  <si>
    <t>rSQE_R51_XXX_7002_THAIKA02SITE1.xls</t>
  </si>
  <si>
    <t>Billing__7002__THAIKA03SITE1.xls</t>
  </si>
  <si>
    <t>EXP351800</t>
  </si>
  <si>
    <t>YYYR56THAIKA90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</si>
</sst>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6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rgb="FF000000"/>
      <name val="Calibri"/>
      <family val="2"/>
    </font>
    <font>
      <sz val="10"/>
      <color rgb="FF000000"/>
      <name val="Segoe UI"/>
      <family val="2"/>
    </font>
    <font>
      <u/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B1A0C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9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</borders>
  <cellStyleXfs count="3">
    <xf numFmtId="0" fontId="0" fillId="0" borderId="0"/>
    <xf numFmtId="0" fontId="3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02">
    <xf numFmtId="0" fontId="0" fillId="0" borderId="0" xfId="0"/>
    <xf numFmtId="49" fontId="6" fillId="3" borderId="3" xfId="1" applyNumberFormat="1" applyFont="1" applyFill="1" applyBorder="1" applyAlignment="1">
      <alignment horizontal="center" vertical="center"/>
    </xf>
    <xf numFmtId="0" fontId="6" fillId="3" borderId="3" xfId="1" applyFont="1" applyFill="1" applyBorder="1" applyAlignment="1">
      <alignment horizontal="center" vertical="center"/>
    </xf>
    <xf numFmtId="49" fontId="6" fillId="3" borderId="3" xfId="1" applyNumberFormat="1" applyFont="1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49" fontId="0" fillId="0" borderId="3" xfId="0" quotePrefix="1" applyNumberFormat="1" applyFill="1" applyBorder="1" applyAlignment="1">
      <alignment horizontal="center" vertical="center" wrapText="1"/>
    </xf>
    <xf numFmtId="0" fontId="0" fillId="0" borderId="3" xfId="0" quotePrefix="1" applyFill="1" applyBorder="1" applyAlignment="1">
      <alignment horizontal="center" vertical="center" wrapText="1"/>
    </xf>
    <xf numFmtId="0" fontId="0" fillId="0" borderId="3" xfId="0" applyFill="1" applyBorder="1" applyAlignment="1" applyProtection="1">
      <alignment horizontal="center" vertical="center" wrapText="1"/>
      <protection locked="0"/>
    </xf>
    <xf numFmtId="0" fontId="0" fillId="0" borderId="3" xfId="0" quotePrefix="1" applyFill="1" applyBorder="1" applyAlignment="1" applyProtection="1">
      <alignment horizontal="center" vertical="center" wrapText="1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1" fillId="3" borderId="3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3" xfId="1" applyFont="1" applyFill="1" applyBorder="1" applyAlignment="1">
      <alignment horizontal="center" vertical="center"/>
    </xf>
    <xf numFmtId="0" fontId="0" fillId="0" borderId="3" xfId="0" applyFont="1" applyFill="1" applyBorder="1" applyAlignment="1" applyProtection="1">
      <alignment horizontal="center" vertical="center" wrapText="1"/>
      <protection locked="0"/>
    </xf>
    <xf numFmtId="49" fontId="0" fillId="0" borderId="3" xfId="0" quotePrefix="1" applyNumberFormat="1" applyFont="1" applyFill="1" applyBorder="1" applyAlignment="1">
      <alignment horizontal="center" vertical="center" wrapText="1"/>
    </xf>
    <xf numFmtId="0" fontId="0" fillId="0" borderId="3" xfId="0" quotePrefix="1" applyFont="1" applyFill="1" applyBorder="1" applyAlignment="1" applyProtection="1">
      <alignment horizontal="center" vertical="center" wrapText="1"/>
      <protection locked="0"/>
    </xf>
    <xf numFmtId="0" fontId="0" fillId="0" borderId="3" xfId="0" applyFont="1" applyFill="1" applyBorder="1" applyAlignment="1">
      <alignment horizontal="center" vertical="center" wrapText="1"/>
    </xf>
    <xf numFmtId="0" fontId="0" fillId="0" borderId="3" xfId="0" applyFont="1" applyBorder="1" applyAlignment="1" applyProtection="1">
      <alignment horizontal="center" vertical="center"/>
      <protection locked="0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1" fillId="3" borderId="0" xfId="0" applyFont="1" applyFill="1" applyBorder="1" applyAlignment="1">
      <alignment horizontal="center" vertical="center" wrapText="1"/>
    </xf>
    <xf numFmtId="0" fontId="5" fillId="0" borderId="3" xfId="2" applyFill="1" applyBorder="1" applyAlignment="1" applyProtection="1">
      <alignment horizontal="center" vertical="center" wrapText="1"/>
      <protection locked="0"/>
    </xf>
    <xf numFmtId="0" fontId="2" fillId="2" borderId="6" xfId="0" applyFont="1" applyFill="1" applyBorder="1" applyAlignment="1">
      <alignment vertical="center" textRotation="90" wrapText="1"/>
    </xf>
    <xf numFmtId="0" fontId="2" fillId="2" borderId="7" xfId="0" applyFont="1" applyFill="1" applyBorder="1" applyAlignment="1">
      <alignment vertical="center" textRotation="90" wrapText="1"/>
    </xf>
    <xf numFmtId="0" fontId="2" fillId="2" borderId="9" xfId="0" applyFont="1" applyFill="1" applyBorder="1" applyAlignment="1">
      <alignment vertical="center" textRotation="90" wrapText="1"/>
    </xf>
    <xf numFmtId="0" fontId="7" fillId="5" borderId="11" xfId="0" applyFont="1" applyFill="1" applyBorder="1" applyAlignment="1">
      <alignment horizontal="center" vertical="center" wrapText="1"/>
    </xf>
    <xf numFmtId="0" fontId="7" fillId="5" borderId="12" xfId="0" applyFont="1" applyFill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/>
    </xf>
    <xf numFmtId="49" fontId="6" fillId="3" borderId="0" xfId="1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0" fillId="0" borderId="0" xfId="0"/>
    <xf numFmtId="0" fontId="1" fillId="3" borderId="1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vertical="center" textRotation="90" wrapText="1"/>
    </xf>
    <xf numFmtId="0" fontId="0" fillId="0" borderId="0" xfId="0"/>
    <xf numFmtId="0" fontId="0" fillId="0" borderId="0" xfId="0"/>
    <xf numFmtId="0" fontId="1" fillId="3" borderId="1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2" fillId="4" borderId="10" xfId="0" applyFont="1" applyFill="1" applyBorder="1" applyAlignment="1">
      <alignment vertical="center" textRotation="90" wrapText="1"/>
    </xf>
    <xf numFmtId="49" fontId="4" fillId="4" borderId="4" xfId="1" applyNumberFormat="1" applyFont="1" applyFill="1" applyBorder="1" applyAlignment="1">
      <alignment vertical="center" textRotation="90" wrapText="1"/>
    </xf>
    <xf numFmtId="0" fontId="2" fillId="4" borderId="4" xfId="0" applyFont="1" applyFill="1" applyBorder="1" applyAlignment="1">
      <alignment vertical="center" textRotation="90" wrapText="1"/>
    </xf>
    <xf numFmtId="0" fontId="0" fillId="0" borderId="3" xfId="0" applyBorder="1" applyAlignment="1">
      <alignment horizontal="center" vertical="center"/>
    </xf>
    <xf numFmtId="49" fontId="0" fillId="0" borderId="16" xfId="0" applyNumberForma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49" fontId="6" fillId="3" borderId="3" xfId="1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4" borderId="0" xfId="0" applyFont="1" applyFill="1" applyBorder="1" applyAlignment="1">
      <alignment horizontal="center" vertical="center" textRotation="90" wrapText="1"/>
    </xf>
    <xf numFmtId="49" fontId="4" fillId="4" borderId="0" xfId="1" applyNumberFormat="1" applyFont="1" applyFill="1" applyBorder="1" applyAlignment="1">
      <alignment horizontal="center" vertical="center" textRotation="90" wrapText="1"/>
    </xf>
    <xf numFmtId="0" fontId="0" fillId="0" borderId="17" xfId="0" applyBorder="1" applyAlignment="1">
      <alignment horizontal="center" vertical="center" wrapText="1"/>
    </xf>
    <xf numFmtId="49" fontId="0" fillId="0" borderId="3" xfId="0" applyNumberForma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vertical="center" textRotation="90" wrapText="1"/>
    </xf>
    <xf numFmtId="0" fontId="2" fillId="2" borderId="8" xfId="0" applyFont="1" applyFill="1" applyBorder="1" applyAlignment="1">
      <alignment vertical="center" textRotation="90" wrapText="1"/>
    </xf>
    <xf numFmtId="0" fontId="2" fillId="2" borderId="5" xfId="0" applyFont="1" applyFill="1" applyBorder="1" applyAlignment="1">
      <alignment vertical="center" textRotation="90" wrapText="1"/>
    </xf>
    <xf numFmtId="0" fontId="0" fillId="0" borderId="3" xfId="0" applyFill="1" applyBorder="1" applyAlignment="1">
      <alignment horizontal="center" vertical="center" wrapText="1"/>
    </xf>
    <xf numFmtId="49" fontId="0" fillId="0" borderId="3" xfId="0" quotePrefix="1" applyNumberFormat="1" applyFill="1" applyBorder="1" applyAlignment="1">
      <alignment horizontal="center" vertical="center" wrapText="1"/>
    </xf>
    <xf numFmtId="0" fontId="0" fillId="0" borderId="3" xfId="0" quotePrefix="1" applyFill="1" applyBorder="1" applyAlignment="1">
      <alignment horizontal="center" vertical="center" wrapText="1"/>
    </xf>
    <xf numFmtId="0" fontId="5" fillId="0" borderId="3" xfId="2" applyFill="1" applyBorder="1" applyAlignment="1">
      <alignment horizontal="center" vertical="center" wrapText="1"/>
    </xf>
    <xf numFmtId="0" fontId="0" fillId="0" borderId="3" xfId="0" applyBorder="1"/>
    <xf numFmtId="49" fontId="6" fillId="3" borderId="10" xfId="1" applyNumberFormat="1" applyFont="1" applyFill="1" applyBorder="1" applyAlignment="1">
      <alignment horizontal="center" vertical="center"/>
    </xf>
    <xf numFmtId="0" fontId="0" fillId="0" borderId="0" xfId="0"/>
    <xf numFmtId="49" fontId="0" fillId="0" borderId="3" xfId="0" applyNumberFormat="1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5" fillId="0" borderId="3" xfId="2" applyFill="1" applyBorder="1" applyAlignment="1">
      <alignment horizontal="center" vertical="center" wrapText="1"/>
    </xf>
    <xf numFmtId="0" fontId="0" fillId="0" borderId="3" xfId="0" applyFill="1" applyBorder="1" applyAlignment="1" applyProtection="1">
      <alignment horizontal="center" vertical="center" wrapText="1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0" fillId="0" borderId="3" xfId="0" quotePrefix="1" applyBorder="1" applyAlignment="1" applyProtection="1">
      <alignment horizontal="center" vertical="center"/>
      <protection locked="0"/>
    </xf>
    <xf numFmtId="0" fontId="0" fillId="0" borderId="15" xfId="0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3" xfId="0" applyBorder="1"/>
    <xf numFmtId="0" fontId="0" fillId="0" borderId="0" xfId="0"/>
    <xf numFmtId="49" fontId="0" fillId="0" borderId="3" xfId="0" applyNumberFormat="1" applyFill="1" applyBorder="1" applyAlignment="1">
      <alignment horizontal="center" vertical="center" wrapText="1"/>
    </xf>
    <xf numFmtId="49" fontId="0" fillId="0" borderId="3" xfId="0" quotePrefix="1" applyNumberFormat="1" applyFill="1" applyBorder="1" applyAlignment="1">
      <alignment horizontal="center" vertical="center" wrapText="1"/>
    </xf>
    <xf numFmtId="0" fontId="0" fillId="0" borderId="3" xfId="0" quotePrefix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5" fillId="0" borderId="17" xfId="2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/>
    </xf>
    <xf numFmtId="0" fontId="0" fillId="0" borderId="0" xfId="0" applyAlignment="1"/>
    <xf numFmtId="0" fontId="2" fillId="2" borderId="6" xfId="0" applyFont="1" applyFill="1" applyBorder="1" applyAlignment="1">
      <alignment horizontal="center" vertical="center" textRotation="90" wrapText="1"/>
    </xf>
    <xf numFmtId="0" fontId="1" fillId="0" borderId="0" xfId="0" applyFont="1" applyFill="1" applyBorder="1" applyAlignment="1">
      <alignment horizontal="center" vertical="center" wrapText="1"/>
    </xf>
    <xf numFmtId="2" fontId="0" fillId="0" borderId="3" xfId="0" quotePrefix="1" applyNumberFormat="1" applyBorder="1" applyAlignment="1">
      <alignment horizontal="center" vertical="center"/>
    </xf>
    <xf numFmtId="0" fontId="0" fillId="0" borderId="3" xfId="0" quotePrefix="1" applyFill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 applyAlignment="1">
      <alignment horizontal="center" vertical="center"/>
    </xf>
    <xf numFmtId="0" fontId="6" fillId="2" borderId="6" xfId="0" applyFont="1" applyFill="1" applyBorder="1" applyAlignment="1">
      <alignment vertical="center" textRotation="90" wrapText="1"/>
    </xf>
    <xf numFmtId="0" fontId="5" fillId="0" borderId="3" xfId="2" applyBorder="1" applyAlignment="1">
      <alignment horizontal="center" vertical="center" wrapText="1"/>
    </xf>
    <xf numFmtId="0" fontId="0" fillId="0" borderId="3" xfId="0" quotePrefix="1" applyBorder="1" applyAlignment="1">
      <alignment horizontal="center" vertical="center"/>
    </xf>
    <xf numFmtId="0" fontId="1" fillId="3" borderId="18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3" xfId="0" quotePrefix="1" applyBorder="1" applyAlignment="1">
      <alignment horizontal="center" vertical="center" wrapText="1"/>
    </xf>
    <xf numFmtId="49" fontId="0" fillId="6" borderId="3" xfId="0" applyNumberFormat="1" applyFill="1" applyBorder="1" applyAlignment="1">
      <alignment horizontal="center" vertical="center" wrapText="1"/>
    </xf>
    <xf numFmtId="0" fontId="0" fillId="6" borderId="3" xfId="0" applyFill="1" applyBorder="1" applyAlignment="1">
      <alignment horizontal="center" vertical="center" wrapText="1"/>
    </xf>
    <xf numFmtId="0" fontId="0" fillId="6" borderId="3" xfId="0" applyFill="1" applyBorder="1" applyAlignment="1" applyProtection="1">
      <alignment horizontal="center" vertical="center" wrapText="1"/>
      <protection locked="0"/>
    </xf>
    <xf numFmtId="0" fontId="9" fillId="0" borderId="3" xfId="2" applyFont="1" applyFill="1" applyBorder="1" applyAlignment="1">
      <alignment horizontal="center" vertical="center" wrapText="1"/>
    </xf>
    <xf numFmtId="0" fontId="0" fillId="0" borderId="3" xfId="0" applyFill="1" applyBorder="1"/>
    <xf numFmtId="0" fontId="0" fillId="0" borderId="3" xfId="0" quotePrefix="1" applyFill="1" applyBorder="1" applyAlignment="1" applyProtection="1">
      <alignment horizontal="center" vertical="center"/>
      <protection locked="0"/>
    </xf>
    <xf numFmtId="0" fontId="0" fillId="0" borderId="3" xfId="0" applyFill="1" applyBorder="1" applyAlignment="1" applyProtection="1">
      <alignment horizontal="center" vertical="center"/>
      <protection locked="0"/>
    </xf>
    <xf numFmtId="0" fontId="0" fillId="7" borderId="3" xfId="0" applyFill="1" applyBorder="1" applyAlignment="1">
      <alignment horizontal="center" vertical="center" wrapText="1"/>
    </xf>
    <xf numFmtId="0" fontId="0" fillId="8" borderId="3" xfId="0" applyFill="1" applyBorder="1" applyAlignment="1">
      <alignment horizontal="center" vertical="center"/>
    </xf>
  </cellXfs>
  <cellStyles count="3">
    <cellStyle name="Heading 2" xfId="1" builtinId="17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609424665/workspace/gs-e2e-voice-automation-test/BTGS-KL-Voice/RobotFramework/HCS/R54/T3/Common_HCS/HCS_VMM_TestData_bk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main%202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"/>
      <sheetName val="CQM"/>
      <sheetName val="SD"/>
      <sheetName val="BFG_IMS"/>
      <sheetName val="NetworkID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2">
          <cell r="B2" t="str">
            <v>Country</v>
          </cell>
          <cell r="C2" t="str">
            <v>Currency</v>
          </cell>
          <cell r="D2" t="str">
            <v>NetworkID</v>
          </cell>
        </row>
        <row r="3">
          <cell r="B3" t="str">
            <v>BTGS UK</v>
          </cell>
          <cell r="C3" t="str">
            <v>GBP</v>
          </cell>
          <cell r="D3" t="str">
            <v>Cnw0000000079</v>
          </cell>
        </row>
        <row r="4">
          <cell r="B4" t="str">
            <v>BT GERMANY</v>
          </cell>
          <cell r="C4" t="str">
            <v>EUR</v>
          </cell>
          <cell r="D4" t="str">
            <v>GCn0000000246</v>
          </cell>
        </row>
        <row r="5">
          <cell r="B5" t="str">
            <v>BT AUSTRALIA</v>
          </cell>
          <cell r="C5" t="str">
            <v>EUR</v>
          </cell>
          <cell r="D5" t="str">
            <v>GCn0000000320</v>
          </cell>
        </row>
        <row r="6">
          <cell r="B6" t="str">
            <v>BT AMERICAS</v>
          </cell>
          <cell r="C6" t="str">
            <v>USD</v>
          </cell>
          <cell r="D6" t="str">
            <v>GCn0000000347</v>
          </cell>
        </row>
        <row r="7">
          <cell r="B7" t="str">
            <v>BT SOUTH AFRICA</v>
          </cell>
          <cell r="C7" t="str">
            <v>EUR</v>
          </cell>
          <cell r="D7" t="str">
            <v>GCn0000000445</v>
          </cell>
        </row>
        <row r="8">
          <cell r="B8" t="str">
            <v>BT FINLAND</v>
          </cell>
          <cell r="C8" t="str">
            <v>EUR</v>
          </cell>
          <cell r="D8" t="str">
            <v>Gcn0000000057</v>
          </cell>
        </row>
        <row r="9">
          <cell r="B9" t="str">
            <v>BT RUSSIA</v>
          </cell>
          <cell r="C9" t="str">
            <v>EUR</v>
          </cell>
          <cell r="D9" t="str">
            <v>Gcn0000000016</v>
          </cell>
        </row>
        <row r="10">
          <cell r="B10" t="str">
            <v>BT MEXICO</v>
          </cell>
          <cell r="C10" t="str">
            <v>USD</v>
          </cell>
          <cell r="D10" t="str">
            <v>Gcn0000000045</v>
          </cell>
        </row>
        <row r="11">
          <cell r="B11" t="str">
            <v>BT THAILAND</v>
          </cell>
          <cell r="C11" t="str">
            <v>USD</v>
          </cell>
          <cell r="D11" t="str">
            <v>GCn0000000347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"/>
      <sheetName val="CQM"/>
      <sheetName val="SD"/>
      <sheetName val="GSP"/>
      <sheetName val="EXPSSR"/>
      <sheetName val="BFGSSR"/>
      <sheetName val="BFG_IMS"/>
      <sheetName val="NetworkI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B2" t="str">
            <v>Country</v>
          </cell>
          <cell r="C2" t="str">
            <v>Currency</v>
          </cell>
          <cell r="D2" t="str">
            <v>NetworkID</v>
          </cell>
        </row>
        <row r="3">
          <cell r="B3" t="str">
            <v>BTGS UK</v>
          </cell>
          <cell r="C3" t="str">
            <v>GBP</v>
          </cell>
          <cell r="D3" t="str">
            <v>Cnw0000000079</v>
          </cell>
        </row>
        <row r="4">
          <cell r="B4" t="str">
            <v>BT GERMANY</v>
          </cell>
          <cell r="C4" t="str">
            <v>EUR</v>
          </cell>
          <cell r="D4" t="str">
            <v>GCn0000000246</v>
          </cell>
        </row>
        <row r="5">
          <cell r="B5" t="str">
            <v>BT AUSTRALIA</v>
          </cell>
          <cell r="C5" t="str">
            <v>EUR</v>
          </cell>
          <cell r="D5" t="str">
            <v>GCn0000000320</v>
          </cell>
        </row>
        <row r="6">
          <cell r="B6" t="str">
            <v>BT AMERICAS</v>
          </cell>
          <cell r="C6" t="str">
            <v>USD</v>
          </cell>
          <cell r="D6" t="str">
            <v>GCn0000000347</v>
          </cell>
        </row>
        <row r="7">
          <cell r="B7" t="str">
            <v>BT SOUTH AFRICA</v>
          </cell>
          <cell r="C7" t="str">
            <v>EUR</v>
          </cell>
          <cell r="D7" t="str">
            <v>GCn0000000445</v>
          </cell>
        </row>
        <row r="8">
          <cell r="B8" t="str">
            <v>BT FINLAND</v>
          </cell>
          <cell r="C8" t="str">
            <v>EUR</v>
          </cell>
          <cell r="D8" t="str">
            <v>Gcn0000000057</v>
          </cell>
        </row>
        <row r="9">
          <cell r="B9" t="str">
            <v>BT RUSSIA</v>
          </cell>
          <cell r="C9" t="str">
            <v>EUR</v>
          </cell>
          <cell r="D9" t="str">
            <v>Gcn0000000016</v>
          </cell>
        </row>
        <row r="10">
          <cell r="B10" t="str">
            <v>BT MEXICO</v>
          </cell>
          <cell r="C10" t="str">
            <v>USD</v>
          </cell>
          <cell r="D10" t="str">
            <v>Gcn0000000045</v>
          </cell>
        </row>
        <row r="11">
          <cell r="B11" t="str">
            <v>BT THAILAND</v>
          </cell>
          <cell r="C11" t="str">
            <v>USD</v>
          </cell>
          <cell r="D11" t="str">
            <v>GCn0000000347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sati.kumari@openreach.co.uk" TargetMode="External"/><Relationship Id="rId13" Type="http://schemas.openxmlformats.org/officeDocument/2006/relationships/hyperlink" Target="mailto:sati.kumari@openreach.co.uk" TargetMode="External"/><Relationship Id="rId18" Type="http://schemas.openxmlformats.org/officeDocument/2006/relationships/hyperlink" Target="mailto:sati.kumari@openreach.co.uk" TargetMode="External"/><Relationship Id="rId26" Type="http://schemas.openxmlformats.org/officeDocument/2006/relationships/hyperlink" Target="http://sqe.t3.nat.bt.com/cqm" TargetMode="External"/><Relationship Id="rId39" Type="http://schemas.openxmlformats.org/officeDocument/2006/relationships/hyperlink" Target="mailto:azry.zainudin@bt.com" TargetMode="External"/><Relationship Id="rId3" Type="http://schemas.openxmlformats.org/officeDocument/2006/relationships/hyperlink" Target="http://sqe.t3.nat.bt.com/cqm" TargetMode="External"/><Relationship Id="rId21" Type="http://schemas.openxmlformats.org/officeDocument/2006/relationships/hyperlink" Target="http://sqe.t3.nat.bt.com/cqm" TargetMode="External"/><Relationship Id="rId34" Type="http://schemas.openxmlformats.org/officeDocument/2006/relationships/hyperlink" Target="http://sqe.t1.nat.bt.com/cqm" TargetMode="External"/><Relationship Id="rId42" Type="http://schemas.openxmlformats.org/officeDocument/2006/relationships/printerSettings" Target="../printerSettings/printerSettings1.bin"/><Relationship Id="rId7" Type="http://schemas.openxmlformats.org/officeDocument/2006/relationships/hyperlink" Target="mailto:sati.kumari@openreach.co.uk" TargetMode="External"/><Relationship Id="rId12" Type="http://schemas.openxmlformats.org/officeDocument/2006/relationships/hyperlink" Target="http://sqe.t3.nat.bt.com/cqm" TargetMode="External"/><Relationship Id="rId17" Type="http://schemas.openxmlformats.org/officeDocument/2006/relationships/hyperlink" Target="mailto:shobana.kanasan@bt.com" TargetMode="External"/><Relationship Id="rId25" Type="http://schemas.openxmlformats.org/officeDocument/2006/relationships/hyperlink" Target="mailto:sati.kumari@openreach.co.uk" TargetMode="External"/><Relationship Id="rId33" Type="http://schemas.openxmlformats.org/officeDocument/2006/relationships/hyperlink" Target="mailto:azry.zainudin@bt.com" TargetMode="External"/><Relationship Id="rId38" Type="http://schemas.openxmlformats.org/officeDocument/2006/relationships/hyperlink" Target="http://sqe.t1.nat.bt.com/cqm" TargetMode="External"/><Relationship Id="rId2" Type="http://schemas.openxmlformats.org/officeDocument/2006/relationships/hyperlink" Target="mailto:shobana.kanasan@bt.com" TargetMode="External"/><Relationship Id="rId16" Type="http://schemas.openxmlformats.org/officeDocument/2006/relationships/hyperlink" Target="http://sqe.t3.nat.bt.com/cqm" TargetMode="External"/><Relationship Id="rId20" Type="http://schemas.openxmlformats.org/officeDocument/2006/relationships/hyperlink" Target="http://sqe.t3.nat.bt.com/cqm" TargetMode="External"/><Relationship Id="rId29" Type="http://schemas.openxmlformats.org/officeDocument/2006/relationships/hyperlink" Target="mailto:shobana.kanasan@bt.com" TargetMode="External"/><Relationship Id="rId41" Type="http://schemas.openxmlformats.org/officeDocument/2006/relationships/hyperlink" Target="mailto:azry.zainudin@bt.com" TargetMode="External"/><Relationship Id="rId1" Type="http://schemas.openxmlformats.org/officeDocument/2006/relationships/hyperlink" Target="mailto:sati.kumari@openreach.co.uk" TargetMode="External"/><Relationship Id="rId6" Type="http://schemas.openxmlformats.org/officeDocument/2006/relationships/hyperlink" Target="mailto:sati.kumari@openreach.co.uk" TargetMode="External"/><Relationship Id="rId11" Type="http://schemas.openxmlformats.org/officeDocument/2006/relationships/hyperlink" Target="mailto:sati.kumari@openreach.co.uk" TargetMode="External"/><Relationship Id="rId24" Type="http://schemas.openxmlformats.org/officeDocument/2006/relationships/hyperlink" Target="http://sqe.t3.nat.bt.com/cqm" TargetMode="External"/><Relationship Id="rId32" Type="http://schemas.openxmlformats.org/officeDocument/2006/relationships/hyperlink" Target="http://sqe.t1.nat.bt.com/cqm" TargetMode="External"/><Relationship Id="rId37" Type="http://schemas.openxmlformats.org/officeDocument/2006/relationships/hyperlink" Target="mailto:azry.zainudin@bt.com" TargetMode="External"/><Relationship Id="rId40" Type="http://schemas.openxmlformats.org/officeDocument/2006/relationships/hyperlink" Target="http://sqe.t1.nat.bt.com/cqm" TargetMode="External"/><Relationship Id="rId5" Type="http://schemas.openxmlformats.org/officeDocument/2006/relationships/hyperlink" Target="mailto:sati.kumari@openreach.co.uk" TargetMode="External"/><Relationship Id="rId15" Type="http://schemas.openxmlformats.org/officeDocument/2006/relationships/hyperlink" Target="mailto:sati.kumari@openreach.co.uk" TargetMode="External"/><Relationship Id="rId23" Type="http://schemas.openxmlformats.org/officeDocument/2006/relationships/hyperlink" Target="mailto:sati.kumari@openreach.co.uk" TargetMode="External"/><Relationship Id="rId28" Type="http://schemas.openxmlformats.org/officeDocument/2006/relationships/hyperlink" Target="http://sqe.t3.nat.bt.com/cqm" TargetMode="External"/><Relationship Id="rId36" Type="http://schemas.openxmlformats.org/officeDocument/2006/relationships/hyperlink" Target="http://sqe.t1.nat.bt.com/cqm" TargetMode="External"/><Relationship Id="rId10" Type="http://schemas.openxmlformats.org/officeDocument/2006/relationships/hyperlink" Target="mailto:shobana.kanasan@bt.com" TargetMode="External"/><Relationship Id="rId19" Type="http://schemas.openxmlformats.org/officeDocument/2006/relationships/hyperlink" Target="mailto:sati.kumari@openreach.co.uk" TargetMode="External"/><Relationship Id="rId31" Type="http://schemas.openxmlformats.org/officeDocument/2006/relationships/hyperlink" Target="mailto:azry.zainudin@bt.com" TargetMode="External"/><Relationship Id="rId4" Type="http://schemas.openxmlformats.org/officeDocument/2006/relationships/hyperlink" Target="mailto:sati.kumari@openreach.co.uk" TargetMode="External"/><Relationship Id="rId9" Type="http://schemas.openxmlformats.org/officeDocument/2006/relationships/hyperlink" Target="http://sqe.t3.nat.bt.com/cqm" TargetMode="External"/><Relationship Id="rId14" Type="http://schemas.openxmlformats.org/officeDocument/2006/relationships/hyperlink" Target="http://sqe.t3.nat.bt.com/cqm" TargetMode="External"/><Relationship Id="rId22" Type="http://schemas.openxmlformats.org/officeDocument/2006/relationships/hyperlink" Target="mailto:shobana.kanasan@bt.com" TargetMode="External"/><Relationship Id="rId27" Type="http://schemas.openxmlformats.org/officeDocument/2006/relationships/hyperlink" Target="mailto:sati.kumari@openreach.co.uk" TargetMode="External"/><Relationship Id="rId30" Type="http://schemas.openxmlformats.org/officeDocument/2006/relationships/hyperlink" Target="http://sqe.t1.nat.bt.com/cqm" TargetMode="External"/><Relationship Id="rId35" Type="http://schemas.openxmlformats.org/officeDocument/2006/relationships/hyperlink" Target="mailto:azry.zainudin@bt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sqe.t1.nat.bt.com/cq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mailto:shobana.kanasan@bt.com" TargetMode="External"/><Relationship Id="rId1" Type="http://schemas.openxmlformats.org/officeDocument/2006/relationships/hyperlink" Target="mailto:shobana.kanasan@bt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bfgimst3.nat.bt.com/bfgims.as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D21"/>
  <sheetViews>
    <sheetView tabSelected="1" workbookViewId="0">
      <pane xSplit="1" ySplit="1" topLeftCell="B14" activePane="bottomRight" state="frozen"/>
      <selection pane="topRight" activeCell="B1" sqref="B1"/>
      <selection pane="bottomLeft" activeCell="A2" sqref="A2"/>
      <selection pane="bottomRight" activeCell="K17" sqref="K17"/>
    </sheetView>
  </sheetViews>
  <sheetFormatPr defaultRowHeight="15" x14ac:dyDescent="0.25"/>
  <cols>
    <col min="1" max="1" width="11" bestFit="1" customWidth="1"/>
    <col min="2" max="2" width="16.28515625" style="60" customWidth="1"/>
    <col min="3" max="3" width="13.28515625" bestFit="1" customWidth="1"/>
    <col min="4" max="4" width="12.85546875" bestFit="1" customWidth="1"/>
    <col min="5" max="5" width="10.5703125" bestFit="1" customWidth="1"/>
    <col min="6" max="6" width="26" bestFit="1" customWidth="1"/>
    <col min="7" max="7" width="21.42578125" bestFit="1" customWidth="1"/>
    <col min="8" max="8" width="22.7109375" customWidth="1"/>
    <col min="9" max="9" width="14.85546875" bestFit="1" customWidth="1"/>
    <col min="10" max="10" width="19.7109375" bestFit="1" customWidth="1"/>
    <col min="11" max="11" width="22.140625" bestFit="1" customWidth="1"/>
    <col min="12" max="12" width="22.28515625" bestFit="1" customWidth="1"/>
    <col min="13" max="13" width="26.140625" bestFit="1" customWidth="1"/>
    <col min="14" max="14" width="35.85546875" bestFit="1" customWidth="1"/>
    <col min="15" max="15" width="35.85546875" style="36" customWidth="1"/>
    <col min="16" max="16" width="15.42578125" bestFit="1" customWidth="1"/>
    <col min="17" max="17" width="20.7109375" bestFit="1" customWidth="1"/>
    <col min="18" max="18" width="23.140625" bestFit="1" customWidth="1"/>
    <col min="19" max="19" width="12.85546875" bestFit="1" customWidth="1"/>
    <col min="20" max="20" width="14.42578125" bestFit="1" customWidth="1"/>
    <col min="21" max="21" width="18.28515625" bestFit="1" customWidth="1"/>
    <col min="22" max="22" width="10.5703125" bestFit="1" customWidth="1"/>
    <col min="23" max="23" width="12" bestFit="1" customWidth="1"/>
    <col min="24" max="24" width="15.7109375" bestFit="1" customWidth="1"/>
    <col min="25" max="25" width="14.7109375" bestFit="1" customWidth="1"/>
    <col min="26" max="26" width="15.85546875" bestFit="1" customWidth="1"/>
    <col min="27" max="27" width="13" bestFit="1" customWidth="1"/>
    <col min="28" max="28" width="29.140625" bestFit="1" customWidth="1"/>
    <col min="29" max="29" width="14.42578125" bestFit="1" customWidth="1"/>
    <col min="30" max="30" width="16.7109375" bestFit="1" customWidth="1"/>
    <col min="31" max="31" width="16.42578125" bestFit="1" customWidth="1"/>
    <col min="32" max="32" width="15.28515625" style="91" customWidth="1"/>
    <col min="33" max="33" width="16" bestFit="1" customWidth="1"/>
    <col min="34" max="34" width="12.85546875" bestFit="1" customWidth="1"/>
    <col min="35" max="35" width="16.5703125" bestFit="1" customWidth="1"/>
    <col min="36" max="36" width="17.140625" bestFit="1" customWidth="1"/>
    <col min="37" max="37" width="22.140625" bestFit="1" customWidth="1"/>
    <col min="38" max="38" width="15.42578125" bestFit="1" customWidth="1"/>
    <col min="39" max="39" width="20.85546875" bestFit="1" customWidth="1"/>
    <col min="40" max="40" width="25.5703125" bestFit="1" customWidth="1"/>
    <col min="41" max="41" width="16.28515625" bestFit="1" customWidth="1"/>
    <col min="42" max="42" width="20.5703125" bestFit="1" customWidth="1"/>
    <col min="43" max="43" width="18.5703125" bestFit="1" customWidth="1"/>
    <col min="44" max="44" width="18.7109375" bestFit="1" customWidth="1"/>
    <col min="45" max="45" width="14.140625" bestFit="1" customWidth="1"/>
    <col min="46" max="46" width="19.5703125" bestFit="1" customWidth="1"/>
    <col min="47" max="47" width="18.42578125" bestFit="1" customWidth="1"/>
    <col min="48" max="48" width="23.140625" bestFit="1" customWidth="1"/>
    <col min="49" max="49" width="15.42578125" bestFit="1" customWidth="1"/>
    <col min="50" max="50" width="25.28515625" bestFit="1" customWidth="1"/>
    <col min="51" max="51" width="24.5703125" bestFit="1" customWidth="1"/>
    <col min="52" max="52" width="28.28515625" bestFit="1" customWidth="1"/>
    <col min="53" max="53" width="29" bestFit="1" customWidth="1"/>
    <col min="54" max="54" width="27" bestFit="1" customWidth="1"/>
    <col min="55" max="55" width="26.140625" bestFit="1" customWidth="1"/>
    <col min="56" max="56" width="20.7109375" bestFit="1" customWidth="1"/>
    <col min="57" max="57" width="20" bestFit="1" customWidth="1"/>
    <col min="58" max="58" width="21" bestFit="1" customWidth="1"/>
    <col min="59" max="59" width="22.7109375" bestFit="1" customWidth="1"/>
    <col min="60" max="60" width="26.5703125" bestFit="1" customWidth="1"/>
    <col min="61" max="61" width="18.7109375" bestFit="1" customWidth="1"/>
    <col min="62" max="62" width="20.140625" bestFit="1" customWidth="1"/>
    <col min="63" max="63" width="23" bestFit="1" customWidth="1"/>
    <col min="64" max="64" width="24.140625" bestFit="1" customWidth="1"/>
    <col min="65" max="65" width="24.28515625" bestFit="1" customWidth="1"/>
    <col min="66" max="66" width="15.42578125" bestFit="1" customWidth="1"/>
    <col min="67" max="67" width="25.28515625" bestFit="1" customWidth="1"/>
    <col min="68" max="68" width="24.5703125" bestFit="1" customWidth="1"/>
    <col min="69" max="69" width="28.28515625" bestFit="1" customWidth="1"/>
    <col min="70" max="70" width="29" bestFit="1" customWidth="1"/>
    <col min="71" max="71" width="27" bestFit="1" customWidth="1"/>
    <col min="72" max="72" width="26.140625" bestFit="1" customWidth="1"/>
    <col min="73" max="73" width="20.7109375" bestFit="1" customWidth="1"/>
    <col min="74" max="74" width="20" bestFit="1" customWidth="1"/>
    <col min="75" max="75" width="21" bestFit="1" customWidth="1"/>
    <col min="76" max="76" width="22.7109375" bestFit="1" customWidth="1"/>
    <col min="77" max="77" width="26.5703125" bestFit="1" customWidth="1"/>
    <col min="78" max="78" width="18.7109375" bestFit="1" customWidth="1"/>
    <col min="79" max="79" width="20.140625" bestFit="1" customWidth="1"/>
    <col min="80" max="80" width="23" bestFit="1" customWidth="1"/>
    <col min="81" max="81" width="24.140625" bestFit="1" customWidth="1"/>
    <col min="82" max="82" width="24.28515625" bestFit="1" customWidth="1"/>
  </cols>
  <sheetData>
    <row r="1" spans="1:82" ht="30.75" customHeight="1" x14ac:dyDescent="0.25">
      <c r="A1" s="1" t="s">
        <v>0</v>
      </c>
      <c r="B1" s="45" t="s">
        <v>187</v>
      </c>
      <c r="C1" s="1" t="s">
        <v>136</v>
      </c>
      <c r="D1" s="30" t="s">
        <v>169</v>
      </c>
      <c r="E1" s="30" t="s">
        <v>168</v>
      </c>
      <c r="F1" s="11" t="s">
        <v>145</v>
      </c>
      <c r="G1" s="2" t="s">
        <v>133</v>
      </c>
      <c r="H1" s="2" t="s">
        <v>116</v>
      </c>
      <c r="I1" s="2" t="s">
        <v>22</v>
      </c>
      <c r="J1" s="1" t="s">
        <v>4</v>
      </c>
      <c r="K1" s="1" t="s">
        <v>5</v>
      </c>
      <c r="L1" s="1" t="s">
        <v>25</v>
      </c>
      <c r="M1" s="1" t="s">
        <v>183</v>
      </c>
      <c r="N1" s="1" t="s">
        <v>26</v>
      </c>
      <c r="O1" s="59" t="s">
        <v>184</v>
      </c>
      <c r="P1" s="39" t="s">
        <v>57</v>
      </c>
      <c r="Q1" s="1" t="s">
        <v>13</v>
      </c>
      <c r="R1" s="1" t="s">
        <v>14</v>
      </c>
      <c r="S1" s="1" t="s">
        <v>15</v>
      </c>
      <c r="T1" s="1" t="s">
        <v>40</v>
      </c>
      <c r="U1" s="1" t="s">
        <v>61</v>
      </c>
      <c r="V1" s="1" t="s">
        <v>16</v>
      </c>
      <c r="W1" s="1" t="s">
        <v>41</v>
      </c>
      <c r="X1" s="1" t="s">
        <v>62</v>
      </c>
      <c r="Y1" s="1" t="s">
        <v>10</v>
      </c>
      <c r="Z1" s="1" t="s">
        <v>39</v>
      </c>
      <c r="AA1" s="1" t="s">
        <v>63</v>
      </c>
      <c r="AB1" s="40" t="s">
        <v>58</v>
      </c>
      <c r="AC1" s="1" t="s">
        <v>19</v>
      </c>
      <c r="AD1" s="1" t="s">
        <v>17</v>
      </c>
      <c r="AE1" s="1" t="s">
        <v>18</v>
      </c>
      <c r="AF1" s="3" t="s">
        <v>64</v>
      </c>
      <c r="AG1" s="1" t="s">
        <v>56</v>
      </c>
      <c r="AH1" s="1" t="s">
        <v>43</v>
      </c>
      <c r="AI1" s="1" t="s">
        <v>42</v>
      </c>
      <c r="AJ1" s="40" t="s">
        <v>28</v>
      </c>
      <c r="AK1" s="3" t="s">
        <v>48</v>
      </c>
      <c r="AL1" s="41" t="s">
        <v>59</v>
      </c>
      <c r="AM1" s="1" t="s">
        <v>29</v>
      </c>
      <c r="AN1" s="1" t="s">
        <v>30</v>
      </c>
      <c r="AO1" s="1" t="s">
        <v>31</v>
      </c>
      <c r="AP1" s="1" t="s">
        <v>32</v>
      </c>
      <c r="AQ1" s="1" t="s">
        <v>44</v>
      </c>
      <c r="AR1" s="1" t="s">
        <v>45</v>
      </c>
      <c r="AS1" s="1" t="s">
        <v>46</v>
      </c>
      <c r="AT1" s="1" t="s">
        <v>33</v>
      </c>
      <c r="AU1" s="1" t="s">
        <v>47</v>
      </c>
      <c r="AV1" s="1" t="s">
        <v>108</v>
      </c>
      <c r="AW1" s="41" t="s">
        <v>65</v>
      </c>
      <c r="AX1" s="1" t="s">
        <v>66</v>
      </c>
      <c r="AY1" s="1" t="s">
        <v>67</v>
      </c>
      <c r="AZ1" s="1" t="s">
        <v>68</v>
      </c>
      <c r="BA1" s="1" t="s">
        <v>69</v>
      </c>
      <c r="BB1" s="1" t="s">
        <v>70</v>
      </c>
      <c r="BC1" s="1" t="s">
        <v>71</v>
      </c>
      <c r="BD1" s="1" t="s">
        <v>72</v>
      </c>
      <c r="BE1" s="1" t="s">
        <v>73</v>
      </c>
      <c r="BF1" s="1" t="s">
        <v>74</v>
      </c>
      <c r="BG1" s="1" t="s">
        <v>75</v>
      </c>
      <c r="BH1" s="1" t="s">
        <v>76</v>
      </c>
      <c r="BI1" s="1" t="s">
        <v>77</v>
      </c>
      <c r="BJ1" s="1" t="s">
        <v>78</v>
      </c>
      <c r="BK1" s="1" t="s">
        <v>79</v>
      </c>
      <c r="BL1" s="1" t="s">
        <v>80</v>
      </c>
      <c r="BM1" s="1" t="s">
        <v>81</v>
      </c>
      <c r="BN1" s="41" t="s">
        <v>82</v>
      </c>
      <c r="BO1" s="1" t="s">
        <v>83</v>
      </c>
      <c r="BP1" s="1" t="s">
        <v>84</v>
      </c>
      <c r="BQ1" s="1" t="s">
        <v>85</v>
      </c>
      <c r="BR1" s="1" t="s">
        <v>86</v>
      </c>
      <c r="BS1" s="1" t="s">
        <v>87</v>
      </c>
      <c r="BT1" s="1" t="s">
        <v>88</v>
      </c>
      <c r="BU1" s="1" t="s">
        <v>89</v>
      </c>
      <c r="BV1" s="1" t="s">
        <v>90</v>
      </c>
      <c r="BW1" s="1" t="s">
        <v>91</v>
      </c>
      <c r="BX1" s="1" t="s">
        <v>92</v>
      </c>
      <c r="BY1" s="1" t="s">
        <v>93</v>
      </c>
      <c r="BZ1" s="1" t="s">
        <v>94</v>
      </c>
      <c r="CA1" s="1" t="s">
        <v>95</v>
      </c>
      <c r="CB1" s="1" t="s">
        <v>96</v>
      </c>
      <c r="CC1" s="1" t="s">
        <v>97</v>
      </c>
      <c r="CD1" s="1" t="s">
        <v>98</v>
      </c>
    </row>
    <row r="2" spans="1:82" s="36" customFormat="1" ht="90" x14ac:dyDescent="0.25">
      <c r="A2" s="93" t="s">
        <v>103</v>
      </c>
      <c r="B2" s="61" t="s">
        <v>379</v>
      </c>
      <c r="C2" s="50" t="s">
        <v>256</v>
      </c>
      <c r="D2" s="50" t="s">
        <v>258</v>
      </c>
      <c r="E2" s="50" t="s">
        <v>34</v>
      </c>
      <c r="F2" s="57" t="s">
        <v>20</v>
      </c>
      <c r="G2" s="72" t="s">
        <v>209</v>
      </c>
      <c r="H2" s="72" t="s">
        <v>244</v>
      </c>
      <c r="I2" s="54" t="s">
        <v>170</v>
      </c>
      <c r="J2" s="50" t="s">
        <v>117</v>
      </c>
      <c r="K2" s="50" t="s">
        <v>257</v>
      </c>
      <c r="L2" s="50" t="s">
        <v>27</v>
      </c>
      <c r="M2" s="50" t="s">
        <v>185</v>
      </c>
      <c r="N2" s="50"/>
      <c r="O2" s="50" t="s">
        <v>27</v>
      </c>
      <c r="P2" s="47"/>
      <c r="Q2" s="43" t="s">
        <v>175</v>
      </c>
      <c r="R2" s="50" t="s">
        <v>23</v>
      </c>
      <c r="S2" s="49" t="s">
        <v>176</v>
      </c>
      <c r="T2" s="50"/>
      <c r="U2" s="50"/>
      <c r="V2" s="50" t="s">
        <v>177</v>
      </c>
      <c r="W2" s="50" t="s">
        <v>122</v>
      </c>
      <c r="X2" s="50" t="s">
        <v>177</v>
      </c>
      <c r="Y2" s="50" t="s">
        <v>121</v>
      </c>
      <c r="Z2" s="50" t="s">
        <v>178</v>
      </c>
      <c r="AA2" s="50"/>
      <c r="AB2" s="48"/>
      <c r="AC2" s="50" t="s">
        <v>37</v>
      </c>
      <c r="AD2" s="50" t="s">
        <v>216</v>
      </c>
      <c r="AE2" s="50" t="s">
        <v>217</v>
      </c>
      <c r="AF2" s="76" t="s">
        <v>218</v>
      </c>
      <c r="AG2" s="55" t="s">
        <v>106</v>
      </c>
      <c r="AH2" s="50"/>
      <c r="AI2" s="50"/>
      <c r="AJ2" s="48"/>
      <c r="AK2" s="50" t="s">
        <v>174</v>
      </c>
      <c r="AL2" s="47"/>
      <c r="AM2" s="50" t="s">
        <v>99</v>
      </c>
      <c r="AN2" s="50"/>
      <c r="AO2" s="50" t="s">
        <v>34</v>
      </c>
      <c r="AP2" s="50" t="s">
        <v>35</v>
      </c>
      <c r="AQ2" s="50" t="s">
        <v>102</v>
      </c>
      <c r="AR2" s="50" t="s">
        <v>118</v>
      </c>
      <c r="AS2" s="50" t="s">
        <v>38</v>
      </c>
      <c r="AT2" s="50" t="s">
        <v>118</v>
      </c>
      <c r="AU2" s="50" t="s">
        <v>36</v>
      </c>
      <c r="AV2" s="50" t="s">
        <v>102</v>
      </c>
      <c r="AW2" s="47"/>
      <c r="AX2" s="50" t="s">
        <v>60</v>
      </c>
      <c r="AY2" s="50"/>
      <c r="AZ2" s="50"/>
      <c r="BA2" s="50"/>
      <c r="BB2" s="50"/>
      <c r="BC2" s="50"/>
      <c r="BD2" s="50"/>
      <c r="BE2" s="50"/>
      <c r="BF2" s="50"/>
      <c r="BG2" s="50"/>
      <c r="BH2" s="50"/>
      <c r="BI2" s="50"/>
      <c r="BJ2" s="50"/>
      <c r="BK2" s="50"/>
      <c r="BL2" s="50"/>
      <c r="BM2" s="50"/>
      <c r="BN2" s="47"/>
      <c r="BO2" s="50" t="s">
        <v>60</v>
      </c>
      <c r="BP2" s="50"/>
      <c r="BQ2" s="50"/>
      <c r="BR2" s="50"/>
      <c r="BS2" s="50"/>
      <c r="BT2" s="50"/>
      <c r="BU2" s="50"/>
      <c r="BV2" s="50"/>
      <c r="BW2" s="50"/>
      <c r="BX2" s="50"/>
      <c r="BY2" s="50"/>
      <c r="BZ2" s="50"/>
      <c r="CA2" s="50"/>
      <c r="CB2" s="50"/>
      <c r="CC2" s="50"/>
      <c r="CD2" s="50"/>
    </row>
    <row r="3" spans="1:82" s="70" customFormat="1" ht="60" x14ac:dyDescent="0.25">
      <c r="A3" s="93" t="s">
        <v>181</v>
      </c>
      <c r="B3" s="71" t="s">
        <v>477</v>
      </c>
      <c r="C3" s="71" t="s">
        <v>286</v>
      </c>
      <c r="D3" s="71" t="s">
        <v>258</v>
      </c>
      <c r="E3" s="71" t="s">
        <v>34</v>
      </c>
      <c r="F3" s="63" t="s">
        <v>20</v>
      </c>
      <c r="G3" s="72" t="s">
        <v>209</v>
      </c>
      <c r="H3" s="72" t="s">
        <v>244</v>
      </c>
      <c r="I3" s="78" t="s">
        <v>170</v>
      </c>
      <c r="J3" s="78" t="s">
        <v>166</v>
      </c>
      <c r="K3" s="71" t="s">
        <v>291</v>
      </c>
      <c r="L3" s="71" t="s">
        <v>27</v>
      </c>
      <c r="M3" s="71" t="s">
        <v>185</v>
      </c>
      <c r="N3" s="71"/>
      <c r="O3" s="71" t="s">
        <v>27</v>
      </c>
      <c r="P3" s="47"/>
      <c r="Q3" s="43"/>
      <c r="R3" s="74" t="s">
        <v>265</v>
      </c>
      <c r="S3" s="75" t="s">
        <v>266</v>
      </c>
      <c r="T3" s="75"/>
      <c r="U3" s="75" t="s">
        <v>267</v>
      </c>
      <c r="V3" s="75" t="s">
        <v>268</v>
      </c>
      <c r="W3" s="75" t="s">
        <v>269</v>
      </c>
      <c r="X3" s="75"/>
      <c r="Y3" s="75" t="s">
        <v>270</v>
      </c>
      <c r="Z3" s="75" t="s">
        <v>271</v>
      </c>
      <c r="AA3" s="71"/>
      <c r="AB3" s="48"/>
      <c r="AC3" s="71" t="s">
        <v>37</v>
      </c>
      <c r="AD3" s="71" t="s">
        <v>216</v>
      </c>
      <c r="AE3" s="71" t="s">
        <v>217</v>
      </c>
      <c r="AF3" s="76" t="s">
        <v>218</v>
      </c>
      <c r="AG3" s="72" t="s">
        <v>106</v>
      </c>
      <c r="AH3" s="71"/>
      <c r="AI3" s="71"/>
      <c r="AJ3" s="48"/>
      <c r="AK3" s="71" t="s">
        <v>174</v>
      </c>
      <c r="AL3" s="47"/>
      <c r="AM3" s="71" t="s">
        <v>99</v>
      </c>
      <c r="AN3" s="71"/>
      <c r="AO3" s="71" t="s">
        <v>34</v>
      </c>
      <c r="AP3" s="71" t="s">
        <v>272</v>
      </c>
      <c r="AQ3" s="71" t="s">
        <v>102</v>
      </c>
      <c r="AR3" s="71" t="s">
        <v>54</v>
      </c>
      <c r="AS3" s="71" t="s">
        <v>38</v>
      </c>
      <c r="AT3" s="71" t="s">
        <v>273</v>
      </c>
      <c r="AU3" s="71" t="s">
        <v>36</v>
      </c>
      <c r="AV3" s="71" t="s">
        <v>102</v>
      </c>
      <c r="AW3" s="47"/>
      <c r="AX3" s="71" t="s">
        <v>60</v>
      </c>
      <c r="AY3" s="71"/>
      <c r="AZ3" s="71"/>
      <c r="BA3" s="71"/>
      <c r="BB3" s="71"/>
      <c r="BC3" s="71"/>
      <c r="BD3" s="71"/>
      <c r="BE3" s="71"/>
      <c r="BF3" s="71"/>
      <c r="BG3" s="71"/>
      <c r="BH3" s="71"/>
      <c r="BI3" s="71"/>
      <c r="BJ3" s="71"/>
      <c r="BK3" s="71"/>
      <c r="BL3" s="71"/>
      <c r="BM3" s="71"/>
      <c r="BN3" s="47"/>
      <c r="BO3" s="71"/>
      <c r="BP3" s="71"/>
      <c r="BQ3" s="71"/>
      <c r="BR3" s="71"/>
      <c r="BS3" s="71"/>
      <c r="BT3" s="71"/>
      <c r="BU3" s="71"/>
      <c r="BV3" s="71"/>
      <c r="BW3" s="71"/>
      <c r="BX3" s="71"/>
      <c r="BY3" s="71"/>
      <c r="BZ3" s="71"/>
      <c r="CA3" s="71"/>
      <c r="CB3" s="71"/>
      <c r="CC3" s="71"/>
      <c r="CD3" s="71"/>
    </row>
    <row r="4" spans="1:82" s="70" customFormat="1" ht="60" x14ac:dyDescent="0.25">
      <c r="A4" s="93" t="s">
        <v>282</v>
      </c>
      <c r="B4" s="71" t="s">
        <v>365</v>
      </c>
      <c r="C4" s="71" t="s">
        <v>287</v>
      </c>
      <c r="D4" s="71" t="s">
        <v>258</v>
      </c>
      <c r="E4" s="71" t="s">
        <v>34</v>
      </c>
      <c r="F4" s="63" t="s">
        <v>20</v>
      </c>
      <c r="G4" s="72" t="s">
        <v>209</v>
      </c>
      <c r="H4" s="72" t="s">
        <v>244</v>
      </c>
      <c r="I4" s="78" t="s">
        <v>170</v>
      </c>
      <c r="J4" s="78" t="s">
        <v>166</v>
      </c>
      <c r="K4" s="71" t="s">
        <v>292</v>
      </c>
      <c r="L4" s="71" t="s">
        <v>27</v>
      </c>
      <c r="M4" s="71" t="s">
        <v>185</v>
      </c>
      <c r="N4" s="71"/>
      <c r="O4" s="71" t="s">
        <v>27</v>
      </c>
      <c r="P4" s="47"/>
      <c r="Q4" s="43"/>
      <c r="R4" s="74" t="s">
        <v>265</v>
      </c>
      <c r="S4" s="75" t="s">
        <v>266</v>
      </c>
      <c r="T4" s="75"/>
      <c r="U4" s="75" t="s">
        <v>267</v>
      </c>
      <c r="V4" s="75" t="s">
        <v>268</v>
      </c>
      <c r="W4" s="75" t="s">
        <v>269</v>
      </c>
      <c r="X4" s="75"/>
      <c r="Y4" s="75" t="s">
        <v>270</v>
      </c>
      <c r="Z4" s="75" t="s">
        <v>271</v>
      </c>
      <c r="AA4" s="71"/>
      <c r="AB4" s="48"/>
      <c r="AC4" s="71" t="s">
        <v>37</v>
      </c>
      <c r="AD4" s="71" t="s">
        <v>216</v>
      </c>
      <c r="AE4" s="71" t="s">
        <v>217</v>
      </c>
      <c r="AF4" s="76" t="s">
        <v>218</v>
      </c>
      <c r="AG4" s="72" t="s">
        <v>106</v>
      </c>
      <c r="AH4" s="71"/>
      <c r="AI4" s="71"/>
      <c r="AJ4" s="48"/>
      <c r="AK4" s="71" t="s">
        <v>174</v>
      </c>
      <c r="AL4" s="47"/>
      <c r="AM4" s="71" t="s">
        <v>99</v>
      </c>
      <c r="AN4" s="71"/>
      <c r="AO4" s="71" t="s">
        <v>34</v>
      </c>
      <c r="AP4" s="71" t="s">
        <v>272</v>
      </c>
      <c r="AQ4" s="71" t="s">
        <v>102</v>
      </c>
      <c r="AR4" s="71" t="s">
        <v>54</v>
      </c>
      <c r="AS4" s="71" t="s">
        <v>38</v>
      </c>
      <c r="AT4" s="71" t="s">
        <v>273</v>
      </c>
      <c r="AU4" s="71" t="s">
        <v>36</v>
      </c>
      <c r="AV4" s="71" t="s">
        <v>102</v>
      </c>
      <c r="AW4" s="47"/>
      <c r="AX4" s="71" t="s">
        <v>101</v>
      </c>
      <c r="AY4" s="71" t="s">
        <v>296</v>
      </c>
      <c r="AZ4" s="71"/>
      <c r="BA4" s="75" t="s">
        <v>274</v>
      </c>
      <c r="BB4" s="71"/>
      <c r="BC4" s="71"/>
      <c r="BD4" s="71"/>
      <c r="BE4" s="71"/>
      <c r="BF4" s="75" t="s">
        <v>280</v>
      </c>
      <c r="BG4" s="71"/>
      <c r="BH4" s="71"/>
      <c r="BI4" s="75" t="s">
        <v>276</v>
      </c>
      <c r="BJ4" s="75" t="s">
        <v>269</v>
      </c>
      <c r="BK4" s="75" t="s">
        <v>270</v>
      </c>
      <c r="BL4" s="92" t="s">
        <v>281</v>
      </c>
      <c r="BM4" s="71"/>
      <c r="BN4" s="47"/>
      <c r="BO4" s="71" t="s">
        <v>60</v>
      </c>
      <c r="BP4" s="71"/>
      <c r="BQ4" s="71"/>
      <c r="BR4" s="71"/>
      <c r="BS4" s="71"/>
      <c r="BT4" s="71"/>
      <c r="BU4" s="71"/>
      <c r="BV4" s="71"/>
      <c r="BW4" s="71"/>
      <c r="BX4" s="71"/>
      <c r="BY4" s="71"/>
      <c r="BZ4" s="71"/>
      <c r="CA4" s="71"/>
      <c r="CB4" s="71"/>
      <c r="CC4" s="71"/>
      <c r="CD4" s="71"/>
    </row>
    <row r="5" spans="1:82" s="70" customFormat="1" ht="60" x14ac:dyDescent="0.25">
      <c r="A5" s="93" t="s">
        <v>283</v>
      </c>
      <c r="B5" s="71" t="s">
        <v>264</v>
      </c>
      <c r="C5" s="71" t="s">
        <v>288</v>
      </c>
      <c r="D5" s="71" t="s">
        <v>258</v>
      </c>
      <c r="E5" s="71" t="s">
        <v>34</v>
      </c>
      <c r="F5" s="63" t="s">
        <v>20</v>
      </c>
      <c r="G5" s="72" t="s">
        <v>209</v>
      </c>
      <c r="H5" s="72" t="s">
        <v>244</v>
      </c>
      <c r="I5" s="78" t="s">
        <v>170</v>
      </c>
      <c r="J5" s="78" t="s">
        <v>166</v>
      </c>
      <c r="K5" s="71" t="s">
        <v>293</v>
      </c>
      <c r="L5" s="71" t="s">
        <v>27</v>
      </c>
      <c r="M5" s="71" t="s">
        <v>185</v>
      </c>
      <c r="N5" s="71"/>
      <c r="O5" s="71" t="s">
        <v>27</v>
      </c>
      <c r="P5" s="47"/>
      <c r="Q5" s="43"/>
      <c r="R5" s="74" t="s">
        <v>265</v>
      </c>
      <c r="S5" s="75" t="s">
        <v>266</v>
      </c>
      <c r="T5" s="75"/>
      <c r="U5" s="75" t="s">
        <v>267</v>
      </c>
      <c r="V5" s="75" t="s">
        <v>268</v>
      </c>
      <c r="W5" s="75" t="s">
        <v>269</v>
      </c>
      <c r="X5" s="75"/>
      <c r="Y5" s="75" t="s">
        <v>270</v>
      </c>
      <c r="Z5" s="75" t="s">
        <v>271</v>
      </c>
      <c r="AA5" s="71"/>
      <c r="AB5" s="48"/>
      <c r="AC5" s="71" t="s">
        <v>37</v>
      </c>
      <c r="AD5" s="71" t="s">
        <v>216</v>
      </c>
      <c r="AE5" s="71" t="s">
        <v>217</v>
      </c>
      <c r="AF5" s="76" t="s">
        <v>218</v>
      </c>
      <c r="AG5" s="72" t="s">
        <v>106</v>
      </c>
      <c r="AH5" s="71"/>
      <c r="AI5" s="71"/>
      <c r="AJ5" s="48"/>
      <c r="AK5" s="71" t="s">
        <v>174</v>
      </c>
      <c r="AL5" s="47"/>
      <c r="AM5" s="71" t="s">
        <v>99</v>
      </c>
      <c r="AN5" s="71"/>
      <c r="AO5" s="71" t="s">
        <v>34</v>
      </c>
      <c r="AP5" s="71" t="s">
        <v>272</v>
      </c>
      <c r="AQ5" s="71" t="s">
        <v>102</v>
      </c>
      <c r="AR5" s="71" t="s">
        <v>54</v>
      </c>
      <c r="AS5" s="71" t="s">
        <v>38</v>
      </c>
      <c r="AT5" s="71" t="s">
        <v>273</v>
      </c>
      <c r="AU5" s="71" t="s">
        <v>36</v>
      </c>
      <c r="AV5" s="71" t="s">
        <v>102</v>
      </c>
      <c r="AW5" s="47"/>
      <c r="AX5" s="71" t="s">
        <v>101</v>
      </c>
      <c r="AY5" s="71" t="s">
        <v>297</v>
      </c>
      <c r="AZ5" s="71"/>
      <c r="BA5" s="75" t="s">
        <v>274</v>
      </c>
      <c r="BB5" s="71"/>
      <c r="BC5" s="71"/>
      <c r="BD5" s="71"/>
      <c r="BE5" s="71"/>
      <c r="BF5" s="75" t="s">
        <v>275</v>
      </c>
      <c r="BG5" s="71"/>
      <c r="BH5" s="71"/>
      <c r="BI5" s="75" t="s">
        <v>276</v>
      </c>
      <c r="BJ5" s="75" t="s">
        <v>269</v>
      </c>
      <c r="BK5" s="75" t="s">
        <v>270</v>
      </c>
      <c r="BL5" s="92" t="s">
        <v>277</v>
      </c>
      <c r="BM5" s="71"/>
      <c r="BN5" s="47"/>
      <c r="BO5" s="71" t="s">
        <v>60</v>
      </c>
      <c r="BP5" s="71"/>
      <c r="BQ5" s="71"/>
      <c r="BR5" s="71"/>
      <c r="BS5" s="71"/>
      <c r="BT5" s="71"/>
      <c r="BU5" s="71"/>
      <c r="BV5" s="71"/>
      <c r="BW5" s="71"/>
      <c r="BX5" s="71"/>
      <c r="BY5" s="71"/>
      <c r="BZ5" s="71"/>
      <c r="CA5" s="71"/>
      <c r="CB5" s="71"/>
      <c r="CC5" s="71"/>
      <c r="CD5" s="71"/>
    </row>
    <row r="6" spans="1:82" s="70" customFormat="1" ht="60" x14ac:dyDescent="0.25">
      <c r="A6" s="93" t="s">
        <v>284</v>
      </c>
      <c r="B6" s="71" t="s">
        <v>278</v>
      </c>
      <c r="C6" s="71" t="s">
        <v>289</v>
      </c>
      <c r="D6" s="71" t="s">
        <v>258</v>
      </c>
      <c r="E6" s="71" t="s">
        <v>34</v>
      </c>
      <c r="F6" s="63" t="s">
        <v>20</v>
      </c>
      <c r="G6" s="72" t="s">
        <v>209</v>
      </c>
      <c r="H6" s="72" t="s">
        <v>244</v>
      </c>
      <c r="I6" s="78" t="s">
        <v>170</v>
      </c>
      <c r="J6" s="78" t="s">
        <v>166</v>
      </c>
      <c r="K6" s="71" t="s">
        <v>294</v>
      </c>
      <c r="L6" s="71" t="s">
        <v>27</v>
      </c>
      <c r="M6" s="71" t="s">
        <v>185</v>
      </c>
      <c r="N6" s="71"/>
      <c r="O6" s="71" t="s">
        <v>27</v>
      </c>
      <c r="P6" s="47"/>
      <c r="Q6" s="43"/>
      <c r="R6" s="74" t="s">
        <v>265</v>
      </c>
      <c r="S6" s="75" t="s">
        <v>266</v>
      </c>
      <c r="T6" s="75"/>
      <c r="U6" s="75" t="s">
        <v>267</v>
      </c>
      <c r="V6" s="75" t="s">
        <v>268</v>
      </c>
      <c r="W6" s="75" t="s">
        <v>269</v>
      </c>
      <c r="X6" s="75"/>
      <c r="Y6" s="75" t="s">
        <v>270</v>
      </c>
      <c r="Z6" s="75" t="s">
        <v>271</v>
      </c>
      <c r="AA6" s="71"/>
      <c r="AB6" s="48"/>
      <c r="AC6" s="71" t="s">
        <v>37</v>
      </c>
      <c r="AD6" s="71" t="s">
        <v>216</v>
      </c>
      <c r="AE6" s="71" t="s">
        <v>217</v>
      </c>
      <c r="AF6" s="76" t="s">
        <v>218</v>
      </c>
      <c r="AG6" s="72" t="s">
        <v>106</v>
      </c>
      <c r="AH6" s="71"/>
      <c r="AI6" s="71"/>
      <c r="AJ6" s="48"/>
      <c r="AK6" s="71" t="s">
        <v>174</v>
      </c>
      <c r="AL6" s="47"/>
      <c r="AM6" s="71" t="s">
        <v>99</v>
      </c>
      <c r="AN6" s="71"/>
      <c r="AO6" s="71" t="s">
        <v>34</v>
      </c>
      <c r="AP6" s="71" t="s">
        <v>272</v>
      </c>
      <c r="AQ6" s="71" t="s">
        <v>102</v>
      </c>
      <c r="AR6" s="71" t="s">
        <v>54</v>
      </c>
      <c r="AS6" s="71" t="s">
        <v>38</v>
      </c>
      <c r="AT6" s="71" t="s">
        <v>273</v>
      </c>
      <c r="AU6" s="71" t="s">
        <v>36</v>
      </c>
      <c r="AV6" s="71" t="s">
        <v>102</v>
      </c>
      <c r="AW6" s="47"/>
      <c r="AX6" s="71" t="s">
        <v>60</v>
      </c>
      <c r="AY6" s="71"/>
      <c r="AZ6" s="71"/>
      <c r="BA6" s="71"/>
      <c r="BB6" s="71"/>
      <c r="BC6" s="71"/>
      <c r="BD6" s="71"/>
      <c r="BE6" s="71"/>
      <c r="BF6" s="71"/>
      <c r="BG6" s="71"/>
      <c r="BH6" s="71"/>
      <c r="BI6" s="71"/>
      <c r="BJ6" s="71"/>
      <c r="BK6" s="71"/>
      <c r="BL6" s="71"/>
      <c r="BM6" s="71"/>
      <c r="BN6" s="47"/>
      <c r="BO6" s="71"/>
      <c r="BP6" s="71"/>
      <c r="BQ6" s="71"/>
      <c r="BR6" s="71"/>
      <c r="BS6" s="71"/>
      <c r="BT6" s="71"/>
      <c r="BU6" s="71"/>
      <c r="BV6" s="71"/>
      <c r="BW6" s="71"/>
      <c r="BX6" s="71"/>
      <c r="BY6" s="71"/>
      <c r="BZ6" s="71"/>
      <c r="CA6" s="71"/>
      <c r="CB6" s="71"/>
      <c r="CC6" s="71"/>
      <c r="CD6" s="71"/>
    </row>
    <row r="7" spans="1:82" s="70" customFormat="1" ht="60" x14ac:dyDescent="0.25">
      <c r="A7" s="93" t="s">
        <v>285</v>
      </c>
      <c r="B7" s="71" t="s">
        <v>279</v>
      </c>
      <c r="C7" s="71" t="s">
        <v>290</v>
      </c>
      <c r="D7" s="71" t="s">
        <v>258</v>
      </c>
      <c r="E7" s="71" t="s">
        <v>34</v>
      </c>
      <c r="F7" s="63" t="s">
        <v>20</v>
      </c>
      <c r="G7" s="72" t="s">
        <v>209</v>
      </c>
      <c r="H7" s="72" t="s">
        <v>244</v>
      </c>
      <c r="I7" s="78" t="s">
        <v>170</v>
      </c>
      <c r="J7" s="78" t="s">
        <v>166</v>
      </c>
      <c r="K7" s="71" t="s">
        <v>295</v>
      </c>
      <c r="L7" s="71" t="s">
        <v>27</v>
      </c>
      <c r="M7" s="71" t="s">
        <v>185</v>
      </c>
      <c r="N7" s="71"/>
      <c r="O7" s="71" t="s">
        <v>27</v>
      </c>
      <c r="P7" s="47"/>
      <c r="Q7" s="43"/>
      <c r="R7" s="74" t="s">
        <v>265</v>
      </c>
      <c r="S7" s="75" t="s">
        <v>266</v>
      </c>
      <c r="T7" s="75"/>
      <c r="U7" s="75" t="s">
        <v>267</v>
      </c>
      <c r="V7" s="75" t="s">
        <v>268</v>
      </c>
      <c r="W7" s="75" t="s">
        <v>269</v>
      </c>
      <c r="X7" s="75"/>
      <c r="Y7" s="75" t="s">
        <v>270</v>
      </c>
      <c r="Z7" s="75" t="s">
        <v>271</v>
      </c>
      <c r="AA7" s="71"/>
      <c r="AB7" s="48"/>
      <c r="AC7" s="71" t="s">
        <v>37</v>
      </c>
      <c r="AD7" s="71" t="s">
        <v>216</v>
      </c>
      <c r="AE7" s="71" t="s">
        <v>217</v>
      </c>
      <c r="AF7" s="76" t="s">
        <v>218</v>
      </c>
      <c r="AG7" s="72" t="s">
        <v>106</v>
      </c>
      <c r="AH7" s="71"/>
      <c r="AI7" s="71"/>
      <c r="AJ7" s="48"/>
      <c r="AK7" s="71" t="s">
        <v>174</v>
      </c>
      <c r="AL7" s="47"/>
      <c r="AM7" s="71" t="s">
        <v>99</v>
      </c>
      <c r="AN7" s="71"/>
      <c r="AO7" s="71" t="s">
        <v>34</v>
      </c>
      <c r="AP7" s="71" t="s">
        <v>272</v>
      </c>
      <c r="AQ7" s="71" t="s">
        <v>102</v>
      </c>
      <c r="AR7" s="71" t="s">
        <v>54</v>
      </c>
      <c r="AS7" s="71" t="s">
        <v>38</v>
      </c>
      <c r="AT7" s="71" t="s">
        <v>273</v>
      </c>
      <c r="AU7" s="71" t="s">
        <v>36</v>
      </c>
      <c r="AV7" s="71" t="s">
        <v>102</v>
      </c>
      <c r="AW7" s="47"/>
      <c r="AX7" s="71" t="s">
        <v>60</v>
      </c>
      <c r="AY7" s="71"/>
      <c r="AZ7" s="71"/>
      <c r="BA7" s="71"/>
      <c r="BB7" s="71"/>
      <c r="BC7" s="71"/>
      <c r="BD7" s="71"/>
      <c r="BE7" s="71"/>
      <c r="BF7" s="71"/>
      <c r="BG7" s="71"/>
      <c r="BH7" s="71"/>
      <c r="BI7" s="71"/>
      <c r="BJ7" s="71"/>
      <c r="BK7" s="71"/>
      <c r="BL7" s="71"/>
      <c r="BM7" s="71"/>
      <c r="BN7" s="47"/>
      <c r="BO7" s="71"/>
      <c r="BP7" s="71"/>
      <c r="BQ7" s="71"/>
      <c r="BR7" s="71"/>
      <c r="BS7" s="71"/>
      <c r="BT7" s="71"/>
      <c r="BU7" s="71"/>
      <c r="BV7" s="71"/>
      <c r="BW7" s="71"/>
      <c r="BX7" s="71"/>
      <c r="BY7" s="71"/>
      <c r="BZ7" s="71"/>
      <c r="CA7" s="71"/>
      <c r="CB7" s="71"/>
      <c r="CC7" s="71"/>
      <c r="CD7" s="71"/>
    </row>
    <row r="8" spans="1:82" s="70" customFormat="1" ht="90" x14ac:dyDescent="0.25">
      <c r="A8" s="93" t="s">
        <v>299</v>
      </c>
      <c r="B8" s="71" t="s">
        <v>312</v>
      </c>
      <c r="C8" s="71" t="s">
        <v>302</v>
      </c>
      <c r="D8" s="71" t="s">
        <v>258</v>
      </c>
      <c r="E8" s="71" t="s">
        <v>34</v>
      </c>
      <c r="F8" s="63" t="s">
        <v>20</v>
      </c>
      <c r="G8" s="72" t="s">
        <v>209</v>
      </c>
      <c r="H8" s="72" t="s">
        <v>244</v>
      </c>
      <c r="I8" s="78" t="s">
        <v>170</v>
      </c>
      <c r="J8" s="71" t="s">
        <v>117</v>
      </c>
      <c r="K8" s="71" t="s">
        <v>304</v>
      </c>
      <c r="L8" s="71" t="s">
        <v>27</v>
      </c>
      <c r="M8" s="71" t="s">
        <v>185</v>
      </c>
      <c r="N8" s="71"/>
      <c r="O8" s="71" t="s">
        <v>27</v>
      </c>
      <c r="P8" s="47"/>
      <c r="Q8" s="43" t="s">
        <v>175</v>
      </c>
      <c r="R8" s="71" t="s">
        <v>23</v>
      </c>
      <c r="S8" s="49" t="s">
        <v>176</v>
      </c>
      <c r="T8" s="71"/>
      <c r="U8" s="71"/>
      <c r="V8" s="71" t="s">
        <v>177</v>
      </c>
      <c r="W8" s="71" t="s">
        <v>122</v>
      </c>
      <c r="X8" s="71" t="s">
        <v>177</v>
      </c>
      <c r="Y8" s="71" t="s">
        <v>121</v>
      </c>
      <c r="Z8" s="71" t="s">
        <v>178</v>
      </c>
      <c r="AA8" s="71"/>
      <c r="AB8" s="48"/>
      <c r="AC8" s="71" t="s">
        <v>37</v>
      </c>
      <c r="AD8" s="71" t="s">
        <v>216</v>
      </c>
      <c r="AE8" s="71" t="s">
        <v>217</v>
      </c>
      <c r="AF8" s="76" t="s">
        <v>218</v>
      </c>
      <c r="AG8" s="72" t="s">
        <v>106</v>
      </c>
      <c r="AH8" s="71"/>
      <c r="AI8" s="71"/>
      <c r="AJ8" s="48"/>
      <c r="AK8" s="71" t="s">
        <v>174</v>
      </c>
      <c r="AL8" s="47"/>
      <c r="AM8" s="71" t="s">
        <v>99</v>
      </c>
      <c r="AN8" s="71"/>
      <c r="AO8" s="71" t="s">
        <v>34</v>
      </c>
      <c r="AP8" s="71" t="s">
        <v>35</v>
      </c>
      <c r="AQ8" s="71" t="s">
        <v>102</v>
      </c>
      <c r="AR8" s="71" t="s">
        <v>118</v>
      </c>
      <c r="AS8" s="71" t="s">
        <v>38</v>
      </c>
      <c r="AT8" s="71" t="s">
        <v>118</v>
      </c>
      <c r="AU8" s="71" t="s">
        <v>36</v>
      </c>
      <c r="AV8" s="71" t="s">
        <v>102</v>
      </c>
      <c r="AW8" s="47"/>
      <c r="AX8" s="71" t="s">
        <v>60</v>
      </c>
      <c r="AY8" s="71"/>
      <c r="AZ8" s="71"/>
      <c r="BA8" s="71"/>
      <c r="BB8" s="71"/>
      <c r="BC8" s="71"/>
      <c r="BD8" s="71"/>
      <c r="BE8" s="71"/>
      <c r="BF8" s="71"/>
      <c r="BG8" s="71"/>
      <c r="BH8" s="71"/>
      <c r="BI8" s="71"/>
      <c r="BJ8" s="71"/>
      <c r="BK8" s="71"/>
      <c r="BL8" s="71"/>
      <c r="BM8" s="71"/>
      <c r="BN8" s="47"/>
      <c r="BO8" s="71" t="s">
        <v>60</v>
      </c>
      <c r="BP8" s="71"/>
      <c r="BQ8" s="71"/>
      <c r="BR8" s="71"/>
      <c r="BS8" s="71"/>
      <c r="BT8" s="71"/>
      <c r="BU8" s="71"/>
      <c r="BV8" s="71"/>
      <c r="BW8" s="71"/>
      <c r="BX8" s="71"/>
      <c r="BY8" s="71"/>
      <c r="BZ8" s="71"/>
      <c r="CA8" s="71"/>
      <c r="CB8" s="71"/>
      <c r="CC8" s="71"/>
      <c r="CD8" s="71"/>
    </row>
    <row r="9" spans="1:82" s="70" customFormat="1" ht="60" x14ac:dyDescent="0.25">
      <c r="A9" s="93" t="s">
        <v>300</v>
      </c>
      <c r="B9" s="71" t="s">
        <v>311</v>
      </c>
      <c r="C9" s="71" t="s">
        <v>303</v>
      </c>
      <c r="D9" s="71" t="s">
        <v>258</v>
      </c>
      <c r="E9" s="71" t="s">
        <v>34</v>
      </c>
      <c r="F9" s="63" t="s">
        <v>20</v>
      </c>
      <c r="G9" s="72" t="s">
        <v>209</v>
      </c>
      <c r="H9" s="72" t="s">
        <v>244</v>
      </c>
      <c r="I9" s="78" t="s">
        <v>170</v>
      </c>
      <c r="J9" s="78" t="s">
        <v>166</v>
      </c>
      <c r="K9" s="71" t="s">
        <v>306</v>
      </c>
      <c r="L9" s="71" t="s">
        <v>27</v>
      </c>
      <c r="M9" s="71" t="s">
        <v>185</v>
      </c>
      <c r="N9" s="71"/>
      <c r="O9" s="71" t="s">
        <v>27</v>
      </c>
      <c r="P9" s="47"/>
      <c r="Q9" s="43"/>
      <c r="R9" s="74" t="s">
        <v>265</v>
      </c>
      <c r="S9" s="75" t="s">
        <v>266</v>
      </c>
      <c r="T9" s="75"/>
      <c r="U9" s="75" t="s">
        <v>267</v>
      </c>
      <c r="V9" s="75" t="s">
        <v>268</v>
      </c>
      <c r="W9" s="75" t="s">
        <v>269</v>
      </c>
      <c r="X9" s="75"/>
      <c r="Y9" s="75" t="s">
        <v>270</v>
      </c>
      <c r="Z9" s="75" t="s">
        <v>271</v>
      </c>
      <c r="AA9" s="71"/>
      <c r="AB9" s="48"/>
      <c r="AC9" s="71" t="s">
        <v>37</v>
      </c>
      <c r="AD9" s="71" t="s">
        <v>216</v>
      </c>
      <c r="AE9" s="71" t="s">
        <v>217</v>
      </c>
      <c r="AF9" s="76" t="s">
        <v>218</v>
      </c>
      <c r="AG9" s="72" t="s">
        <v>106</v>
      </c>
      <c r="AH9" s="71"/>
      <c r="AI9" s="71"/>
      <c r="AJ9" s="48"/>
      <c r="AK9" s="71" t="s">
        <v>174</v>
      </c>
      <c r="AL9" s="47"/>
      <c r="AM9" s="71" t="s">
        <v>99</v>
      </c>
      <c r="AN9" s="71"/>
      <c r="AO9" s="71" t="s">
        <v>34</v>
      </c>
      <c r="AP9" s="71" t="s">
        <v>272</v>
      </c>
      <c r="AQ9" s="71" t="s">
        <v>102</v>
      </c>
      <c r="AR9" s="71" t="s">
        <v>54</v>
      </c>
      <c r="AS9" s="71" t="s">
        <v>38</v>
      </c>
      <c r="AT9" s="71" t="s">
        <v>273</v>
      </c>
      <c r="AU9" s="71" t="s">
        <v>36</v>
      </c>
      <c r="AV9" s="71" t="s">
        <v>102</v>
      </c>
      <c r="AW9" s="47"/>
      <c r="AX9" s="71" t="s">
        <v>101</v>
      </c>
      <c r="AY9" s="71" t="s">
        <v>307</v>
      </c>
      <c r="AZ9" s="71"/>
      <c r="BA9" s="75" t="s">
        <v>274</v>
      </c>
      <c r="BB9" s="71"/>
      <c r="BC9" s="71"/>
      <c r="BD9" s="71"/>
      <c r="BE9" s="71"/>
      <c r="BF9" s="75" t="s">
        <v>280</v>
      </c>
      <c r="BG9" s="71"/>
      <c r="BH9" s="71"/>
      <c r="BI9" s="75" t="s">
        <v>276</v>
      </c>
      <c r="BJ9" s="75" t="s">
        <v>269</v>
      </c>
      <c r="BK9" s="75" t="s">
        <v>270</v>
      </c>
      <c r="BL9" s="92" t="s">
        <v>281</v>
      </c>
      <c r="BM9" s="71"/>
      <c r="BN9" s="47"/>
      <c r="BO9" s="71" t="s">
        <v>60</v>
      </c>
      <c r="BP9" s="71"/>
      <c r="BQ9" s="71"/>
      <c r="BR9" s="71"/>
      <c r="BS9" s="71"/>
      <c r="BT9" s="71"/>
      <c r="BU9" s="71"/>
      <c r="BV9" s="71"/>
      <c r="BW9" s="71"/>
      <c r="BX9" s="71"/>
      <c r="BY9" s="71"/>
      <c r="BZ9" s="71"/>
      <c r="CA9" s="71"/>
      <c r="CB9" s="71"/>
      <c r="CC9" s="71"/>
      <c r="CD9" s="71"/>
    </row>
    <row r="10" spans="1:82" s="70" customFormat="1" ht="90" x14ac:dyDescent="0.25">
      <c r="A10" s="93" t="s">
        <v>301</v>
      </c>
      <c r="B10" s="71" t="s">
        <v>298</v>
      </c>
      <c r="C10" s="71" t="s">
        <v>315</v>
      </c>
      <c r="D10" s="71" t="s">
        <v>258</v>
      </c>
      <c r="E10" s="71" t="s">
        <v>34</v>
      </c>
      <c r="F10" s="63" t="s">
        <v>20</v>
      </c>
      <c r="G10" s="72" t="s">
        <v>209</v>
      </c>
      <c r="H10" s="72" t="s">
        <v>244</v>
      </c>
      <c r="I10" s="78" t="s">
        <v>170</v>
      </c>
      <c r="J10" s="71" t="s">
        <v>117</v>
      </c>
      <c r="K10" s="71" t="s">
        <v>305</v>
      </c>
      <c r="L10" s="71" t="s">
        <v>27</v>
      </c>
      <c r="M10" s="71" t="s">
        <v>185</v>
      </c>
      <c r="N10" s="71"/>
      <c r="O10" s="71" t="s">
        <v>27</v>
      </c>
      <c r="P10" s="47"/>
      <c r="Q10" s="43" t="s">
        <v>175</v>
      </c>
      <c r="R10" s="71" t="s">
        <v>23</v>
      </c>
      <c r="S10" s="49" t="s">
        <v>176</v>
      </c>
      <c r="T10" s="71"/>
      <c r="U10" s="71"/>
      <c r="V10" s="71" t="s">
        <v>177</v>
      </c>
      <c r="W10" s="71" t="s">
        <v>122</v>
      </c>
      <c r="X10" s="71" t="s">
        <v>177</v>
      </c>
      <c r="Y10" s="71" t="s">
        <v>121</v>
      </c>
      <c r="Z10" s="71" t="s">
        <v>178</v>
      </c>
      <c r="AA10" s="71"/>
      <c r="AB10" s="48"/>
      <c r="AC10" s="71" t="s">
        <v>37</v>
      </c>
      <c r="AD10" s="71" t="s">
        <v>216</v>
      </c>
      <c r="AE10" s="71" t="s">
        <v>217</v>
      </c>
      <c r="AF10" s="76" t="s">
        <v>218</v>
      </c>
      <c r="AG10" s="72" t="s">
        <v>106</v>
      </c>
      <c r="AH10" s="71"/>
      <c r="AI10" s="71"/>
      <c r="AJ10" s="48"/>
      <c r="AK10" s="71" t="s">
        <v>174</v>
      </c>
      <c r="AL10" s="47"/>
      <c r="AM10" s="71" t="s">
        <v>99</v>
      </c>
      <c r="AN10" s="71"/>
      <c r="AO10" s="71" t="s">
        <v>34</v>
      </c>
      <c r="AP10" s="71" t="s">
        <v>35</v>
      </c>
      <c r="AQ10" s="71" t="s">
        <v>102</v>
      </c>
      <c r="AR10" s="71" t="s">
        <v>118</v>
      </c>
      <c r="AS10" s="71" t="s">
        <v>38</v>
      </c>
      <c r="AT10" s="71" t="s">
        <v>118</v>
      </c>
      <c r="AU10" s="71" t="s">
        <v>36</v>
      </c>
      <c r="AV10" s="71" t="s">
        <v>102</v>
      </c>
      <c r="AW10" s="47"/>
      <c r="AX10" s="71" t="s">
        <v>60</v>
      </c>
      <c r="AY10" s="71"/>
      <c r="AZ10" s="71"/>
      <c r="BA10" s="71"/>
      <c r="BB10" s="71"/>
      <c r="BC10" s="71"/>
      <c r="BD10" s="71"/>
      <c r="BE10" s="71"/>
      <c r="BF10" s="71"/>
      <c r="BG10" s="71"/>
      <c r="BH10" s="71"/>
      <c r="BI10" s="71"/>
      <c r="BJ10" s="71"/>
      <c r="BK10" s="71"/>
      <c r="BL10" s="71"/>
      <c r="BM10" s="71"/>
      <c r="BN10" s="47"/>
      <c r="BO10" s="71" t="s">
        <v>60</v>
      </c>
      <c r="BP10" s="71"/>
      <c r="BQ10" s="71"/>
      <c r="BR10" s="71"/>
      <c r="BS10" s="71"/>
      <c r="BT10" s="71"/>
      <c r="BU10" s="71"/>
      <c r="BV10" s="71"/>
      <c r="BW10" s="71"/>
      <c r="BX10" s="71"/>
      <c r="BY10" s="71"/>
      <c r="BZ10" s="71"/>
      <c r="CA10" s="71"/>
      <c r="CB10" s="71"/>
      <c r="CC10" s="71"/>
      <c r="CD10" s="71"/>
    </row>
    <row r="11" spans="1:82" s="70" customFormat="1" ht="60" x14ac:dyDescent="0.25">
      <c r="A11" s="93" t="s">
        <v>313</v>
      </c>
      <c r="B11" s="71" t="s">
        <v>278</v>
      </c>
      <c r="C11" s="71" t="s">
        <v>316</v>
      </c>
      <c r="D11" s="71" t="s">
        <v>258</v>
      </c>
      <c r="E11" s="71" t="s">
        <v>34</v>
      </c>
      <c r="F11" s="63" t="s">
        <v>20</v>
      </c>
      <c r="G11" s="72" t="s">
        <v>209</v>
      </c>
      <c r="H11" s="72" t="s">
        <v>244</v>
      </c>
      <c r="I11" s="78" t="s">
        <v>170</v>
      </c>
      <c r="J11" s="78" t="s">
        <v>166</v>
      </c>
      <c r="K11" s="71" t="s">
        <v>318</v>
      </c>
      <c r="L11" s="71" t="s">
        <v>27</v>
      </c>
      <c r="M11" s="71" t="s">
        <v>185</v>
      </c>
      <c r="N11" s="71"/>
      <c r="O11" s="71" t="s">
        <v>27</v>
      </c>
      <c r="P11" s="47"/>
      <c r="Q11" s="43"/>
      <c r="R11" s="74" t="s">
        <v>265</v>
      </c>
      <c r="S11" s="75" t="s">
        <v>266</v>
      </c>
      <c r="T11" s="75"/>
      <c r="U11" s="75" t="s">
        <v>267</v>
      </c>
      <c r="V11" s="75" t="s">
        <v>268</v>
      </c>
      <c r="W11" s="75" t="s">
        <v>269</v>
      </c>
      <c r="X11" s="75"/>
      <c r="Y11" s="75" t="s">
        <v>270</v>
      </c>
      <c r="Z11" s="75" t="s">
        <v>271</v>
      </c>
      <c r="AA11" s="71"/>
      <c r="AB11" s="48"/>
      <c r="AC11" s="71" t="s">
        <v>37</v>
      </c>
      <c r="AD11" s="71" t="s">
        <v>216</v>
      </c>
      <c r="AE11" s="71" t="s">
        <v>217</v>
      </c>
      <c r="AF11" s="76" t="s">
        <v>218</v>
      </c>
      <c r="AG11" s="72" t="s">
        <v>106</v>
      </c>
      <c r="AH11" s="71"/>
      <c r="AI11" s="71"/>
      <c r="AJ11" s="48"/>
      <c r="AK11" s="71" t="s">
        <v>174</v>
      </c>
      <c r="AL11" s="47"/>
      <c r="AM11" s="71" t="s">
        <v>99</v>
      </c>
      <c r="AN11" s="71"/>
      <c r="AO11" s="71" t="s">
        <v>34</v>
      </c>
      <c r="AP11" s="71" t="s">
        <v>272</v>
      </c>
      <c r="AQ11" s="71" t="s">
        <v>102</v>
      </c>
      <c r="AR11" s="71" t="s">
        <v>54</v>
      </c>
      <c r="AS11" s="71" t="s">
        <v>38</v>
      </c>
      <c r="AT11" s="71" t="s">
        <v>273</v>
      </c>
      <c r="AU11" s="71" t="s">
        <v>36</v>
      </c>
      <c r="AV11" s="71" t="s">
        <v>102</v>
      </c>
      <c r="AW11" s="47"/>
      <c r="AX11" s="71" t="s">
        <v>60</v>
      </c>
      <c r="AY11" s="71"/>
      <c r="AZ11" s="71"/>
      <c r="BA11" s="71"/>
      <c r="BB11" s="71"/>
      <c r="BC11" s="71"/>
      <c r="BD11" s="71"/>
      <c r="BE11" s="71"/>
      <c r="BF11" s="71"/>
      <c r="BG11" s="71"/>
      <c r="BH11" s="71"/>
      <c r="BI11" s="71"/>
      <c r="BJ11" s="71"/>
      <c r="BK11" s="71"/>
      <c r="BL11" s="71"/>
      <c r="BM11" s="71"/>
      <c r="BN11" s="47"/>
      <c r="BO11" s="71"/>
      <c r="BP11" s="71"/>
      <c r="BQ11" s="71"/>
      <c r="BR11" s="71"/>
      <c r="BS11" s="71"/>
      <c r="BT11" s="71"/>
      <c r="BU11" s="71"/>
      <c r="BV11" s="71"/>
      <c r="BW11" s="71"/>
      <c r="BX11" s="71"/>
      <c r="BY11" s="71"/>
      <c r="BZ11" s="71"/>
      <c r="CA11" s="71"/>
      <c r="CB11" s="71"/>
      <c r="CC11" s="71"/>
      <c r="CD11" s="71"/>
    </row>
    <row r="12" spans="1:82" s="70" customFormat="1" ht="60" x14ac:dyDescent="0.25">
      <c r="A12" s="93" t="s">
        <v>314</v>
      </c>
      <c r="B12" s="71" t="s">
        <v>279</v>
      </c>
      <c r="C12" s="71" t="s">
        <v>317</v>
      </c>
      <c r="D12" s="71" t="s">
        <v>258</v>
      </c>
      <c r="E12" s="71" t="s">
        <v>34</v>
      </c>
      <c r="F12" s="63" t="s">
        <v>20</v>
      </c>
      <c r="G12" s="72" t="s">
        <v>209</v>
      </c>
      <c r="H12" s="72" t="s">
        <v>244</v>
      </c>
      <c r="I12" s="78" t="s">
        <v>170</v>
      </c>
      <c r="J12" s="78" t="s">
        <v>166</v>
      </c>
      <c r="K12" s="71" t="s">
        <v>319</v>
      </c>
      <c r="L12" s="71" t="s">
        <v>27</v>
      </c>
      <c r="M12" s="71" t="s">
        <v>185</v>
      </c>
      <c r="N12" s="71"/>
      <c r="O12" s="71" t="s">
        <v>27</v>
      </c>
      <c r="P12" s="47"/>
      <c r="Q12" s="43"/>
      <c r="R12" s="74" t="s">
        <v>265</v>
      </c>
      <c r="S12" s="75" t="s">
        <v>266</v>
      </c>
      <c r="T12" s="75"/>
      <c r="U12" s="75" t="s">
        <v>267</v>
      </c>
      <c r="V12" s="75" t="s">
        <v>268</v>
      </c>
      <c r="W12" s="75" t="s">
        <v>269</v>
      </c>
      <c r="X12" s="75"/>
      <c r="Y12" s="75" t="s">
        <v>270</v>
      </c>
      <c r="Z12" s="75" t="s">
        <v>271</v>
      </c>
      <c r="AA12" s="71"/>
      <c r="AB12" s="48"/>
      <c r="AC12" s="71" t="s">
        <v>37</v>
      </c>
      <c r="AD12" s="71" t="s">
        <v>216</v>
      </c>
      <c r="AE12" s="71" t="s">
        <v>217</v>
      </c>
      <c r="AF12" s="76" t="s">
        <v>218</v>
      </c>
      <c r="AG12" s="72" t="s">
        <v>106</v>
      </c>
      <c r="AH12" s="71"/>
      <c r="AI12" s="71"/>
      <c r="AJ12" s="48"/>
      <c r="AK12" s="71" t="s">
        <v>174</v>
      </c>
      <c r="AL12" s="47"/>
      <c r="AM12" s="71" t="s">
        <v>99</v>
      </c>
      <c r="AN12" s="71"/>
      <c r="AO12" s="71" t="s">
        <v>34</v>
      </c>
      <c r="AP12" s="71" t="s">
        <v>272</v>
      </c>
      <c r="AQ12" s="71" t="s">
        <v>102</v>
      </c>
      <c r="AR12" s="71" t="s">
        <v>54</v>
      </c>
      <c r="AS12" s="71" t="s">
        <v>38</v>
      </c>
      <c r="AT12" s="71" t="s">
        <v>273</v>
      </c>
      <c r="AU12" s="71" t="s">
        <v>36</v>
      </c>
      <c r="AV12" s="71" t="s">
        <v>102</v>
      </c>
      <c r="AW12" s="47"/>
      <c r="AX12" s="71" t="s">
        <v>60</v>
      </c>
      <c r="AY12" s="71"/>
      <c r="AZ12" s="71"/>
      <c r="BA12" s="71"/>
      <c r="BB12" s="71"/>
      <c r="BC12" s="71"/>
      <c r="BD12" s="71"/>
      <c r="BE12" s="71"/>
      <c r="BF12" s="71"/>
      <c r="BG12" s="71"/>
      <c r="BH12" s="71"/>
      <c r="BI12" s="71"/>
      <c r="BJ12" s="71"/>
      <c r="BK12" s="71"/>
      <c r="BL12" s="71"/>
      <c r="BM12" s="71"/>
      <c r="BN12" s="47"/>
      <c r="BO12" s="71"/>
      <c r="BP12" s="71"/>
      <c r="BQ12" s="71"/>
      <c r="BR12" s="71"/>
      <c r="BS12" s="71"/>
      <c r="BT12" s="71"/>
      <c r="BU12" s="71"/>
      <c r="BV12" s="71"/>
      <c r="BW12" s="71"/>
      <c r="BX12" s="71"/>
      <c r="BY12" s="71"/>
      <c r="BZ12" s="71"/>
      <c r="CA12" s="71"/>
      <c r="CB12" s="71"/>
      <c r="CC12" s="71"/>
      <c r="CD12" s="71"/>
    </row>
    <row r="13" spans="1:82" s="70" customFormat="1" ht="90" x14ac:dyDescent="0.25">
      <c r="A13" s="93" t="s">
        <v>320</v>
      </c>
      <c r="B13" s="71" t="s">
        <v>312</v>
      </c>
      <c r="C13" s="71" t="s">
        <v>323</v>
      </c>
      <c r="D13" s="71" t="s">
        <v>258</v>
      </c>
      <c r="E13" s="71" t="s">
        <v>34</v>
      </c>
      <c r="F13" s="63" t="s">
        <v>20</v>
      </c>
      <c r="G13" s="72" t="s">
        <v>209</v>
      </c>
      <c r="H13" s="72" t="s">
        <v>244</v>
      </c>
      <c r="I13" s="78" t="s">
        <v>170</v>
      </c>
      <c r="J13" s="71" t="s">
        <v>117</v>
      </c>
      <c r="K13" s="71" t="s">
        <v>327</v>
      </c>
      <c r="L13" s="71" t="s">
        <v>27</v>
      </c>
      <c r="M13" s="71" t="s">
        <v>185</v>
      </c>
      <c r="N13" s="71"/>
      <c r="O13" s="71" t="s">
        <v>27</v>
      </c>
      <c r="P13" s="47"/>
      <c r="Q13" s="43" t="s">
        <v>175</v>
      </c>
      <c r="R13" s="71" t="s">
        <v>23</v>
      </c>
      <c r="S13" s="49" t="s">
        <v>176</v>
      </c>
      <c r="T13" s="71"/>
      <c r="U13" s="71"/>
      <c r="V13" s="71" t="s">
        <v>177</v>
      </c>
      <c r="W13" s="71" t="s">
        <v>122</v>
      </c>
      <c r="X13" s="71" t="s">
        <v>177</v>
      </c>
      <c r="Y13" s="71" t="s">
        <v>121</v>
      </c>
      <c r="Z13" s="71" t="s">
        <v>178</v>
      </c>
      <c r="AA13" s="71"/>
      <c r="AB13" s="48"/>
      <c r="AC13" s="71" t="s">
        <v>37</v>
      </c>
      <c r="AD13" s="71" t="s">
        <v>216</v>
      </c>
      <c r="AE13" s="71" t="s">
        <v>217</v>
      </c>
      <c r="AF13" s="76" t="s">
        <v>218</v>
      </c>
      <c r="AG13" s="72" t="s">
        <v>106</v>
      </c>
      <c r="AH13" s="71"/>
      <c r="AI13" s="71"/>
      <c r="AJ13" s="48"/>
      <c r="AK13" s="71" t="s">
        <v>174</v>
      </c>
      <c r="AL13" s="47"/>
      <c r="AM13" s="71" t="s">
        <v>99</v>
      </c>
      <c r="AN13" s="71"/>
      <c r="AO13" s="71" t="s">
        <v>34</v>
      </c>
      <c r="AP13" s="71" t="s">
        <v>35</v>
      </c>
      <c r="AQ13" s="71" t="s">
        <v>102</v>
      </c>
      <c r="AR13" s="71" t="s">
        <v>118</v>
      </c>
      <c r="AS13" s="71" t="s">
        <v>38</v>
      </c>
      <c r="AT13" s="71" t="s">
        <v>118</v>
      </c>
      <c r="AU13" s="71" t="s">
        <v>36</v>
      </c>
      <c r="AV13" s="71" t="s">
        <v>102</v>
      </c>
      <c r="AW13" s="47"/>
      <c r="AX13" s="71" t="s">
        <v>60</v>
      </c>
      <c r="AY13" s="71"/>
      <c r="AZ13" s="71"/>
      <c r="BA13" s="71"/>
      <c r="BB13" s="71"/>
      <c r="BC13" s="71"/>
      <c r="BD13" s="71"/>
      <c r="BE13" s="71"/>
      <c r="BF13" s="71"/>
      <c r="BG13" s="71"/>
      <c r="BH13" s="71"/>
      <c r="BI13" s="71"/>
      <c r="BJ13" s="71"/>
      <c r="BK13" s="71"/>
      <c r="BL13" s="71"/>
      <c r="BM13" s="71"/>
      <c r="BN13" s="47"/>
      <c r="BO13" s="71" t="s">
        <v>60</v>
      </c>
      <c r="BP13" s="71"/>
      <c r="BQ13" s="71"/>
      <c r="BR13" s="71"/>
      <c r="BS13" s="71"/>
      <c r="BT13" s="71"/>
      <c r="BU13" s="71"/>
      <c r="BV13" s="71"/>
      <c r="BW13" s="71"/>
      <c r="BX13" s="71"/>
      <c r="BY13" s="71"/>
      <c r="BZ13" s="71"/>
      <c r="CA13" s="71"/>
      <c r="CB13" s="71"/>
      <c r="CC13" s="71"/>
      <c r="CD13" s="71"/>
    </row>
    <row r="14" spans="1:82" s="70" customFormat="1" ht="60" x14ac:dyDescent="0.25">
      <c r="A14" s="93" t="s">
        <v>321</v>
      </c>
      <c r="B14" s="71" t="s">
        <v>311</v>
      </c>
      <c r="C14" s="71" t="s">
        <v>324</v>
      </c>
      <c r="D14" s="71" t="s">
        <v>258</v>
      </c>
      <c r="E14" s="71" t="s">
        <v>34</v>
      </c>
      <c r="F14" s="63" t="s">
        <v>20</v>
      </c>
      <c r="G14" s="72" t="s">
        <v>209</v>
      </c>
      <c r="H14" s="72" t="s">
        <v>244</v>
      </c>
      <c r="I14" s="78" t="s">
        <v>170</v>
      </c>
      <c r="J14" s="78" t="s">
        <v>166</v>
      </c>
      <c r="K14" s="71" t="s">
        <v>326</v>
      </c>
      <c r="L14" s="71" t="s">
        <v>27</v>
      </c>
      <c r="M14" s="71" t="s">
        <v>185</v>
      </c>
      <c r="N14" s="71"/>
      <c r="O14" s="71" t="s">
        <v>27</v>
      </c>
      <c r="P14" s="47"/>
      <c r="Q14" s="43"/>
      <c r="R14" s="74" t="s">
        <v>265</v>
      </c>
      <c r="S14" s="75" t="s">
        <v>266</v>
      </c>
      <c r="T14" s="75"/>
      <c r="U14" s="75" t="s">
        <v>267</v>
      </c>
      <c r="V14" s="75" t="s">
        <v>268</v>
      </c>
      <c r="W14" s="75" t="s">
        <v>269</v>
      </c>
      <c r="X14" s="75"/>
      <c r="Y14" s="75" t="s">
        <v>270</v>
      </c>
      <c r="Z14" s="75" t="s">
        <v>271</v>
      </c>
      <c r="AA14" s="71"/>
      <c r="AB14" s="48"/>
      <c r="AC14" s="71" t="s">
        <v>37</v>
      </c>
      <c r="AD14" s="71" t="s">
        <v>216</v>
      </c>
      <c r="AE14" s="71" t="s">
        <v>217</v>
      </c>
      <c r="AF14" s="76" t="s">
        <v>218</v>
      </c>
      <c r="AG14" s="72" t="s">
        <v>106</v>
      </c>
      <c r="AH14" s="71"/>
      <c r="AI14" s="71"/>
      <c r="AJ14" s="48"/>
      <c r="AK14" s="71" t="s">
        <v>174</v>
      </c>
      <c r="AL14" s="47"/>
      <c r="AM14" s="71" t="s">
        <v>99</v>
      </c>
      <c r="AN14" s="71"/>
      <c r="AO14" s="71" t="s">
        <v>34</v>
      </c>
      <c r="AP14" s="71" t="s">
        <v>272</v>
      </c>
      <c r="AQ14" s="71" t="s">
        <v>102</v>
      </c>
      <c r="AR14" s="71" t="s">
        <v>54</v>
      </c>
      <c r="AS14" s="71" t="s">
        <v>38</v>
      </c>
      <c r="AT14" s="71" t="s">
        <v>273</v>
      </c>
      <c r="AU14" s="71" t="s">
        <v>36</v>
      </c>
      <c r="AV14" s="71" t="s">
        <v>102</v>
      </c>
      <c r="AW14" s="47"/>
      <c r="AX14" s="71" t="s">
        <v>101</v>
      </c>
      <c r="AY14" s="71" t="s">
        <v>329</v>
      </c>
      <c r="AZ14" s="71"/>
      <c r="BA14" s="75" t="s">
        <v>274</v>
      </c>
      <c r="BB14" s="71"/>
      <c r="BC14" s="71"/>
      <c r="BD14" s="71"/>
      <c r="BE14" s="71"/>
      <c r="BF14" s="75" t="s">
        <v>280</v>
      </c>
      <c r="BG14" s="71"/>
      <c r="BH14" s="71"/>
      <c r="BI14" s="75" t="s">
        <v>276</v>
      </c>
      <c r="BJ14" s="75" t="s">
        <v>269</v>
      </c>
      <c r="BK14" s="75" t="s">
        <v>270</v>
      </c>
      <c r="BL14" s="92" t="s">
        <v>281</v>
      </c>
      <c r="BM14" s="71"/>
      <c r="BN14" s="47"/>
      <c r="BO14" s="71" t="s">
        <v>60</v>
      </c>
      <c r="BP14" s="71"/>
      <c r="BQ14" s="71"/>
      <c r="BR14" s="71"/>
      <c r="BS14" s="71"/>
      <c r="BT14" s="71"/>
      <c r="BU14" s="71"/>
      <c r="BV14" s="71"/>
      <c r="BW14" s="71"/>
      <c r="BX14" s="71"/>
      <c r="BY14" s="71"/>
      <c r="BZ14" s="71"/>
      <c r="CA14" s="71"/>
      <c r="CB14" s="71"/>
      <c r="CC14" s="71"/>
      <c r="CD14" s="71"/>
    </row>
    <row r="15" spans="1:82" s="70" customFormat="1" ht="90" x14ac:dyDescent="0.25">
      <c r="A15" s="93" t="s">
        <v>322</v>
      </c>
      <c r="B15" s="71" t="s">
        <v>298</v>
      </c>
      <c r="C15" s="71" t="s">
        <v>325</v>
      </c>
      <c r="D15" s="71" t="s">
        <v>258</v>
      </c>
      <c r="E15" s="71" t="s">
        <v>34</v>
      </c>
      <c r="F15" s="63" t="s">
        <v>20</v>
      </c>
      <c r="G15" s="72" t="s">
        <v>209</v>
      </c>
      <c r="H15" s="72" t="s">
        <v>244</v>
      </c>
      <c r="I15" s="78" t="s">
        <v>170</v>
      </c>
      <c r="J15" s="71" t="s">
        <v>117</v>
      </c>
      <c r="K15" s="71" t="s">
        <v>328</v>
      </c>
      <c r="L15" s="71" t="s">
        <v>27</v>
      </c>
      <c r="M15" s="71" t="s">
        <v>185</v>
      </c>
      <c r="N15" s="71"/>
      <c r="O15" s="71" t="s">
        <v>27</v>
      </c>
      <c r="P15" s="47"/>
      <c r="Q15" s="43" t="s">
        <v>175</v>
      </c>
      <c r="R15" s="71" t="s">
        <v>23</v>
      </c>
      <c r="S15" s="49" t="s">
        <v>176</v>
      </c>
      <c r="T15" s="71"/>
      <c r="U15" s="71"/>
      <c r="V15" s="71" t="s">
        <v>177</v>
      </c>
      <c r="W15" s="71" t="s">
        <v>122</v>
      </c>
      <c r="X15" s="71" t="s">
        <v>177</v>
      </c>
      <c r="Y15" s="71" t="s">
        <v>121</v>
      </c>
      <c r="Z15" s="71" t="s">
        <v>178</v>
      </c>
      <c r="AA15" s="71"/>
      <c r="AB15" s="48"/>
      <c r="AC15" s="71" t="s">
        <v>37</v>
      </c>
      <c r="AD15" s="71" t="s">
        <v>216</v>
      </c>
      <c r="AE15" s="71" t="s">
        <v>217</v>
      </c>
      <c r="AF15" s="76" t="s">
        <v>218</v>
      </c>
      <c r="AG15" s="72" t="s">
        <v>106</v>
      </c>
      <c r="AH15" s="71"/>
      <c r="AI15" s="71"/>
      <c r="AJ15" s="48"/>
      <c r="AK15" s="71" t="s">
        <v>174</v>
      </c>
      <c r="AL15" s="47"/>
      <c r="AM15" s="71" t="s">
        <v>99</v>
      </c>
      <c r="AN15" s="71"/>
      <c r="AO15" s="71" t="s">
        <v>34</v>
      </c>
      <c r="AP15" s="71" t="s">
        <v>35</v>
      </c>
      <c r="AQ15" s="71" t="s">
        <v>102</v>
      </c>
      <c r="AR15" s="71" t="s">
        <v>118</v>
      </c>
      <c r="AS15" s="71" t="s">
        <v>38</v>
      </c>
      <c r="AT15" s="71" t="s">
        <v>118</v>
      </c>
      <c r="AU15" s="71" t="s">
        <v>36</v>
      </c>
      <c r="AV15" s="71" t="s">
        <v>102</v>
      </c>
      <c r="AW15" s="47"/>
      <c r="AX15" s="71" t="s">
        <v>60</v>
      </c>
      <c r="AY15" s="71"/>
      <c r="AZ15" s="71"/>
      <c r="BA15" s="71"/>
      <c r="BB15" s="71"/>
      <c r="BC15" s="71"/>
      <c r="BD15" s="71"/>
      <c r="BE15" s="71"/>
      <c r="BF15" s="71"/>
      <c r="BG15" s="71"/>
      <c r="BH15" s="71"/>
      <c r="BI15" s="71"/>
      <c r="BJ15" s="71"/>
      <c r="BK15" s="71"/>
      <c r="BL15" s="71"/>
      <c r="BM15" s="71"/>
      <c r="BN15" s="47"/>
      <c r="BO15" s="71" t="s">
        <v>60</v>
      </c>
      <c r="BP15" s="71"/>
      <c r="BQ15" s="71"/>
      <c r="BR15" s="71"/>
      <c r="BS15" s="71"/>
      <c r="BT15" s="71"/>
      <c r="BU15" s="71"/>
      <c r="BV15" s="71"/>
      <c r="BW15" s="71"/>
      <c r="BX15" s="71"/>
      <c r="BY15" s="71"/>
      <c r="BZ15" s="71"/>
      <c r="CA15" s="71"/>
      <c r="CB15" s="71"/>
      <c r="CC15" s="71"/>
      <c r="CD15" s="71"/>
    </row>
    <row r="16" spans="1:82" s="70" customFormat="1" ht="60" x14ac:dyDescent="0.25">
      <c r="A16" s="93" t="s">
        <v>414</v>
      </c>
      <c r="B16" s="71" t="s">
        <v>34</v>
      </c>
      <c r="C16" s="71" t="s">
        <v>383</v>
      </c>
      <c r="D16" s="71" t="s">
        <v>258</v>
      </c>
      <c r="E16" s="71" t="s">
        <v>34</v>
      </c>
      <c r="F16" s="96" t="s">
        <v>20</v>
      </c>
      <c r="G16" s="72" t="s">
        <v>384</v>
      </c>
      <c r="H16" s="73" t="s">
        <v>385</v>
      </c>
      <c r="I16" s="78" t="s">
        <v>170</v>
      </c>
      <c r="J16" s="78" t="s">
        <v>166</v>
      </c>
      <c r="K16" s="71" t="s">
        <v>386</v>
      </c>
      <c r="L16" s="71" t="s">
        <v>27</v>
      </c>
      <c r="M16" s="71" t="s">
        <v>185</v>
      </c>
      <c r="N16" s="71"/>
      <c r="O16" s="71" t="s">
        <v>27</v>
      </c>
      <c r="P16" s="47"/>
      <c r="Q16" s="43" t="s">
        <v>387</v>
      </c>
      <c r="R16" s="71" t="s">
        <v>401</v>
      </c>
      <c r="S16" s="75" t="s">
        <v>266</v>
      </c>
      <c r="T16" s="75"/>
      <c r="U16" s="75" t="s">
        <v>267</v>
      </c>
      <c r="V16" s="75" t="s">
        <v>268</v>
      </c>
      <c r="W16" s="75" t="s">
        <v>269</v>
      </c>
      <c r="X16" s="75"/>
      <c r="Y16" s="75" t="s">
        <v>270</v>
      </c>
      <c r="Z16" s="75" t="s">
        <v>271</v>
      </c>
      <c r="AA16" s="71"/>
      <c r="AB16" s="48"/>
      <c r="AC16" s="71" t="s">
        <v>37</v>
      </c>
      <c r="AD16" s="71" t="s">
        <v>391</v>
      </c>
      <c r="AE16" s="71" t="s">
        <v>392</v>
      </c>
      <c r="AF16" s="76" t="s">
        <v>393</v>
      </c>
      <c r="AG16" s="72" t="s">
        <v>106</v>
      </c>
      <c r="AH16" s="71"/>
      <c r="AI16" s="71"/>
      <c r="AJ16" s="48"/>
      <c r="AK16" s="71" t="s">
        <v>174</v>
      </c>
      <c r="AL16" s="47"/>
      <c r="AM16" s="71" t="s">
        <v>99</v>
      </c>
      <c r="AN16" s="71"/>
      <c r="AO16" s="71" t="s">
        <v>34</v>
      </c>
      <c r="AP16" s="71" t="s">
        <v>272</v>
      </c>
      <c r="AQ16" s="71" t="s">
        <v>102</v>
      </c>
      <c r="AR16" s="71" t="s">
        <v>54</v>
      </c>
      <c r="AS16" s="71" t="s">
        <v>38</v>
      </c>
      <c r="AT16" s="71" t="s">
        <v>273</v>
      </c>
      <c r="AU16" s="71" t="s">
        <v>36</v>
      </c>
      <c r="AV16" s="71" t="s">
        <v>102</v>
      </c>
      <c r="AW16" s="47"/>
      <c r="AX16" s="71" t="s">
        <v>60</v>
      </c>
      <c r="AY16" s="71"/>
      <c r="AZ16" s="71"/>
      <c r="BA16" s="71"/>
      <c r="BB16" s="71"/>
      <c r="BC16" s="71"/>
      <c r="BD16" s="71"/>
      <c r="BE16" s="71"/>
      <c r="BF16" s="74"/>
      <c r="BG16" s="74"/>
      <c r="BH16" s="74"/>
      <c r="BI16" s="74"/>
      <c r="BJ16" s="74"/>
      <c r="BK16" s="75"/>
      <c r="BL16" s="71"/>
      <c r="BM16" s="71"/>
      <c r="BN16" s="47"/>
      <c r="BO16" s="71" t="s">
        <v>60</v>
      </c>
      <c r="BP16" s="71"/>
      <c r="BQ16" s="71"/>
      <c r="BR16" s="71"/>
      <c r="BS16" s="71"/>
      <c r="BT16" s="71"/>
      <c r="BU16" s="71"/>
      <c r="BV16" s="71"/>
      <c r="BW16" s="71"/>
      <c r="BX16" s="71"/>
      <c r="BY16" s="71"/>
      <c r="BZ16" s="71"/>
      <c r="CA16" s="71"/>
      <c r="CB16" s="71"/>
      <c r="CC16" s="71"/>
      <c r="CD16" s="71"/>
    </row>
    <row r="17" spans="1:82" s="70" customFormat="1" ht="60" x14ac:dyDescent="0.25">
      <c r="A17" s="93" t="s">
        <v>415</v>
      </c>
      <c r="B17" s="71" t="s">
        <v>401</v>
      </c>
      <c r="C17" s="71" t="s">
        <v>420</v>
      </c>
      <c r="D17" s="71" t="s">
        <v>258</v>
      </c>
      <c r="E17" s="71" t="s">
        <v>34</v>
      </c>
      <c r="F17" s="96" t="s">
        <v>20</v>
      </c>
      <c r="G17" s="72" t="s">
        <v>384</v>
      </c>
      <c r="H17" s="73" t="s">
        <v>385</v>
      </c>
      <c r="I17" s="78" t="s">
        <v>170</v>
      </c>
      <c r="J17" s="78" t="s">
        <v>166</v>
      </c>
      <c r="K17" s="71" t="s">
        <v>508</v>
      </c>
      <c r="L17" s="71" t="s">
        <v>27</v>
      </c>
      <c r="M17" s="71" t="s">
        <v>185</v>
      </c>
      <c r="N17" s="71"/>
      <c r="O17" s="71" t="s">
        <v>27</v>
      </c>
      <c r="P17" s="47"/>
      <c r="Q17" s="43" t="s">
        <v>387</v>
      </c>
      <c r="R17" s="71" t="s">
        <v>426</v>
      </c>
      <c r="S17" s="78" t="s">
        <v>388</v>
      </c>
      <c r="T17" s="75" t="s">
        <v>389</v>
      </c>
      <c r="U17" s="75"/>
      <c r="V17" s="78" t="s">
        <v>268</v>
      </c>
      <c r="W17" s="75" t="s">
        <v>390</v>
      </c>
      <c r="X17" s="75"/>
      <c r="Y17" s="78" t="s">
        <v>270</v>
      </c>
      <c r="Z17" s="73" t="s">
        <v>425</v>
      </c>
      <c r="AA17" s="71"/>
      <c r="AB17" s="48"/>
      <c r="AC17" s="71" t="s">
        <v>37</v>
      </c>
      <c r="AD17" s="71" t="s">
        <v>391</v>
      </c>
      <c r="AE17" s="71" t="s">
        <v>392</v>
      </c>
      <c r="AF17" s="76" t="s">
        <v>393</v>
      </c>
      <c r="AG17" s="72" t="s">
        <v>106</v>
      </c>
      <c r="AH17" s="71"/>
      <c r="AI17" s="71"/>
      <c r="AJ17" s="48"/>
      <c r="AK17" s="71" t="s">
        <v>174</v>
      </c>
      <c r="AL17" s="47"/>
      <c r="AM17" s="71" t="s">
        <v>99</v>
      </c>
      <c r="AN17" s="71"/>
      <c r="AO17" s="71" t="s">
        <v>34</v>
      </c>
      <c r="AP17" s="71" t="s">
        <v>272</v>
      </c>
      <c r="AQ17" s="71" t="s">
        <v>102</v>
      </c>
      <c r="AR17" s="71" t="s">
        <v>54</v>
      </c>
      <c r="AS17" s="71" t="s">
        <v>38</v>
      </c>
      <c r="AT17" s="71" t="s">
        <v>273</v>
      </c>
      <c r="AU17" s="71" t="s">
        <v>36</v>
      </c>
      <c r="AV17" s="71" t="s">
        <v>102</v>
      </c>
      <c r="AW17" s="47"/>
      <c r="AX17" s="71" t="s">
        <v>101</v>
      </c>
      <c r="AY17" s="71" t="s">
        <v>403</v>
      </c>
      <c r="AZ17" s="71"/>
      <c r="BA17" s="71" t="s">
        <v>394</v>
      </c>
      <c r="BB17" s="71"/>
      <c r="BC17" s="71" t="s">
        <v>34</v>
      </c>
      <c r="BD17" s="71"/>
      <c r="BE17" s="71"/>
      <c r="BF17" s="74" t="s">
        <v>395</v>
      </c>
      <c r="BG17" s="74" t="s">
        <v>396</v>
      </c>
      <c r="BH17" s="74" t="s">
        <v>397</v>
      </c>
      <c r="BI17" s="74" t="s">
        <v>398</v>
      </c>
      <c r="BJ17" s="74" t="s">
        <v>399</v>
      </c>
      <c r="BK17" s="75" t="s">
        <v>270</v>
      </c>
      <c r="BL17" s="71" t="s">
        <v>400</v>
      </c>
      <c r="BM17" s="71"/>
      <c r="BN17" s="47"/>
      <c r="BO17" s="71" t="s">
        <v>60</v>
      </c>
      <c r="BP17" s="71"/>
      <c r="BQ17" s="71"/>
      <c r="BR17" s="71"/>
      <c r="BS17" s="71"/>
      <c r="BT17" s="71"/>
      <c r="BU17" s="71"/>
      <c r="BV17" s="71"/>
      <c r="BW17" s="71"/>
      <c r="BX17" s="71"/>
      <c r="BY17" s="71"/>
      <c r="BZ17" s="71"/>
      <c r="CA17" s="71"/>
      <c r="CB17" s="71"/>
      <c r="CC17" s="71"/>
      <c r="CD17" s="71"/>
    </row>
    <row r="18" spans="1:82" s="70" customFormat="1" ht="60" x14ac:dyDescent="0.25">
      <c r="A18" s="93" t="s">
        <v>416</v>
      </c>
      <c r="B18" s="71" t="s">
        <v>264</v>
      </c>
      <c r="C18" s="71" t="s">
        <v>421</v>
      </c>
      <c r="D18" s="71" t="s">
        <v>258</v>
      </c>
      <c r="E18" s="71" t="s">
        <v>34</v>
      </c>
      <c r="F18" s="96" t="s">
        <v>20</v>
      </c>
      <c r="G18" s="72" t="s">
        <v>384</v>
      </c>
      <c r="H18" s="73" t="s">
        <v>385</v>
      </c>
      <c r="I18" s="78" t="s">
        <v>170</v>
      </c>
      <c r="J18" s="78" t="s">
        <v>166</v>
      </c>
      <c r="K18" s="71" t="s">
        <v>404</v>
      </c>
      <c r="L18" s="71" t="s">
        <v>27</v>
      </c>
      <c r="M18" s="71" t="s">
        <v>185</v>
      </c>
      <c r="N18" s="71"/>
      <c r="O18" s="71" t="s">
        <v>27</v>
      </c>
      <c r="P18" s="47"/>
      <c r="Q18" s="43" t="s">
        <v>405</v>
      </c>
      <c r="R18" s="71" t="s">
        <v>427</v>
      </c>
      <c r="S18" s="78" t="s">
        <v>388</v>
      </c>
      <c r="T18" s="75" t="s">
        <v>389</v>
      </c>
      <c r="U18" s="75"/>
      <c r="V18" s="78" t="s">
        <v>268</v>
      </c>
      <c r="W18" s="75" t="s">
        <v>390</v>
      </c>
      <c r="X18" s="75"/>
      <c r="Y18" s="78" t="s">
        <v>270</v>
      </c>
      <c r="Z18" s="73" t="s">
        <v>425</v>
      </c>
      <c r="AA18" s="71"/>
      <c r="AB18" s="48"/>
      <c r="AC18" s="71" t="s">
        <v>37</v>
      </c>
      <c r="AD18" s="71" t="s">
        <v>391</v>
      </c>
      <c r="AE18" s="71" t="s">
        <v>392</v>
      </c>
      <c r="AF18" s="76" t="s">
        <v>393</v>
      </c>
      <c r="AG18" s="72" t="s">
        <v>106</v>
      </c>
      <c r="AH18" s="71"/>
      <c r="AI18" s="71"/>
      <c r="AJ18" s="48"/>
      <c r="AK18" s="71" t="s">
        <v>174</v>
      </c>
      <c r="AL18" s="47"/>
      <c r="AM18" s="71" t="s">
        <v>99</v>
      </c>
      <c r="AN18" s="71"/>
      <c r="AO18" s="71" t="s">
        <v>34</v>
      </c>
      <c r="AP18" s="71" t="s">
        <v>272</v>
      </c>
      <c r="AQ18" s="71" t="s">
        <v>102</v>
      </c>
      <c r="AR18" s="71" t="s">
        <v>54</v>
      </c>
      <c r="AS18" s="71" t="s">
        <v>38</v>
      </c>
      <c r="AT18" s="71" t="s">
        <v>273</v>
      </c>
      <c r="AU18" s="71" t="s">
        <v>36</v>
      </c>
      <c r="AV18" s="71" t="s">
        <v>102</v>
      </c>
      <c r="AW18" s="47"/>
      <c r="AX18" s="71" t="s">
        <v>101</v>
      </c>
      <c r="AY18" s="71" t="s">
        <v>406</v>
      </c>
      <c r="AZ18" s="71"/>
      <c r="BA18" s="71" t="s">
        <v>407</v>
      </c>
      <c r="BB18" s="71"/>
      <c r="BC18" s="71" t="s">
        <v>34</v>
      </c>
      <c r="BD18" s="71"/>
      <c r="BE18" s="71"/>
      <c r="BF18" s="74" t="s">
        <v>395</v>
      </c>
      <c r="BG18" s="74" t="s">
        <v>396</v>
      </c>
      <c r="BH18" s="74" t="s">
        <v>397</v>
      </c>
      <c r="BI18" s="74" t="s">
        <v>398</v>
      </c>
      <c r="BJ18" s="74" t="s">
        <v>399</v>
      </c>
      <c r="BK18" s="75" t="s">
        <v>270</v>
      </c>
      <c r="BL18" s="71" t="s">
        <v>400</v>
      </c>
      <c r="BM18" s="71"/>
      <c r="BN18" s="47"/>
      <c r="BO18" s="71" t="s">
        <v>60</v>
      </c>
      <c r="BP18" s="71"/>
      <c r="BQ18" s="71"/>
      <c r="BR18" s="71"/>
      <c r="BS18" s="71"/>
      <c r="BT18" s="71"/>
      <c r="BU18" s="71"/>
      <c r="BV18" s="71"/>
      <c r="BW18" s="71"/>
      <c r="BX18" s="71"/>
      <c r="BY18" s="71"/>
      <c r="BZ18" s="71"/>
      <c r="CA18" s="71"/>
      <c r="CB18" s="71"/>
      <c r="CC18" s="71"/>
      <c r="CD18" s="71"/>
    </row>
    <row r="19" spans="1:82" s="70" customFormat="1" ht="60" x14ac:dyDescent="0.25">
      <c r="A19" s="93" t="s">
        <v>417</v>
      </c>
      <c r="B19" s="71" t="s">
        <v>408</v>
      </c>
      <c r="C19" s="71" t="s">
        <v>422</v>
      </c>
      <c r="D19" s="71" t="s">
        <v>258</v>
      </c>
      <c r="E19" s="71" t="s">
        <v>34</v>
      </c>
      <c r="F19" s="96" t="s">
        <v>20</v>
      </c>
      <c r="G19" s="72" t="s">
        <v>384</v>
      </c>
      <c r="H19" s="73" t="s">
        <v>385</v>
      </c>
      <c r="I19" s="78" t="s">
        <v>170</v>
      </c>
      <c r="J19" s="78" t="s">
        <v>166</v>
      </c>
      <c r="K19" s="71" t="s">
        <v>410</v>
      </c>
      <c r="L19" s="71" t="s">
        <v>27</v>
      </c>
      <c r="M19" s="71" t="s">
        <v>185</v>
      </c>
      <c r="N19" s="71"/>
      <c r="O19" s="71" t="s">
        <v>27</v>
      </c>
      <c r="P19" s="47"/>
      <c r="Q19" s="43" t="s">
        <v>387</v>
      </c>
      <c r="R19" s="71" t="s">
        <v>428</v>
      </c>
      <c r="S19" s="78" t="s">
        <v>388</v>
      </c>
      <c r="T19" s="75" t="s">
        <v>389</v>
      </c>
      <c r="U19" s="75"/>
      <c r="V19" s="78" t="s">
        <v>268</v>
      </c>
      <c r="W19" s="75" t="s">
        <v>390</v>
      </c>
      <c r="X19" s="75"/>
      <c r="Y19" s="78" t="s">
        <v>270</v>
      </c>
      <c r="Z19" s="73" t="s">
        <v>425</v>
      </c>
      <c r="AA19" s="71"/>
      <c r="AB19" s="48"/>
      <c r="AC19" s="71" t="s">
        <v>37</v>
      </c>
      <c r="AD19" s="71" t="s">
        <v>391</v>
      </c>
      <c r="AE19" s="71" t="s">
        <v>392</v>
      </c>
      <c r="AF19" s="76" t="s">
        <v>393</v>
      </c>
      <c r="AG19" s="72" t="s">
        <v>106</v>
      </c>
      <c r="AH19" s="71"/>
      <c r="AI19" s="71"/>
      <c r="AJ19" s="48"/>
      <c r="AK19" s="71" t="s">
        <v>174</v>
      </c>
      <c r="AL19" s="47"/>
      <c r="AM19" s="71" t="s">
        <v>99</v>
      </c>
      <c r="AN19" s="71"/>
      <c r="AO19" s="71" t="s">
        <v>34</v>
      </c>
      <c r="AP19" s="71" t="s">
        <v>272</v>
      </c>
      <c r="AQ19" s="71" t="s">
        <v>102</v>
      </c>
      <c r="AR19" s="71" t="s">
        <v>54</v>
      </c>
      <c r="AS19" s="71" t="s">
        <v>38</v>
      </c>
      <c r="AT19" s="71" t="s">
        <v>273</v>
      </c>
      <c r="AU19" s="71" t="s">
        <v>36</v>
      </c>
      <c r="AV19" s="71" t="s">
        <v>102</v>
      </c>
      <c r="AW19" s="47"/>
      <c r="AX19" s="71" t="s">
        <v>101</v>
      </c>
      <c r="AY19" s="71" t="s">
        <v>411</v>
      </c>
      <c r="AZ19" s="71"/>
      <c r="BA19" s="71" t="s">
        <v>394</v>
      </c>
      <c r="BB19" s="71"/>
      <c r="BC19" s="71" t="s">
        <v>34</v>
      </c>
      <c r="BD19" s="71"/>
      <c r="BE19" s="71"/>
      <c r="BF19" s="74" t="s">
        <v>395</v>
      </c>
      <c r="BG19" s="74" t="s">
        <v>396</v>
      </c>
      <c r="BH19" s="74" t="s">
        <v>397</v>
      </c>
      <c r="BI19" s="74" t="s">
        <v>398</v>
      </c>
      <c r="BJ19" s="74" t="s">
        <v>399</v>
      </c>
      <c r="BK19" s="75" t="s">
        <v>270</v>
      </c>
      <c r="BL19" s="71" t="s">
        <v>400</v>
      </c>
      <c r="BM19" s="71"/>
      <c r="BN19" s="47"/>
      <c r="BO19" s="71" t="s">
        <v>60</v>
      </c>
      <c r="BP19" s="71"/>
      <c r="BQ19" s="71"/>
      <c r="BR19" s="71"/>
      <c r="BS19" s="71"/>
      <c r="BT19" s="71"/>
      <c r="BU19" s="71"/>
      <c r="BV19" s="71"/>
      <c r="BW19" s="71"/>
      <c r="BX19" s="71"/>
      <c r="BY19" s="71"/>
      <c r="BZ19" s="71"/>
      <c r="CA19" s="71"/>
      <c r="CB19" s="71"/>
      <c r="CC19" s="71"/>
      <c r="CD19" s="71"/>
    </row>
    <row r="20" spans="1:82" s="70" customFormat="1" ht="60" x14ac:dyDescent="0.25">
      <c r="A20" s="93" t="s">
        <v>418</v>
      </c>
      <c r="B20" s="71" t="s">
        <v>419</v>
      </c>
      <c r="C20" s="71" t="s">
        <v>409</v>
      </c>
      <c r="D20" s="71" t="s">
        <v>258</v>
      </c>
      <c r="E20" s="71" t="s">
        <v>34</v>
      </c>
      <c r="F20" s="96" t="s">
        <v>20</v>
      </c>
      <c r="G20" s="72" t="s">
        <v>384</v>
      </c>
      <c r="H20" s="73" t="s">
        <v>385</v>
      </c>
      <c r="I20" s="78" t="s">
        <v>170</v>
      </c>
      <c r="J20" s="78" t="s">
        <v>166</v>
      </c>
      <c r="K20" s="71" t="s">
        <v>412</v>
      </c>
      <c r="L20" s="71" t="s">
        <v>27</v>
      </c>
      <c r="M20" s="71" t="s">
        <v>185</v>
      </c>
      <c r="N20" s="71"/>
      <c r="O20" s="71" t="s">
        <v>27</v>
      </c>
      <c r="P20" s="47"/>
      <c r="Q20" s="43" t="s">
        <v>387</v>
      </c>
      <c r="R20" s="71" t="s">
        <v>429</v>
      </c>
      <c r="S20" s="78" t="s">
        <v>388</v>
      </c>
      <c r="T20" s="75" t="s">
        <v>389</v>
      </c>
      <c r="U20" s="75"/>
      <c r="V20" s="78" t="s">
        <v>268</v>
      </c>
      <c r="W20" s="75" t="s">
        <v>390</v>
      </c>
      <c r="X20" s="75"/>
      <c r="Y20" s="78" t="s">
        <v>270</v>
      </c>
      <c r="Z20" s="73" t="s">
        <v>425</v>
      </c>
      <c r="AA20" s="71"/>
      <c r="AB20" s="48"/>
      <c r="AC20" s="71" t="s">
        <v>37</v>
      </c>
      <c r="AD20" s="71" t="s">
        <v>391</v>
      </c>
      <c r="AE20" s="71" t="s">
        <v>392</v>
      </c>
      <c r="AF20" s="76" t="s">
        <v>393</v>
      </c>
      <c r="AG20" s="72" t="s">
        <v>106</v>
      </c>
      <c r="AH20" s="71"/>
      <c r="AI20" s="71"/>
      <c r="AJ20" s="48"/>
      <c r="AK20" s="71" t="s">
        <v>174</v>
      </c>
      <c r="AL20" s="47"/>
      <c r="AM20" s="71" t="s">
        <v>99</v>
      </c>
      <c r="AN20" s="71"/>
      <c r="AO20" s="71" t="s">
        <v>34</v>
      </c>
      <c r="AP20" s="71" t="s">
        <v>272</v>
      </c>
      <c r="AQ20" s="71" t="s">
        <v>102</v>
      </c>
      <c r="AR20" s="71" t="s">
        <v>54</v>
      </c>
      <c r="AS20" s="71" t="s">
        <v>38</v>
      </c>
      <c r="AT20" s="71" t="s">
        <v>273</v>
      </c>
      <c r="AU20" s="71" t="s">
        <v>36</v>
      </c>
      <c r="AV20" s="71" t="s">
        <v>102</v>
      </c>
      <c r="AW20" s="47"/>
      <c r="AX20" s="71" t="s">
        <v>101</v>
      </c>
      <c r="AY20" s="71" t="s">
        <v>413</v>
      </c>
      <c r="AZ20" s="71"/>
      <c r="BA20" s="71" t="s">
        <v>394</v>
      </c>
      <c r="BB20" s="71"/>
      <c r="BC20" s="71" t="s">
        <v>34</v>
      </c>
      <c r="BD20" s="71"/>
      <c r="BE20" s="71"/>
      <c r="BF20" s="74" t="s">
        <v>395</v>
      </c>
      <c r="BG20" s="74" t="s">
        <v>396</v>
      </c>
      <c r="BH20" s="74" t="s">
        <v>397</v>
      </c>
      <c r="BI20" s="74" t="s">
        <v>398</v>
      </c>
      <c r="BJ20" s="74" t="s">
        <v>399</v>
      </c>
      <c r="BK20" s="75" t="s">
        <v>270</v>
      </c>
      <c r="BL20" s="71" t="s">
        <v>400</v>
      </c>
      <c r="BM20" s="71"/>
      <c r="BN20" s="47"/>
      <c r="BO20" s="71" t="s">
        <v>60</v>
      </c>
      <c r="BP20" s="71"/>
      <c r="BQ20" s="71"/>
      <c r="BR20" s="71"/>
      <c r="BS20" s="71"/>
      <c r="BT20" s="71"/>
      <c r="BU20" s="71"/>
      <c r="BV20" s="71"/>
      <c r="BW20" s="71"/>
      <c r="BX20" s="71"/>
      <c r="BY20" s="71"/>
      <c r="BZ20" s="71"/>
      <c r="CA20" s="71"/>
      <c r="CB20" s="71"/>
      <c r="CC20" s="71"/>
      <c r="CD20" s="71"/>
    </row>
    <row r="21" spans="1:82" s="70" customFormat="1" ht="60" x14ac:dyDescent="0.25">
      <c r="A21" s="71" t="s">
        <v>451</v>
      </c>
      <c r="B21" s="71" t="s">
        <v>462</v>
      </c>
      <c r="C21" s="71" t="s">
        <v>452</v>
      </c>
      <c r="D21" s="71" t="s">
        <v>258</v>
      </c>
      <c r="E21" s="71" t="s">
        <v>34</v>
      </c>
      <c r="F21" s="96" t="s">
        <v>20</v>
      </c>
      <c r="G21" s="72" t="s">
        <v>384</v>
      </c>
      <c r="H21" s="73" t="s">
        <v>385</v>
      </c>
      <c r="I21" s="78" t="s">
        <v>170</v>
      </c>
      <c r="J21" s="78" t="s">
        <v>117</v>
      </c>
      <c r="K21" s="71" t="s">
        <v>453</v>
      </c>
      <c r="L21" s="71" t="s">
        <v>27</v>
      </c>
      <c r="M21" s="71" t="s">
        <v>185</v>
      </c>
      <c r="N21" s="71"/>
      <c r="O21" s="71" t="s">
        <v>27</v>
      </c>
      <c r="P21" s="47"/>
      <c r="Q21" s="43" t="s">
        <v>401</v>
      </c>
      <c r="R21" s="71" t="s">
        <v>454</v>
      </c>
      <c r="S21" s="78" t="s">
        <v>455</v>
      </c>
      <c r="T21" s="75" t="s">
        <v>456</v>
      </c>
      <c r="U21" s="75"/>
      <c r="V21" s="78" t="s">
        <v>457</v>
      </c>
      <c r="W21" s="75" t="s">
        <v>458</v>
      </c>
      <c r="X21" s="75"/>
      <c r="Y21" s="78" t="s">
        <v>121</v>
      </c>
      <c r="Z21" s="73" t="s">
        <v>459</v>
      </c>
      <c r="AA21" s="71"/>
      <c r="AB21" s="48"/>
      <c r="AC21" s="71" t="s">
        <v>37</v>
      </c>
      <c r="AD21" s="71" t="s">
        <v>391</v>
      </c>
      <c r="AE21" s="71" t="s">
        <v>392</v>
      </c>
      <c r="AF21" s="76" t="s">
        <v>393</v>
      </c>
      <c r="AG21" s="72" t="s">
        <v>106</v>
      </c>
      <c r="AH21" s="71"/>
      <c r="AI21" s="71"/>
      <c r="AJ21" s="48"/>
      <c r="AK21" s="71" t="s">
        <v>174</v>
      </c>
      <c r="AL21" s="47"/>
      <c r="AM21" s="71" t="s">
        <v>99</v>
      </c>
      <c r="AN21" s="71"/>
      <c r="AO21" s="71" t="s">
        <v>34</v>
      </c>
      <c r="AP21" s="71" t="s">
        <v>272</v>
      </c>
      <c r="AQ21" s="71" t="s">
        <v>102</v>
      </c>
      <c r="AR21" s="71" t="s">
        <v>118</v>
      </c>
      <c r="AS21" s="71" t="s">
        <v>38</v>
      </c>
      <c r="AT21" s="71" t="s">
        <v>118</v>
      </c>
      <c r="AU21" s="71" t="s">
        <v>36</v>
      </c>
      <c r="AV21" s="71" t="s">
        <v>102</v>
      </c>
      <c r="AW21" s="47"/>
      <c r="AX21" s="71" t="s">
        <v>60</v>
      </c>
      <c r="AY21" s="71"/>
      <c r="AZ21" s="71"/>
      <c r="BA21" s="71"/>
      <c r="BB21" s="71"/>
      <c r="BC21" s="71"/>
      <c r="BD21" s="71"/>
      <c r="BE21" s="71"/>
      <c r="BF21" s="74"/>
      <c r="BG21" s="74"/>
      <c r="BH21" s="74"/>
      <c r="BI21" s="74"/>
      <c r="BJ21" s="74"/>
      <c r="BK21" s="75"/>
      <c r="BL21" s="71"/>
      <c r="BM21" s="71"/>
      <c r="BN21" s="47"/>
      <c r="BO21" s="71" t="s">
        <v>60</v>
      </c>
      <c r="BP21" s="71"/>
      <c r="BQ21" s="71"/>
      <c r="BR21" s="71"/>
      <c r="BS21" s="71"/>
      <c r="BT21" s="71"/>
      <c r="BU21" s="71"/>
      <c r="BV21" s="71"/>
      <c r="BW21" s="71"/>
      <c r="BX21" s="71"/>
      <c r="BY21" s="71"/>
      <c r="BZ21" s="71"/>
      <c r="CA21" s="71"/>
      <c r="CB21" s="71"/>
      <c r="CC21" s="71"/>
      <c r="CD21" s="71"/>
    </row>
  </sheetData>
  <autoFilter ref="A1:CD1"/>
  <dataValidations count="2">
    <dataValidation type="list" allowBlank="1" showErrorMessage="1" sqref="F2:F15">
      <formula1>"http://sqe.t1.nat.bt.com/cqm,http://sqe.t3.nat.bt.com/cqm"</formula1>
    </dataValidation>
    <dataValidation type="list" allowBlank="1" showInputMessage="1" showErrorMessage="1" sqref="AX2:AX21 BO2:BO21">
      <formula1>"Yes,No"</formula1>
    </dataValidation>
  </dataValidations>
  <hyperlinks>
    <hyperlink ref="AC2" r:id="rId1" display="sati.kumari@openreach.co.uk"/>
    <hyperlink ref="AF2" r:id="rId2"/>
    <hyperlink ref="F2" r:id="rId3"/>
    <hyperlink ref="AC3" r:id="rId4" display="sati.kumari@openreach.co.uk"/>
    <hyperlink ref="AC5" r:id="rId5" display="sati.kumari@openreach.co.uk"/>
    <hyperlink ref="AC6" r:id="rId6" display="sati.kumari@openreach.co.uk"/>
    <hyperlink ref="AC7" r:id="rId7" display="sati.kumari@openreach.co.uk"/>
    <hyperlink ref="AC4" r:id="rId8" display="sati.kumari@openreach.co.uk"/>
    <hyperlink ref="F3:F7" r:id="rId9" display="http://sqe.t3.nat.bt.com/cqm"/>
    <hyperlink ref="AF3:AF7" r:id="rId10" display="shobana.kanasan@bt.com"/>
    <hyperlink ref="AC8" r:id="rId11" display="sati.kumari@openreach.co.uk"/>
    <hyperlink ref="F8" r:id="rId12"/>
    <hyperlink ref="AC10" r:id="rId13" display="sati.kumari@openreach.co.uk"/>
    <hyperlink ref="F10" r:id="rId14"/>
    <hyperlink ref="AC9" r:id="rId15" display="sati.kumari@openreach.co.uk"/>
    <hyperlink ref="F9" r:id="rId16"/>
    <hyperlink ref="AF8:AF10" r:id="rId17" display="shobana.kanasan@bt.com"/>
    <hyperlink ref="AC11" r:id="rId18" display="sati.kumari@openreach.co.uk"/>
    <hyperlink ref="AC12" r:id="rId19" display="sati.kumari@openreach.co.uk"/>
    <hyperlink ref="F11" r:id="rId20"/>
    <hyperlink ref="F12" r:id="rId21"/>
    <hyperlink ref="AF11:AF12" r:id="rId22" display="shobana.kanasan@bt.com"/>
    <hyperlink ref="AC13" r:id="rId23" display="sati.kumari@openreach.co.uk"/>
    <hyperlink ref="F13" r:id="rId24"/>
    <hyperlink ref="AC15" r:id="rId25" display="sati.kumari@openreach.co.uk"/>
    <hyperlink ref="F15" r:id="rId26"/>
    <hyperlink ref="AC14" r:id="rId27" display="sati.kumari@openreach.co.uk"/>
    <hyperlink ref="F14" r:id="rId28"/>
    <hyperlink ref="AF13:AF15" r:id="rId29" display="shobana.kanasan@bt.com"/>
    <hyperlink ref="F16" r:id="rId30" display="http://sqe.t1.nat.bt.com/cqm"/>
    <hyperlink ref="AF16" r:id="rId31"/>
    <hyperlink ref="F18" r:id="rId32" display="http://sqe.t1.nat.bt.com/cqm"/>
    <hyperlink ref="AF18" r:id="rId33"/>
    <hyperlink ref="F17" r:id="rId34" display="http://sqe.t1.nat.bt.com/cqm"/>
    <hyperlink ref="AF17" r:id="rId35"/>
    <hyperlink ref="F19" r:id="rId36" display="http://sqe.t1.nat.bt.com/cqm"/>
    <hyperlink ref="AF19" r:id="rId37"/>
    <hyperlink ref="F20" r:id="rId38" display="http://sqe.t1.nat.bt.com/cqm"/>
    <hyperlink ref="AF20" r:id="rId39"/>
    <hyperlink ref="F21" r:id="rId40" display="http://sqe.t1.nat.bt.com/cqm"/>
    <hyperlink ref="AF21" r:id="rId41"/>
  </hyperlinks>
  <pageMargins left="0.7" right="0.7" top="0.75" bottom="0.75" header="0.3" footer="0.3"/>
  <pageSetup paperSize="9" orientation="portrait" r:id="rId4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24"/>
  <sheetViews>
    <sheetView zoomScaleNormal="100" workbookViewId="0">
      <pane xSplit="1" ySplit="1" topLeftCell="B8" activePane="bottomRight" state="frozen"/>
      <selection pane="topRight" activeCell="B1" sqref="B1"/>
      <selection pane="bottomLeft" activeCell="A2" sqref="A2"/>
      <selection pane="bottomRight" activeCell="P12" sqref="P12"/>
    </sheetView>
  </sheetViews>
  <sheetFormatPr defaultRowHeight="15" x14ac:dyDescent="0.25"/>
  <cols>
    <col min="1" max="1" width="12.28515625" customWidth="1"/>
    <col min="2" max="2" width="15.5703125" customWidth="1"/>
    <col min="3" max="3" width="14.140625" customWidth="1"/>
    <col min="4" max="5" width="12.28515625" customWidth="1"/>
    <col min="6" max="6" width="12" customWidth="1"/>
    <col min="7" max="7" width="10.85546875" customWidth="1"/>
    <col min="8" max="9" width="18.42578125" customWidth="1"/>
    <col min="10" max="10" width="16.5703125" customWidth="1"/>
    <col min="11" max="11" width="29.85546875" customWidth="1"/>
    <col min="12" max="12" width="22.140625" customWidth="1"/>
    <col min="13" max="13" width="10.140625" customWidth="1"/>
    <col min="14" max="15" width="19.5703125" customWidth="1"/>
    <col min="16" max="16" width="22.5703125" customWidth="1"/>
    <col min="17" max="17" width="22" customWidth="1"/>
    <col min="18" max="18" width="15.28515625" customWidth="1"/>
    <col min="19" max="19" width="15.28515625" style="36" customWidth="1"/>
    <col min="20" max="20" width="11.7109375" customWidth="1"/>
    <col min="21" max="21" width="15" customWidth="1"/>
    <col min="24" max="24" width="25.42578125" customWidth="1"/>
    <col min="26" max="26" width="28.85546875" customWidth="1"/>
    <col min="27" max="27" width="33" customWidth="1"/>
    <col min="28" max="28" width="29.7109375" customWidth="1"/>
    <col min="31" max="31" width="28" customWidth="1"/>
    <col min="33" max="33" width="26.42578125" style="32" bestFit="1" customWidth="1"/>
    <col min="34" max="34" width="9.140625" style="32"/>
    <col min="35" max="35" width="12.140625" bestFit="1" customWidth="1"/>
    <col min="36" max="36" width="11.85546875" bestFit="1" customWidth="1"/>
    <col min="37" max="37" width="9.42578125" customWidth="1"/>
    <col min="38" max="38" width="11.42578125" bestFit="1" customWidth="1"/>
    <col min="39" max="39" width="8.28515625" bestFit="1" customWidth="1"/>
    <col min="42" max="42" width="20.7109375" style="46" bestFit="1" customWidth="1"/>
    <col min="43" max="43" width="24.42578125" customWidth="1"/>
    <col min="44" max="44" width="23.7109375" bestFit="1" customWidth="1"/>
    <col min="45" max="45" width="24.42578125" bestFit="1" customWidth="1"/>
    <col min="46" max="46" width="22.42578125" bestFit="1" customWidth="1"/>
    <col min="47" max="47" width="21.5703125" bestFit="1" customWidth="1"/>
    <col min="48" max="48" width="16.140625" bestFit="1" customWidth="1"/>
    <col min="49" max="49" width="15.42578125" bestFit="1" customWidth="1"/>
    <col min="50" max="50" width="19" customWidth="1"/>
    <col min="51" max="51" width="18.140625" bestFit="1" customWidth="1"/>
    <col min="52" max="52" width="22" bestFit="1" customWidth="1"/>
    <col min="53" max="53" width="14.140625" bestFit="1" customWidth="1"/>
    <col min="54" max="54" width="18" customWidth="1"/>
    <col min="55" max="55" width="18.42578125" bestFit="1" customWidth="1"/>
    <col min="56" max="56" width="19.5703125" bestFit="1" customWidth="1"/>
    <col min="57" max="57" width="19.7109375" bestFit="1" customWidth="1"/>
  </cols>
  <sheetData>
    <row r="1" spans="1:57" ht="45" customHeight="1" x14ac:dyDescent="0.25">
      <c r="A1" s="11" t="s">
        <v>0</v>
      </c>
      <c r="B1" s="11" t="s">
        <v>139</v>
      </c>
      <c r="C1" s="11" t="s">
        <v>136</v>
      </c>
      <c r="D1" s="11" t="s">
        <v>169</v>
      </c>
      <c r="E1" s="11" t="s">
        <v>168</v>
      </c>
      <c r="F1" s="11" t="s">
        <v>1</v>
      </c>
      <c r="G1" s="22" t="s">
        <v>2</v>
      </c>
      <c r="H1" s="11" t="s">
        <v>145</v>
      </c>
      <c r="I1" s="31" t="s">
        <v>171</v>
      </c>
      <c r="J1" s="11" t="s">
        <v>133</v>
      </c>
      <c r="K1" s="11" t="s">
        <v>116</v>
      </c>
      <c r="L1" s="11" t="s">
        <v>22</v>
      </c>
      <c r="M1" s="22" t="s">
        <v>120</v>
      </c>
      <c r="N1" s="11" t="s">
        <v>4</v>
      </c>
      <c r="O1" s="11" t="s">
        <v>150</v>
      </c>
      <c r="P1" s="11" t="s">
        <v>5</v>
      </c>
      <c r="Q1" s="11" t="s">
        <v>6</v>
      </c>
      <c r="R1" s="11" t="s">
        <v>7</v>
      </c>
      <c r="S1" s="37" t="s">
        <v>179</v>
      </c>
      <c r="T1" s="11" t="s">
        <v>8</v>
      </c>
      <c r="U1" s="11" t="s">
        <v>9</v>
      </c>
      <c r="V1" s="11" t="s">
        <v>10</v>
      </c>
      <c r="W1" s="11" t="s">
        <v>11</v>
      </c>
      <c r="X1" s="11" t="s">
        <v>12</v>
      </c>
      <c r="Y1" s="22" t="s">
        <v>49</v>
      </c>
      <c r="Z1" s="11" t="s">
        <v>50</v>
      </c>
      <c r="AA1" s="11" t="s">
        <v>51</v>
      </c>
      <c r="AB1" s="11" t="s">
        <v>52</v>
      </c>
      <c r="AC1" s="22" t="s">
        <v>109</v>
      </c>
      <c r="AD1" s="11" t="s">
        <v>119</v>
      </c>
      <c r="AE1" s="11" t="s">
        <v>110</v>
      </c>
      <c r="AF1" s="23" t="s">
        <v>172</v>
      </c>
      <c r="AG1" s="33" t="s">
        <v>128</v>
      </c>
      <c r="AH1" s="34" t="s">
        <v>58</v>
      </c>
      <c r="AI1" s="1" t="s">
        <v>17</v>
      </c>
      <c r="AJ1" s="1" t="s">
        <v>18</v>
      </c>
      <c r="AK1" s="1" t="s">
        <v>64</v>
      </c>
      <c r="AL1" s="1" t="s">
        <v>56</v>
      </c>
      <c r="AM1" s="1" t="s">
        <v>43</v>
      </c>
      <c r="AN1" s="1" t="s">
        <v>42</v>
      </c>
      <c r="AO1" s="24" t="s">
        <v>65</v>
      </c>
      <c r="AP1" s="45" t="s">
        <v>66</v>
      </c>
      <c r="AQ1" s="1" t="s">
        <v>67</v>
      </c>
      <c r="AR1" s="1" t="s">
        <v>68</v>
      </c>
      <c r="AS1" s="1" t="s">
        <v>69</v>
      </c>
      <c r="AT1" s="1" t="s">
        <v>70</v>
      </c>
      <c r="AU1" s="1" t="s">
        <v>71</v>
      </c>
      <c r="AV1" s="1" t="s">
        <v>72</v>
      </c>
      <c r="AW1" s="1" t="s">
        <v>73</v>
      </c>
      <c r="AX1" s="1" t="s">
        <v>74</v>
      </c>
      <c r="AY1" s="1" t="s">
        <v>75</v>
      </c>
      <c r="AZ1" s="1" t="s">
        <v>76</v>
      </c>
      <c r="BA1" s="1" t="s">
        <v>77</v>
      </c>
      <c r="BB1" s="1" t="s">
        <v>78</v>
      </c>
      <c r="BC1" s="1" t="s">
        <v>79</v>
      </c>
      <c r="BD1" s="1" t="s">
        <v>80</v>
      </c>
      <c r="BE1" s="1" t="s">
        <v>81</v>
      </c>
    </row>
    <row r="2" spans="1:57" s="70" customFormat="1" ht="45" x14ac:dyDescent="0.25">
      <c r="A2" s="94" t="s">
        <v>21</v>
      </c>
      <c r="B2" s="71" t="s">
        <v>282</v>
      </c>
      <c r="C2" s="71" t="s">
        <v>287</v>
      </c>
      <c r="D2" s="78" t="s">
        <v>258</v>
      </c>
      <c r="E2" s="71" t="s">
        <v>207</v>
      </c>
      <c r="F2" s="69"/>
      <c r="G2" s="51"/>
      <c r="H2" s="63" t="s">
        <v>20</v>
      </c>
      <c r="I2" s="63" t="s">
        <v>134</v>
      </c>
      <c r="J2" s="72" t="s">
        <v>209</v>
      </c>
      <c r="K2" s="72" t="s">
        <v>244</v>
      </c>
      <c r="L2" s="78" t="s">
        <v>170</v>
      </c>
      <c r="M2" s="51"/>
      <c r="N2" s="78" t="s">
        <v>166</v>
      </c>
      <c r="O2" s="78" t="s">
        <v>167</v>
      </c>
      <c r="P2" s="71" t="s">
        <v>292</v>
      </c>
      <c r="Q2" s="71" t="s">
        <v>369</v>
      </c>
      <c r="R2" s="78" t="s">
        <v>24</v>
      </c>
      <c r="S2" s="69"/>
      <c r="T2" s="73" t="s">
        <v>23</v>
      </c>
      <c r="U2" s="78" t="s">
        <v>54</v>
      </c>
      <c r="V2" s="69"/>
      <c r="W2" s="69"/>
      <c r="X2" s="71" t="s">
        <v>371</v>
      </c>
      <c r="Y2" s="51"/>
      <c r="Z2" s="71" t="s">
        <v>373</v>
      </c>
      <c r="AA2" s="71" t="s">
        <v>375</v>
      </c>
      <c r="AB2" s="71" t="s">
        <v>377</v>
      </c>
      <c r="AC2" s="51"/>
      <c r="AD2" s="71" t="s">
        <v>101</v>
      </c>
      <c r="AE2" s="78" t="s">
        <v>380</v>
      </c>
      <c r="AF2" s="52"/>
      <c r="AG2" s="69"/>
      <c r="AH2" s="52"/>
      <c r="AI2" s="69"/>
      <c r="AJ2" s="69"/>
      <c r="AK2" s="69"/>
      <c r="AL2" s="69"/>
      <c r="AM2" s="69"/>
      <c r="AN2" s="69"/>
      <c r="AO2" s="53"/>
      <c r="AP2" s="74"/>
      <c r="AQ2" s="69"/>
      <c r="AR2" s="69"/>
      <c r="AS2" s="69"/>
      <c r="AT2" s="69"/>
      <c r="AU2" s="69"/>
      <c r="AV2" s="69"/>
      <c r="AW2" s="69"/>
      <c r="AX2" s="69"/>
      <c r="AY2" s="69"/>
      <c r="AZ2" s="69"/>
      <c r="BA2" s="69"/>
      <c r="BB2" s="69"/>
      <c r="BC2" s="69"/>
      <c r="BD2" s="69"/>
      <c r="BE2" s="69"/>
    </row>
    <row r="3" spans="1:57" s="70" customFormat="1" ht="75" x14ac:dyDescent="0.25">
      <c r="A3" s="94" t="s">
        <v>182</v>
      </c>
      <c r="B3" s="71" t="s">
        <v>282</v>
      </c>
      <c r="C3" s="71" t="s">
        <v>368</v>
      </c>
      <c r="D3" s="78" t="s">
        <v>258</v>
      </c>
      <c r="E3" s="71" t="s">
        <v>207</v>
      </c>
      <c r="F3" s="69"/>
      <c r="G3" s="51"/>
      <c r="H3" s="63" t="s">
        <v>20</v>
      </c>
      <c r="I3" s="63" t="s">
        <v>134</v>
      </c>
      <c r="J3" s="72" t="s">
        <v>209</v>
      </c>
      <c r="K3" s="72" t="s">
        <v>244</v>
      </c>
      <c r="L3" s="78" t="s">
        <v>170</v>
      </c>
      <c r="M3" s="51"/>
      <c r="N3" s="78" t="s">
        <v>166</v>
      </c>
      <c r="O3" s="78" t="s">
        <v>167</v>
      </c>
      <c r="P3" s="71" t="s">
        <v>292</v>
      </c>
      <c r="Q3" s="71" t="s">
        <v>370</v>
      </c>
      <c r="R3" s="78" t="s">
        <v>24</v>
      </c>
      <c r="S3" s="69"/>
      <c r="T3" s="73" t="s">
        <v>23</v>
      </c>
      <c r="U3" s="78" t="s">
        <v>54</v>
      </c>
      <c r="V3" s="69"/>
      <c r="W3" s="69"/>
      <c r="X3" s="71" t="s">
        <v>372</v>
      </c>
      <c r="Y3" s="51"/>
      <c r="Z3" s="71" t="s">
        <v>374</v>
      </c>
      <c r="AA3" s="71" t="s">
        <v>376</v>
      </c>
      <c r="AB3" s="71" t="s">
        <v>378</v>
      </c>
      <c r="AC3" s="51"/>
      <c r="AD3" s="71" t="s">
        <v>101</v>
      </c>
      <c r="AE3" s="78" t="s">
        <v>423</v>
      </c>
      <c r="AF3" s="52"/>
      <c r="AG3" s="69"/>
      <c r="AH3" s="52"/>
      <c r="AI3" s="69"/>
      <c r="AJ3" s="69"/>
      <c r="AK3" s="69"/>
      <c r="AL3" s="69"/>
      <c r="AM3" s="69"/>
      <c r="AN3" s="69"/>
      <c r="AO3" s="53"/>
      <c r="AP3" s="74"/>
      <c r="AQ3" s="71" t="s">
        <v>296</v>
      </c>
      <c r="AR3" s="71"/>
      <c r="AS3" s="75" t="s">
        <v>274</v>
      </c>
      <c r="AT3" s="71"/>
      <c r="AU3" s="71"/>
      <c r="AV3" s="71"/>
      <c r="AW3" s="71"/>
      <c r="AX3" s="75" t="s">
        <v>280</v>
      </c>
      <c r="AY3" s="71"/>
      <c r="AZ3" s="71"/>
      <c r="BA3" s="75" t="s">
        <v>276</v>
      </c>
      <c r="BB3" s="75" t="s">
        <v>269</v>
      </c>
      <c r="BC3" s="75" t="s">
        <v>270</v>
      </c>
      <c r="BD3" s="92" t="s">
        <v>281</v>
      </c>
      <c r="BE3" s="71"/>
    </row>
    <row r="4" spans="1:57" s="36" customFormat="1" ht="45" x14ac:dyDescent="0.25">
      <c r="A4" s="94" t="s">
        <v>331</v>
      </c>
      <c r="B4" s="54" t="s">
        <v>103</v>
      </c>
      <c r="C4" s="50" t="s">
        <v>256</v>
      </c>
      <c r="D4" s="54" t="s">
        <v>258</v>
      </c>
      <c r="E4" s="71" t="s">
        <v>207</v>
      </c>
      <c r="F4" s="58"/>
      <c r="G4" s="51"/>
      <c r="H4" s="57" t="s">
        <v>20</v>
      </c>
      <c r="I4" s="57" t="s">
        <v>134</v>
      </c>
      <c r="J4" s="72" t="s">
        <v>209</v>
      </c>
      <c r="K4" s="72" t="s">
        <v>244</v>
      </c>
      <c r="L4" s="54" t="s">
        <v>170</v>
      </c>
      <c r="M4" s="51"/>
      <c r="N4" s="77" t="s">
        <v>117</v>
      </c>
      <c r="O4" s="78" t="str">
        <f>VLOOKUP(N4,NetworkID!B:D,3,FALSE)</f>
        <v>Cnw0000000079</v>
      </c>
      <c r="P4" s="50" t="s">
        <v>257</v>
      </c>
      <c r="Q4" s="50" t="s">
        <v>259</v>
      </c>
      <c r="R4" s="54" t="s">
        <v>24</v>
      </c>
      <c r="S4" s="58"/>
      <c r="T4" s="56" t="s">
        <v>23</v>
      </c>
      <c r="U4" s="54" t="str">
        <f>VLOOKUP(N4,[1]NetworkID!B:D,2,FALSE)</f>
        <v>GBP</v>
      </c>
      <c r="V4" s="58"/>
      <c r="W4" s="58"/>
      <c r="X4" s="50" t="s">
        <v>260</v>
      </c>
      <c r="Y4" s="51"/>
      <c r="Z4" s="50" t="s">
        <v>261</v>
      </c>
      <c r="AA4" s="50" t="s">
        <v>262</v>
      </c>
      <c r="AB4" s="50" t="s">
        <v>263</v>
      </c>
      <c r="AC4" s="51"/>
      <c r="AD4" s="50" t="s">
        <v>101</v>
      </c>
      <c r="AE4" s="44" t="s">
        <v>310</v>
      </c>
      <c r="AF4" s="52"/>
      <c r="AG4" s="58"/>
      <c r="AH4" s="52"/>
      <c r="AI4" s="58"/>
      <c r="AJ4" s="58"/>
      <c r="AK4" s="58"/>
      <c r="AL4" s="58"/>
      <c r="AM4" s="58"/>
      <c r="AN4" s="58"/>
      <c r="AO4" s="53"/>
      <c r="AP4" s="42"/>
      <c r="AQ4" s="58"/>
      <c r="AR4" s="58"/>
      <c r="AS4" s="58"/>
      <c r="AT4" s="58"/>
      <c r="AU4" s="58"/>
      <c r="AV4" s="58"/>
      <c r="AW4" s="58"/>
      <c r="AX4" s="58"/>
      <c r="AY4" s="58"/>
      <c r="AZ4" s="58"/>
      <c r="BA4" s="58"/>
      <c r="BB4" s="58"/>
      <c r="BC4" s="58"/>
      <c r="BD4" s="58"/>
      <c r="BE4" s="58"/>
    </row>
    <row r="5" spans="1:57" s="70" customFormat="1" ht="45" x14ac:dyDescent="0.25">
      <c r="A5" s="94" t="s">
        <v>332</v>
      </c>
      <c r="B5" s="78" t="s">
        <v>284</v>
      </c>
      <c r="C5" s="71" t="s">
        <v>289</v>
      </c>
      <c r="D5" s="78" t="s">
        <v>258</v>
      </c>
      <c r="E5" s="71" t="s">
        <v>34</v>
      </c>
      <c r="F5" s="69"/>
      <c r="G5" s="51"/>
      <c r="H5" s="63" t="s">
        <v>20</v>
      </c>
      <c r="I5" s="63" t="s">
        <v>134</v>
      </c>
      <c r="J5" s="72" t="s">
        <v>209</v>
      </c>
      <c r="K5" s="72" t="s">
        <v>244</v>
      </c>
      <c r="L5" s="78" t="s">
        <v>170</v>
      </c>
      <c r="M5" s="51"/>
      <c r="N5" s="78" t="s">
        <v>166</v>
      </c>
      <c r="O5" s="78" t="s">
        <v>167</v>
      </c>
      <c r="P5" s="71" t="s">
        <v>294</v>
      </c>
      <c r="Q5" s="71" t="s">
        <v>335</v>
      </c>
      <c r="R5" s="78" t="s">
        <v>24</v>
      </c>
      <c r="S5" s="69"/>
      <c r="T5" s="73" t="s">
        <v>23</v>
      </c>
      <c r="U5" s="78" t="s">
        <v>54</v>
      </c>
      <c r="V5" s="69"/>
      <c r="W5" s="69"/>
      <c r="X5" s="71" t="s">
        <v>337</v>
      </c>
      <c r="Y5" s="51"/>
      <c r="Z5" s="71" t="s">
        <v>338</v>
      </c>
      <c r="AA5" s="71" t="s">
        <v>341</v>
      </c>
      <c r="AB5" s="71" t="s">
        <v>343</v>
      </c>
      <c r="AC5" s="51"/>
      <c r="AD5" s="71" t="s">
        <v>101</v>
      </c>
      <c r="AE5" s="75" t="s">
        <v>361</v>
      </c>
      <c r="AF5" s="52"/>
      <c r="AG5" s="69"/>
      <c r="AH5" s="52"/>
      <c r="AI5" s="69"/>
      <c r="AJ5" s="69"/>
      <c r="AK5" s="69"/>
      <c r="AL5" s="69"/>
      <c r="AM5" s="69"/>
      <c r="AN5" s="69"/>
      <c r="AO5" s="53"/>
      <c r="AP5" s="74"/>
      <c r="AQ5" s="69"/>
      <c r="AR5" s="69"/>
      <c r="AS5" s="69"/>
      <c r="AT5" s="69"/>
      <c r="AU5" s="69"/>
      <c r="AV5" s="69"/>
      <c r="AW5" s="69"/>
      <c r="AX5" s="69"/>
      <c r="AY5" s="69"/>
      <c r="AZ5" s="69"/>
      <c r="BA5" s="69"/>
      <c r="BB5" s="69"/>
      <c r="BC5" s="69"/>
      <c r="BD5" s="69"/>
      <c r="BE5" s="69"/>
    </row>
    <row r="6" spans="1:57" s="70" customFormat="1" ht="45" x14ac:dyDescent="0.25">
      <c r="A6" s="94" t="s">
        <v>333</v>
      </c>
      <c r="B6" s="78" t="s">
        <v>285</v>
      </c>
      <c r="C6" s="71" t="s">
        <v>290</v>
      </c>
      <c r="D6" s="78" t="s">
        <v>258</v>
      </c>
      <c r="E6" s="71" t="s">
        <v>34</v>
      </c>
      <c r="F6" s="69"/>
      <c r="G6" s="51"/>
      <c r="H6" s="63" t="s">
        <v>20</v>
      </c>
      <c r="I6" s="63" t="s">
        <v>134</v>
      </c>
      <c r="J6" s="72" t="s">
        <v>209</v>
      </c>
      <c r="K6" s="72" t="s">
        <v>244</v>
      </c>
      <c r="L6" s="78" t="s">
        <v>170</v>
      </c>
      <c r="M6" s="51"/>
      <c r="N6" s="78" t="s">
        <v>166</v>
      </c>
      <c r="O6" s="78" t="s">
        <v>167</v>
      </c>
      <c r="P6" s="71" t="s">
        <v>295</v>
      </c>
      <c r="Q6" s="71" t="s">
        <v>345</v>
      </c>
      <c r="R6" s="78" t="s">
        <v>24</v>
      </c>
      <c r="S6" s="69"/>
      <c r="T6" s="73" t="s">
        <v>23</v>
      </c>
      <c r="U6" s="78" t="s">
        <v>54</v>
      </c>
      <c r="V6" s="69"/>
      <c r="W6" s="69"/>
      <c r="X6" s="71" t="s">
        <v>347</v>
      </c>
      <c r="Y6" s="51"/>
      <c r="Z6" s="71" t="s">
        <v>349</v>
      </c>
      <c r="AA6" s="71" t="s">
        <v>363</v>
      </c>
      <c r="AB6" s="71" t="s">
        <v>364</v>
      </c>
      <c r="AC6" s="51"/>
      <c r="AD6" s="71" t="s">
        <v>101</v>
      </c>
      <c r="AE6" s="75" t="s">
        <v>362</v>
      </c>
      <c r="AF6" s="52"/>
      <c r="AG6" s="69"/>
      <c r="AH6" s="52"/>
      <c r="AI6" s="69"/>
      <c r="AJ6" s="69"/>
      <c r="AK6" s="69"/>
      <c r="AL6" s="69"/>
      <c r="AM6" s="69"/>
      <c r="AN6" s="69"/>
      <c r="AO6" s="53"/>
      <c r="AP6" s="74"/>
      <c r="AQ6" s="69"/>
      <c r="AR6" s="69"/>
      <c r="AS6" s="69"/>
      <c r="AT6" s="69"/>
      <c r="AU6" s="69"/>
      <c r="AV6" s="69"/>
      <c r="AW6" s="69"/>
      <c r="AX6" s="69"/>
      <c r="AY6" s="69"/>
      <c r="AZ6" s="69"/>
      <c r="BA6" s="69"/>
      <c r="BB6" s="69"/>
      <c r="BC6" s="69"/>
      <c r="BD6" s="69"/>
      <c r="BE6" s="69"/>
    </row>
    <row r="7" spans="1:57" s="70" customFormat="1" ht="30" x14ac:dyDescent="0.25">
      <c r="A7" s="78" t="s">
        <v>334</v>
      </c>
      <c r="B7" s="78" t="s">
        <v>284</v>
      </c>
      <c r="C7" s="71" t="s">
        <v>351</v>
      </c>
      <c r="D7" s="78" t="s">
        <v>258</v>
      </c>
      <c r="E7" s="71" t="s">
        <v>34</v>
      </c>
      <c r="F7" s="69"/>
      <c r="G7" s="51"/>
      <c r="H7" s="63" t="s">
        <v>20</v>
      </c>
      <c r="I7" s="63" t="s">
        <v>134</v>
      </c>
      <c r="J7" s="72" t="s">
        <v>209</v>
      </c>
      <c r="K7" s="72" t="s">
        <v>244</v>
      </c>
      <c r="L7" s="78" t="s">
        <v>170</v>
      </c>
      <c r="M7" s="51"/>
      <c r="N7" s="78" t="s">
        <v>166</v>
      </c>
      <c r="O7" s="78" t="s">
        <v>167</v>
      </c>
      <c r="P7" s="71" t="s">
        <v>294</v>
      </c>
      <c r="Q7" s="71" t="s">
        <v>336</v>
      </c>
      <c r="R7" s="78" t="s">
        <v>24</v>
      </c>
      <c r="S7" s="69"/>
      <c r="T7" s="73" t="s">
        <v>23</v>
      </c>
      <c r="U7" s="78" t="s">
        <v>54</v>
      </c>
      <c r="V7" s="69"/>
      <c r="W7" s="69"/>
      <c r="X7" s="71" t="s">
        <v>339</v>
      </c>
      <c r="Y7" s="51"/>
      <c r="Z7" s="71" t="s">
        <v>340</v>
      </c>
      <c r="AA7" s="71" t="s">
        <v>342</v>
      </c>
      <c r="AB7" s="71" t="s">
        <v>344</v>
      </c>
      <c r="AC7" s="51"/>
      <c r="AD7" s="71" t="s">
        <v>60</v>
      </c>
      <c r="AE7" s="78"/>
      <c r="AF7" s="52"/>
      <c r="AG7" s="69"/>
      <c r="AH7" s="52"/>
      <c r="AI7" s="69"/>
      <c r="AJ7" s="69"/>
      <c r="AK7" s="69"/>
      <c r="AL7" s="69"/>
      <c r="AM7" s="69"/>
      <c r="AN7" s="69"/>
      <c r="AO7" s="53"/>
      <c r="AP7" s="74"/>
      <c r="AQ7" s="69"/>
      <c r="AR7" s="69"/>
      <c r="AS7" s="69"/>
      <c r="AT7" s="69"/>
      <c r="AU7" s="69"/>
      <c r="AV7" s="69"/>
      <c r="AW7" s="69"/>
      <c r="AX7" s="69"/>
      <c r="AY7" s="69"/>
      <c r="AZ7" s="69"/>
      <c r="BA7" s="69"/>
      <c r="BB7" s="69"/>
      <c r="BC7" s="69"/>
      <c r="BD7" s="69"/>
      <c r="BE7" s="69"/>
    </row>
    <row r="8" spans="1:57" s="70" customFormat="1" ht="30" x14ac:dyDescent="0.25">
      <c r="A8" s="78" t="s">
        <v>366</v>
      </c>
      <c r="B8" s="78" t="s">
        <v>285</v>
      </c>
      <c r="C8" s="71" t="s">
        <v>352</v>
      </c>
      <c r="D8" s="78" t="s">
        <v>258</v>
      </c>
      <c r="E8" s="71" t="s">
        <v>34</v>
      </c>
      <c r="F8" s="69"/>
      <c r="G8" s="51"/>
      <c r="H8" s="63" t="s">
        <v>20</v>
      </c>
      <c r="I8" s="63" t="s">
        <v>134</v>
      </c>
      <c r="J8" s="72" t="s">
        <v>209</v>
      </c>
      <c r="K8" s="72" t="s">
        <v>244</v>
      </c>
      <c r="L8" s="78" t="s">
        <v>170</v>
      </c>
      <c r="M8" s="51"/>
      <c r="N8" s="78" t="s">
        <v>166</v>
      </c>
      <c r="O8" s="78" t="s">
        <v>167</v>
      </c>
      <c r="P8" s="71" t="s">
        <v>295</v>
      </c>
      <c r="Q8" s="71" t="s">
        <v>346</v>
      </c>
      <c r="R8" s="78" t="s">
        <v>24</v>
      </c>
      <c r="S8" s="69"/>
      <c r="T8" s="73" t="s">
        <v>23</v>
      </c>
      <c r="U8" s="78" t="s">
        <v>54</v>
      </c>
      <c r="V8" s="69"/>
      <c r="W8" s="69"/>
      <c r="X8" s="71" t="s">
        <v>348</v>
      </c>
      <c r="Y8" s="51"/>
      <c r="Z8" s="71" t="s">
        <v>350</v>
      </c>
      <c r="AA8" s="71" t="s">
        <v>359</v>
      </c>
      <c r="AB8" s="71" t="s">
        <v>360</v>
      </c>
      <c r="AC8" s="51"/>
      <c r="AD8" s="71" t="s">
        <v>60</v>
      </c>
      <c r="AE8" s="78"/>
      <c r="AF8" s="52"/>
      <c r="AG8" s="69"/>
      <c r="AH8" s="52"/>
      <c r="AI8" s="69"/>
      <c r="AJ8" s="69"/>
      <c r="AK8" s="69"/>
      <c r="AL8" s="69"/>
      <c r="AM8" s="69"/>
      <c r="AN8" s="69"/>
      <c r="AO8" s="53"/>
      <c r="AP8" s="74"/>
      <c r="AQ8" s="69"/>
      <c r="AR8" s="69"/>
      <c r="AS8" s="69"/>
      <c r="AT8" s="69"/>
      <c r="AU8" s="69"/>
      <c r="AV8" s="69"/>
      <c r="AW8" s="69"/>
      <c r="AX8" s="69"/>
      <c r="AY8" s="69"/>
      <c r="AZ8" s="69"/>
      <c r="BA8" s="69"/>
      <c r="BB8" s="69"/>
      <c r="BC8" s="69"/>
      <c r="BD8" s="69"/>
      <c r="BE8" s="69"/>
    </row>
    <row r="9" spans="1:57" s="70" customFormat="1" ht="30" x14ac:dyDescent="0.25">
      <c r="A9" s="78" t="s">
        <v>367</v>
      </c>
      <c r="B9" s="78" t="s">
        <v>284</v>
      </c>
      <c r="C9" s="71" t="s">
        <v>353</v>
      </c>
      <c r="D9" s="78" t="s">
        <v>258</v>
      </c>
      <c r="E9" s="71" t="s">
        <v>34</v>
      </c>
      <c r="F9" s="69"/>
      <c r="G9" s="51"/>
      <c r="H9" s="63" t="s">
        <v>20</v>
      </c>
      <c r="I9" s="63" t="s">
        <v>134</v>
      </c>
      <c r="J9" s="72" t="s">
        <v>209</v>
      </c>
      <c r="K9" s="72" t="s">
        <v>244</v>
      </c>
      <c r="L9" s="78" t="s">
        <v>170</v>
      </c>
      <c r="M9" s="51"/>
      <c r="N9" s="78" t="s">
        <v>166</v>
      </c>
      <c r="O9" s="78" t="s">
        <v>167</v>
      </c>
      <c r="P9" s="71" t="s">
        <v>294</v>
      </c>
      <c r="Q9" s="71" t="s">
        <v>354</v>
      </c>
      <c r="R9" s="78" t="s">
        <v>330</v>
      </c>
      <c r="S9" s="69"/>
      <c r="T9" s="73" t="s">
        <v>23</v>
      </c>
      <c r="U9" s="78" t="s">
        <v>54</v>
      </c>
      <c r="V9" s="69"/>
      <c r="W9" s="69"/>
      <c r="X9" s="71" t="s">
        <v>355</v>
      </c>
      <c r="Y9" s="51"/>
      <c r="Z9" s="71" t="s">
        <v>356</v>
      </c>
      <c r="AA9" s="71" t="s">
        <v>357</v>
      </c>
      <c r="AB9" s="71" t="s">
        <v>358</v>
      </c>
      <c r="AC9" s="51"/>
      <c r="AD9" s="71" t="s">
        <v>60</v>
      </c>
      <c r="AE9" s="78"/>
      <c r="AF9" s="52"/>
      <c r="AG9" s="69"/>
      <c r="AH9" s="52"/>
      <c r="AI9" s="69"/>
      <c r="AJ9" s="69"/>
      <c r="AK9" s="69"/>
      <c r="AL9" s="69"/>
      <c r="AM9" s="69"/>
      <c r="AN9" s="69"/>
      <c r="AO9" s="53"/>
      <c r="AP9" s="74"/>
      <c r="AQ9" s="69"/>
      <c r="AR9" s="69"/>
      <c r="AS9" s="69"/>
      <c r="AT9" s="69"/>
      <c r="AU9" s="69"/>
      <c r="AV9" s="69"/>
      <c r="AW9" s="69"/>
      <c r="AX9" s="69"/>
      <c r="AY9" s="69"/>
      <c r="AZ9" s="69"/>
      <c r="BA9" s="69"/>
      <c r="BB9" s="69"/>
      <c r="BC9" s="69"/>
      <c r="BD9" s="69"/>
      <c r="BE9" s="69"/>
    </row>
    <row r="10" spans="1:57" s="70" customFormat="1" ht="45" x14ac:dyDescent="0.25">
      <c r="A10" s="78" t="s">
        <v>430</v>
      </c>
      <c r="B10" s="71" t="s">
        <v>414</v>
      </c>
      <c r="C10" s="71" t="s">
        <v>383</v>
      </c>
      <c r="D10" s="78" t="s">
        <v>258</v>
      </c>
      <c r="E10" s="71" t="s">
        <v>34</v>
      </c>
      <c r="F10" s="69"/>
      <c r="G10" s="51"/>
      <c r="H10" s="63" t="s">
        <v>20</v>
      </c>
      <c r="I10" s="63" t="s">
        <v>134</v>
      </c>
      <c r="J10" s="72" t="s">
        <v>384</v>
      </c>
      <c r="K10" s="73" t="s">
        <v>385</v>
      </c>
      <c r="L10" s="78" t="s">
        <v>170</v>
      </c>
      <c r="M10" s="51"/>
      <c r="N10" s="78" t="s">
        <v>166</v>
      </c>
      <c r="O10" s="78" t="str">
        <f>VLOOKUP(N10,NetworkID!B:D,3,FALSE)</f>
        <v>GCn0000000347</v>
      </c>
      <c r="P10" s="79" t="str">
        <f>VLOOKUP($B10,AC!$A:$K,11,FALSE)</f>
        <v>YYYR56THAIKA01</v>
      </c>
      <c r="Q10" s="79" t="str">
        <f>CONCATENATE(P10,"CQ")</f>
        <v>YYYR56THAIKA01CQ</v>
      </c>
      <c r="R10" s="78" t="s">
        <v>24</v>
      </c>
      <c r="S10" s="97"/>
      <c r="T10" s="73" t="s">
        <v>23</v>
      </c>
      <c r="U10" s="78" t="str">
        <f>VLOOKUP(N10,[1]NetworkID!B:D,2,FALSE)</f>
        <v>USD</v>
      </c>
      <c r="V10" s="97"/>
      <c r="W10" s="97"/>
      <c r="X10" s="79" t="str">
        <f>CONCATENATE(P10,"cref")</f>
        <v>YYYR56THAIKA01cref</v>
      </c>
      <c r="Y10" s="51"/>
      <c r="Z10" s="74" t="str">
        <f t="shared" ref="Z10:Z18" si="0">CONCATENATE(Q10," offer")</f>
        <v>YYYR56THAIKA01CQ offer</v>
      </c>
      <c r="AA10" s="74" t="str">
        <f t="shared" ref="AA10:AA18" si="1">CONCATENATE(Q10,"ref")</f>
        <v>YYYR56THAIKA01CQref</v>
      </c>
      <c r="AB10" s="74" t="str">
        <f t="shared" ref="AB10:AB18" si="2">CONCATENATE(Q10," order")</f>
        <v>YYYR56THAIKA01CQ order</v>
      </c>
      <c r="AC10" s="51"/>
      <c r="AD10" s="71" t="s">
        <v>101</v>
      </c>
      <c r="AE10" s="78" t="s">
        <v>431</v>
      </c>
      <c r="AF10" s="52"/>
      <c r="AG10" s="69"/>
      <c r="AH10" s="52"/>
      <c r="AI10" s="69"/>
      <c r="AJ10" s="69"/>
      <c r="AK10" s="69"/>
      <c r="AL10" s="69"/>
      <c r="AM10" s="69"/>
      <c r="AN10" s="69"/>
      <c r="AO10" s="53"/>
      <c r="AP10" s="74"/>
      <c r="AQ10" s="69"/>
      <c r="AR10" s="69"/>
      <c r="AS10" s="69"/>
      <c r="AT10" s="69"/>
      <c r="AU10" s="69"/>
      <c r="AV10" s="69"/>
      <c r="AW10" s="69"/>
      <c r="AX10" s="69"/>
      <c r="AY10" s="69"/>
      <c r="AZ10" s="69"/>
      <c r="BA10" s="69"/>
      <c r="BB10" s="69"/>
      <c r="BC10" s="69"/>
      <c r="BD10" s="69"/>
      <c r="BE10" s="69"/>
    </row>
    <row r="11" spans="1:57" s="70" customFormat="1" ht="45" x14ac:dyDescent="0.25">
      <c r="A11" s="94" t="s">
        <v>432</v>
      </c>
      <c r="B11" s="71" t="s">
        <v>415</v>
      </c>
      <c r="C11" s="71" t="s">
        <v>433</v>
      </c>
      <c r="D11" s="78" t="s">
        <v>258</v>
      </c>
      <c r="E11" s="71" t="s">
        <v>34</v>
      </c>
      <c r="F11" s="69"/>
      <c r="G11" s="51"/>
      <c r="H11" s="63" t="s">
        <v>20</v>
      </c>
      <c r="I11" s="63" t="s">
        <v>134</v>
      </c>
      <c r="J11" s="72" t="s">
        <v>384</v>
      </c>
      <c r="K11" s="73" t="s">
        <v>385</v>
      </c>
      <c r="L11" s="78" t="s">
        <v>170</v>
      </c>
      <c r="M11" s="51"/>
      <c r="N11" s="78" t="s">
        <v>166</v>
      </c>
      <c r="O11" s="78" t="str">
        <f>VLOOKUP(N11,NetworkID!B:D,3,FALSE)</f>
        <v>GCn0000000347</v>
      </c>
      <c r="P11" s="79" t="str">
        <f>VLOOKUP($B11,AC!$A:$K,11,FALSE)</f>
        <v>YYYR56THAIKA90</v>
      </c>
      <c r="Q11" s="79" t="str">
        <f>CONCATENATE(P11,"CQ")</f>
        <v>YYYR56THAIKA90CQ</v>
      </c>
      <c r="R11" s="78" t="s">
        <v>24</v>
      </c>
      <c r="S11" s="97"/>
      <c r="T11" s="73" t="s">
        <v>23</v>
      </c>
      <c r="U11" s="78" t="str">
        <f>VLOOKUP(N11,[1]NetworkID!B:D,2,FALSE)</f>
        <v>USD</v>
      </c>
      <c r="V11" s="97"/>
      <c r="W11" s="97"/>
      <c r="X11" s="79" t="str">
        <f>CONCATENATE(P11,"cref")</f>
        <v>YYYR56THAIKA90cref</v>
      </c>
      <c r="Y11" s="51"/>
      <c r="Z11" s="74" t="str">
        <f t="shared" si="0"/>
        <v>YYYR56THAIKA90CQ offer</v>
      </c>
      <c r="AA11" s="74" t="str">
        <f t="shared" si="1"/>
        <v>YYYR56THAIKA90CQref</v>
      </c>
      <c r="AB11" s="74" t="str">
        <f t="shared" si="2"/>
        <v>YYYR56THAIKA90CQ order</v>
      </c>
      <c r="AC11" s="51"/>
      <c r="AD11" s="71" t="s">
        <v>101</v>
      </c>
      <c r="AE11" s="78" t="s">
        <v>434</v>
      </c>
      <c r="AF11" s="52"/>
      <c r="AG11" s="69"/>
      <c r="AH11" s="52"/>
      <c r="AI11" s="69"/>
      <c r="AJ11" s="69"/>
      <c r="AK11" s="69"/>
      <c r="AL11" s="69"/>
      <c r="AM11" s="69"/>
      <c r="AN11" s="69"/>
      <c r="AO11" s="53"/>
      <c r="AP11" s="74"/>
      <c r="AQ11" s="69"/>
      <c r="AR11" s="69"/>
      <c r="AS11" s="69"/>
      <c r="AT11" s="69"/>
      <c r="AU11" s="69"/>
      <c r="AV11" s="69"/>
      <c r="AW11" s="69"/>
      <c r="AX11" s="69"/>
      <c r="AY11" s="69"/>
      <c r="AZ11" s="69"/>
      <c r="BA11" s="69"/>
      <c r="BB11" s="69"/>
      <c r="BC11" s="69"/>
      <c r="BD11" s="69"/>
      <c r="BE11" s="69"/>
    </row>
    <row r="12" spans="1:57" s="70" customFormat="1" ht="45" x14ac:dyDescent="0.25">
      <c r="A12" s="78" t="s">
        <v>435</v>
      </c>
      <c r="B12" s="71" t="s">
        <v>415</v>
      </c>
      <c r="C12" s="71" t="s">
        <v>436</v>
      </c>
      <c r="D12" s="78" t="s">
        <v>258</v>
      </c>
      <c r="E12" s="71" t="s">
        <v>34</v>
      </c>
      <c r="F12" s="69"/>
      <c r="G12" s="51"/>
      <c r="H12" s="63" t="s">
        <v>20</v>
      </c>
      <c r="I12" s="63" t="s">
        <v>134</v>
      </c>
      <c r="J12" s="72" t="s">
        <v>384</v>
      </c>
      <c r="K12" s="73" t="s">
        <v>385</v>
      </c>
      <c r="L12" s="78" t="s">
        <v>170</v>
      </c>
      <c r="M12" s="51"/>
      <c r="N12" s="78" t="s">
        <v>166</v>
      </c>
      <c r="O12" s="78" t="str">
        <f>VLOOKUP(N12,NetworkID!B:D,3,FALSE)</f>
        <v>GCn0000000347</v>
      </c>
      <c r="P12" s="79" t="str">
        <f>VLOOKUP($B12,AC!$A:$K,11,FALSE)</f>
        <v>YYYR56THAIKA90</v>
      </c>
      <c r="Q12" s="79" t="str">
        <f>CONCATENATE(P12,"SQ")</f>
        <v>YYYR56THAIKA90SQ</v>
      </c>
      <c r="R12" s="78" t="s">
        <v>24</v>
      </c>
      <c r="S12" s="97"/>
      <c r="T12" s="73" t="s">
        <v>23</v>
      </c>
      <c r="U12" s="78" t="str">
        <f>VLOOKUP(N12,[1]NetworkID!B:D,2,FALSE)</f>
        <v>USD</v>
      </c>
      <c r="V12" s="97"/>
      <c r="W12" s="97"/>
      <c r="X12" s="79" t="str">
        <f>CONCATENATE(P12,"sref")</f>
        <v>YYYR56THAIKA90sref</v>
      </c>
      <c r="Y12" s="51"/>
      <c r="Z12" s="74" t="str">
        <f t="shared" si="0"/>
        <v>YYYR56THAIKA90SQ offer</v>
      </c>
      <c r="AA12" s="74" t="str">
        <f t="shared" si="1"/>
        <v>YYYR56THAIKA90SQref</v>
      </c>
      <c r="AB12" s="74" t="str">
        <f t="shared" si="2"/>
        <v>YYYR56THAIKA90SQ order</v>
      </c>
      <c r="AC12" s="51"/>
      <c r="AD12" s="71" t="s">
        <v>101</v>
      </c>
      <c r="AE12" s="78" t="s">
        <v>505</v>
      </c>
      <c r="AF12" s="52"/>
      <c r="AG12" s="69"/>
      <c r="AH12" s="52"/>
      <c r="AI12" s="69"/>
      <c r="AJ12" s="69"/>
      <c r="AK12" s="69"/>
      <c r="AL12" s="69"/>
      <c r="AM12" s="69"/>
      <c r="AN12" s="69"/>
      <c r="AO12" s="53"/>
      <c r="AP12" s="74"/>
      <c r="AQ12" s="71" t="s">
        <v>403</v>
      </c>
      <c r="AR12" s="71"/>
      <c r="AS12" s="71" t="s">
        <v>394</v>
      </c>
      <c r="AT12" s="71"/>
      <c r="AU12" s="71" t="s">
        <v>34</v>
      </c>
      <c r="AV12" s="71"/>
      <c r="AW12" s="71"/>
      <c r="AX12" s="75" t="s">
        <v>395</v>
      </c>
      <c r="AY12" s="75" t="s">
        <v>396</v>
      </c>
      <c r="AZ12" s="75" t="s">
        <v>397</v>
      </c>
      <c r="BA12" s="75" t="s">
        <v>398</v>
      </c>
      <c r="BB12" s="75" t="s">
        <v>399</v>
      </c>
      <c r="BC12" s="75" t="s">
        <v>270</v>
      </c>
      <c r="BD12" s="71" t="s">
        <v>400</v>
      </c>
      <c r="BE12" s="71"/>
    </row>
    <row r="13" spans="1:57" s="70" customFormat="1" ht="45" x14ac:dyDescent="0.25">
      <c r="A13" s="94" t="s">
        <v>437</v>
      </c>
      <c r="B13" s="71" t="s">
        <v>416</v>
      </c>
      <c r="C13" s="71" t="s">
        <v>438</v>
      </c>
      <c r="D13" s="78" t="s">
        <v>258</v>
      </c>
      <c r="E13" s="71" t="s">
        <v>34</v>
      </c>
      <c r="F13" s="69"/>
      <c r="G13" s="51"/>
      <c r="H13" s="63" t="s">
        <v>20</v>
      </c>
      <c r="I13" s="63" t="s">
        <v>134</v>
      </c>
      <c r="J13" s="72" t="s">
        <v>384</v>
      </c>
      <c r="K13" s="73" t="s">
        <v>385</v>
      </c>
      <c r="L13" s="78" t="s">
        <v>170</v>
      </c>
      <c r="M13" s="51"/>
      <c r="N13" s="78" t="s">
        <v>166</v>
      </c>
      <c r="O13" s="78" t="str">
        <f>VLOOKUP(N13,NetworkID!B:D,3,FALSE)</f>
        <v>GCn0000000347</v>
      </c>
      <c r="P13" s="79" t="str">
        <f>VLOOKUP($B13,AC!$A:$K,11,FALSE)</f>
        <v>YYYR56THAIKA03</v>
      </c>
      <c r="Q13" s="79" t="str">
        <f>CONCATENATE(P13,"CQ")</f>
        <v>YYYR56THAIKA03CQ</v>
      </c>
      <c r="R13" s="78" t="s">
        <v>24</v>
      </c>
      <c r="S13" s="97"/>
      <c r="T13" s="73" t="s">
        <v>23</v>
      </c>
      <c r="U13" s="78" t="str">
        <f>VLOOKUP(N13,[1]NetworkID!B:D,2,FALSE)</f>
        <v>USD</v>
      </c>
      <c r="V13" s="97"/>
      <c r="W13" s="97"/>
      <c r="X13" s="79" t="str">
        <f>CONCATENATE(P13,"cref")</f>
        <v>YYYR56THAIKA03cref</v>
      </c>
      <c r="Y13" s="51"/>
      <c r="Z13" s="74" t="str">
        <f t="shared" si="0"/>
        <v>YYYR56THAIKA03CQ offer</v>
      </c>
      <c r="AA13" s="74" t="str">
        <f t="shared" si="1"/>
        <v>YYYR56THAIKA03CQref</v>
      </c>
      <c r="AB13" s="74" t="str">
        <f t="shared" si="2"/>
        <v>YYYR56THAIKA03CQ order</v>
      </c>
      <c r="AC13" s="51"/>
      <c r="AD13" s="71" t="s">
        <v>101</v>
      </c>
      <c r="AE13" s="78" t="s">
        <v>439</v>
      </c>
      <c r="AF13" s="52"/>
      <c r="AG13" s="69"/>
      <c r="AH13" s="52"/>
      <c r="AI13" s="69"/>
      <c r="AJ13" s="69"/>
      <c r="AK13" s="69"/>
      <c r="AL13" s="69"/>
      <c r="AM13" s="69"/>
      <c r="AN13" s="69"/>
      <c r="AO13" s="53"/>
      <c r="AP13" s="74"/>
      <c r="AQ13" s="69"/>
      <c r="AR13" s="69"/>
      <c r="AS13" s="69"/>
      <c r="AT13" s="69"/>
      <c r="AU13" s="69"/>
      <c r="AV13" s="69"/>
      <c r="AW13" s="69"/>
      <c r="AX13" s="69"/>
      <c r="AY13" s="69"/>
      <c r="AZ13" s="69"/>
      <c r="BA13" s="69"/>
      <c r="BB13" s="69"/>
      <c r="BC13" s="69"/>
      <c r="BD13" s="69"/>
      <c r="BE13" s="69"/>
    </row>
    <row r="14" spans="1:57" s="70" customFormat="1" ht="60" x14ac:dyDescent="0.25">
      <c r="A14" s="78" t="s">
        <v>440</v>
      </c>
      <c r="B14" s="71" t="s">
        <v>416</v>
      </c>
      <c r="C14" s="71" t="s">
        <v>441</v>
      </c>
      <c r="D14" s="78" t="s">
        <v>258</v>
      </c>
      <c r="E14" s="71" t="s">
        <v>34</v>
      </c>
      <c r="F14" s="69"/>
      <c r="G14" s="51"/>
      <c r="H14" s="63" t="s">
        <v>20</v>
      </c>
      <c r="I14" s="63" t="s">
        <v>134</v>
      </c>
      <c r="J14" s="72" t="s">
        <v>384</v>
      </c>
      <c r="K14" s="73" t="s">
        <v>385</v>
      </c>
      <c r="L14" s="78" t="s">
        <v>170</v>
      </c>
      <c r="M14" s="51"/>
      <c r="N14" s="78" t="s">
        <v>166</v>
      </c>
      <c r="O14" s="78" t="str">
        <f>VLOOKUP(N14,NetworkID!B:D,3,FALSE)</f>
        <v>GCn0000000347</v>
      </c>
      <c r="P14" s="79" t="str">
        <f>VLOOKUP($B14,AC!$A:$K,11,FALSE)</f>
        <v>YYYR56THAIKA03</v>
      </c>
      <c r="Q14" s="79" t="str">
        <f>CONCATENATE(P14,"SQ")</f>
        <v>YYYR56THAIKA03SQ</v>
      </c>
      <c r="R14" s="78" t="s">
        <v>24</v>
      </c>
      <c r="S14" s="97"/>
      <c r="T14" s="73" t="s">
        <v>23</v>
      </c>
      <c r="U14" s="78" t="str">
        <f>VLOOKUP(N14,[1]NetworkID!B:D,2,FALSE)</f>
        <v>USD</v>
      </c>
      <c r="V14" s="97"/>
      <c r="W14" s="97"/>
      <c r="X14" s="79" t="str">
        <f>CONCATENATE(P14,"sref")</f>
        <v>YYYR56THAIKA03sref</v>
      </c>
      <c r="Y14" s="51"/>
      <c r="Z14" s="74" t="str">
        <f t="shared" si="0"/>
        <v>YYYR56THAIKA03SQ offer</v>
      </c>
      <c r="AA14" s="74" t="str">
        <f t="shared" si="1"/>
        <v>YYYR56THAIKA03SQref</v>
      </c>
      <c r="AB14" s="74" t="str">
        <f t="shared" si="2"/>
        <v>YYYR56THAIKA03SQ order</v>
      </c>
      <c r="AC14" s="51"/>
      <c r="AD14" s="71" t="s">
        <v>101</v>
      </c>
      <c r="AE14" s="78" t="s">
        <v>506</v>
      </c>
      <c r="AF14" s="52"/>
      <c r="AG14" s="69"/>
      <c r="AH14" s="52"/>
      <c r="AI14" s="69"/>
      <c r="AJ14" s="69"/>
      <c r="AK14" s="69"/>
      <c r="AL14" s="69"/>
      <c r="AM14" s="69"/>
      <c r="AN14" s="69"/>
      <c r="AO14" s="53"/>
      <c r="AP14" s="74"/>
      <c r="AQ14" s="71" t="s">
        <v>406</v>
      </c>
      <c r="AR14" s="71"/>
      <c r="AS14" s="71" t="s">
        <v>407</v>
      </c>
      <c r="AT14" s="71"/>
      <c r="AU14" s="71" t="s">
        <v>34</v>
      </c>
      <c r="AV14" s="71"/>
      <c r="AW14" s="71"/>
      <c r="AX14" s="75" t="s">
        <v>395</v>
      </c>
      <c r="AY14" s="75" t="s">
        <v>396</v>
      </c>
      <c r="AZ14" s="75" t="s">
        <v>397</v>
      </c>
      <c r="BA14" s="75" t="s">
        <v>398</v>
      </c>
      <c r="BB14" s="75" t="s">
        <v>399</v>
      </c>
      <c r="BC14" s="75" t="s">
        <v>270</v>
      </c>
      <c r="BD14" s="71" t="s">
        <v>400</v>
      </c>
      <c r="BE14" s="71"/>
    </row>
    <row r="15" spans="1:57" s="70" customFormat="1" ht="45" x14ac:dyDescent="0.25">
      <c r="A15" s="78" t="s">
        <v>442</v>
      </c>
      <c r="B15" s="71" t="s">
        <v>417</v>
      </c>
      <c r="C15" s="71" t="s">
        <v>443</v>
      </c>
      <c r="D15" s="78" t="s">
        <v>258</v>
      </c>
      <c r="E15" s="71" t="s">
        <v>34</v>
      </c>
      <c r="F15" s="69"/>
      <c r="G15" s="51"/>
      <c r="H15" s="63" t="s">
        <v>20</v>
      </c>
      <c r="I15" s="63" t="s">
        <v>134</v>
      </c>
      <c r="J15" s="72" t="s">
        <v>384</v>
      </c>
      <c r="K15" s="73" t="s">
        <v>385</v>
      </c>
      <c r="L15" s="78" t="s">
        <v>170</v>
      </c>
      <c r="M15" s="51"/>
      <c r="N15" s="78" t="s">
        <v>166</v>
      </c>
      <c r="O15" s="78" t="str">
        <f>VLOOKUP(N15,NetworkID!B:D,3,FALSE)</f>
        <v>GCn0000000347</v>
      </c>
      <c r="P15" s="79" t="str">
        <f>VLOOKUP($B15,AC!$A:$K,11,FALSE)</f>
        <v>YYYR56THAIKA04</v>
      </c>
      <c r="Q15" s="79" t="str">
        <f>CONCATENATE(P15,"CQ")</f>
        <v>YYYR56THAIKA04CQ</v>
      </c>
      <c r="R15" s="78" t="s">
        <v>24</v>
      </c>
      <c r="S15" s="97"/>
      <c r="T15" s="73" t="s">
        <v>23</v>
      </c>
      <c r="U15" s="78" t="str">
        <f>VLOOKUP(N15,[1]NetworkID!B:D,2,FALSE)</f>
        <v>USD</v>
      </c>
      <c r="V15" s="97"/>
      <c r="W15" s="97"/>
      <c r="X15" s="79" t="str">
        <f>CONCATENATE(P15,"cref")</f>
        <v>YYYR56THAIKA04cref</v>
      </c>
      <c r="Y15" s="51"/>
      <c r="Z15" s="74" t="str">
        <f t="shared" si="0"/>
        <v>YYYR56THAIKA04CQ offer</v>
      </c>
      <c r="AA15" s="74" t="str">
        <f t="shared" si="1"/>
        <v>YYYR56THAIKA04CQref</v>
      </c>
      <c r="AB15" s="74" t="str">
        <f t="shared" si="2"/>
        <v>YYYR56THAIKA04CQ order</v>
      </c>
      <c r="AC15" s="51"/>
      <c r="AD15" s="71" t="s">
        <v>101</v>
      </c>
      <c r="AE15" s="78" t="s">
        <v>444</v>
      </c>
      <c r="AF15" s="52"/>
      <c r="AG15" s="69"/>
      <c r="AH15" s="52"/>
      <c r="AI15" s="69"/>
      <c r="AJ15" s="69"/>
      <c r="AK15" s="69"/>
      <c r="AL15" s="69"/>
      <c r="AM15" s="69"/>
      <c r="AN15" s="69"/>
      <c r="AO15" s="53"/>
      <c r="AP15" s="74"/>
      <c r="AQ15" s="69"/>
      <c r="AR15" s="69"/>
      <c r="AS15" s="69"/>
      <c r="AT15" s="69"/>
      <c r="AU15" s="69"/>
      <c r="AV15" s="69"/>
      <c r="AW15" s="69"/>
      <c r="AX15" s="69"/>
      <c r="AY15" s="69"/>
      <c r="AZ15" s="69"/>
      <c r="BA15" s="69"/>
      <c r="BB15" s="69"/>
      <c r="BC15" s="69"/>
      <c r="BD15" s="69"/>
      <c r="BE15" s="69"/>
    </row>
    <row r="16" spans="1:57" s="70" customFormat="1" ht="45" x14ac:dyDescent="0.25">
      <c r="A16" s="78" t="s">
        <v>445</v>
      </c>
      <c r="B16" s="71" t="s">
        <v>417</v>
      </c>
      <c r="C16" s="71" t="s">
        <v>446</v>
      </c>
      <c r="D16" s="78" t="s">
        <v>258</v>
      </c>
      <c r="E16" s="71" t="s">
        <v>34</v>
      </c>
      <c r="F16" s="69"/>
      <c r="G16" s="51"/>
      <c r="H16" s="63" t="s">
        <v>20</v>
      </c>
      <c r="I16" s="63" t="s">
        <v>134</v>
      </c>
      <c r="J16" s="72" t="s">
        <v>384</v>
      </c>
      <c r="K16" s="73" t="s">
        <v>385</v>
      </c>
      <c r="L16" s="78" t="s">
        <v>170</v>
      </c>
      <c r="M16" s="51"/>
      <c r="N16" s="78" t="s">
        <v>166</v>
      </c>
      <c r="O16" s="78" t="str">
        <f>VLOOKUP(N16,NetworkID!B:D,3,FALSE)</f>
        <v>GCn0000000347</v>
      </c>
      <c r="P16" s="79" t="str">
        <f>VLOOKUP($B16,AC!$A:$K,11,FALSE)</f>
        <v>YYYR56THAIKA04</v>
      </c>
      <c r="Q16" s="79" t="str">
        <f>CONCATENATE(P16,"SQ")</f>
        <v>YYYR56THAIKA04SQ</v>
      </c>
      <c r="R16" s="78" t="s">
        <v>24</v>
      </c>
      <c r="S16" s="97"/>
      <c r="T16" s="73" t="s">
        <v>23</v>
      </c>
      <c r="U16" s="78" t="str">
        <f>VLOOKUP(N16,[1]NetworkID!B:D,2,FALSE)</f>
        <v>USD</v>
      </c>
      <c r="V16" s="97"/>
      <c r="W16" s="97"/>
      <c r="X16" s="79" t="str">
        <f>CONCATENATE(P16,"sref")</f>
        <v>YYYR56THAIKA04sref</v>
      </c>
      <c r="Y16" s="51"/>
      <c r="Z16" s="74" t="str">
        <f t="shared" si="0"/>
        <v>YYYR56THAIKA04SQ offer</v>
      </c>
      <c r="AA16" s="74" t="str">
        <f t="shared" si="1"/>
        <v>YYYR56THAIKA04SQref</v>
      </c>
      <c r="AB16" s="74" t="str">
        <f t="shared" si="2"/>
        <v>YYYR56THAIKA04SQ order</v>
      </c>
      <c r="AC16" s="51"/>
      <c r="AD16" s="71" t="s">
        <v>101</v>
      </c>
      <c r="AE16" s="78"/>
      <c r="AF16" s="52"/>
      <c r="AG16" s="69"/>
      <c r="AH16" s="52"/>
      <c r="AI16" s="69"/>
      <c r="AJ16" s="69"/>
      <c r="AK16" s="69"/>
      <c r="AL16" s="69"/>
      <c r="AM16" s="69"/>
      <c r="AN16" s="69"/>
      <c r="AO16" s="53"/>
      <c r="AP16" s="74"/>
      <c r="AQ16" s="71" t="s">
        <v>411</v>
      </c>
      <c r="AR16" s="71"/>
      <c r="AS16" s="71" t="s">
        <v>394</v>
      </c>
      <c r="AT16" s="71"/>
      <c r="AU16" s="71" t="s">
        <v>34</v>
      </c>
      <c r="AV16" s="71"/>
      <c r="AW16" s="71"/>
      <c r="AX16" s="75" t="s">
        <v>395</v>
      </c>
      <c r="AY16" s="75" t="s">
        <v>396</v>
      </c>
      <c r="AZ16" s="75" t="s">
        <v>397</v>
      </c>
      <c r="BA16" s="75" t="s">
        <v>398</v>
      </c>
      <c r="BB16" s="75" t="s">
        <v>399</v>
      </c>
      <c r="BC16" s="75" t="s">
        <v>270</v>
      </c>
      <c r="BD16" s="71" t="s">
        <v>400</v>
      </c>
      <c r="BE16" s="71"/>
    </row>
    <row r="17" spans="1:57" s="70" customFormat="1" ht="45" x14ac:dyDescent="0.25">
      <c r="A17" s="78" t="s">
        <v>447</v>
      </c>
      <c r="B17" s="71" t="s">
        <v>417</v>
      </c>
      <c r="C17" s="71" t="s">
        <v>448</v>
      </c>
      <c r="D17" s="78" t="s">
        <v>258</v>
      </c>
      <c r="E17" s="71" t="s">
        <v>34</v>
      </c>
      <c r="F17" s="69"/>
      <c r="G17" s="51"/>
      <c r="H17" s="63" t="s">
        <v>20</v>
      </c>
      <c r="I17" s="63" t="s">
        <v>134</v>
      </c>
      <c r="J17" s="72" t="s">
        <v>384</v>
      </c>
      <c r="K17" s="73" t="s">
        <v>385</v>
      </c>
      <c r="L17" s="78" t="s">
        <v>170</v>
      </c>
      <c r="M17" s="51"/>
      <c r="N17" s="78" t="s">
        <v>166</v>
      </c>
      <c r="O17" s="78" t="str">
        <f>VLOOKUP(N17,NetworkID!B:D,3,FALSE)</f>
        <v>GCn0000000347</v>
      </c>
      <c r="P17" s="79" t="str">
        <f>VLOOKUP($B17,AC!$A:$K,11,FALSE)</f>
        <v>YYYR56THAIKA04</v>
      </c>
      <c r="Q17" s="79" t="str">
        <f>CONCATENATE(P17,"CEQ")</f>
        <v>YYYR56THAIKA04CEQ</v>
      </c>
      <c r="R17" s="78" t="s">
        <v>24</v>
      </c>
      <c r="S17" s="97"/>
      <c r="T17" s="73" t="s">
        <v>23</v>
      </c>
      <c r="U17" s="78" t="str">
        <f>VLOOKUP(N17,[1]NetworkID!B:D,2,FALSE)</f>
        <v>USD</v>
      </c>
      <c r="V17" s="97"/>
      <c r="W17" s="97"/>
      <c r="X17" s="79" t="str">
        <f>CONCATENATE(P17,"cearef")</f>
        <v>YYYR56THAIKA04cearef</v>
      </c>
      <c r="Y17" s="51"/>
      <c r="Z17" s="74" t="str">
        <f t="shared" si="0"/>
        <v>YYYR56THAIKA04CEQ offer</v>
      </c>
      <c r="AA17" s="74" t="str">
        <f t="shared" si="1"/>
        <v>YYYR56THAIKA04CEQref</v>
      </c>
      <c r="AB17" s="74" t="str">
        <f t="shared" si="2"/>
        <v>YYYR56THAIKA04CEQ order</v>
      </c>
      <c r="AC17" s="51"/>
      <c r="AD17" s="71" t="s">
        <v>101</v>
      </c>
      <c r="AE17" s="78"/>
      <c r="AF17" s="52"/>
      <c r="AG17" s="69"/>
      <c r="AH17" s="52"/>
      <c r="AI17" s="69"/>
      <c r="AJ17" s="69"/>
      <c r="AK17" s="69"/>
      <c r="AL17" s="69"/>
      <c r="AM17" s="69"/>
      <c r="AN17" s="69"/>
      <c r="AO17" s="53"/>
      <c r="AP17" s="74"/>
      <c r="AQ17" s="69"/>
      <c r="AR17" s="69"/>
      <c r="AS17" s="69"/>
      <c r="AT17" s="69"/>
      <c r="AU17" s="69"/>
      <c r="AV17" s="69"/>
      <c r="AW17" s="69"/>
      <c r="AX17" s="69"/>
      <c r="AY17" s="69"/>
      <c r="AZ17" s="69"/>
      <c r="BA17" s="69"/>
      <c r="BB17" s="69"/>
      <c r="BC17" s="69"/>
      <c r="BD17" s="69"/>
      <c r="BE17" s="69"/>
    </row>
    <row r="18" spans="1:57" s="70" customFormat="1" ht="45" x14ac:dyDescent="0.25">
      <c r="A18" s="94" t="s">
        <v>449</v>
      </c>
      <c r="B18" s="71" t="s">
        <v>418</v>
      </c>
      <c r="C18" s="71" t="s">
        <v>409</v>
      </c>
      <c r="D18" s="78" t="s">
        <v>258</v>
      </c>
      <c r="E18" s="71" t="s">
        <v>34</v>
      </c>
      <c r="F18" s="69"/>
      <c r="G18" s="51"/>
      <c r="H18" s="63" t="s">
        <v>20</v>
      </c>
      <c r="I18" s="63" t="s">
        <v>134</v>
      </c>
      <c r="J18" s="72" t="s">
        <v>384</v>
      </c>
      <c r="K18" s="73" t="s">
        <v>385</v>
      </c>
      <c r="L18" s="78" t="s">
        <v>170</v>
      </c>
      <c r="M18" s="51"/>
      <c r="N18" s="78" t="s">
        <v>166</v>
      </c>
      <c r="O18" s="78" t="str">
        <f>VLOOKUP(N18,NetworkID!B:D,3,FALSE)</f>
        <v>GCn0000000347</v>
      </c>
      <c r="P18" s="79" t="str">
        <f>VLOOKUP($B18,AC!$A:$K,11,FALSE)</f>
        <v>YYYR56THAIKA05</v>
      </c>
      <c r="Q18" s="79" t="str">
        <f>CONCATENATE(P18,"CQ")</f>
        <v>YYYR56THAIKA05CQ</v>
      </c>
      <c r="R18" s="78" t="s">
        <v>24</v>
      </c>
      <c r="S18" s="97"/>
      <c r="T18" s="73" t="s">
        <v>23</v>
      </c>
      <c r="U18" s="78" t="str">
        <f>VLOOKUP(N18,[1]NetworkID!B:D,2,FALSE)</f>
        <v>USD</v>
      </c>
      <c r="V18" s="97"/>
      <c r="W18" s="97"/>
      <c r="X18" s="79" t="str">
        <f>CONCATENATE(P18,"cref")</f>
        <v>YYYR56THAIKA05cref</v>
      </c>
      <c r="Y18" s="51"/>
      <c r="Z18" s="74" t="str">
        <f t="shared" si="0"/>
        <v>YYYR56THAIKA05CQ offer</v>
      </c>
      <c r="AA18" s="74" t="str">
        <f t="shared" si="1"/>
        <v>YYYR56THAIKA05CQref</v>
      </c>
      <c r="AB18" s="74" t="str">
        <f t="shared" si="2"/>
        <v>YYYR56THAIKA05CQ order</v>
      </c>
      <c r="AC18" s="51"/>
      <c r="AD18" s="71" t="s">
        <v>101</v>
      </c>
      <c r="AE18" s="78" t="s">
        <v>450</v>
      </c>
      <c r="AF18" s="52"/>
      <c r="AG18" s="69"/>
      <c r="AH18" s="52"/>
      <c r="AI18" s="69"/>
      <c r="AJ18" s="69"/>
      <c r="AK18" s="69"/>
      <c r="AL18" s="69"/>
      <c r="AM18" s="69"/>
      <c r="AN18" s="69"/>
      <c r="AO18" s="53"/>
      <c r="AP18" s="74"/>
      <c r="AQ18" s="71" t="s">
        <v>413</v>
      </c>
      <c r="AR18" s="71"/>
      <c r="AS18" s="71" t="s">
        <v>394</v>
      </c>
      <c r="AT18" s="71"/>
      <c r="AU18" s="71" t="s">
        <v>34</v>
      </c>
      <c r="AV18" s="71"/>
      <c r="AW18" s="71"/>
      <c r="AX18" s="75" t="s">
        <v>395</v>
      </c>
      <c r="AY18" s="75" t="s">
        <v>396</v>
      </c>
      <c r="AZ18" s="75" t="s">
        <v>397</v>
      </c>
      <c r="BA18" s="75" t="s">
        <v>398</v>
      </c>
      <c r="BB18" s="75" t="s">
        <v>399</v>
      </c>
      <c r="BC18" s="75" t="s">
        <v>270</v>
      </c>
      <c r="BD18" s="71" t="s">
        <v>400</v>
      </c>
      <c r="BE18" s="71"/>
    </row>
    <row r="19" spans="1:57" s="70" customFormat="1" ht="45" x14ac:dyDescent="0.25">
      <c r="A19" s="78" t="s">
        <v>460</v>
      </c>
      <c r="B19" s="71" t="s">
        <v>451</v>
      </c>
      <c r="C19" s="71" t="s">
        <v>452</v>
      </c>
      <c r="D19" s="78" t="s">
        <v>258</v>
      </c>
      <c r="E19" s="71" t="s">
        <v>34</v>
      </c>
      <c r="F19" s="69"/>
      <c r="G19" s="51"/>
      <c r="H19" s="63" t="s">
        <v>20</v>
      </c>
      <c r="I19" s="63" t="s">
        <v>134</v>
      </c>
      <c r="J19" s="72" t="s">
        <v>384</v>
      </c>
      <c r="K19" s="73" t="s">
        <v>385</v>
      </c>
      <c r="L19" s="78" t="s">
        <v>170</v>
      </c>
      <c r="M19" s="51"/>
      <c r="N19" s="78" t="s">
        <v>117</v>
      </c>
      <c r="O19" s="78" t="str">
        <f>VLOOKUP(N19,NetworkID!B:D,3,FALSE)</f>
        <v>Cnw0000000079</v>
      </c>
      <c r="P19" s="79" t="str">
        <f>VLOOKUP($B19,AC!$A:$K,11,FALSE)</f>
        <v>88TEST</v>
      </c>
      <c r="Q19" s="79" t="str">
        <f>CONCATENATE(P19,"CQ")</f>
        <v>88TESTCQ</v>
      </c>
      <c r="R19" s="78" t="s">
        <v>24</v>
      </c>
      <c r="S19" s="97"/>
      <c r="T19" s="73" t="s">
        <v>23</v>
      </c>
      <c r="U19" s="78" t="str">
        <f>VLOOKUP(N19,[1]NetworkID!B:D,2,FALSE)</f>
        <v>GBP</v>
      </c>
      <c r="V19" s="97"/>
      <c r="W19" s="97"/>
      <c r="X19" s="79" t="str">
        <f>CONCATENATE(P19,"cref")</f>
        <v>88TESTcref</v>
      </c>
      <c r="Y19" s="51"/>
      <c r="Z19" s="74" t="str">
        <f t="shared" ref="Z19" si="3">CONCATENATE(Q19," offer")</f>
        <v>88TESTCQ offer</v>
      </c>
      <c r="AA19" s="74" t="str">
        <f t="shared" ref="AA19" si="4">CONCATENATE(Q19,"ref")</f>
        <v>88TESTCQref</v>
      </c>
      <c r="AB19" s="74" t="str">
        <f t="shared" ref="AB19" si="5">CONCATENATE(Q19," order")</f>
        <v>88TESTCQ order</v>
      </c>
      <c r="AC19" s="51"/>
      <c r="AD19" s="71" t="s">
        <v>101</v>
      </c>
      <c r="AE19" s="78" t="s">
        <v>461</v>
      </c>
      <c r="AF19" s="52"/>
      <c r="AG19" s="69"/>
      <c r="AH19" s="52"/>
      <c r="AI19" s="69"/>
      <c r="AJ19" s="69"/>
      <c r="AK19" s="69"/>
      <c r="AL19" s="69"/>
      <c r="AM19" s="69"/>
      <c r="AN19" s="69"/>
      <c r="AO19" s="53"/>
      <c r="AP19" s="74"/>
      <c r="AQ19" s="71"/>
      <c r="AR19" s="71"/>
      <c r="AS19" s="71"/>
      <c r="AT19" s="71"/>
      <c r="AU19" s="71"/>
      <c r="AV19" s="71"/>
      <c r="AW19" s="71"/>
      <c r="AX19" s="75"/>
      <c r="AY19" s="75"/>
      <c r="AZ19" s="75"/>
      <c r="BA19" s="75"/>
      <c r="BB19" s="75"/>
      <c r="BC19" s="75"/>
      <c r="BD19" s="71"/>
      <c r="BE19" s="71"/>
    </row>
    <row r="20" spans="1:57" s="70" customFormat="1" ht="60" x14ac:dyDescent="0.25">
      <c r="A20" s="78" t="s">
        <v>463</v>
      </c>
      <c r="B20" s="71" t="s">
        <v>301</v>
      </c>
      <c r="C20" s="71" t="s">
        <v>315</v>
      </c>
      <c r="D20" s="78" t="s">
        <v>258</v>
      </c>
      <c r="E20" s="71" t="s">
        <v>34</v>
      </c>
      <c r="F20" s="69"/>
      <c r="G20" s="51"/>
      <c r="H20" s="63" t="s">
        <v>20</v>
      </c>
      <c r="I20" s="63" t="s">
        <v>134</v>
      </c>
      <c r="J20" s="72" t="s">
        <v>209</v>
      </c>
      <c r="K20" s="72" t="s">
        <v>244</v>
      </c>
      <c r="L20" s="78" t="s">
        <v>170</v>
      </c>
      <c r="M20" s="51"/>
      <c r="N20" s="78" t="s">
        <v>117</v>
      </c>
      <c r="O20" s="78" t="str">
        <f>VLOOKUP(N20,[2]NetworkID!B:D,3,FALSE)</f>
        <v>Cnw0000000079</v>
      </c>
      <c r="P20" s="71" t="s">
        <v>305</v>
      </c>
      <c r="Q20" s="71" t="s">
        <v>464</v>
      </c>
      <c r="R20" s="78" t="s">
        <v>24</v>
      </c>
      <c r="S20" s="69"/>
      <c r="T20" s="73" t="s">
        <v>23</v>
      </c>
      <c r="U20" s="78" t="str">
        <f>VLOOKUP(N20,[2]NetworkID!B:D,2,FALSE)</f>
        <v>GBP</v>
      </c>
      <c r="V20" s="69"/>
      <c r="W20" s="69"/>
      <c r="X20" s="71" t="s">
        <v>465</v>
      </c>
      <c r="Y20" s="51"/>
      <c r="Z20" s="71" t="s">
        <v>466</v>
      </c>
      <c r="AA20" s="71" t="s">
        <v>467</v>
      </c>
      <c r="AB20" s="71" t="s">
        <v>468</v>
      </c>
      <c r="AC20" s="51"/>
      <c r="AD20" s="71" t="s">
        <v>101</v>
      </c>
      <c r="AE20" s="75" t="s">
        <v>476</v>
      </c>
      <c r="AF20" s="52"/>
      <c r="AG20" s="69"/>
      <c r="AH20" s="52"/>
      <c r="AI20" s="69"/>
      <c r="AJ20" s="69"/>
      <c r="AK20" s="69"/>
      <c r="AL20" s="69"/>
      <c r="AM20" s="69"/>
      <c r="AN20" s="69"/>
      <c r="AO20" s="53"/>
      <c r="AP20" s="74"/>
      <c r="AQ20" s="69"/>
      <c r="AR20" s="69"/>
      <c r="AS20" s="69"/>
      <c r="AT20" s="69"/>
      <c r="AU20" s="69"/>
      <c r="AV20" s="69"/>
      <c r="AW20" s="69"/>
      <c r="AX20" s="69"/>
      <c r="AY20" s="69"/>
      <c r="AZ20" s="69"/>
      <c r="BA20" s="69"/>
      <c r="BB20" s="69"/>
      <c r="BC20" s="69"/>
      <c r="BD20" s="69"/>
      <c r="BE20" s="69"/>
    </row>
    <row r="21" spans="1:57" s="70" customFormat="1" ht="45" x14ac:dyDescent="0.25">
      <c r="A21" s="78" t="s">
        <v>469</v>
      </c>
      <c r="B21" s="71" t="s">
        <v>299</v>
      </c>
      <c r="C21" s="71" t="s">
        <v>302</v>
      </c>
      <c r="D21" s="78" t="s">
        <v>258</v>
      </c>
      <c r="E21" s="71" t="s">
        <v>34</v>
      </c>
      <c r="F21" s="69"/>
      <c r="G21" s="51"/>
      <c r="H21" s="63" t="s">
        <v>20</v>
      </c>
      <c r="I21" s="63" t="s">
        <v>134</v>
      </c>
      <c r="J21" s="72" t="s">
        <v>209</v>
      </c>
      <c r="K21" s="72" t="s">
        <v>244</v>
      </c>
      <c r="L21" s="78" t="s">
        <v>170</v>
      </c>
      <c r="M21" s="51"/>
      <c r="N21" s="78" t="s">
        <v>117</v>
      </c>
      <c r="O21" s="78" t="str">
        <f>VLOOKUP(N21,[2]NetworkID!B:D,3,FALSE)</f>
        <v>Cnw0000000079</v>
      </c>
      <c r="P21" s="71" t="s">
        <v>304</v>
      </c>
      <c r="Q21" s="71" t="s">
        <v>470</v>
      </c>
      <c r="R21" s="78" t="s">
        <v>24</v>
      </c>
      <c r="S21" s="69"/>
      <c r="T21" s="73" t="s">
        <v>23</v>
      </c>
      <c r="U21" s="78" t="str">
        <f>VLOOKUP(N21,[2]NetworkID!B:D,2,FALSE)</f>
        <v>GBP</v>
      </c>
      <c r="V21" s="69"/>
      <c r="W21" s="69"/>
      <c r="X21" s="71" t="s">
        <v>471</v>
      </c>
      <c r="Y21" s="51"/>
      <c r="Z21" s="71" t="s">
        <v>472</v>
      </c>
      <c r="AA21" s="71" t="s">
        <v>473</v>
      </c>
      <c r="AB21" s="71" t="s">
        <v>474</v>
      </c>
      <c r="AC21" s="51"/>
      <c r="AD21" s="71" t="s">
        <v>101</v>
      </c>
      <c r="AE21" s="78" t="s">
        <v>475</v>
      </c>
      <c r="AF21" s="52"/>
      <c r="AG21" s="69"/>
      <c r="AH21" s="52"/>
      <c r="AI21" s="69"/>
      <c r="AJ21" s="69"/>
      <c r="AK21" s="69"/>
      <c r="AL21" s="69"/>
      <c r="AM21" s="69"/>
      <c r="AN21" s="69"/>
      <c r="AO21" s="53"/>
      <c r="AP21" s="74"/>
      <c r="AQ21" s="69"/>
      <c r="AR21" s="69"/>
      <c r="AS21" s="69"/>
      <c r="AT21" s="69"/>
      <c r="AU21" s="69"/>
      <c r="AV21" s="69"/>
      <c r="AW21" s="69"/>
      <c r="AX21" s="69"/>
      <c r="AY21" s="69"/>
      <c r="AZ21" s="69"/>
      <c r="BA21" s="69"/>
      <c r="BB21" s="69"/>
      <c r="BC21" s="69"/>
      <c r="BD21" s="69"/>
      <c r="BE21" s="69"/>
    </row>
    <row r="22" spans="1:57" s="70" customFormat="1" ht="45" x14ac:dyDescent="0.25">
      <c r="A22" s="94" t="s">
        <v>478</v>
      </c>
      <c r="B22" s="71" t="s">
        <v>181</v>
      </c>
      <c r="C22" s="71" t="s">
        <v>286</v>
      </c>
      <c r="D22" s="78" t="s">
        <v>258</v>
      </c>
      <c r="E22" s="71" t="s">
        <v>207</v>
      </c>
      <c r="F22" s="69"/>
      <c r="G22" s="51"/>
      <c r="H22" s="63" t="s">
        <v>20</v>
      </c>
      <c r="I22" s="63" t="s">
        <v>134</v>
      </c>
      <c r="J22" s="72" t="s">
        <v>209</v>
      </c>
      <c r="K22" s="72" t="s">
        <v>244</v>
      </c>
      <c r="L22" s="78" t="s">
        <v>170</v>
      </c>
      <c r="M22" s="51"/>
      <c r="N22" s="78" t="s">
        <v>166</v>
      </c>
      <c r="O22" s="78" t="s">
        <v>167</v>
      </c>
      <c r="P22" s="71" t="s">
        <v>291</v>
      </c>
      <c r="Q22" s="71" t="s">
        <v>479</v>
      </c>
      <c r="R22" s="78" t="s">
        <v>24</v>
      </c>
      <c r="S22" s="69"/>
      <c r="T22" s="73" t="s">
        <v>23</v>
      </c>
      <c r="U22" s="78" t="s">
        <v>54</v>
      </c>
      <c r="V22" s="69"/>
      <c r="W22" s="69"/>
      <c r="X22" s="71" t="s">
        <v>480</v>
      </c>
      <c r="Y22" s="51"/>
      <c r="Z22" s="71" t="s">
        <v>481</v>
      </c>
      <c r="AA22" s="71" t="s">
        <v>482</v>
      </c>
      <c r="AB22" s="71" t="s">
        <v>483</v>
      </c>
      <c r="AC22" s="51"/>
      <c r="AD22" s="71" t="s">
        <v>101</v>
      </c>
      <c r="AE22" s="78" t="s">
        <v>484</v>
      </c>
      <c r="AF22" s="52"/>
      <c r="AG22" s="69"/>
      <c r="AH22" s="52"/>
      <c r="AI22" s="69"/>
      <c r="AJ22" s="69"/>
      <c r="AK22" s="69"/>
      <c r="AL22" s="69"/>
      <c r="AM22" s="69"/>
      <c r="AN22" s="69"/>
      <c r="AO22" s="53"/>
      <c r="AP22" s="74"/>
      <c r="AQ22" s="69"/>
      <c r="AR22" s="69"/>
      <c r="AS22" s="69"/>
      <c r="AT22" s="69"/>
      <c r="AU22" s="69"/>
      <c r="AV22" s="69"/>
      <c r="AW22" s="69"/>
      <c r="AX22" s="69"/>
      <c r="AY22" s="69"/>
      <c r="AZ22" s="69"/>
      <c r="BA22" s="69"/>
      <c r="BB22" s="69"/>
      <c r="BC22" s="69"/>
      <c r="BD22" s="69"/>
      <c r="BE22" s="69"/>
    </row>
    <row r="23" spans="1:57" s="70" customFormat="1" ht="75" x14ac:dyDescent="0.25">
      <c r="A23" s="100" t="s">
        <v>495</v>
      </c>
      <c r="B23" s="78" t="s">
        <v>496</v>
      </c>
      <c r="C23" s="71" t="s">
        <v>497</v>
      </c>
      <c r="D23" s="78" t="s">
        <v>258</v>
      </c>
      <c r="E23" s="71" t="s">
        <v>34</v>
      </c>
      <c r="F23" s="69"/>
      <c r="G23" s="51"/>
      <c r="H23" s="63" t="s">
        <v>20</v>
      </c>
      <c r="I23" s="63" t="s">
        <v>134</v>
      </c>
      <c r="J23" s="72" t="s">
        <v>209</v>
      </c>
      <c r="K23" s="72" t="s">
        <v>244</v>
      </c>
      <c r="L23" s="78" t="s">
        <v>170</v>
      </c>
      <c r="M23" s="51"/>
      <c r="N23" s="78" t="s">
        <v>166</v>
      </c>
      <c r="O23" s="78" t="str">
        <f>VLOOKUP(N23,[2]NetworkID!B:D,3,FALSE)</f>
        <v>GCn0000000347</v>
      </c>
      <c r="P23" s="71"/>
      <c r="Q23" s="71" t="s">
        <v>488</v>
      </c>
      <c r="R23" s="71" t="s">
        <v>330</v>
      </c>
      <c r="S23" s="71" t="s">
        <v>489</v>
      </c>
      <c r="T23" s="73" t="s">
        <v>23</v>
      </c>
      <c r="U23" s="78" t="str">
        <f>VLOOKUP(N23,[2]NetworkID!B:D,2,FALSE)</f>
        <v>USD</v>
      </c>
      <c r="V23" s="69"/>
      <c r="W23" s="69"/>
      <c r="X23" s="71" t="s">
        <v>490</v>
      </c>
      <c r="Y23" s="51"/>
      <c r="Z23" s="71" t="s">
        <v>491</v>
      </c>
      <c r="AA23" s="71" t="s">
        <v>492</v>
      </c>
      <c r="AB23" s="71" t="s">
        <v>493</v>
      </c>
      <c r="AC23" s="51"/>
      <c r="AD23" s="71" t="s">
        <v>101</v>
      </c>
      <c r="AE23" s="75"/>
      <c r="AF23" s="52"/>
      <c r="AG23" s="69"/>
      <c r="AH23" s="52"/>
      <c r="AI23" s="69"/>
      <c r="AJ23" s="69"/>
      <c r="AK23" s="69"/>
      <c r="AL23" s="69"/>
      <c r="AM23" s="69"/>
      <c r="AN23" s="69"/>
      <c r="AO23" s="53"/>
      <c r="AP23" s="74"/>
      <c r="AQ23" s="71" t="s">
        <v>494</v>
      </c>
      <c r="AR23" s="71"/>
      <c r="AS23" s="75" t="s">
        <v>274</v>
      </c>
      <c r="AT23" s="71"/>
      <c r="AU23" s="71"/>
      <c r="AV23" s="71"/>
      <c r="AW23" s="71"/>
      <c r="AX23" s="75" t="s">
        <v>275</v>
      </c>
      <c r="AY23" s="71"/>
      <c r="AZ23" s="71"/>
      <c r="BA23" s="75" t="s">
        <v>276</v>
      </c>
      <c r="BB23" s="75" t="s">
        <v>269</v>
      </c>
      <c r="BC23" s="75" t="s">
        <v>270</v>
      </c>
      <c r="BD23" s="92" t="s">
        <v>277</v>
      </c>
      <c r="BE23" s="71"/>
    </row>
    <row r="24" spans="1:57" s="70" customFormat="1" ht="75" x14ac:dyDescent="0.25">
      <c r="A24" s="100" t="s">
        <v>499</v>
      </c>
      <c r="B24" s="78" t="s">
        <v>282</v>
      </c>
      <c r="C24" s="71" t="s">
        <v>504</v>
      </c>
      <c r="D24" s="78" t="s">
        <v>258</v>
      </c>
      <c r="E24" s="71" t="s">
        <v>34</v>
      </c>
      <c r="F24" s="69"/>
      <c r="G24" s="51"/>
      <c r="H24" s="63" t="s">
        <v>20</v>
      </c>
      <c r="I24" s="63" t="s">
        <v>134</v>
      </c>
      <c r="J24" s="72" t="s">
        <v>209</v>
      </c>
      <c r="K24" s="72" t="s">
        <v>244</v>
      </c>
      <c r="L24" s="78" t="s">
        <v>170</v>
      </c>
      <c r="M24" s="51"/>
      <c r="N24" s="78" t="s">
        <v>166</v>
      </c>
      <c r="O24" s="78" t="str">
        <f>VLOOKUP(N24,[2]NetworkID!B:D,3,FALSE)</f>
        <v>GCn0000000347</v>
      </c>
      <c r="P24" s="71" t="s">
        <v>292</v>
      </c>
      <c r="Q24" s="71" t="s">
        <v>292</v>
      </c>
      <c r="R24" s="71" t="s">
        <v>330</v>
      </c>
      <c r="S24" s="71" t="s">
        <v>489</v>
      </c>
      <c r="T24" s="73" t="s">
        <v>23</v>
      </c>
      <c r="U24" s="78" t="str">
        <f>VLOOKUP(N24,[2]NetworkID!B:D,2,FALSE)</f>
        <v>USD</v>
      </c>
      <c r="V24" s="69"/>
      <c r="W24" s="69"/>
      <c r="X24" s="71" t="s">
        <v>500</v>
      </c>
      <c r="Y24" s="51"/>
      <c r="Z24" s="71" t="s">
        <v>501</v>
      </c>
      <c r="AA24" s="71" t="s">
        <v>502</v>
      </c>
      <c r="AB24" s="71" t="s">
        <v>503</v>
      </c>
      <c r="AC24" s="51"/>
      <c r="AD24" s="71" t="s">
        <v>101</v>
      </c>
      <c r="AE24" s="78"/>
      <c r="AF24" s="52"/>
      <c r="AG24" s="69"/>
      <c r="AH24" s="52"/>
      <c r="AI24" s="69"/>
      <c r="AJ24" s="69"/>
      <c r="AK24" s="69"/>
      <c r="AL24" s="69"/>
      <c r="AM24" s="69"/>
      <c r="AN24" s="69"/>
      <c r="AO24" s="53"/>
      <c r="AP24" s="74"/>
      <c r="AQ24" s="71" t="s">
        <v>296</v>
      </c>
      <c r="AR24" s="71"/>
      <c r="AS24" s="75" t="s">
        <v>274</v>
      </c>
      <c r="AT24" s="71"/>
      <c r="AU24" s="71"/>
      <c r="AV24" s="71"/>
      <c r="AW24" s="71"/>
      <c r="AX24" s="75" t="s">
        <v>280</v>
      </c>
      <c r="AY24" s="71"/>
      <c r="AZ24" s="71"/>
      <c r="BA24" s="75" t="s">
        <v>276</v>
      </c>
      <c r="BB24" s="75" t="s">
        <v>269</v>
      </c>
      <c r="BC24" s="75" t="s">
        <v>270</v>
      </c>
      <c r="BD24" s="92" t="s">
        <v>281</v>
      </c>
      <c r="BE24" s="71"/>
    </row>
  </sheetData>
  <autoFilter ref="A1:BE1"/>
  <dataConsolidate/>
  <dataValidations count="2">
    <dataValidation type="list" allowBlank="1" showInputMessage="1" showErrorMessage="1" sqref="R2:R24">
      <formula1>"Provide,Modify,Cease"</formula1>
    </dataValidation>
    <dataValidation type="list" allowBlank="1" showErrorMessage="1" sqref="H2:H24">
      <formula1>"http://sqe.t1.nat.bt.com/cqm,http://sqe.t3.nat.bt.com/cqm"</formula1>
    </dataValidation>
  </dataValidations>
  <hyperlinks>
    <hyperlink ref="H23" r:id="rId1" display="http://sqe.t1.nat.bt.com/cqm"/>
  </hyperlinks>
  <pageMargins left="0.7" right="0.7" top="0.75" bottom="0.75" header="0.3" footer="0.3"/>
  <pageSetup paperSize="9" orientation="portrait"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[1]NetworkID!#REF!</xm:f>
          </x14:formula1>
          <xm:sqref>N2:N18 N20:N24</xm:sqref>
        </x14:dataValidation>
        <x14:dataValidation type="list" allowBlank="1" showInputMessage="1" showErrorMessage="1">
          <x14:formula1>
            <xm:f>NetworkID!$B$3:$B$11</xm:f>
          </x14:formula1>
          <xm:sqref>N19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"/>
  <sheetViews>
    <sheetView workbookViewId="0">
      <pane xSplit="1" ySplit="1" topLeftCell="E2" activePane="bottomRight" state="frozen"/>
      <selection pane="topRight" activeCell="B1" sqref="B1"/>
      <selection pane="bottomLeft" activeCell="A2" sqref="A2"/>
      <selection pane="bottomRight" activeCell="O13" sqref="O13"/>
    </sheetView>
  </sheetViews>
  <sheetFormatPr defaultRowHeight="15" x14ac:dyDescent="0.25"/>
  <cols>
    <col min="1" max="3" width="13.42578125" customWidth="1"/>
    <col min="4" max="6" width="12.28515625" customWidth="1"/>
    <col min="7" max="7" width="31.7109375" style="19" customWidth="1"/>
    <col min="8" max="8" width="30.7109375" customWidth="1"/>
    <col min="9" max="9" width="30.7109375" style="35" customWidth="1"/>
    <col min="10" max="10" width="22.140625" customWidth="1"/>
    <col min="11" max="11" width="27.140625" customWidth="1"/>
    <col min="12" max="12" width="10.28515625" bestFit="1" customWidth="1"/>
    <col min="13" max="13" width="18.7109375" style="80" customWidth="1"/>
    <col min="14" max="14" width="18.42578125" bestFit="1" customWidth="1"/>
    <col min="15" max="15" width="14.28515625" bestFit="1" customWidth="1"/>
    <col min="16" max="16" width="14.28515625" customWidth="1"/>
    <col min="17" max="17" width="24.5703125" bestFit="1" customWidth="1"/>
    <col min="18" max="18" width="24.5703125" style="36" customWidth="1"/>
    <col min="19" max="19" width="17.28515625" customWidth="1"/>
    <col min="20" max="20" width="15.28515625" customWidth="1"/>
    <col min="21" max="21" width="15.140625" customWidth="1"/>
    <col min="22" max="22" width="13.42578125" bestFit="1" customWidth="1"/>
  </cols>
  <sheetData>
    <row r="1" spans="1:22" ht="25.5" customHeight="1" x14ac:dyDescent="0.25">
      <c r="A1" s="10" t="s">
        <v>0</v>
      </c>
      <c r="B1" s="20" t="s">
        <v>139</v>
      </c>
      <c r="C1" s="20" t="s">
        <v>144</v>
      </c>
      <c r="D1" s="11" t="s">
        <v>136</v>
      </c>
      <c r="E1" s="11" t="s">
        <v>169</v>
      </c>
      <c r="F1" s="11" t="s">
        <v>168</v>
      </c>
      <c r="G1" s="11" t="s">
        <v>148</v>
      </c>
      <c r="H1" s="11" t="s">
        <v>146</v>
      </c>
      <c r="I1" s="37" t="s">
        <v>171</v>
      </c>
      <c r="J1" s="10" t="s">
        <v>133</v>
      </c>
      <c r="K1" s="10" t="s">
        <v>116</v>
      </c>
      <c r="L1" s="12" t="s">
        <v>22</v>
      </c>
      <c r="M1" s="12" t="s">
        <v>5</v>
      </c>
      <c r="N1" s="10" t="s">
        <v>55</v>
      </c>
      <c r="O1" s="10" t="s">
        <v>111</v>
      </c>
      <c r="P1" s="10" t="s">
        <v>137</v>
      </c>
      <c r="Q1" s="10" t="s">
        <v>138</v>
      </c>
      <c r="R1" s="38" t="s">
        <v>128</v>
      </c>
      <c r="S1" s="10" t="s">
        <v>112</v>
      </c>
      <c r="T1" s="10" t="s">
        <v>113</v>
      </c>
      <c r="U1" s="10" t="s">
        <v>114</v>
      </c>
      <c r="V1" s="10" t="s">
        <v>115</v>
      </c>
    </row>
    <row r="2" spans="1:22" s="70" customFormat="1" ht="45" x14ac:dyDescent="0.25">
      <c r="A2" s="95" t="s">
        <v>21</v>
      </c>
      <c r="B2" s="71" t="s">
        <v>282</v>
      </c>
      <c r="C2" s="64" t="s">
        <v>21</v>
      </c>
      <c r="D2" s="71" t="s">
        <v>303</v>
      </c>
      <c r="E2" s="78" t="s">
        <v>258</v>
      </c>
      <c r="F2" s="71" t="s">
        <v>207</v>
      </c>
      <c r="G2" s="63" t="s">
        <v>149</v>
      </c>
      <c r="H2" s="63" t="s">
        <v>147</v>
      </c>
      <c r="I2" s="63" t="s">
        <v>134</v>
      </c>
      <c r="J2" s="72" t="s">
        <v>209</v>
      </c>
      <c r="K2" s="72" t="s">
        <v>244</v>
      </c>
      <c r="L2" s="78" t="s">
        <v>104</v>
      </c>
      <c r="M2" s="79" t="str">
        <f>VLOOKUP($B2,AC!$A:$K,11,FALSE)</f>
        <v>YYYR56THAISK02</v>
      </c>
      <c r="N2" s="72" t="s">
        <v>209</v>
      </c>
      <c r="O2" s="74" t="s">
        <v>382</v>
      </c>
      <c r="P2" s="66" t="s">
        <v>140</v>
      </c>
      <c r="Q2" s="66" t="s">
        <v>141</v>
      </c>
      <c r="R2" s="67" t="s">
        <v>173</v>
      </c>
      <c r="S2" s="65" t="s">
        <v>60</v>
      </c>
      <c r="T2" s="69"/>
      <c r="U2" s="65" t="s">
        <v>60</v>
      </c>
      <c r="V2" s="69"/>
    </row>
    <row r="3" spans="1:22" s="70" customFormat="1" ht="45" x14ac:dyDescent="0.25">
      <c r="A3" s="64" t="s">
        <v>182</v>
      </c>
      <c r="B3" s="71" t="s">
        <v>282</v>
      </c>
      <c r="C3" s="64" t="s">
        <v>182</v>
      </c>
      <c r="D3" s="71" t="s">
        <v>303</v>
      </c>
      <c r="E3" s="78" t="s">
        <v>258</v>
      </c>
      <c r="F3" s="71" t="s">
        <v>207</v>
      </c>
      <c r="G3" s="63" t="s">
        <v>149</v>
      </c>
      <c r="H3" s="63" t="s">
        <v>147</v>
      </c>
      <c r="I3" s="63" t="s">
        <v>134</v>
      </c>
      <c r="J3" s="72" t="s">
        <v>209</v>
      </c>
      <c r="K3" s="72" t="s">
        <v>244</v>
      </c>
      <c r="L3" s="78" t="s">
        <v>104</v>
      </c>
      <c r="M3" s="79" t="str">
        <f>VLOOKUP($B3,AC!$A:$K,11,FALSE)</f>
        <v>YYYR56THAISK02</v>
      </c>
      <c r="N3" s="72" t="s">
        <v>209</v>
      </c>
      <c r="O3" s="74" t="s">
        <v>424</v>
      </c>
      <c r="P3" s="66" t="s">
        <v>140</v>
      </c>
      <c r="Q3" s="66" t="s">
        <v>141</v>
      </c>
      <c r="R3" s="67" t="s">
        <v>173</v>
      </c>
      <c r="S3" s="65" t="s">
        <v>60</v>
      </c>
      <c r="T3" s="69"/>
      <c r="U3" s="65" t="s">
        <v>60</v>
      </c>
      <c r="V3" s="69"/>
    </row>
    <row r="4" spans="1:22" s="60" customFormat="1" ht="45" x14ac:dyDescent="0.25">
      <c r="A4" s="95" t="s">
        <v>331</v>
      </c>
      <c r="B4" s="62" t="s">
        <v>103</v>
      </c>
      <c r="C4" s="64" t="s">
        <v>331</v>
      </c>
      <c r="D4" s="61" t="s">
        <v>256</v>
      </c>
      <c r="E4" s="78" t="s">
        <v>258</v>
      </c>
      <c r="F4" s="71" t="s">
        <v>207</v>
      </c>
      <c r="G4" s="63" t="s">
        <v>149</v>
      </c>
      <c r="H4" s="63" t="s">
        <v>147</v>
      </c>
      <c r="I4" s="63" t="s">
        <v>134</v>
      </c>
      <c r="J4" s="72" t="s">
        <v>209</v>
      </c>
      <c r="K4" s="72" t="s">
        <v>244</v>
      </c>
      <c r="L4" s="62" t="s">
        <v>104</v>
      </c>
      <c r="M4" s="79" t="str">
        <f>VLOOKUP($B4,AC!$A:$K,11,FALSE)</f>
        <v>YYYR56UKSK01</v>
      </c>
      <c r="N4" s="72" t="s">
        <v>209</v>
      </c>
      <c r="O4" s="68" t="s">
        <v>381</v>
      </c>
      <c r="P4" s="66" t="s">
        <v>140</v>
      </c>
      <c r="Q4" s="66" t="s">
        <v>141</v>
      </c>
      <c r="R4" s="67" t="s">
        <v>173</v>
      </c>
      <c r="S4" s="65" t="s">
        <v>60</v>
      </c>
      <c r="T4" s="69"/>
      <c r="U4" s="65" t="s">
        <v>60</v>
      </c>
      <c r="V4" s="69"/>
    </row>
    <row r="5" spans="1:22" s="85" customFormat="1" ht="45" x14ac:dyDescent="0.25">
      <c r="A5" s="95" t="s">
        <v>332</v>
      </c>
      <c r="B5" s="78" t="s">
        <v>415</v>
      </c>
      <c r="C5" s="64" t="s">
        <v>432</v>
      </c>
      <c r="D5" s="71" t="s">
        <v>433</v>
      </c>
      <c r="E5" s="78" t="s">
        <v>258</v>
      </c>
      <c r="F5" s="71" t="s">
        <v>207</v>
      </c>
      <c r="G5" s="63" t="s">
        <v>149</v>
      </c>
      <c r="H5" s="63" t="s">
        <v>147</v>
      </c>
      <c r="I5" s="63" t="s">
        <v>134</v>
      </c>
      <c r="J5" s="72" t="s">
        <v>384</v>
      </c>
      <c r="K5" s="73" t="s">
        <v>385</v>
      </c>
      <c r="L5" s="78" t="s">
        <v>104</v>
      </c>
      <c r="M5" s="79" t="str">
        <f>VLOOKUP($B5,AC!$A:$K,11,FALSE)</f>
        <v>YYYR56THAIKA90</v>
      </c>
      <c r="N5" s="72" t="s">
        <v>384</v>
      </c>
      <c r="O5" s="79" t="s">
        <v>485</v>
      </c>
      <c r="P5" s="98" t="s">
        <v>140</v>
      </c>
      <c r="Q5" s="98" t="s">
        <v>141</v>
      </c>
      <c r="R5" s="67" t="s">
        <v>173</v>
      </c>
      <c r="S5" s="99" t="s">
        <v>60</v>
      </c>
      <c r="T5" s="97"/>
      <c r="U5" s="99" t="s">
        <v>60</v>
      </c>
      <c r="V5" s="97"/>
    </row>
    <row r="6" spans="1:22" s="70" customFormat="1" ht="45" x14ac:dyDescent="0.25">
      <c r="A6" s="95" t="s">
        <v>333</v>
      </c>
      <c r="B6" s="78" t="s">
        <v>284</v>
      </c>
      <c r="C6" s="78" t="s">
        <v>332</v>
      </c>
      <c r="D6" s="71" t="s">
        <v>289</v>
      </c>
      <c r="E6" s="78" t="s">
        <v>258</v>
      </c>
      <c r="F6" s="71" t="s">
        <v>34</v>
      </c>
      <c r="G6" s="63" t="s">
        <v>149</v>
      </c>
      <c r="H6" s="63" t="s">
        <v>147</v>
      </c>
      <c r="I6" s="63" t="s">
        <v>134</v>
      </c>
      <c r="J6" s="72" t="s">
        <v>209</v>
      </c>
      <c r="K6" s="72" t="s">
        <v>244</v>
      </c>
      <c r="L6" s="78" t="s">
        <v>104</v>
      </c>
      <c r="M6" s="79" t="str">
        <f>VLOOKUP($B6,AC!$A:$K,11,FALSE)</f>
        <v>YYYR56THAISK04</v>
      </c>
      <c r="N6" s="72" t="s">
        <v>209</v>
      </c>
      <c r="O6" s="74" t="s">
        <v>486</v>
      </c>
      <c r="P6" s="66" t="s">
        <v>140</v>
      </c>
      <c r="Q6" s="66" t="s">
        <v>141</v>
      </c>
      <c r="R6" s="67" t="s">
        <v>173</v>
      </c>
      <c r="S6" s="65" t="s">
        <v>60</v>
      </c>
      <c r="T6" s="69"/>
      <c r="U6" s="65" t="s">
        <v>60</v>
      </c>
      <c r="V6" s="69"/>
    </row>
    <row r="7" spans="1:22" s="70" customFormat="1" ht="45" x14ac:dyDescent="0.25">
      <c r="A7" s="95" t="s">
        <v>334</v>
      </c>
      <c r="B7" s="78" t="s">
        <v>285</v>
      </c>
      <c r="C7" s="78" t="s">
        <v>333</v>
      </c>
      <c r="D7" s="71" t="s">
        <v>290</v>
      </c>
      <c r="E7" s="78" t="s">
        <v>258</v>
      </c>
      <c r="F7" s="71" t="s">
        <v>34</v>
      </c>
      <c r="G7" s="63" t="s">
        <v>149</v>
      </c>
      <c r="H7" s="63" t="s">
        <v>147</v>
      </c>
      <c r="I7" s="63" t="s">
        <v>134</v>
      </c>
      <c r="J7" s="72" t="s">
        <v>209</v>
      </c>
      <c r="K7" s="72" t="s">
        <v>244</v>
      </c>
      <c r="L7" s="78" t="s">
        <v>104</v>
      </c>
      <c r="M7" s="79" t="str">
        <f>VLOOKUP($B7,AC!$A:$K,11,FALSE)</f>
        <v>YYYR56THAISK05</v>
      </c>
      <c r="N7" s="72" t="s">
        <v>209</v>
      </c>
      <c r="O7" s="74" t="s">
        <v>487</v>
      </c>
      <c r="P7" s="66" t="s">
        <v>140</v>
      </c>
      <c r="Q7" s="66" t="s">
        <v>141</v>
      </c>
      <c r="R7" s="67" t="s">
        <v>173</v>
      </c>
      <c r="S7" s="65" t="s">
        <v>60</v>
      </c>
      <c r="T7" s="69"/>
      <c r="U7" s="65" t="s">
        <v>60</v>
      </c>
      <c r="V7" s="69"/>
    </row>
    <row r="8" spans="1:22" s="70" customFormat="1" ht="30" x14ac:dyDescent="0.25">
      <c r="A8" s="64" t="s">
        <v>366</v>
      </c>
      <c r="B8" s="78" t="s">
        <v>284</v>
      </c>
      <c r="C8" s="78" t="s">
        <v>334</v>
      </c>
      <c r="D8" s="71" t="s">
        <v>351</v>
      </c>
      <c r="E8" s="78" t="s">
        <v>258</v>
      </c>
      <c r="F8" s="71" t="s">
        <v>34</v>
      </c>
      <c r="G8" s="63" t="s">
        <v>149</v>
      </c>
      <c r="H8" s="63" t="s">
        <v>147</v>
      </c>
      <c r="I8" s="63" t="s">
        <v>134</v>
      </c>
      <c r="J8" s="72" t="s">
        <v>209</v>
      </c>
      <c r="K8" s="72" t="s">
        <v>244</v>
      </c>
      <c r="L8" s="78" t="s">
        <v>104</v>
      </c>
      <c r="M8" s="79" t="str">
        <f>VLOOKUP($B8,AC!$A:$K,11,FALSE)</f>
        <v>YYYR56THAISK04</v>
      </c>
      <c r="N8" s="72" t="s">
        <v>209</v>
      </c>
      <c r="O8" s="74"/>
      <c r="P8" s="66" t="s">
        <v>140</v>
      </c>
      <c r="Q8" s="66" t="s">
        <v>141</v>
      </c>
      <c r="R8" s="67" t="s">
        <v>173</v>
      </c>
      <c r="S8" s="65" t="s">
        <v>60</v>
      </c>
      <c r="T8" s="69"/>
      <c r="U8" s="65" t="s">
        <v>60</v>
      </c>
      <c r="V8" s="69"/>
    </row>
    <row r="9" spans="1:22" s="70" customFormat="1" ht="30" x14ac:dyDescent="0.25">
      <c r="A9" s="64" t="s">
        <v>367</v>
      </c>
      <c r="B9" s="78" t="s">
        <v>284</v>
      </c>
      <c r="C9" s="78" t="s">
        <v>367</v>
      </c>
      <c r="D9" s="71" t="s">
        <v>353</v>
      </c>
      <c r="E9" s="78" t="s">
        <v>258</v>
      </c>
      <c r="F9" s="71" t="s">
        <v>34</v>
      </c>
      <c r="G9" s="63" t="s">
        <v>149</v>
      </c>
      <c r="H9" s="63" t="s">
        <v>147</v>
      </c>
      <c r="I9" s="63" t="s">
        <v>134</v>
      </c>
      <c r="J9" s="72" t="s">
        <v>209</v>
      </c>
      <c r="K9" s="72" t="s">
        <v>244</v>
      </c>
      <c r="L9" s="78" t="s">
        <v>104</v>
      </c>
      <c r="M9" s="79" t="str">
        <f>VLOOKUP($B9,AC!$A:$K,11,FALSE)</f>
        <v>YYYR56THAISK04</v>
      </c>
      <c r="N9" s="72" t="s">
        <v>209</v>
      </c>
      <c r="O9" s="74"/>
      <c r="P9" s="66" t="s">
        <v>140</v>
      </c>
      <c r="Q9" s="66" t="s">
        <v>141</v>
      </c>
      <c r="R9" s="67" t="s">
        <v>173</v>
      </c>
      <c r="S9" s="65" t="s">
        <v>60</v>
      </c>
      <c r="T9" s="69"/>
      <c r="U9" s="65" t="s">
        <v>60</v>
      </c>
      <c r="V9" s="69"/>
    </row>
    <row r="10" spans="1:22" s="70" customFormat="1" ht="45" x14ac:dyDescent="0.25">
      <c r="A10" s="64" t="s">
        <v>430</v>
      </c>
      <c r="B10" s="78" t="s">
        <v>299</v>
      </c>
      <c r="C10" s="78" t="s">
        <v>469</v>
      </c>
      <c r="D10" s="71" t="s">
        <v>302</v>
      </c>
      <c r="E10" s="78" t="s">
        <v>258</v>
      </c>
      <c r="F10" s="71" t="s">
        <v>34</v>
      </c>
      <c r="G10" s="63" t="s">
        <v>149</v>
      </c>
      <c r="H10" s="63" t="s">
        <v>147</v>
      </c>
      <c r="I10" s="63" t="s">
        <v>134</v>
      </c>
      <c r="J10" s="72" t="s">
        <v>209</v>
      </c>
      <c r="K10" s="72" t="s">
        <v>244</v>
      </c>
      <c r="L10" s="78" t="s">
        <v>104</v>
      </c>
      <c r="M10" s="79" t="str">
        <f>VLOOKUP($B10,AC!$A:$K,11,FALSE)</f>
        <v>YYYR56UKSK02</v>
      </c>
      <c r="N10" s="72" t="s">
        <v>209</v>
      </c>
      <c r="O10" s="74"/>
      <c r="P10" s="66" t="s">
        <v>140</v>
      </c>
      <c r="Q10" s="66" t="s">
        <v>141</v>
      </c>
      <c r="R10" s="67" t="s">
        <v>173</v>
      </c>
      <c r="S10" s="65" t="s">
        <v>60</v>
      </c>
      <c r="T10" s="69"/>
      <c r="U10" s="65" t="s">
        <v>60</v>
      </c>
      <c r="V10" s="69"/>
    </row>
    <row r="11" spans="1:22" s="70" customFormat="1" ht="60" x14ac:dyDescent="0.25">
      <c r="A11" s="64" t="s">
        <v>432</v>
      </c>
      <c r="B11" s="78" t="s">
        <v>301</v>
      </c>
      <c r="C11" s="78" t="s">
        <v>463</v>
      </c>
      <c r="D11" s="71" t="s">
        <v>315</v>
      </c>
      <c r="E11" s="78" t="s">
        <v>258</v>
      </c>
      <c r="F11" s="71" t="s">
        <v>34</v>
      </c>
      <c r="G11" s="63" t="s">
        <v>149</v>
      </c>
      <c r="H11" s="63" t="s">
        <v>147</v>
      </c>
      <c r="I11" s="63" t="s">
        <v>134</v>
      </c>
      <c r="J11" s="72" t="s">
        <v>209</v>
      </c>
      <c r="K11" s="72" t="s">
        <v>244</v>
      </c>
      <c r="L11" s="78" t="s">
        <v>104</v>
      </c>
      <c r="M11" s="79" t="str">
        <f>VLOOKUP($B11,AC!$A:$K,11,FALSE)</f>
        <v>YYYR56UKSK03</v>
      </c>
      <c r="N11" s="72" t="s">
        <v>209</v>
      </c>
      <c r="O11" s="74"/>
      <c r="P11" s="66" t="s">
        <v>140</v>
      </c>
      <c r="Q11" s="66" t="s">
        <v>141</v>
      </c>
      <c r="R11" s="67" t="s">
        <v>173</v>
      </c>
      <c r="S11" s="65" t="s">
        <v>60</v>
      </c>
      <c r="T11" s="69"/>
      <c r="U11" s="65" t="s">
        <v>60</v>
      </c>
      <c r="V11" s="69"/>
    </row>
    <row r="12" spans="1:22" s="85" customFormat="1" ht="60" x14ac:dyDescent="0.25">
      <c r="A12" s="64" t="s">
        <v>435</v>
      </c>
      <c r="B12" s="78" t="s">
        <v>416</v>
      </c>
      <c r="C12" s="64" t="s">
        <v>437</v>
      </c>
      <c r="D12" s="71" t="s">
        <v>438</v>
      </c>
      <c r="E12" s="78" t="s">
        <v>258</v>
      </c>
      <c r="F12" s="71" t="s">
        <v>207</v>
      </c>
      <c r="G12" s="63" t="s">
        <v>149</v>
      </c>
      <c r="H12" s="63" t="s">
        <v>147</v>
      </c>
      <c r="I12" s="63" t="s">
        <v>134</v>
      </c>
      <c r="J12" s="72" t="s">
        <v>384</v>
      </c>
      <c r="K12" s="73" t="s">
        <v>385</v>
      </c>
      <c r="L12" s="78" t="s">
        <v>104</v>
      </c>
      <c r="M12" s="79" t="s">
        <v>402</v>
      </c>
      <c r="N12" s="72" t="s">
        <v>384</v>
      </c>
      <c r="O12" s="101" t="s">
        <v>507</v>
      </c>
      <c r="P12" s="98" t="s">
        <v>140</v>
      </c>
      <c r="Q12" s="98" t="s">
        <v>141</v>
      </c>
      <c r="R12" s="67" t="s">
        <v>173</v>
      </c>
      <c r="S12" s="99" t="s">
        <v>60</v>
      </c>
      <c r="T12" s="97"/>
      <c r="U12" s="99" t="s">
        <v>60</v>
      </c>
      <c r="V12" s="97"/>
    </row>
    <row r="13" spans="1:22" s="85" customFormat="1" ht="45" x14ac:dyDescent="0.25">
      <c r="A13" s="64" t="s">
        <v>437</v>
      </c>
      <c r="B13" s="78" t="s">
        <v>418</v>
      </c>
      <c r="C13" s="64" t="s">
        <v>449</v>
      </c>
      <c r="D13" s="71" t="s">
        <v>409</v>
      </c>
      <c r="E13" s="78" t="s">
        <v>258</v>
      </c>
      <c r="F13" s="71" t="s">
        <v>207</v>
      </c>
      <c r="G13" s="63" t="s">
        <v>149</v>
      </c>
      <c r="H13" s="63" t="s">
        <v>147</v>
      </c>
      <c r="I13" s="63" t="s">
        <v>134</v>
      </c>
      <c r="J13" s="72" t="s">
        <v>384</v>
      </c>
      <c r="K13" s="73" t="s">
        <v>385</v>
      </c>
      <c r="L13" s="78" t="s">
        <v>104</v>
      </c>
      <c r="M13" s="79" t="s">
        <v>412</v>
      </c>
      <c r="N13" s="72" t="s">
        <v>384</v>
      </c>
      <c r="O13" s="79" t="s">
        <v>498</v>
      </c>
      <c r="P13" s="98" t="s">
        <v>140</v>
      </c>
      <c r="Q13" s="98" t="s">
        <v>141</v>
      </c>
      <c r="R13" s="67" t="s">
        <v>173</v>
      </c>
      <c r="S13" s="99" t="s">
        <v>60</v>
      </c>
      <c r="T13" s="97"/>
      <c r="U13" s="99" t="s">
        <v>60</v>
      </c>
      <c r="V13" s="97"/>
    </row>
  </sheetData>
  <dataConsolidate/>
  <dataValidations count="3">
    <dataValidation type="list" allowBlank="1" showErrorMessage="1" sqref="G2:G13">
      <formula1>"http://singlemodelc.nat.bt.com/,http://singlemodela.nat.bt.com/default.aspx"</formula1>
    </dataValidation>
    <dataValidation type="list" allowBlank="1" showErrorMessage="1" sqref="H2:H13">
      <formula1>"http://aibwebb-ws.nat.bt.com:61014/aibweb/,http://aibwebc-ws.nat.bt.com:61007/aibweb/,http://aibweb-gs.nat.bt.com:61108/aibweb/"</formula1>
    </dataValidation>
    <dataValidation type="list" allowBlank="1" showErrorMessage="1" sqref="I2:I13">
      <formula1>"http://bfgimst3.nat.bt.com/bfgims.asp,http://bfgimst1.nat.bt.com/bfgims.asp"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"/>
  <sheetViews>
    <sheetView workbookViewId="0">
      <selection activeCell="G3" sqref="G3:H3"/>
    </sheetView>
  </sheetViews>
  <sheetFormatPr defaultRowHeight="15" x14ac:dyDescent="0.25"/>
  <cols>
    <col min="2" max="2" width="12.140625" customWidth="1"/>
    <col min="4" max="4" width="13.5703125" customWidth="1"/>
    <col min="5" max="5" width="11.7109375" customWidth="1"/>
    <col min="6" max="6" width="32.28515625" customWidth="1"/>
    <col min="7" max="7" width="18.28515625" customWidth="1"/>
    <col min="8" max="8" width="24.7109375" customWidth="1"/>
    <col min="9" max="9" width="11.42578125" customWidth="1"/>
    <col min="10" max="10" width="13.140625" customWidth="1"/>
    <col min="11" max="11" width="10.85546875" customWidth="1"/>
    <col min="12" max="12" width="15.42578125" bestFit="1" customWidth="1"/>
    <col min="13" max="13" width="16.5703125" customWidth="1"/>
    <col min="14" max="14" width="24" customWidth="1"/>
    <col min="15" max="15" width="15.42578125" customWidth="1"/>
    <col min="16" max="16" width="24" customWidth="1"/>
    <col min="17" max="17" width="14.28515625" customWidth="1"/>
    <col min="18" max="18" width="14.5703125" customWidth="1"/>
    <col min="19" max="19" width="9.5703125" customWidth="1"/>
    <col min="20" max="20" width="13.85546875" customWidth="1"/>
    <col min="21" max="21" width="12.42578125" customWidth="1"/>
    <col min="22" max="22" width="11.140625" customWidth="1"/>
    <col min="23" max="23" width="17" customWidth="1"/>
    <col min="24" max="24" width="16" customWidth="1"/>
    <col min="25" max="25" width="16.42578125" customWidth="1"/>
    <col min="26" max="26" width="16.85546875" customWidth="1"/>
    <col min="27" max="27" width="15.42578125" customWidth="1"/>
    <col min="28" max="28" width="9.140625" customWidth="1"/>
    <col min="29" max="29" width="18.5703125" customWidth="1"/>
    <col min="30" max="30" width="7.140625" customWidth="1"/>
    <col min="31" max="31" width="17.7109375" bestFit="1" customWidth="1"/>
  </cols>
  <sheetData>
    <row r="1" spans="1:34" s="70" customFormat="1" ht="45" customHeight="1" x14ac:dyDescent="0.25">
      <c r="A1" s="37" t="s">
        <v>139</v>
      </c>
      <c r="B1" s="37" t="s">
        <v>136</v>
      </c>
      <c r="C1" s="37" t="s">
        <v>169</v>
      </c>
      <c r="D1" s="37" t="s">
        <v>168</v>
      </c>
      <c r="E1" s="22" t="s">
        <v>243</v>
      </c>
      <c r="F1" s="37" t="s">
        <v>188</v>
      </c>
      <c r="G1" s="37" t="s">
        <v>133</v>
      </c>
      <c r="H1" s="37" t="s">
        <v>116</v>
      </c>
      <c r="I1" s="37" t="s">
        <v>189</v>
      </c>
      <c r="J1" s="37" t="s">
        <v>22</v>
      </c>
      <c r="K1" s="22" t="s">
        <v>190</v>
      </c>
      <c r="L1" s="37" t="s">
        <v>191</v>
      </c>
      <c r="M1" s="37" t="s">
        <v>192</v>
      </c>
      <c r="N1" s="37" t="s">
        <v>193</v>
      </c>
      <c r="O1" s="37" t="s">
        <v>11</v>
      </c>
      <c r="P1" s="37" t="s">
        <v>194</v>
      </c>
      <c r="Q1" s="37" t="s">
        <v>16</v>
      </c>
      <c r="R1" s="37" t="s">
        <v>10</v>
      </c>
      <c r="S1" s="81" t="s">
        <v>195</v>
      </c>
      <c r="T1" s="37" t="s">
        <v>196</v>
      </c>
      <c r="U1" s="37" t="s">
        <v>17</v>
      </c>
      <c r="V1" s="37" t="s">
        <v>18</v>
      </c>
      <c r="W1" s="37" t="s">
        <v>197</v>
      </c>
      <c r="X1" s="37" t="s">
        <v>198</v>
      </c>
      <c r="Y1" s="37" t="s">
        <v>199</v>
      </c>
      <c r="Z1" s="37" t="s">
        <v>200</v>
      </c>
      <c r="AA1" s="37" t="s">
        <v>201</v>
      </c>
      <c r="AB1" s="37" t="s">
        <v>202</v>
      </c>
      <c r="AC1" s="37" t="s">
        <v>203</v>
      </c>
      <c r="AD1" s="81" t="s">
        <v>204</v>
      </c>
      <c r="AE1" s="37" t="s">
        <v>205</v>
      </c>
      <c r="AH1" s="82"/>
    </row>
    <row r="2" spans="1:34" s="85" customFormat="1" ht="49.5" customHeight="1" x14ac:dyDescent="0.25">
      <c r="A2" s="78" t="s">
        <v>103</v>
      </c>
      <c r="B2" s="78" t="s">
        <v>206</v>
      </c>
      <c r="C2" s="78" t="s">
        <v>258</v>
      </c>
      <c r="D2" s="78" t="s">
        <v>207</v>
      </c>
      <c r="E2" s="51"/>
      <c r="F2" s="63" t="s">
        <v>208</v>
      </c>
      <c r="G2" s="72" t="s">
        <v>209</v>
      </c>
      <c r="H2" s="73" t="s">
        <v>210</v>
      </c>
      <c r="I2" s="73" t="s">
        <v>211</v>
      </c>
      <c r="J2" s="78" t="s">
        <v>170</v>
      </c>
      <c r="K2" s="51"/>
      <c r="L2" s="79" t="s">
        <v>212</v>
      </c>
      <c r="M2" s="78" t="s">
        <v>213</v>
      </c>
      <c r="N2" s="83" t="s">
        <v>214</v>
      </c>
      <c r="O2" s="78" t="s">
        <v>251</v>
      </c>
      <c r="P2" s="78" t="s">
        <v>252</v>
      </c>
      <c r="Q2" s="75" t="s">
        <v>253</v>
      </c>
      <c r="R2" s="78" t="s">
        <v>121</v>
      </c>
      <c r="S2" s="51"/>
      <c r="T2" s="78" t="s">
        <v>215</v>
      </c>
      <c r="U2" s="78" t="s">
        <v>216</v>
      </c>
      <c r="V2" s="78" t="s">
        <v>217</v>
      </c>
      <c r="W2" s="63" t="s">
        <v>218</v>
      </c>
      <c r="X2" s="84" t="s">
        <v>219</v>
      </c>
      <c r="Y2" s="84" t="s">
        <v>220</v>
      </c>
      <c r="Z2" s="79" t="s">
        <v>101</v>
      </c>
      <c r="AA2" s="79" t="s">
        <v>101</v>
      </c>
      <c r="AB2" s="79" t="s">
        <v>221</v>
      </c>
      <c r="AC2" s="78" t="s">
        <v>250</v>
      </c>
      <c r="AD2" s="51"/>
      <c r="AE2" s="79" t="s">
        <v>250</v>
      </c>
      <c r="AH2" s="86"/>
    </row>
    <row r="3" spans="1:34" s="85" customFormat="1" ht="49.5" customHeight="1" x14ac:dyDescent="0.25">
      <c r="A3" s="78" t="s">
        <v>181</v>
      </c>
      <c r="B3" s="78">
        <v>11</v>
      </c>
      <c r="C3" s="78" t="s">
        <v>258</v>
      </c>
      <c r="D3" s="78">
        <v>1</v>
      </c>
      <c r="E3" s="51"/>
      <c r="F3" s="63" t="s">
        <v>208</v>
      </c>
      <c r="G3" s="72" t="s">
        <v>209</v>
      </c>
      <c r="H3" s="72" t="s">
        <v>244</v>
      </c>
      <c r="I3" s="73" t="s">
        <v>211</v>
      </c>
      <c r="J3" s="78" t="s">
        <v>170</v>
      </c>
      <c r="K3" s="51"/>
      <c r="L3" s="79" t="s">
        <v>212</v>
      </c>
      <c r="M3" s="78" t="s">
        <v>213</v>
      </c>
      <c r="N3" s="83" t="s">
        <v>214</v>
      </c>
      <c r="O3" s="78" t="s">
        <v>255</v>
      </c>
      <c r="P3" s="78" t="s">
        <v>252</v>
      </c>
      <c r="Q3" s="75" t="s">
        <v>253</v>
      </c>
      <c r="R3" s="78" t="s">
        <v>121</v>
      </c>
      <c r="S3" s="51"/>
      <c r="T3" s="78" t="s">
        <v>215</v>
      </c>
      <c r="U3" s="78" t="s">
        <v>216</v>
      </c>
      <c r="V3" s="78" t="s">
        <v>217</v>
      </c>
      <c r="W3" s="63" t="s">
        <v>218</v>
      </c>
      <c r="X3" s="84" t="s">
        <v>309</v>
      </c>
      <c r="Y3" s="84" t="s">
        <v>308</v>
      </c>
      <c r="Z3" s="79" t="s">
        <v>101</v>
      </c>
      <c r="AA3" s="79" t="s">
        <v>101</v>
      </c>
      <c r="AB3" s="79" t="s">
        <v>221</v>
      </c>
      <c r="AC3" s="78" t="s">
        <v>250</v>
      </c>
      <c r="AD3" s="51"/>
      <c r="AE3" s="79" t="s">
        <v>250</v>
      </c>
      <c r="AH3" s="86"/>
    </row>
  </sheetData>
  <dataValidations count="2">
    <dataValidation type="list" allowBlank="1" showInputMessage="1" showErrorMessage="1" sqref="Z2:AA3">
      <formula1>"Yes,No"</formula1>
    </dataValidation>
    <dataValidation type="list" allowBlank="1" showErrorMessage="1" sqref="F2:F3">
      <formula1>"http://www.gspt1.globalservices.bt.com/uk/en/my_account, https://www.gspt3.globalservices.nat.bt.com:53515/uk/en/my_account"</formula1>
    </dataValidation>
  </dataValidations>
  <hyperlinks>
    <hyperlink ref="W2" r:id="rId1"/>
    <hyperlink ref="W3" r:id="rId2"/>
  </hyperlinks>
  <pageMargins left="0.7" right="0.7" top="0.75" bottom="0.75" header="0.3" footer="0.3"/>
  <pageSetup paperSize="9" orientation="portrait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"/>
  <sheetViews>
    <sheetView workbookViewId="0">
      <selection activeCell="N12" sqref="N12"/>
    </sheetView>
  </sheetViews>
  <sheetFormatPr defaultRowHeight="15" x14ac:dyDescent="0.25"/>
  <cols>
    <col min="2" max="2" width="11.5703125" style="70" customWidth="1"/>
    <col min="3" max="3" width="12.5703125" customWidth="1"/>
    <col min="4" max="4" width="11.140625" customWidth="1"/>
    <col min="5" max="5" width="12.28515625" customWidth="1"/>
    <col min="7" max="7" width="45.42578125" customWidth="1"/>
    <col min="8" max="8" width="12.5703125" customWidth="1"/>
    <col min="9" max="9" width="21.42578125" bestFit="1" customWidth="1"/>
    <col min="10" max="10" width="12.140625" customWidth="1"/>
    <col min="12" max="12" width="14.140625" customWidth="1"/>
    <col min="13" max="13" width="20.7109375" bestFit="1" customWidth="1"/>
    <col min="14" max="14" width="15" customWidth="1"/>
    <col min="15" max="15" width="17.42578125" customWidth="1"/>
    <col min="16" max="16" width="21.28515625" customWidth="1"/>
    <col min="17" max="17" width="21.28515625" style="70" customWidth="1"/>
    <col min="18" max="18" width="18.42578125" customWidth="1"/>
  </cols>
  <sheetData>
    <row r="1" spans="1:18" s="70" customFormat="1" ht="45" customHeight="1" x14ac:dyDescent="0.25">
      <c r="A1" s="37" t="s">
        <v>139</v>
      </c>
      <c r="B1" s="37" t="s">
        <v>254</v>
      </c>
      <c r="C1" s="37" t="s">
        <v>136</v>
      </c>
      <c r="D1" s="37" t="s">
        <v>169</v>
      </c>
      <c r="E1" s="37" t="s">
        <v>168</v>
      </c>
      <c r="F1" s="87" t="s">
        <v>223</v>
      </c>
      <c r="G1" s="37" t="s">
        <v>224</v>
      </c>
      <c r="H1" s="37" t="s">
        <v>133</v>
      </c>
      <c r="I1" s="37" t="s">
        <v>116</v>
      </c>
      <c r="J1" s="37" t="s">
        <v>22</v>
      </c>
      <c r="K1" s="22" t="s">
        <v>225</v>
      </c>
      <c r="L1" s="37" t="s">
        <v>226</v>
      </c>
      <c r="M1" s="37" t="s">
        <v>227</v>
      </c>
      <c r="N1" s="37" t="s">
        <v>228</v>
      </c>
      <c r="O1" s="37" t="s">
        <v>229</v>
      </c>
      <c r="P1" s="90" t="s">
        <v>246</v>
      </c>
      <c r="Q1" s="90" t="s">
        <v>249</v>
      </c>
      <c r="R1" s="90" t="s">
        <v>247</v>
      </c>
    </row>
    <row r="2" spans="1:18" s="85" customFormat="1" ht="49.5" customHeight="1" x14ac:dyDescent="0.25">
      <c r="A2" s="78" t="s">
        <v>21</v>
      </c>
      <c r="B2" s="78" t="s">
        <v>103</v>
      </c>
      <c r="C2" s="78" t="s">
        <v>206</v>
      </c>
      <c r="D2" s="78" t="s">
        <v>258</v>
      </c>
      <c r="E2" s="78" t="s">
        <v>207</v>
      </c>
      <c r="F2" s="51"/>
      <c r="G2" s="88" t="s">
        <v>230</v>
      </c>
      <c r="H2" s="72" t="s">
        <v>231</v>
      </c>
      <c r="I2" s="89" t="s">
        <v>232</v>
      </c>
      <c r="J2" s="78" t="s">
        <v>170</v>
      </c>
      <c r="K2" s="51"/>
      <c r="L2" s="78"/>
      <c r="M2" s="74" t="s">
        <v>233</v>
      </c>
      <c r="N2" s="78" t="s">
        <v>234</v>
      </c>
      <c r="O2" s="79" t="s">
        <v>235</v>
      </c>
      <c r="P2" s="78" t="s">
        <v>234</v>
      </c>
      <c r="Q2" s="79" t="s">
        <v>235</v>
      </c>
      <c r="R2" s="79" t="s">
        <v>248</v>
      </c>
    </row>
    <row r="3" spans="1:18" s="85" customFormat="1" ht="49.5" customHeight="1" x14ac:dyDescent="0.25">
      <c r="A3" s="78" t="s">
        <v>182</v>
      </c>
      <c r="B3" s="78" t="s">
        <v>181</v>
      </c>
      <c r="C3" s="78">
        <v>11</v>
      </c>
      <c r="D3" s="78" t="s">
        <v>258</v>
      </c>
      <c r="E3" s="78">
        <v>1</v>
      </c>
      <c r="F3" s="51"/>
      <c r="G3" s="88" t="s">
        <v>230</v>
      </c>
      <c r="H3" s="72" t="s">
        <v>231</v>
      </c>
      <c r="I3" s="89" t="s">
        <v>245</v>
      </c>
      <c r="J3" s="78" t="s">
        <v>170</v>
      </c>
      <c r="K3" s="51"/>
      <c r="L3" s="74"/>
      <c r="M3" s="74" t="s">
        <v>233</v>
      </c>
      <c r="N3" s="78" t="s">
        <v>234</v>
      </c>
      <c r="O3" s="79" t="s">
        <v>235</v>
      </c>
      <c r="P3" s="78" t="s">
        <v>234</v>
      </c>
      <c r="Q3" s="79" t="s">
        <v>235</v>
      </c>
      <c r="R3" s="79" t="s">
        <v>248</v>
      </c>
    </row>
  </sheetData>
  <dataValidations count="1">
    <dataValidation type="list" allowBlank="1" showErrorMessage="1" sqref="G2:G3">
      <formula1>"http://www.gspt1.globalservices.bt.com/uk/en/my_account, https://www.gspt3.globalservices.nat.bt.com:53515/uk/en/my_account"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workbookViewId="0">
      <selection activeCell="G7" sqref="G7"/>
    </sheetView>
  </sheetViews>
  <sheetFormatPr defaultRowHeight="15" x14ac:dyDescent="0.25"/>
  <cols>
    <col min="2" max="2" width="11.85546875" customWidth="1"/>
    <col min="3" max="3" width="10" customWidth="1"/>
    <col min="4" max="4" width="12.28515625" customWidth="1"/>
    <col min="5" max="5" width="8.28515625" customWidth="1"/>
    <col min="6" max="6" width="20.5703125" customWidth="1"/>
    <col min="7" max="7" width="13" customWidth="1"/>
    <col min="8" max="8" width="17.140625" customWidth="1"/>
    <col min="9" max="9" width="14" customWidth="1"/>
    <col min="11" max="11" width="13.28515625" customWidth="1"/>
    <col min="12" max="12" width="19.5703125" customWidth="1"/>
    <col min="13" max="13" width="17.42578125" customWidth="1"/>
    <col min="14" max="14" width="14.7109375" customWidth="1"/>
  </cols>
  <sheetData>
    <row r="1" spans="1:14" s="70" customFormat="1" ht="45" customHeight="1" x14ac:dyDescent="0.25">
      <c r="A1" s="37" t="s">
        <v>139</v>
      </c>
      <c r="B1" s="37" t="s">
        <v>136</v>
      </c>
      <c r="C1" s="37" t="s">
        <v>169</v>
      </c>
      <c r="D1" s="37" t="s">
        <v>168</v>
      </c>
      <c r="E1" s="87" t="s">
        <v>242</v>
      </c>
      <c r="F1" s="37" t="s">
        <v>236</v>
      </c>
      <c r="G1" s="37" t="s">
        <v>133</v>
      </c>
      <c r="H1" s="37" t="s">
        <v>116</v>
      </c>
      <c r="I1" s="37" t="s">
        <v>22</v>
      </c>
      <c r="J1" s="22" t="s">
        <v>225</v>
      </c>
      <c r="K1" s="37" t="s">
        <v>192</v>
      </c>
      <c r="L1" s="37" t="s">
        <v>237</v>
      </c>
      <c r="M1" s="37" t="s">
        <v>238</v>
      </c>
      <c r="N1" s="37" t="s">
        <v>239</v>
      </c>
    </row>
    <row r="2" spans="1:14" s="85" customFormat="1" ht="49.5" customHeight="1" x14ac:dyDescent="0.25">
      <c r="A2" s="78" t="s">
        <v>103</v>
      </c>
      <c r="B2" s="78" t="s">
        <v>206</v>
      </c>
      <c r="C2" s="78" t="s">
        <v>180</v>
      </c>
      <c r="D2" s="78" t="s">
        <v>207</v>
      </c>
      <c r="E2" s="51"/>
      <c r="F2" s="63" t="s">
        <v>134</v>
      </c>
      <c r="G2" s="72" t="s">
        <v>142</v>
      </c>
      <c r="H2" s="73" t="s">
        <v>186</v>
      </c>
      <c r="I2" s="78" t="s">
        <v>170</v>
      </c>
      <c r="J2" s="51"/>
      <c r="K2" s="78" t="s">
        <v>222</v>
      </c>
      <c r="L2" s="74" t="s">
        <v>240</v>
      </c>
      <c r="M2" s="78" t="s">
        <v>241</v>
      </c>
      <c r="N2" s="79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30" sqref="B30"/>
    </sheetView>
  </sheetViews>
  <sheetFormatPr defaultRowHeight="15" x14ac:dyDescent="0.25"/>
  <cols>
    <col min="1" max="1" width="13.42578125" customWidth="1"/>
    <col min="2" max="2" width="35.5703125" customWidth="1"/>
    <col min="3" max="3" width="22.140625" customWidth="1"/>
    <col min="4" max="4" width="27.140625" customWidth="1"/>
    <col min="5" max="5" width="10.28515625" bestFit="1" customWidth="1"/>
    <col min="6" max="6" width="37.5703125" customWidth="1"/>
    <col min="7" max="7" width="22.28515625" bestFit="1" customWidth="1"/>
    <col min="8" max="8" width="14.28515625" customWidth="1"/>
    <col min="9" max="9" width="16.28515625" customWidth="1"/>
    <col min="10" max="10" width="14.5703125" customWidth="1"/>
  </cols>
  <sheetData>
    <row r="1" spans="1:9" x14ac:dyDescent="0.25">
      <c r="A1" s="10" t="s">
        <v>0</v>
      </c>
      <c r="B1" s="10" t="s">
        <v>3</v>
      </c>
      <c r="C1" s="10" t="s">
        <v>133</v>
      </c>
      <c r="D1" s="10" t="s">
        <v>116</v>
      </c>
      <c r="E1" s="12" t="s">
        <v>22</v>
      </c>
      <c r="F1" s="10" t="s">
        <v>126</v>
      </c>
      <c r="G1" s="10" t="s">
        <v>5</v>
      </c>
      <c r="H1" s="10" t="s">
        <v>127</v>
      </c>
      <c r="I1" s="10" t="s">
        <v>128</v>
      </c>
    </row>
    <row r="2" spans="1:9" ht="30" x14ac:dyDescent="0.25">
      <c r="A2" s="13" t="s">
        <v>123</v>
      </c>
      <c r="B2" s="21" t="s">
        <v>134</v>
      </c>
      <c r="C2" s="14" t="s">
        <v>105</v>
      </c>
      <c r="D2" s="6" t="s">
        <v>135</v>
      </c>
      <c r="E2" s="16" t="s">
        <v>104</v>
      </c>
      <c r="F2" s="15" t="s">
        <v>132</v>
      </c>
      <c r="G2" s="18" t="s">
        <v>130</v>
      </c>
      <c r="H2" s="8" t="s">
        <v>131</v>
      </c>
      <c r="I2" s="17" t="s">
        <v>129</v>
      </c>
    </row>
    <row r="3" spans="1:9" ht="30" x14ac:dyDescent="0.25">
      <c r="A3" s="7" t="s">
        <v>124</v>
      </c>
      <c r="B3" s="13" t="s">
        <v>134</v>
      </c>
      <c r="C3" s="5" t="s">
        <v>125</v>
      </c>
      <c r="D3" s="8" t="s">
        <v>107</v>
      </c>
      <c r="E3" s="4" t="s">
        <v>104</v>
      </c>
      <c r="F3" s="8"/>
      <c r="G3" s="9"/>
      <c r="H3" s="9"/>
      <c r="I3" s="9"/>
    </row>
  </sheetData>
  <hyperlinks>
    <hyperlink ref="B2" r:id="rId1"/>
  </hyperlinks>
  <pageMargins left="0.7" right="0.7" top="0.75" bottom="0.75" header="0.3" footer="0.3"/>
  <pageSetup paperSize="9"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1"/>
  <sheetViews>
    <sheetView workbookViewId="0">
      <selection activeCell="H12" sqref="H12"/>
    </sheetView>
  </sheetViews>
  <sheetFormatPr defaultRowHeight="15" x14ac:dyDescent="0.25"/>
  <cols>
    <col min="2" max="2" width="25.28515625" customWidth="1"/>
    <col min="3" max="3" width="8.85546875" bestFit="1" customWidth="1"/>
    <col min="4" max="4" width="15" bestFit="1" customWidth="1"/>
  </cols>
  <sheetData>
    <row r="1" spans="2:4" ht="15.75" thickBot="1" x14ac:dyDescent="0.3"/>
    <row r="2" spans="2:4" ht="15.75" thickBot="1" x14ac:dyDescent="0.3">
      <c r="B2" s="25" t="s">
        <v>151</v>
      </c>
      <c r="C2" s="26" t="s">
        <v>152</v>
      </c>
      <c r="D2" s="26" t="s">
        <v>153</v>
      </c>
    </row>
    <row r="3" spans="2:4" ht="15.75" thickBot="1" x14ac:dyDescent="0.3">
      <c r="B3" s="27" t="s">
        <v>117</v>
      </c>
      <c r="C3" s="28" t="s">
        <v>118</v>
      </c>
      <c r="D3" s="28" t="s">
        <v>154</v>
      </c>
    </row>
    <row r="4" spans="2:4" ht="15.75" thickBot="1" x14ac:dyDescent="0.3">
      <c r="B4" s="27" t="s">
        <v>143</v>
      </c>
      <c r="C4" s="28" t="s">
        <v>100</v>
      </c>
      <c r="D4" s="28" t="s">
        <v>155</v>
      </c>
    </row>
    <row r="5" spans="2:4" ht="15.75" thickBot="1" x14ac:dyDescent="0.3">
      <c r="B5" s="27" t="s">
        <v>161</v>
      </c>
      <c r="C5" s="28" t="s">
        <v>100</v>
      </c>
      <c r="D5" s="28" t="s">
        <v>156</v>
      </c>
    </row>
    <row r="6" spans="2:4" ht="15.75" thickBot="1" x14ac:dyDescent="0.3">
      <c r="B6" s="27" t="s">
        <v>53</v>
      </c>
      <c r="C6" s="28" t="s">
        <v>54</v>
      </c>
      <c r="D6" s="28" t="s">
        <v>167</v>
      </c>
    </row>
    <row r="7" spans="2:4" ht="15.75" thickBot="1" x14ac:dyDescent="0.3">
      <c r="B7" s="27" t="s">
        <v>162</v>
      </c>
      <c r="C7" s="28" t="s">
        <v>100</v>
      </c>
      <c r="D7" s="29" t="s">
        <v>157</v>
      </c>
    </row>
    <row r="8" spans="2:4" ht="15.75" thickBot="1" x14ac:dyDescent="0.3">
      <c r="B8" s="27" t="s">
        <v>163</v>
      </c>
      <c r="C8" s="28" t="s">
        <v>100</v>
      </c>
      <c r="D8" s="29" t="s">
        <v>158</v>
      </c>
    </row>
    <row r="9" spans="2:4" ht="15.75" thickBot="1" x14ac:dyDescent="0.3">
      <c r="B9" s="27" t="s">
        <v>164</v>
      </c>
      <c r="C9" s="28" t="s">
        <v>100</v>
      </c>
      <c r="D9" s="28" t="s">
        <v>159</v>
      </c>
    </row>
    <row r="10" spans="2:4" ht="15.75" thickBot="1" x14ac:dyDescent="0.3">
      <c r="B10" s="27" t="s">
        <v>165</v>
      </c>
      <c r="C10" s="28" t="s">
        <v>54</v>
      </c>
      <c r="D10" s="28" t="s">
        <v>160</v>
      </c>
    </row>
    <row r="11" spans="2:4" ht="15.75" thickBot="1" x14ac:dyDescent="0.3">
      <c r="B11" s="27" t="s">
        <v>166</v>
      </c>
      <c r="C11" s="28" t="s">
        <v>54</v>
      </c>
      <c r="D11" s="28" t="s">
        <v>167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AC</vt:lpstr>
      <vt:lpstr>CQM</vt:lpstr>
      <vt:lpstr>SD</vt:lpstr>
      <vt:lpstr>GSP</vt:lpstr>
      <vt:lpstr>EXPSSR</vt:lpstr>
      <vt:lpstr>BFGSSR</vt:lpstr>
      <vt:lpstr>BFG_IMS</vt:lpstr>
      <vt:lpstr>NetworkID</vt:lpstr>
    </vt:vector>
  </TitlesOfParts>
  <Company>BT Plc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Thomas,V,Veena,TAQ1 F</dc:creator>
  <cp:lastModifiedBy>Ong,ST,Josh,TAQ1 R</cp:lastModifiedBy>
  <dcterms:created xsi:type="dcterms:W3CDTF">2017-04-12T02:23:33Z</dcterms:created>
  <dcterms:modified xsi:type="dcterms:W3CDTF">2018-06-05T07:41:14Z</dcterms:modified>
</cp:coreProperties>
</file>