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ap_Shut\Documents\"/>
    </mc:Choice>
  </mc:AlternateContent>
  <xr:revisionPtr revIDLastSave="0" documentId="13_ncr:1_{6AEFBCA8-2AC3-4328-80BD-F16233AF0B9D}" xr6:coauthVersionLast="46" xr6:coauthVersionMax="46" xr10:uidLastSave="{00000000-0000-0000-0000-000000000000}"/>
  <bookViews>
    <workbookView xWindow="8100" yWindow="3120" windowWidth="21690" windowHeight="11385" xr2:uid="{05BBF487-56E6-4208-A067-02C572897A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" i="1" l="1"/>
  <c r="O45" i="1"/>
  <c r="O46" i="1"/>
  <c r="O47" i="1"/>
  <c r="O48" i="1"/>
  <c r="O49" i="1"/>
  <c r="O50" i="1"/>
  <c r="O51" i="1"/>
  <c r="O52" i="1"/>
  <c r="O53" i="1"/>
  <c r="O54" i="1"/>
  <c r="O43" i="1"/>
  <c r="N44" i="1"/>
  <c r="N45" i="1"/>
  <c r="N46" i="1"/>
  <c r="N47" i="1"/>
  <c r="N48" i="1"/>
  <c r="N49" i="1"/>
  <c r="N50" i="1"/>
  <c r="N51" i="1"/>
  <c r="N52" i="1"/>
  <c r="N53" i="1"/>
  <c r="N54" i="1"/>
  <c r="N43" i="1"/>
  <c r="N55" i="1"/>
  <c r="K44" i="1"/>
  <c r="K45" i="1"/>
  <c r="K46" i="1"/>
  <c r="K47" i="1"/>
  <c r="K48" i="1"/>
  <c r="K49" i="1"/>
  <c r="K50" i="1"/>
  <c r="K51" i="1"/>
  <c r="K52" i="1"/>
  <c r="K53" i="1"/>
  <c r="K54" i="1"/>
  <c r="K43" i="1"/>
  <c r="J44" i="1"/>
  <c r="J45" i="1"/>
  <c r="J46" i="1"/>
  <c r="J47" i="1"/>
  <c r="J48" i="1"/>
  <c r="J49" i="1"/>
  <c r="J50" i="1"/>
  <c r="J51" i="1"/>
  <c r="J52" i="1"/>
  <c r="J53" i="1"/>
  <c r="J54" i="1"/>
  <c r="J43" i="1"/>
  <c r="J55" i="1"/>
  <c r="I44" i="1"/>
  <c r="I45" i="1"/>
  <c r="I46" i="1"/>
  <c r="I47" i="1"/>
  <c r="I48" i="1"/>
  <c r="I49" i="1"/>
  <c r="I50" i="1"/>
  <c r="I51" i="1"/>
  <c r="I52" i="1"/>
  <c r="I53" i="1"/>
  <c r="I54" i="1"/>
  <c r="I43" i="1"/>
  <c r="E43" i="1"/>
  <c r="C55" i="1"/>
  <c r="E44" i="1"/>
  <c r="E45" i="1"/>
  <c r="E46" i="1"/>
  <c r="E47" i="1"/>
  <c r="E48" i="1"/>
  <c r="E49" i="1"/>
  <c r="E50" i="1"/>
  <c r="E51" i="1"/>
  <c r="E52" i="1"/>
  <c r="E53" i="1"/>
  <c r="E54" i="1"/>
  <c r="B70" i="1"/>
  <c r="B71" i="1"/>
  <c r="B72" i="1"/>
  <c r="B73" i="1"/>
  <c r="B74" i="1"/>
  <c r="B75" i="1"/>
  <c r="B76" i="1"/>
  <c r="B77" i="1"/>
  <c r="B78" i="1"/>
  <c r="B79" i="1"/>
  <c r="B80" i="1"/>
  <c r="B69" i="1"/>
  <c r="B58" i="1"/>
  <c r="B59" i="1"/>
  <c r="B60" i="1"/>
  <c r="B61" i="1"/>
  <c r="B62" i="1"/>
  <c r="B63" i="1"/>
  <c r="B64" i="1"/>
  <c r="B65" i="1"/>
  <c r="B66" i="1"/>
  <c r="B67" i="1"/>
  <c r="B68" i="1"/>
  <c r="B57" i="1"/>
  <c r="A87" i="1"/>
  <c r="A88" i="1"/>
  <c r="A89" i="1" s="1"/>
  <c r="A90" i="1" s="1"/>
  <c r="A91" i="1" s="1"/>
  <c r="A92" i="1" s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58" i="1"/>
  <c r="A44" i="1"/>
  <c r="A45" i="1"/>
  <c r="A46" i="1"/>
  <c r="A47" i="1"/>
  <c r="A48" i="1"/>
  <c r="A49" i="1"/>
  <c r="A50" i="1"/>
  <c r="A51" i="1"/>
  <c r="A52" i="1"/>
  <c r="A53" i="1"/>
  <c r="A54" i="1"/>
  <c r="A43" i="1"/>
  <c r="B43" i="1"/>
  <c r="C44" i="1"/>
  <c r="C45" i="1"/>
  <c r="C46" i="1"/>
  <c r="C47" i="1"/>
  <c r="C48" i="1"/>
  <c r="C49" i="1"/>
  <c r="C50" i="1"/>
  <c r="C51" i="1"/>
  <c r="C52" i="1"/>
  <c r="C53" i="1"/>
  <c r="C54" i="1"/>
  <c r="C43" i="1"/>
  <c r="B55" i="1"/>
  <c r="B41" i="1"/>
  <c r="B47" i="1"/>
  <c r="F39" i="1"/>
  <c r="B39" i="1"/>
  <c r="F55" i="1" l="1"/>
  <c r="B54" i="1"/>
  <c r="B50" i="1"/>
  <c r="B46" i="1"/>
  <c r="B53" i="1"/>
  <c r="B49" i="1"/>
  <c r="B45" i="1"/>
  <c r="B52" i="1"/>
  <c r="B48" i="1"/>
  <c r="B44" i="1"/>
  <c r="B51" i="1"/>
  <c r="F46" i="1" l="1"/>
  <c r="G46" i="1" s="1"/>
  <c r="F50" i="1"/>
  <c r="G50" i="1" s="1"/>
  <c r="F54" i="1"/>
  <c r="G54" i="1" s="1"/>
  <c r="F47" i="1"/>
  <c r="G47" i="1" s="1"/>
  <c r="F51" i="1"/>
  <c r="G51" i="1" s="1"/>
  <c r="F43" i="1"/>
  <c r="G43" i="1" s="1"/>
  <c r="F44" i="1"/>
  <c r="G44" i="1" s="1"/>
  <c r="F48" i="1"/>
  <c r="G48" i="1" s="1"/>
  <c r="F52" i="1"/>
  <c r="G52" i="1" s="1"/>
  <c r="F45" i="1"/>
  <c r="G45" i="1" s="1"/>
  <c r="F49" i="1"/>
  <c r="G49" i="1" s="1"/>
  <c r="F53" i="1"/>
  <c r="G53" i="1" s="1"/>
  <c r="G55" i="1" l="1"/>
</calcChain>
</file>

<file path=xl/sharedStrings.xml><?xml version="1.0" encoding="utf-8"?>
<sst xmlns="http://schemas.openxmlformats.org/spreadsheetml/2006/main" count="42" uniqueCount="21">
  <si>
    <t xml:space="preserve">период </t>
  </si>
  <si>
    <t>кол-во строк</t>
  </si>
  <si>
    <t>кол-во уникальныхз чеков</t>
  </si>
  <si>
    <t>кол-во уникальныхз клиентов</t>
  </si>
  <si>
    <t>саме активные полльзователи</t>
  </si>
  <si>
    <t>кол-во покупок</t>
  </si>
  <si>
    <t>количество неактивных дней</t>
  </si>
  <si>
    <t>Среднее кол-во покупок на человека 2016</t>
  </si>
  <si>
    <t>Среднее кол-во покупок на человека 2017</t>
  </si>
  <si>
    <t>Средняя зарплата 2017</t>
  </si>
  <si>
    <t>Средняя зарплата 2016</t>
  </si>
  <si>
    <t>кол-во пользовтеле которые престали покупать в следующем году</t>
  </si>
  <si>
    <t>сумма покупок в месяц</t>
  </si>
  <si>
    <t>Средняя сумма покупок в месяц</t>
  </si>
  <si>
    <t>сезонный коэфициент</t>
  </si>
  <si>
    <t>итого</t>
  </si>
  <si>
    <t>прогноз</t>
  </si>
  <si>
    <t>примерный коэфициент</t>
  </si>
  <si>
    <t xml:space="preserve"> прогноз предсказание</t>
  </si>
  <si>
    <t>прогноз тенденции</t>
  </si>
  <si>
    <t>реальность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</si>
</sst>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2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Сезонный коэфициент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Лист1!$C$27:$C$38</c:f>
              <c:numCache>
                <c:formatCode>#,##0.00</c:formatCode>
                <c:ptCount val="12"/>
                <c:pt idx="0">
                  <c:v>0.643619633525636</c:v>
                </c:pt>
                <c:pt idx="1">
                  <c:v>0.63447312792592903</c:v>
                </c:pt>
                <c:pt idx="2">
                  <c:v>0.76633249049484997</c:v>
                </c:pt>
                <c:pt idx="3">
                  <c:v>0.92624218646311296</c:v>
                </c:pt>
                <c:pt idx="4">
                  <c:v>0.72190125508483305</c:v>
                </c:pt>
                <c:pt idx="5">
                  <c:v>0.77567892521982196</c:v>
                </c:pt>
                <c:pt idx="6">
                  <c:v>0.75251240221868498</c:v>
                </c:pt>
                <c:pt idx="7">
                  <c:v>0.92782365160194002</c:v>
                </c:pt>
                <c:pt idx="8">
                  <c:v>1.0166101185005201</c:v>
                </c:pt>
                <c:pt idx="9">
                  <c:v>1.40696326701566</c:v>
                </c:pt>
                <c:pt idx="10">
                  <c:v>1.7062657791526701</c:v>
                </c:pt>
                <c:pt idx="11">
                  <c:v>1.72157716284067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B-4396-BD47-E887D0C9AF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Лист1!$G$27:$G$38</c:f>
              <c:numCache>
                <c:formatCode>#,##0.00</c:formatCode>
                <c:ptCount val="12"/>
                <c:pt idx="0">
                  <c:v>0.77668263275213101</c:v>
                </c:pt>
                <c:pt idx="1">
                  <c:v>0.70841832034302199</c:v>
                </c:pt>
                <c:pt idx="2">
                  <c:v>0.94148549593666098</c:v>
                </c:pt>
                <c:pt idx="3">
                  <c:v>0.86640794325153303</c:v>
                </c:pt>
                <c:pt idx="4">
                  <c:v>0.95150678770114705</c:v>
                </c:pt>
                <c:pt idx="5">
                  <c:v>0.81071651257116295</c:v>
                </c:pt>
                <c:pt idx="6">
                  <c:v>0.820666843566214</c:v>
                </c:pt>
                <c:pt idx="7">
                  <c:v>0.90232744589090697</c:v>
                </c:pt>
                <c:pt idx="8">
                  <c:v>0.92940984586515596</c:v>
                </c:pt>
                <c:pt idx="9">
                  <c:v>1.22825999589386</c:v>
                </c:pt>
                <c:pt idx="10">
                  <c:v>1.4320003775229699</c:v>
                </c:pt>
                <c:pt idx="11">
                  <c:v>1.6321177987217901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B-4396-BD47-E887D0C9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574696"/>
        <c:axId val="565575024"/>
      </c:lineChart>
      <c:catAx>
        <c:axId val="56557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575024"/>
        <c:crosses val="autoZero"/>
        <c:auto val="1"/>
        <c:lblAlgn val="ctr"/>
        <c:lblOffset val="100"/>
        <c:noMultiLvlLbl val="0"/>
      </c:catAx>
      <c:valAx>
        <c:axId val="5655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57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покупок</a:t>
            </a:r>
            <a:r>
              <a:rPr lang="ru-RU" baseline="0"/>
              <a:t> в месяц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Лист1!$A$27:$A$38</c:f>
              <c:numCache>
                <c:formatCode>#,##0.00</c:formatCode>
                <c:ptCount val="12"/>
                <c:pt idx="0">
                  <c:v>96812334.849984095</c:v>
                </c:pt>
                <c:pt idx="1">
                  <c:v>95436530.699983999</c:v>
                </c:pt>
                <c:pt idx="2">
                  <c:v>115270625.399985</c:v>
                </c:pt>
                <c:pt idx="3">
                  <c:v>139324010.69998801</c:v>
                </c:pt>
                <c:pt idx="4">
                  <c:v>108587343.199984</c:v>
                </c:pt>
                <c:pt idx="5">
                  <c:v>116676502.599988</c:v>
                </c:pt>
                <c:pt idx="6">
                  <c:v>113191827.699985</c:v>
                </c:pt>
                <c:pt idx="7">
                  <c:v>139561892.399984</c:v>
                </c:pt>
                <c:pt idx="8">
                  <c:v>152917024.39999399</c:v>
                </c:pt>
                <c:pt idx="9">
                  <c:v>211633380.70003501</c:v>
                </c:pt>
                <c:pt idx="10">
                  <c:v>256654031.900067</c:v>
                </c:pt>
                <c:pt idx="11">
                  <c:v>258957148.100079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A-45FA-8D5C-F3774E1F6A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Лист1!$E$27:$E$38</c:f>
              <c:numCache>
                <c:formatCode>#,##0.00</c:formatCode>
                <c:ptCount val="12"/>
                <c:pt idx="0">
                  <c:v>177191391.30000499</c:v>
                </c:pt>
                <c:pt idx="1">
                  <c:v>161617657.59999001</c:v>
                </c:pt>
                <c:pt idx="2">
                  <c:v>214789307.60002199</c:v>
                </c:pt>
                <c:pt idx="3">
                  <c:v>197661209.900015</c:v>
                </c:pt>
                <c:pt idx="4">
                  <c:v>217075552.400013</c:v>
                </c:pt>
                <c:pt idx="5">
                  <c:v>184955837.49999601</c:v>
                </c:pt>
                <c:pt idx="6">
                  <c:v>187225893.39999899</c:v>
                </c:pt>
                <c:pt idx="7">
                  <c:v>205855839.699992</c:v>
                </c:pt>
                <c:pt idx="8">
                  <c:v>212034384.10000801</c:v>
                </c:pt>
                <c:pt idx="9">
                  <c:v>280213678.50004297</c:v>
                </c:pt>
                <c:pt idx="10">
                  <c:v>326694750.90015</c:v>
                </c:pt>
                <c:pt idx="11">
                  <c:v>372349285.70021302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A-45FA-8D5C-F3774E1F6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236584"/>
        <c:axId val="419235272"/>
      </c:lineChart>
      <c:catAx>
        <c:axId val="419236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235272"/>
        <c:crosses val="autoZero"/>
        <c:auto val="1"/>
        <c:lblAlgn val="ctr"/>
        <c:lblOffset val="100"/>
        <c:noMultiLvlLbl val="0"/>
      </c:catAx>
      <c:valAx>
        <c:axId val="41923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23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Сравнительная диагрма предсказаний суммы покупок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Лист1!$A$43:$A$54</c:f>
              <c:numCache>
                <c:formatCode>#,##0.00</c:formatCode>
                <c:ptCount val="12"/>
                <c:pt idx="0">
                  <c:v>210616873.10939476</c:v>
                </c:pt>
                <c:pt idx="1">
                  <c:v>199137609.27875558</c:v>
                </c:pt>
                <c:pt idx="2">
                  <c:v>253252629.86790335</c:v>
                </c:pt>
                <c:pt idx="3">
                  <c:v>265832403.32998961</c:v>
                </c:pt>
                <c:pt idx="4">
                  <c:v>248149973.26686484</c:v>
                </c:pt>
                <c:pt idx="5">
                  <c:v>235246858.75365826</c:v>
                </c:pt>
                <c:pt idx="6">
                  <c:v>233287027.31437591</c:v>
                </c:pt>
                <c:pt idx="7">
                  <c:v>271393428.44383407</c:v>
                </c:pt>
                <c:pt idx="8">
                  <c:v>288575643.11102611</c:v>
                </c:pt>
                <c:pt idx="9">
                  <c:v>390777721.58577573</c:v>
                </c:pt>
                <c:pt idx="10">
                  <c:v>465374040.86264813</c:v>
                </c:pt>
                <c:pt idx="11">
                  <c:v>497320016.2653814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7-4F3A-B87A-D1A7A23C64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Лист1!$E$43:$E$54</c:f>
              <c:numCache>
                <c:formatCode>#,##0.00</c:formatCode>
                <c:ptCount val="12"/>
                <c:pt idx="0">
                  <c:v>92333255.988134563</c:v>
                </c:pt>
                <c:pt idx="1">
                  <c:v>99984319.438013166</c:v>
                </c:pt>
                <c:pt idx="2">
                  <c:v>109294335.41143438</c:v>
                </c:pt>
                <c:pt idx="3">
                  <c:v>116580077.56361078</c:v>
                </c:pt>
                <c:pt idx="4">
                  <c:v>120540749.60997686</c:v>
                </c:pt>
                <c:pt idx="5">
                  <c:v>131925829.62998076</c:v>
                </c:pt>
                <c:pt idx="6">
                  <c:v>143973433.49296713</c:v>
                </c:pt>
                <c:pt idx="7">
                  <c:v>159576022.3784216</c:v>
                </c:pt>
                <c:pt idx="8">
                  <c:v>172260406.97352684</c:v>
                </c:pt>
                <c:pt idx="9">
                  <c:v>184599141.17750388</c:v>
                </c:pt>
                <c:pt idx="10">
                  <c:v>183502903.5200004</c:v>
                </c:pt>
                <c:pt idx="11">
                  <c:v>168513933.46152478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7-4F3A-B87A-D1A7A23C64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Лист1!$I$43:$I$54</c:f>
              <c:numCache>
                <c:formatCode>#,##0.00</c:formatCode>
                <c:ptCount val="12"/>
                <c:pt idx="0">
                  <c:v>92333255.988134563</c:v>
                </c:pt>
                <c:pt idx="1">
                  <c:v>99984319.438013166</c:v>
                </c:pt>
                <c:pt idx="2">
                  <c:v>109294335.41143438</c:v>
                </c:pt>
                <c:pt idx="3">
                  <c:v>116580077.56361078</c:v>
                </c:pt>
                <c:pt idx="4">
                  <c:v>120540749.60997686</c:v>
                </c:pt>
                <c:pt idx="5">
                  <c:v>131925829.62998076</c:v>
                </c:pt>
                <c:pt idx="6">
                  <c:v>143973433.49296713</c:v>
                </c:pt>
                <c:pt idx="7">
                  <c:v>159576022.3784216</c:v>
                </c:pt>
                <c:pt idx="8">
                  <c:v>172260406.97352684</c:v>
                </c:pt>
                <c:pt idx="9">
                  <c:v>184599141.17750388</c:v>
                </c:pt>
                <c:pt idx="10">
                  <c:v>183502903.5200004</c:v>
                </c:pt>
                <c:pt idx="11">
                  <c:v>168513933.46152478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37-4F3A-B87A-D1A7A23C646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Лист1!$M$43:$M$54</c:f>
              <c:numCache>
                <c:formatCode>#,##0.00</c:formatCode>
                <c:ptCount val="12"/>
                <c:pt idx="0">
                  <c:v>256798898</c:v>
                </c:pt>
                <c:pt idx="1">
                  <c:v>232640416</c:v>
                </c:pt>
                <c:pt idx="2">
                  <c:v>267994924</c:v>
                </c:pt>
                <c:pt idx="3">
                  <c:v>262849522</c:v>
                </c:pt>
                <c:pt idx="4">
                  <c:v>276933049</c:v>
                </c:pt>
                <c:pt idx="5">
                  <c:v>251486085</c:v>
                </c:pt>
                <c:pt idx="6">
                  <c:v>250559778</c:v>
                </c:pt>
                <c:pt idx="7">
                  <c:v>261724749</c:v>
                </c:pt>
                <c:pt idx="8">
                  <c:v>276675505</c:v>
                </c:pt>
                <c:pt idx="9">
                  <c:v>287647539</c:v>
                </c:pt>
                <c:pt idx="10">
                  <c:v>363102609</c:v>
                </c:pt>
                <c:pt idx="11">
                  <c:v>422386052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37-4F3A-B87A-D1A7A23C6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013216"/>
        <c:axId val="627007640"/>
      </c:lineChart>
      <c:catAx>
        <c:axId val="62701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07640"/>
        <c:crosses val="autoZero"/>
        <c:auto val="1"/>
        <c:lblAlgn val="ctr"/>
        <c:lblOffset val="100"/>
        <c:noMultiLvlLbl val="0"/>
      </c:catAx>
      <c:valAx>
        <c:axId val="62700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1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Сравнительная диагрма предсказаний сезонного коэффициента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Лист1!$C$43:$C$54</c:f>
              <c:numCache>
                <c:formatCode>#,##0.00</c:formatCode>
                <c:ptCount val="12"/>
                <c:pt idx="0">
                  <c:v>0.71015113313888345</c:v>
                </c:pt>
                <c:pt idx="1">
                  <c:v>0.67144572413447556</c:v>
                </c:pt>
                <c:pt idx="2">
                  <c:v>0.85390899321575553</c:v>
                </c:pt>
                <c:pt idx="3">
                  <c:v>0.896325064857323</c:v>
                </c:pt>
                <c:pt idx="4">
                  <c:v>0.83670402139299005</c:v>
                </c:pt>
                <c:pt idx="5">
                  <c:v>0.7931977188954924</c:v>
                </c:pt>
                <c:pt idx="6">
                  <c:v>0.78658962289244949</c:v>
                </c:pt>
                <c:pt idx="7">
                  <c:v>0.91507554874642349</c:v>
                </c:pt>
                <c:pt idx="8">
                  <c:v>0.97300998218283796</c:v>
                </c:pt>
                <c:pt idx="9">
                  <c:v>1.3176116314547599</c:v>
                </c:pt>
                <c:pt idx="10">
                  <c:v>1.5691330783378201</c:v>
                </c:pt>
                <c:pt idx="11">
                  <c:v>1.6768474807812299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D-40BB-BCD3-CD4E7AF3DC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Лист1!$G$43:$G$54</c:f>
              <c:numCache>
                <c:formatCode>#,##0.00</c:formatCode>
                <c:ptCount val="12"/>
                <c:pt idx="0">
                  <c:v>0.65831461937762725</c:v>
                </c:pt>
                <c:pt idx="1">
                  <c:v>0.71286492055500772</c:v>
                </c:pt>
                <c:pt idx="2">
                  <c:v>0.77924316700967655</c:v>
                </c:pt>
                <c:pt idx="3">
                  <c:v>0.83118881238375386</c:v>
                </c:pt>
                <c:pt idx="4">
                  <c:v>0.85942748200261965</c:v>
                </c:pt>
                <c:pt idx="5">
                  <c:v>0.94060045202022469</c:v>
                </c:pt>
                <c:pt idx="6">
                  <c:v>1.0264970627981822</c:v>
                </c:pt>
                <c:pt idx="7">
                  <c:v>1.1377398891613455</c:v>
                </c:pt>
                <c:pt idx="8">
                  <c:v>1.2281765983123711</c:v>
                </c:pt>
                <c:pt idx="9">
                  <c:v>1.3161489006444442</c:v>
                </c:pt>
                <c:pt idx="10">
                  <c:v>1.3083329813581195</c:v>
                </c:pt>
                <c:pt idx="11">
                  <c:v>1.2014651143766273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D-40BB-BCD3-CD4E7AF3DC8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Лист1!$K$43:$K$54</c:f>
              <c:numCache>
                <c:formatCode>#,##0.00</c:formatCode>
                <c:ptCount val="12"/>
                <c:pt idx="0">
                  <c:v>0.65831461937762725</c:v>
                </c:pt>
                <c:pt idx="1">
                  <c:v>0.71286492055500772</c:v>
                </c:pt>
                <c:pt idx="2">
                  <c:v>0.77924316700967655</c:v>
                </c:pt>
                <c:pt idx="3">
                  <c:v>0.83118881238375386</c:v>
                </c:pt>
                <c:pt idx="4">
                  <c:v>0.85942748200261965</c:v>
                </c:pt>
                <c:pt idx="5">
                  <c:v>0.94060045202022469</c:v>
                </c:pt>
                <c:pt idx="6">
                  <c:v>1.0264970627981822</c:v>
                </c:pt>
                <c:pt idx="7">
                  <c:v>1.1377398891613455</c:v>
                </c:pt>
                <c:pt idx="8">
                  <c:v>1.2281765983123711</c:v>
                </c:pt>
                <c:pt idx="9">
                  <c:v>1.3161489006444442</c:v>
                </c:pt>
                <c:pt idx="10">
                  <c:v>1.3083329813581195</c:v>
                </c:pt>
                <c:pt idx="11">
                  <c:v>1.2014651143766273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D-40BB-BCD3-CD4E7AF3DC8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Лист1!$O$43:$O$54</c:f>
              <c:numCache>
                <c:formatCode>#,##0.00</c:formatCode>
                <c:ptCount val="12"/>
                <c:pt idx="0">
                  <c:v>0.90347940824469419</c:v>
                </c:pt>
                <c:pt idx="1">
                  <c:v>0.81848414077493226</c:v>
                </c:pt>
                <c:pt idx="2">
                  <c:v>0.94286968220596412</c:v>
                </c:pt>
                <c:pt idx="3">
                  <c:v>0.92476693803398147</c:v>
                </c:pt>
                <c:pt idx="4">
                  <c:v>0.97431612511794696</c:v>
                </c:pt>
                <c:pt idx="5">
                  <c:v>0.88478767248282686</c:v>
                </c:pt>
                <c:pt idx="6">
                  <c:v>0.88152870483642787</c:v>
                </c:pt>
                <c:pt idx="7">
                  <c:v>0.92080971994479166</c:v>
                </c:pt>
                <c:pt idx="8">
                  <c:v>0.9734100242642082</c:v>
                </c:pt>
                <c:pt idx="9">
                  <c:v>1.0120122412626653</c:v>
                </c:pt>
                <c:pt idx="10">
                  <c:v>1.2774810673503145</c:v>
                </c:pt>
                <c:pt idx="11">
                  <c:v>1.4860542754812469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1D-40BB-BCD3-CD4E7AF3D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941360"/>
        <c:axId val="765940704"/>
      </c:lineChart>
      <c:catAx>
        <c:axId val="76594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40704"/>
        <c:crosses val="autoZero"/>
        <c:auto val="1"/>
        <c:lblAlgn val="ctr"/>
        <c:lblOffset val="100"/>
        <c:noMultiLvlLbl val="0"/>
      </c:catAx>
      <c:valAx>
        <c:axId val="7659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24</xdr:row>
      <xdr:rowOff>180975</xdr:rowOff>
    </xdr:from>
    <xdr:to>
      <xdr:col>15</xdr:col>
      <xdr:colOff>223837</xdr:colOff>
      <xdr:row>38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6F7C3E-4FBC-4083-BDD0-6B21CE7B0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223837</xdr:colOff>
      <xdr:row>24</xdr:row>
      <xdr:rowOff>180975</xdr:rowOff>
    </xdr:from>
    <xdr:to>
      <xdr:col>22</xdr:col>
      <xdr:colOff>528637</xdr:colOff>
      <xdr:row>38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54680B0-40F4-4E54-91E6-EA1C2251A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123263</xdr:colOff>
      <xdr:row>40</xdr:row>
      <xdr:rowOff>101974</xdr:rowOff>
    </xdr:from>
    <xdr:to>
      <xdr:col>25</xdr:col>
      <xdr:colOff>78440</xdr:colOff>
      <xdr:row>59</xdr:row>
      <xdr:rowOff>67236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FF4B9E5-8744-4D93-B551-C6245634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291353</xdr:colOff>
      <xdr:row>40</xdr:row>
      <xdr:rowOff>124385</xdr:rowOff>
    </xdr:from>
    <xdr:to>
      <xdr:col>36</xdr:col>
      <xdr:colOff>571499</xdr:colOff>
      <xdr:row>59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B59ED90-5550-495C-9B35-61057F488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40C-C5B5-40E1-9670-724EFE0EC236}">
  <dimension ref="A1:O92"/>
  <sheetViews>
    <sheetView tabSelected="1" topLeftCell="M23" zoomScale="85" zoomScaleNormal="85" workbookViewId="0">
      <selection activeCell="AB61" sqref="AB61"/>
    </sheetView>
  </sheetViews>
  <sheetFormatPr defaultRowHeight="15" x14ac:dyDescent="0.25"/>
  <cols>
    <col min="1" max="1" width="16.5703125" customWidth="1"/>
    <col min="2" max="2" width="17.7109375" customWidth="1"/>
    <col min="3" max="4" width="15.5703125" customWidth="1"/>
    <col min="5" max="5" width="20.85546875" customWidth="1"/>
    <col min="6" max="6" width="18.28515625" customWidth="1"/>
    <col min="7" max="7" width="18.140625" customWidth="1"/>
    <col min="9" max="9" width="17.5703125" customWidth="1"/>
    <col min="10" max="10" width="20" customWidth="1"/>
    <col min="11" max="11" width="18.28515625" customWidth="1"/>
    <col min="13" max="13" width="18.42578125" customWidth="1"/>
    <col min="14" max="14" width="18.28515625" customWidth="1"/>
    <col min="15" max="15" width="18.140625" customWidth="1"/>
  </cols>
  <sheetData>
    <row r="1" spans="1:7" x14ac:dyDescent="0.25">
      <c r="A1" s="2">
        <v>42370</v>
      </c>
      <c r="B1" s="2">
        <v>43100</v>
      </c>
      <c r="C1" s="3" t="s">
        <v>0</v>
      </c>
      <c r="D1" s="3"/>
      <c r="E1" s="3"/>
      <c r="F1" s="3"/>
      <c r="G1" s="3"/>
    </row>
    <row r="2" spans="1:7" ht="49.5" customHeight="1" x14ac:dyDescent="0.25">
      <c r="A2" s="3">
        <v>0</v>
      </c>
      <c r="B2" s="3"/>
      <c r="C2" s="1" t="s">
        <v>6</v>
      </c>
      <c r="D2" s="3"/>
      <c r="E2" s="3"/>
      <c r="F2" s="3"/>
      <c r="G2" s="3"/>
    </row>
    <row r="3" spans="1:7" ht="53.25" customHeight="1" x14ac:dyDescent="0.25">
      <c r="A3" s="3" t="s">
        <v>1</v>
      </c>
      <c r="B3" s="1" t="s">
        <v>2</v>
      </c>
      <c r="C3" s="1" t="s">
        <v>3</v>
      </c>
      <c r="D3" s="3"/>
      <c r="E3" s="3"/>
      <c r="F3" s="3"/>
      <c r="G3" s="3"/>
    </row>
    <row r="4" spans="1:7" x14ac:dyDescent="0.25">
      <c r="A4" s="3">
        <v>2002804</v>
      </c>
      <c r="B4" s="3">
        <v>2002804</v>
      </c>
      <c r="C4" s="3">
        <v>1015119</v>
      </c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ht="43.5" customHeight="1" x14ac:dyDescent="0.25">
      <c r="A6" s="1" t="s">
        <v>4</v>
      </c>
      <c r="B6" s="3" t="s">
        <v>5</v>
      </c>
      <c r="C6" s="3"/>
      <c r="D6" s="3"/>
      <c r="E6" s="3"/>
      <c r="F6" s="3"/>
      <c r="G6" s="3"/>
    </row>
    <row r="7" spans="1:7" x14ac:dyDescent="0.25">
      <c r="A7" s="3">
        <v>765861</v>
      </c>
      <c r="B7" s="3">
        <v>3183</v>
      </c>
      <c r="C7" s="3"/>
      <c r="D7" s="3"/>
      <c r="E7" s="3"/>
      <c r="F7" s="3"/>
      <c r="G7" s="3"/>
    </row>
    <row r="8" spans="1:7" x14ac:dyDescent="0.25">
      <c r="A8" s="3">
        <v>39506</v>
      </c>
      <c r="B8" s="3">
        <v>2698</v>
      </c>
      <c r="C8" s="3"/>
      <c r="D8" s="3"/>
      <c r="E8" s="3"/>
      <c r="F8" s="3"/>
      <c r="G8" s="3"/>
    </row>
    <row r="9" spans="1:7" x14ac:dyDescent="0.25">
      <c r="A9" s="3">
        <v>221047</v>
      </c>
      <c r="B9" s="3">
        <v>2347</v>
      </c>
      <c r="C9" s="3"/>
      <c r="D9" s="3"/>
      <c r="E9" s="3"/>
      <c r="F9" s="3"/>
      <c r="G9" s="3"/>
    </row>
    <row r="10" spans="1:7" x14ac:dyDescent="0.25">
      <c r="A10" s="3">
        <v>186744</v>
      </c>
      <c r="B10" s="3">
        <v>2242</v>
      </c>
      <c r="C10" s="3"/>
      <c r="D10" s="3"/>
      <c r="E10" s="3"/>
      <c r="F10" s="3"/>
      <c r="G10" s="3"/>
    </row>
    <row r="11" spans="1:7" x14ac:dyDescent="0.25">
      <c r="A11" s="3">
        <v>53832</v>
      </c>
      <c r="B11" s="3">
        <v>2061</v>
      </c>
      <c r="C11" s="3"/>
      <c r="D11" s="3"/>
      <c r="E11" s="3"/>
      <c r="F11" s="3"/>
      <c r="G11" s="3"/>
    </row>
    <row r="12" spans="1:7" x14ac:dyDescent="0.25">
      <c r="A12" s="3">
        <v>154900</v>
      </c>
      <c r="B12" s="3">
        <v>2023</v>
      </c>
      <c r="C12" s="3"/>
      <c r="D12" s="3"/>
      <c r="E12" s="3"/>
      <c r="F12" s="3"/>
      <c r="G12" s="3"/>
    </row>
    <row r="13" spans="1:7" x14ac:dyDescent="0.25">
      <c r="A13" s="3">
        <v>201760</v>
      </c>
      <c r="B13" s="3">
        <v>1757</v>
      </c>
      <c r="C13" s="3"/>
      <c r="D13" s="3"/>
      <c r="E13" s="3"/>
      <c r="F13" s="3"/>
      <c r="G13" s="3"/>
    </row>
    <row r="14" spans="1:7" x14ac:dyDescent="0.25">
      <c r="A14" s="3">
        <v>518586</v>
      </c>
      <c r="B14" s="3">
        <v>1696</v>
      </c>
      <c r="C14" s="3"/>
      <c r="D14" s="3"/>
      <c r="E14" s="3"/>
      <c r="F14" s="3"/>
      <c r="G14" s="3"/>
    </row>
    <row r="15" spans="1:7" x14ac:dyDescent="0.25">
      <c r="A15" s="3">
        <v>766000</v>
      </c>
      <c r="B15" s="3">
        <v>1689</v>
      </c>
      <c r="C15" s="3"/>
      <c r="D15" s="3"/>
      <c r="E15" s="3"/>
      <c r="F15" s="3"/>
      <c r="G15" s="3"/>
    </row>
    <row r="16" spans="1:7" x14ac:dyDescent="0.25">
      <c r="A16" s="3">
        <v>469751</v>
      </c>
      <c r="B16" s="3">
        <v>1636</v>
      </c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80.25" customHeight="1" x14ac:dyDescent="0.25">
      <c r="A18" s="1" t="s">
        <v>10</v>
      </c>
      <c r="B18" s="1" t="s">
        <v>7</v>
      </c>
      <c r="C18" s="1" t="s">
        <v>9</v>
      </c>
      <c r="D18" s="1" t="s">
        <v>8</v>
      </c>
      <c r="E18" s="3"/>
      <c r="F18" s="3"/>
      <c r="G18" s="3"/>
    </row>
    <row r="19" spans="1:7" x14ac:dyDescent="0.25">
      <c r="A19" s="5">
        <v>2095.5837173950799</v>
      </c>
      <c r="B19" s="6">
        <v>0.84850000000000003</v>
      </c>
      <c r="C19" s="4">
        <v>2398.3929225575198</v>
      </c>
      <c r="D19" s="6">
        <v>1.1245000000000001</v>
      </c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s="1" customFormat="1" ht="29.25" customHeight="1" x14ac:dyDescent="0.25">
      <c r="A21" s="7" t="s">
        <v>11</v>
      </c>
      <c r="B21" s="7"/>
      <c r="C21" s="7"/>
    </row>
    <row r="22" spans="1:7" x14ac:dyDescent="0.25">
      <c r="A22">
        <v>360225</v>
      </c>
    </row>
    <row r="25" spans="1:7" x14ac:dyDescent="0.25">
      <c r="A25">
        <v>2016</v>
      </c>
      <c r="E25">
        <v>2017</v>
      </c>
    </row>
    <row r="26" spans="1:7" ht="41.25" customHeight="1" x14ac:dyDescent="0.25">
      <c r="A26" s="1" t="s">
        <v>12</v>
      </c>
      <c r="B26" s="1" t="s">
        <v>13</v>
      </c>
      <c r="C26" s="1" t="s">
        <v>14</v>
      </c>
      <c r="E26" s="1" t="s">
        <v>12</v>
      </c>
      <c r="F26" s="1" t="s">
        <v>13</v>
      </c>
      <c r="G26" s="1" t="s">
        <v>14</v>
      </c>
    </row>
    <row r="27" spans="1:7" x14ac:dyDescent="0.25">
      <c r="A27" s="8">
        <v>96812334.849984095</v>
      </c>
      <c r="B27" s="8">
        <v>150418554.386949</v>
      </c>
      <c r="C27" s="8">
        <v>0.643619633525636</v>
      </c>
      <c r="D27" s="8"/>
      <c r="E27" s="8">
        <v>177191391.30000499</v>
      </c>
      <c r="F27" s="8">
        <v>228138732.383055</v>
      </c>
      <c r="G27" s="8">
        <v>0.77668263275213101</v>
      </c>
    </row>
    <row r="28" spans="1:7" x14ac:dyDescent="0.25">
      <c r="A28" s="8">
        <v>95436530.699983999</v>
      </c>
      <c r="B28" s="8">
        <v>150418554.386949</v>
      </c>
      <c r="C28" s="8">
        <v>0.63447312792592903</v>
      </c>
      <c r="D28" s="8"/>
      <c r="E28" s="8">
        <v>161617657.59999001</v>
      </c>
      <c r="F28" s="8">
        <v>228138732.383055</v>
      </c>
      <c r="G28" s="8">
        <v>0.70841832034302199</v>
      </c>
    </row>
    <row r="29" spans="1:7" x14ac:dyDescent="0.25">
      <c r="A29" s="8">
        <v>115270625.399985</v>
      </c>
      <c r="B29" s="8">
        <v>150418554.386949</v>
      </c>
      <c r="C29" s="8">
        <v>0.76633249049484997</v>
      </c>
      <c r="D29" s="8"/>
      <c r="E29" s="8">
        <v>214789307.60002199</v>
      </c>
      <c r="F29" s="8">
        <v>228138732.383055</v>
      </c>
      <c r="G29" s="8">
        <v>0.94148549593666098</v>
      </c>
    </row>
    <row r="30" spans="1:7" x14ac:dyDescent="0.25">
      <c r="A30" s="8">
        <v>139324010.69998801</v>
      </c>
      <c r="B30" s="8">
        <v>150418554.386949</v>
      </c>
      <c r="C30" s="8">
        <v>0.92624218646311296</v>
      </c>
      <c r="D30" s="8"/>
      <c r="E30" s="8">
        <v>197661209.900015</v>
      </c>
      <c r="F30" s="8">
        <v>228138732.383055</v>
      </c>
      <c r="G30" s="8">
        <v>0.86640794325153303</v>
      </c>
    </row>
    <row r="31" spans="1:7" x14ac:dyDescent="0.25">
      <c r="A31" s="8">
        <v>108587343.199984</v>
      </c>
      <c r="B31" s="8">
        <v>150418554.386949</v>
      </c>
      <c r="C31" s="8">
        <v>0.72190125508483305</v>
      </c>
      <c r="D31" s="8"/>
      <c r="E31" s="8">
        <v>217075552.400013</v>
      </c>
      <c r="F31" s="8">
        <v>228138732.383055</v>
      </c>
      <c r="G31" s="8">
        <v>0.95150678770114705</v>
      </c>
    </row>
    <row r="32" spans="1:7" x14ac:dyDescent="0.25">
      <c r="A32" s="8">
        <v>116676502.599988</v>
      </c>
      <c r="B32" s="8">
        <v>150418554.386949</v>
      </c>
      <c r="C32" s="8">
        <v>0.77567892521982196</v>
      </c>
      <c r="D32" s="8"/>
      <c r="E32" s="8">
        <v>184955837.49999601</v>
      </c>
      <c r="F32" s="8">
        <v>228138732.383055</v>
      </c>
      <c r="G32" s="8">
        <v>0.81071651257116295</v>
      </c>
    </row>
    <row r="33" spans="1:15" x14ac:dyDescent="0.25">
      <c r="A33" s="8">
        <v>113191827.699985</v>
      </c>
      <c r="B33" s="8">
        <v>150418554.386949</v>
      </c>
      <c r="C33" s="8">
        <v>0.75251240221868498</v>
      </c>
      <c r="D33" s="8"/>
      <c r="E33" s="8">
        <v>187225893.39999899</v>
      </c>
      <c r="F33" s="8">
        <v>228138732.383055</v>
      </c>
      <c r="G33" s="8">
        <v>0.820666843566214</v>
      </c>
    </row>
    <row r="34" spans="1:15" x14ac:dyDescent="0.25">
      <c r="A34" s="8">
        <v>139561892.399984</v>
      </c>
      <c r="B34" s="8">
        <v>150418554.386949</v>
      </c>
      <c r="C34" s="8">
        <v>0.92782365160194002</v>
      </c>
      <c r="D34" s="8"/>
      <c r="E34" s="8">
        <v>205855839.699992</v>
      </c>
      <c r="F34" s="8">
        <v>228138732.383055</v>
      </c>
      <c r="G34" s="8">
        <v>0.90232744589090697</v>
      </c>
    </row>
    <row r="35" spans="1:15" x14ac:dyDescent="0.25">
      <c r="A35" s="8">
        <v>152917024.39999399</v>
      </c>
      <c r="B35" s="8">
        <v>150418554.386949</v>
      </c>
      <c r="C35" s="8">
        <v>1.0166101185005201</v>
      </c>
      <c r="D35" s="8"/>
      <c r="E35" s="8">
        <v>212034384.10000801</v>
      </c>
      <c r="F35" s="8">
        <v>228138732.383055</v>
      </c>
      <c r="G35" s="8">
        <v>0.92940984586515596</v>
      </c>
    </row>
    <row r="36" spans="1:15" x14ac:dyDescent="0.25">
      <c r="A36" s="8">
        <v>211633380.70003501</v>
      </c>
      <c r="B36" s="8">
        <v>150418554.386949</v>
      </c>
      <c r="C36" s="8">
        <v>1.40696326701566</v>
      </c>
      <c r="D36" s="8"/>
      <c r="E36" s="8">
        <v>280213678.50004297</v>
      </c>
      <c r="F36" s="8">
        <v>228138732.383055</v>
      </c>
      <c r="G36" s="8">
        <v>1.22825999589386</v>
      </c>
    </row>
    <row r="37" spans="1:15" x14ac:dyDescent="0.25">
      <c r="A37" s="8">
        <v>256654031.900067</v>
      </c>
      <c r="B37" s="8">
        <v>150418554.386949</v>
      </c>
      <c r="C37" s="8">
        <v>1.7062657791526701</v>
      </c>
      <c r="D37" s="8"/>
      <c r="E37" s="8">
        <v>326694750.90015</v>
      </c>
      <c r="F37" s="8">
        <v>228138732.383055</v>
      </c>
      <c r="G37" s="8">
        <v>1.4320003775229699</v>
      </c>
    </row>
    <row r="38" spans="1:15" x14ac:dyDescent="0.25">
      <c r="A38" s="8">
        <v>258957148.100079</v>
      </c>
      <c r="B38" s="8">
        <v>150418554.386949</v>
      </c>
      <c r="C38" s="8">
        <v>1.72157716284067</v>
      </c>
      <c r="D38" s="8"/>
      <c r="E38" s="8">
        <v>372349285.70021302</v>
      </c>
      <c r="F38" s="8">
        <v>228138732.383055</v>
      </c>
      <c r="G38" s="8">
        <v>1.6321177987217901</v>
      </c>
    </row>
    <row r="39" spans="1:15" x14ac:dyDescent="0.25">
      <c r="A39" s="8" t="s">
        <v>15</v>
      </c>
      <c r="B39" s="8">
        <f xml:space="preserve"> SUM(A27:A38)</f>
        <v>1805022652.6500573</v>
      </c>
      <c r="C39" s="8"/>
      <c r="D39" s="8"/>
      <c r="E39" s="8" t="s">
        <v>15</v>
      </c>
      <c r="F39" s="8">
        <f t="shared" ref="C39:F39" si="0" xml:space="preserve"> SUM(E27:E38)</f>
        <v>2737664788.6004457</v>
      </c>
      <c r="G39" s="8"/>
    </row>
    <row r="40" spans="1:15" x14ac:dyDescent="0.25">
      <c r="A40" s="8" t="s">
        <v>16</v>
      </c>
      <c r="B40" s="8" t="s">
        <v>17</v>
      </c>
      <c r="C40" s="8"/>
      <c r="D40" s="8"/>
      <c r="E40" s="8" t="s">
        <v>18</v>
      </c>
      <c r="F40" s="8"/>
      <c r="G40" s="8"/>
      <c r="I40" t="s">
        <v>19</v>
      </c>
      <c r="M40" t="s">
        <v>20</v>
      </c>
    </row>
    <row r="41" spans="1:15" x14ac:dyDescent="0.25">
      <c r="A41" s="8">
        <v>2018</v>
      </c>
      <c r="B41" s="8">
        <f>1.3</f>
        <v>1.3</v>
      </c>
      <c r="C41" s="8"/>
      <c r="D41" s="8"/>
      <c r="E41" s="8">
        <v>2018</v>
      </c>
      <c r="F41" s="8"/>
      <c r="G41" s="8"/>
      <c r="I41">
        <v>2018</v>
      </c>
      <c r="M41">
        <v>2018</v>
      </c>
    </row>
    <row r="42" spans="1:15" ht="60" x14ac:dyDescent="0.25">
      <c r="A42" s="9" t="s">
        <v>12</v>
      </c>
      <c r="B42" s="9" t="s">
        <v>13</v>
      </c>
      <c r="C42" s="9" t="s">
        <v>14</v>
      </c>
      <c r="D42" s="8"/>
      <c r="E42" s="9" t="s">
        <v>12</v>
      </c>
      <c r="F42" s="9" t="s">
        <v>13</v>
      </c>
      <c r="G42" s="9" t="s">
        <v>14</v>
      </c>
      <c r="I42" s="9" t="s">
        <v>12</v>
      </c>
      <c r="J42" s="9" t="s">
        <v>13</v>
      </c>
      <c r="K42" s="9" t="s">
        <v>14</v>
      </c>
      <c r="M42" s="9" t="s">
        <v>12</v>
      </c>
      <c r="N42" s="9" t="s">
        <v>13</v>
      </c>
      <c r="O42" s="9" t="s">
        <v>14</v>
      </c>
    </row>
    <row r="43" spans="1:15" x14ac:dyDescent="0.25">
      <c r="A43" s="8">
        <f>B43*C43</f>
        <v>210616873.10939476</v>
      </c>
      <c r="B43" s="8">
        <f>$B$55/12</f>
        <v>296580352.09838164</v>
      </c>
      <c r="C43" s="8">
        <f>(G27+C27)/2</f>
        <v>0.71015113313888345</v>
      </c>
      <c r="D43" s="8"/>
      <c r="E43" s="8">
        <f>FORECAST(A57,B57:B80,A57:A80)</f>
        <v>92333255.988134563</v>
      </c>
      <c r="F43" s="8">
        <f>$F$55/12</f>
        <v>140257034.05375794</v>
      </c>
      <c r="G43" s="8">
        <f>E43/F43</f>
        <v>0.65831461937762725</v>
      </c>
      <c r="H43" s="8"/>
      <c r="I43" s="8">
        <f>_xlfn.FORECAST.LINEAR(A57,B57:B80,A57:A80)</f>
        <v>92333255.988134563</v>
      </c>
      <c r="J43" s="8">
        <f>$J$55/12</f>
        <v>140257034.05375794</v>
      </c>
      <c r="K43" s="8">
        <f>I43/J43</f>
        <v>0.65831461937762725</v>
      </c>
      <c r="L43" s="8"/>
      <c r="M43" s="8">
        <v>256798898</v>
      </c>
      <c r="N43" s="8">
        <f>$N$55 /12</f>
        <v>284233260.5</v>
      </c>
      <c r="O43" s="8">
        <f>M43/N43</f>
        <v>0.90347940824469419</v>
      </c>
    </row>
    <row r="44" spans="1:15" x14ac:dyDescent="0.25">
      <c r="A44" s="8">
        <f t="shared" ref="A44:A54" si="1">B44*C44</f>
        <v>199137609.27875558</v>
      </c>
      <c r="B44" s="8">
        <f t="shared" ref="B44:B54" si="2">$B$55/12</f>
        <v>296580352.09838164</v>
      </c>
      <c r="C44" s="8">
        <f t="shared" ref="C44:C54" si="3">(G28+C28)/2</f>
        <v>0.67144572413447556</v>
      </c>
      <c r="D44" s="8"/>
      <c r="E44" s="8">
        <f t="shared" ref="E44:E54" si="4">FORECAST(A58,B58:B81,A58:A81)</f>
        <v>99984319.438013166</v>
      </c>
      <c r="F44" s="8">
        <f t="shared" ref="F44:F54" si="5">$F$55/12</f>
        <v>140257034.05375794</v>
      </c>
      <c r="G44" s="8">
        <f t="shared" ref="G44:G54" si="6">E44/F44</f>
        <v>0.71286492055500772</v>
      </c>
      <c r="H44" s="8"/>
      <c r="I44" s="8">
        <f t="shared" ref="I44:I55" si="7">_xlfn.FORECAST.LINEAR(A58,B58:B81,A58:A81)</f>
        <v>99984319.438013166</v>
      </c>
      <c r="J44" s="8">
        <f t="shared" ref="J44:J54" si="8">$J$55/12</f>
        <v>140257034.05375794</v>
      </c>
      <c r="K44" s="8">
        <f t="shared" ref="K44:K54" si="9">I44/J44</f>
        <v>0.71286492055500772</v>
      </c>
      <c r="L44" s="8"/>
      <c r="M44" s="10">
        <v>232640416</v>
      </c>
      <c r="N44" s="8">
        <f t="shared" ref="N44:N54" si="10">$N$55 /12</f>
        <v>284233260.5</v>
      </c>
      <c r="O44" s="8">
        <f t="shared" ref="O44:O54" si="11">M44/N44</f>
        <v>0.81848414077493226</v>
      </c>
    </row>
    <row r="45" spans="1:15" x14ac:dyDescent="0.25">
      <c r="A45" s="8">
        <f t="shared" si="1"/>
        <v>253252629.86790335</v>
      </c>
      <c r="B45" s="8">
        <f t="shared" si="2"/>
        <v>296580352.09838164</v>
      </c>
      <c r="C45" s="8">
        <f t="shared" si="3"/>
        <v>0.85390899321575553</v>
      </c>
      <c r="D45" s="8"/>
      <c r="E45" s="8">
        <f t="shared" si="4"/>
        <v>109294335.41143438</v>
      </c>
      <c r="F45" s="8">
        <f t="shared" si="5"/>
        <v>140257034.05375794</v>
      </c>
      <c r="G45" s="8">
        <f t="shared" si="6"/>
        <v>0.77924316700967655</v>
      </c>
      <c r="H45" s="8"/>
      <c r="I45" s="8">
        <f t="shared" si="7"/>
        <v>109294335.41143438</v>
      </c>
      <c r="J45" s="8">
        <f t="shared" si="8"/>
        <v>140257034.05375794</v>
      </c>
      <c r="K45" s="8">
        <f t="shared" si="9"/>
        <v>0.77924316700967655</v>
      </c>
      <c r="L45" s="8"/>
      <c r="M45" s="10">
        <v>267994924</v>
      </c>
      <c r="N45" s="8">
        <f t="shared" si="10"/>
        <v>284233260.5</v>
      </c>
      <c r="O45" s="8">
        <f t="shared" si="11"/>
        <v>0.94286968220596412</v>
      </c>
    </row>
    <row r="46" spans="1:15" x14ac:dyDescent="0.25">
      <c r="A46" s="8">
        <f t="shared" si="1"/>
        <v>265832403.32998961</v>
      </c>
      <c r="B46" s="8">
        <f t="shared" si="2"/>
        <v>296580352.09838164</v>
      </c>
      <c r="C46" s="8">
        <f t="shared" si="3"/>
        <v>0.896325064857323</v>
      </c>
      <c r="D46" s="8"/>
      <c r="E46" s="8">
        <f t="shared" si="4"/>
        <v>116580077.56361078</v>
      </c>
      <c r="F46" s="8">
        <f t="shared" si="5"/>
        <v>140257034.05375794</v>
      </c>
      <c r="G46" s="8">
        <f t="shared" si="6"/>
        <v>0.83118881238375386</v>
      </c>
      <c r="H46" s="8"/>
      <c r="I46" s="8">
        <f t="shared" si="7"/>
        <v>116580077.56361078</v>
      </c>
      <c r="J46" s="8">
        <f t="shared" si="8"/>
        <v>140257034.05375794</v>
      </c>
      <c r="K46" s="8">
        <f t="shared" si="9"/>
        <v>0.83118881238375386</v>
      </c>
      <c r="L46" s="8"/>
      <c r="M46" s="10">
        <v>262849522</v>
      </c>
      <c r="N46" s="8">
        <f t="shared" si="10"/>
        <v>284233260.5</v>
      </c>
      <c r="O46" s="8">
        <f t="shared" si="11"/>
        <v>0.92476693803398147</v>
      </c>
    </row>
    <row r="47" spans="1:15" x14ac:dyDescent="0.25">
      <c r="A47" s="8">
        <f t="shared" si="1"/>
        <v>248149973.26686484</v>
      </c>
      <c r="B47" s="8">
        <f t="shared" si="2"/>
        <v>296580352.09838164</v>
      </c>
      <c r="C47" s="8">
        <f t="shared" si="3"/>
        <v>0.83670402139299005</v>
      </c>
      <c r="D47" s="8"/>
      <c r="E47" s="8">
        <f t="shared" si="4"/>
        <v>120540749.60997686</v>
      </c>
      <c r="F47" s="8">
        <f t="shared" si="5"/>
        <v>140257034.05375794</v>
      </c>
      <c r="G47" s="8">
        <f t="shared" si="6"/>
        <v>0.85942748200261965</v>
      </c>
      <c r="H47" s="8"/>
      <c r="I47" s="8">
        <f t="shared" si="7"/>
        <v>120540749.60997686</v>
      </c>
      <c r="J47" s="8">
        <f t="shared" si="8"/>
        <v>140257034.05375794</v>
      </c>
      <c r="K47" s="8">
        <f t="shared" si="9"/>
        <v>0.85942748200261965</v>
      </c>
      <c r="L47" s="8"/>
      <c r="M47" s="10">
        <v>276933049</v>
      </c>
      <c r="N47" s="8">
        <f t="shared" si="10"/>
        <v>284233260.5</v>
      </c>
      <c r="O47" s="8">
        <f t="shared" si="11"/>
        <v>0.97431612511794696</v>
      </c>
    </row>
    <row r="48" spans="1:15" x14ac:dyDescent="0.25">
      <c r="A48" s="8">
        <f t="shared" si="1"/>
        <v>235246858.75365826</v>
      </c>
      <c r="B48" s="8">
        <f t="shared" si="2"/>
        <v>296580352.09838164</v>
      </c>
      <c r="C48" s="8">
        <f t="shared" si="3"/>
        <v>0.7931977188954924</v>
      </c>
      <c r="D48" s="8"/>
      <c r="E48" s="8">
        <f t="shared" si="4"/>
        <v>131925829.62998076</v>
      </c>
      <c r="F48" s="8">
        <f t="shared" si="5"/>
        <v>140257034.05375794</v>
      </c>
      <c r="G48" s="8">
        <f t="shared" si="6"/>
        <v>0.94060045202022469</v>
      </c>
      <c r="H48" s="8"/>
      <c r="I48" s="8">
        <f t="shared" si="7"/>
        <v>131925829.62998076</v>
      </c>
      <c r="J48" s="8">
        <f t="shared" si="8"/>
        <v>140257034.05375794</v>
      </c>
      <c r="K48" s="8">
        <f t="shared" si="9"/>
        <v>0.94060045202022469</v>
      </c>
      <c r="L48" s="8"/>
      <c r="M48" s="10">
        <v>251486085</v>
      </c>
      <c r="N48" s="8">
        <f t="shared" si="10"/>
        <v>284233260.5</v>
      </c>
      <c r="O48" s="8">
        <f t="shared" si="11"/>
        <v>0.88478767248282686</v>
      </c>
    </row>
    <row r="49" spans="1:15" x14ac:dyDescent="0.25">
      <c r="A49" s="8">
        <f t="shared" si="1"/>
        <v>233287027.31437591</v>
      </c>
      <c r="B49" s="8">
        <f t="shared" si="2"/>
        <v>296580352.09838164</v>
      </c>
      <c r="C49" s="8">
        <f t="shared" si="3"/>
        <v>0.78658962289244949</v>
      </c>
      <c r="D49" s="8"/>
      <c r="E49" s="8">
        <f t="shared" si="4"/>
        <v>143973433.49296713</v>
      </c>
      <c r="F49" s="8">
        <f t="shared" si="5"/>
        <v>140257034.05375794</v>
      </c>
      <c r="G49" s="8">
        <f t="shared" si="6"/>
        <v>1.0264970627981822</v>
      </c>
      <c r="H49" s="8"/>
      <c r="I49" s="8">
        <f t="shared" si="7"/>
        <v>143973433.49296713</v>
      </c>
      <c r="J49" s="8">
        <f t="shared" si="8"/>
        <v>140257034.05375794</v>
      </c>
      <c r="K49" s="8">
        <f t="shared" si="9"/>
        <v>1.0264970627981822</v>
      </c>
      <c r="L49" s="8"/>
      <c r="M49" s="10">
        <v>250559778</v>
      </c>
      <c r="N49" s="8">
        <f t="shared" si="10"/>
        <v>284233260.5</v>
      </c>
      <c r="O49" s="8">
        <f t="shared" si="11"/>
        <v>0.88152870483642787</v>
      </c>
    </row>
    <row r="50" spans="1:15" x14ac:dyDescent="0.25">
      <c r="A50" s="8">
        <f t="shared" si="1"/>
        <v>271393428.44383407</v>
      </c>
      <c r="B50" s="8">
        <f t="shared" si="2"/>
        <v>296580352.09838164</v>
      </c>
      <c r="C50" s="8">
        <f t="shared" si="3"/>
        <v>0.91507554874642349</v>
      </c>
      <c r="D50" s="8"/>
      <c r="E50" s="8">
        <f t="shared" si="4"/>
        <v>159576022.3784216</v>
      </c>
      <c r="F50" s="8">
        <f t="shared" si="5"/>
        <v>140257034.05375794</v>
      </c>
      <c r="G50" s="8">
        <f t="shared" si="6"/>
        <v>1.1377398891613455</v>
      </c>
      <c r="H50" s="8"/>
      <c r="I50" s="8">
        <f t="shared" si="7"/>
        <v>159576022.3784216</v>
      </c>
      <c r="J50" s="8">
        <f t="shared" si="8"/>
        <v>140257034.05375794</v>
      </c>
      <c r="K50" s="8">
        <f t="shared" si="9"/>
        <v>1.1377398891613455</v>
      </c>
      <c r="L50" s="8"/>
      <c r="M50" s="10">
        <v>261724749</v>
      </c>
      <c r="N50" s="8">
        <f t="shared" si="10"/>
        <v>284233260.5</v>
      </c>
      <c r="O50" s="8">
        <f t="shared" si="11"/>
        <v>0.92080971994479166</v>
      </c>
    </row>
    <row r="51" spans="1:15" x14ac:dyDescent="0.25">
      <c r="A51" s="8">
        <f t="shared" si="1"/>
        <v>288575643.11102611</v>
      </c>
      <c r="B51" s="8">
        <f t="shared" si="2"/>
        <v>296580352.09838164</v>
      </c>
      <c r="C51" s="8">
        <f t="shared" si="3"/>
        <v>0.97300998218283796</v>
      </c>
      <c r="D51" s="8"/>
      <c r="E51" s="8">
        <f t="shared" si="4"/>
        <v>172260406.97352684</v>
      </c>
      <c r="F51" s="8">
        <f t="shared" si="5"/>
        <v>140257034.05375794</v>
      </c>
      <c r="G51" s="8">
        <f t="shared" si="6"/>
        <v>1.2281765983123711</v>
      </c>
      <c r="H51" s="8"/>
      <c r="I51" s="8">
        <f t="shared" si="7"/>
        <v>172260406.97352684</v>
      </c>
      <c r="J51" s="8">
        <f t="shared" si="8"/>
        <v>140257034.05375794</v>
      </c>
      <c r="K51" s="8">
        <f t="shared" si="9"/>
        <v>1.2281765983123711</v>
      </c>
      <c r="L51" s="8"/>
      <c r="M51" s="10">
        <v>276675505</v>
      </c>
      <c r="N51" s="8">
        <f t="shared" si="10"/>
        <v>284233260.5</v>
      </c>
      <c r="O51" s="8">
        <f t="shared" si="11"/>
        <v>0.9734100242642082</v>
      </c>
    </row>
    <row r="52" spans="1:15" x14ac:dyDescent="0.25">
      <c r="A52" s="8">
        <f t="shared" si="1"/>
        <v>390777721.58577573</v>
      </c>
      <c r="B52" s="8">
        <f t="shared" si="2"/>
        <v>296580352.09838164</v>
      </c>
      <c r="C52" s="8">
        <f t="shared" si="3"/>
        <v>1.3176116314547599</v>
      </c>
      <c r="D52" s="8"/>
      <c r="E52" s="8">
        <f t="shared" si="4"/>
        <v>184599141.17750388</v>
      </c>
      <c r="F52" s="8">
        <f t="shared" si="5"/>
        <v>140257034.05375794</v>
      </c>
      <c r="G52" s="8">
        <f t="shared" si="6"/>
        <v>1.3161489006444442</v>
      </c>
      <c r="H52" s="8"/>
      <c r="I52" s="8">
        <f t="shared" si="7"/>
        <v>184599141.17750388</v>
      </c>
      <c r="J52" s="8">
        <f t="shared" si="8"/>
        <v>140257034.05375794</v>
      </c>
      <c r="K52" s="8">
        <f t="shared" si="9"/>
        <v>1.3161489006444442</v>
      </c>
      <c r="L52" s="8"/>
      <c r="M52" s="10">
        <v>287647539</v>
      </c>
      <c r="N52" s="8">
        <f t="shared" si="10"/>
        <v>284233260.5</v>
      </c>
      <c r="O52" s="8">
        <f t="shared" si="11"/>
        <v>1.0120122412626653</v>
      </c>
    </row>
    <row r="53" spans="1:15" x14ac:dyDescent="0.25">
      <c r="A53" s="8">
        <f t="shared" si="1"/>
        <v>465374040.86264813</v>
      </c>
      <c r="B53" s="8">
        <f t="shared" si="2"/>
        <v>296580352.09838164</v>
      </c>
      <c r="C53" s="8">
        <f t="shared" si="3"/>
        <v>1.5691330783378201</v>
      </c>
      <c r="D53" s="8"/>
      <c r="E53" s="8">
        <f t="shared" si="4"/>
        <v>183502903.5200004</v>
      </c>
      <c r="F53" s="8">
        <f t="shared" si="5"/>
        <v>140257034.05375794</v>
      </c>
      <c r="G53" s="8">
        <f t="shared" si="6"/>
        <v>1.3083329813581195</v>
      </c>
      <c r="H53" s="8"/>
      <c r="I53" s="8">
        <f t="shared" si="7"/>
        <v>183502903.5200004</v>
      </c>
      <c r="J53" s="8">
        <f t="shared" si="8"/>
        <v>140257034.05375794</v>
      </c>
      <c r="K53" s="8">
        <f t="shared" si="9"/>
        <v>1.3083329813581195</v>
      </c>
      <c r="L53" s="8"/>
      <c r="M53" s="10">
        <v>363102609</v>
      </c>
      <c r="N53" s="8">
        <f t="shared" si="10"/>
        <v>284233260.5</v>
      </c>
      <c r="O53" s="8">
        <f t="shared" si="11"/>
        <v>1.2774810673503145</v>
      </c>
    </row>
    <row r="54" spans="1:15" x14ac:dyDescent="0.25">
      <c r="A54" s="8">
        <f t="shared" si="1"/>
        <v>497320016.2653814</v>
      </c>
      <c r="B54" s="8">
        <f t="shared" si="2"/>
        <v>296580352.09838164</v>
      </c>
      <c r="C54" s="8">
        <f t="shared" si="3"/>
        <v>1.6768474807812299</v>
      </c>
      <c r="D54" s="8"/>
      <c r="E54" s="8">
        <f t="shared" si="4"/>
        <v>168513933.46152478</v>
      </c>
      <c r="F54" s="8">
        <f t="shared" si="5"/>
        <v>140257034.05375794</v>
      </c>
      <c r="G54" s="8">
        <f t="shared" si="6"/>
        <v>1.2014651143766273</v>
      </c>
      <c r="H54" s="8"/>
      <c r="I54" s="8">
        <f t="shared" si="7"/>
        <v>168513933.46152478</v>
      </c>
      <c r="J54" s="8">
        <f t="shared" si="8"/>
        <v>140257034.05375794</v>
      </c>
      <c r="K54" s="8">
        <f t="shared" si="9"/>
        <v>1.2014651143766273</v>
      </c>
      <c r="L54" s="8"/>
      <c r="M54" s="10">
        <v>422386052</v>
      </c>
      <c r="N54" s="8">
        <f t="shared" si="10"/>
        <v>284233260.5</v>
      </c>
      <c r="O54" s="8">
        <f t="shared" si="11"/>
        <v>1.4860542754812469</v>
      </c>
    </row>
    <row r="55" spans="1:15" x14ac:dyDescent="0.25">
      <c r="A55" s="8" t="s">
        <v>15</v>
      </c>
      <c r="B55" s="8">
        <f>F39*B41</f>
        <v>3558964225.1805797</v>
      </c>
      <c r="C55" s="8">
        <f>SUM(C43:C54)</f>
        <v>12.000000000030441</v>
      </c>
      <c r="D55" s="8" t="s">
        <v>15</v>
      </c>
      <c r="E55" s="8" t="s">
        <v>15</v>
      </c>
      <c r="F55" s="8">
        <f>SUM(E43:E54)</f>
        <v>1683084408.6450953</v>
      </c>
      <c r="G55" s="8">
        <f>SUM(G43:G54)</f>
        <v>12.000000000000002</v>
      </c>
      <c r="I55" t="s">
        <v>15</v>
      </c>
      <c r="J55">
        <f>SUM(I43:I54)</f>
        <v>1683084408.6450953</v>
      </c>
      <c r="M55" t="s">
        <v>15</v>
      </c>
      <c r="N55" s="8">
        <f>SUM(M43:M54)</f>
        <v>3410799126</v>
      </c>
    </row>
    <row r="57" spans="1:15" x14ac:dyDescent="0.25">
      <c r="A57">
        <v>1</v>
      </c>
      <c r="B57" s="8">
        <f>A27</f>
        <v>96812334.849984095</v>
      </c>
    </row>
    <row r="58" spans="1:15" x14ac:dyDescent="0.25">
      <c r="A58">
        <f>A57+1</f>
        <v>2</v>
      </c>
      <c r="B58" s="8">
        <f t="shared" ref="B58:B68" si="12">A28</f>
        <v>95436530.699983999</v>
      </c>
    </row>
    <row r="59" spans="1:15" x14ac:dyDescent="0.25">
      <c r="A59">
        <f t="shared" ref="A59:A92" si="13">A58+1</f>
        <v>3</v>
      </c>
      <c r="B59" s="8">
        <f t="shared" si="12"/>
        <v>115270625.399985</v>
      </c>
    </row>
    <row r="60" spans="1:15" x14ac:dyDescent="0.25">
      <c r="A60">
        <f t="shared" si="13"/>
        <v>4</v>
      </c>
      <c r="B60" s="8">
        <f t="shared" si="12"/>
        <v>139324010.69998801</v>
      </c>
    </row>
    <row r="61" spans="1:15" x14ac:dyDescent="0.25">
      <c r="A61">
        <f t="shared" si="13"/>
        <v>5</v>
      </c>
      <c r="B61" s="8">
        <f t="shared" si="12"/>
        <v>108587343.199984</v>
      </c>
    </row>
    <row r="62" spans="1:15" x14ac:dyDescent="0.25">
      <c r="A62">
        <f t="shared" si="13"/>
        <v>6</v>
      </c>
      <c r="B62" s="8">
        <f t="shared" si="12"/>
        <v>116676502.599988</v>
      </c>
    </row>
    <row r="63" spans="1:15" x14ac:dyDescent="0.25">
      <c r="A63">
        <f t="shared" si="13"/>
        <v>7</v>
      </c>
      <c r="B63" s="8">
        <f t="shared" si="12"/>
        <v>113191827.699985</v>
      </c>
    </row>
    <row r="64" spans="1:15" x14ac:dyDescent="0.25">
      <c r="A64">
        <f t="shared" si="13"/>
        <v>8</v>
      </c>
      <c r="B64" s="8">
        <f t="shared" si="12"/>
        <v>139561892.399984</v>
      </c>
    </row>
    <row r="65" spans="1:2" x14ac:dyDescent="0.25">
      <c r="A65">
        <f t="shared" si="13"/>
        <v>9</v>
      </c>
      <c r="B65" s="8">
        <f t="shared" si="12"/>
        <v>152917024.39999399</v>
      </c>
    </row>
    <row r="66" spans="1:2" x14ac:dyDescent="0.25">
      <c r="A66">
        <f t="shared" si="13"/>
        <v>10</v>
      </c>
      <c r="B66" s="8">
        <f t="shared" si="12"/>
        <v>211633380.70003501</v>
      </c>
    </row>
    <row r="67" spans="1:2" x14ac:dyDescent="0.25">
      <c r="A67">
        <f t="shared" si="13"/>
        <v>11</v>
      </c>
      <c r="B67" s="8">
        <f t="shared" si="12"/>
        <v>256654031.900067</v>
      </c>
    </row>
    <row r="68" spans="1:2" x14ac:dyDescent="0.25">
      <c r="A68">
        <f t="shared" si="13"/>
        <v>12</v>
      </c>
      <c r="B68" s="8">
        <f t="shared" si="12"/>
        <v>258957148.100079</v>
      </c>
    </row>
    <row r="69" spans="1:2" x14ac:dyDescent="0.25">
      <c r="A69">
        <f t="shared" si="13"/>
        <v>13</v>
      </c>
      <c r="B69" s="8">
        <f>E27</f>
        <v>177191391.30000499</v>
      </c>
    </row>
    <row r="70" spans="1:2" x14ac:dyDescent="0.25">
      <c r="A70">
        <f t="shared" si="13"/>
        <v>14</v>
      </c>
      <c r="B70" s="8">
        <f t="shared" ref="B70:B80" si="14">E28</f>
        <v>161617657.59999001</v>
      </c>
    </row>
    <row r="71" spans="1:2" x14ac:dyDescent="0.25">
      <c r="A71">
        <f t="shared" si="13"/>
        <v>15</v>
      </c>
      <c r="B71" s="8">
        <f t="shared" si="14"/>
        <v>214789307.60002199</v>
      </c>
    </row>
    <row r="72" spans="1:2" x14ac:dyDescent="0.25">
      <c r="A72">
        <f t="shared" si="13"/>
        <v>16</v>
      </c>
      <c r="B72" s="8">
        <f t="shared" si="14"/>
        <v>197661209.900015</v>
      </c>
    </row>
    <row r="73" spans="1:2" x14ac:dyDescent="0.25">
      <c r="A73">
        <f t="shared" si="13"/>
        <v>17</v>
      </c>
      <c r="B73" s="8">
        <f t="shared" si="14"/>
        <v>217075552.400013</v>
      </c>
    </row>
    <row r="74" spans="1:2" x14ac:dyDescent="0.25">
      <c r="A74">
        <f t="shared" si="13"/>
        <v>18</v>
      </c>
      <c r="B74" s="8">
        <f t="shared" si="14"/>
        <v>184955837.49999601</v>
      </c>
    </row>
    <row r="75" spans="1:2" x14ac:dyDescent="0.25">
      <c r="A75">
        <f t="shared" si="13"/>
        <v>19</v>
      </c>
      <c r="B75" s="8">
        <f t="shared" si="14"/>
        <v>187225893.39999899</v>
      </c>
    </row>
    <row r="76" spans="1:2" x14ac:dyDescent="0.25">
      <c r="A76">
        <f t="shared" si="13"/>
        <v>20</v>
      </c>
      <c r="B76" s="8">
        <f t="shared" si="14"/>
        <v>205855839.699992</v>
      </c>
    </row>
    <row r="77" spans="1:2" x14ac:dyDescent="0.25">
      <c r="A77">
        <f t="shared" si="13"/>
        <v>21</v>
      </c>
      <c r="B77" s="8">
        <f t="shared" si="14"/>
        <v>212034384.10000801</v>
      </c>
    </row>
    <row r="78" spans="1:2" x14ac:dyDescent="0.25">
      <c r="A78">
        <f t="shared" si="13"/>
        <v>22</v>
      </c>
      <c r="B78" s="8">
        <f t="shared" si="14"/>
        <v>280213678.50004297</v>
      </c>
    </row>
    <row r="79" spans="1:2" x14ac:dyDescent="0.25">
      <c r="A79">
        <f t="shared" si="13"/>
        <v>23</v>
      </c>
      <c r="B79" s="8">
        <f t="shared" si="14"/>
        <v>326694750.90015</v>
      </c>
    </row>
    <row r="80" spans="1:2" x14ac:dyDescent="0.25">
      <c r="A80">
        <f t="shared" si="13"/>
        <v>24</v>
      </c>
      <c r="B80" s="8">
        <f t="shared" si="14"/>
        <v>372349285.70021302</v>
      </c>
    </row>
    <row r="81" spans="1:1" x14ac:dyDescent="0.25">
      <c r="A81">
        <f t="shared" si="13"/>
        <v>25</v>
      </c>
    </row>
    <row r="82" spans="1:1" x14ac:dyDescent="0.25">
      <c r="A82">
        <f t="shared" si="13"/>
        <v>26</v>
      </c>
    </row>
    <row r="83" spans="1:1" x14ac:dyDescent="0.25">
      <c r="A83">
        <f t="shared" si="13"/>
        <v>27</v>
      </c>
    </row>
    <row r="84" spans="1:1" x14ac:dyDescent="0.25">
      <c r="A84">
        <f t="shared" si="13"/>
        <v>28</v>
      </c>
    </row>
    <row r="85" spans="1:1" x14ac:dyDescent="0.25">
      <c r="A85">
        <f t="shared" si="13"/>
        <v>29</v>
      </c>
    </row>
    <row r="86" spans="1:1" x14ac:dyDescent="0.25">
      <c r="A86">
        <f t="shared" si="13"/>
        <v>30</v>
      </c>
    </row>
    <row r="87" spans="1:1" x14ac:dyDescent="0.25">
      <c r="A87">
        <f t="shared" si="13"/>
        <v>31</v>
      </c>
    </row>
    <row r="88" spans="1:1" x14ac:dyDescent="0.25">
      <c r="A88">
        <f t="shared" si="13"/>
        <v>32</v>
      </c>
    </row>
    <row r="89" spans="1:1" x14ac:dyDescent="0.25">
      <c r="A89">
        <f t="shared" si="13"/>
        <v>33</v>
      </c>
    </row>
    <row r="90" spans="1:1" x14ac:dyDescent="0.25">
      <c r="A90">
        <f t="shared" si="13"/>
        <v>34</v>
      </c>
    </row>
    <row r="91" spans="1:1" x14ac:dyDescent="0.25">
      <c r="A91">
        <f t="shared" si="13"/>
        <v>35</v>
      </c>
    </row>
    <row r="92" spans="1:1" x14ac:dyDescent="0.25">
      <c r="A92">
        <f t="shared" si="13"/>
        <v>36</v>
      </c>
    </row>
  </sheetData>
  <mergeCells count="1">
    <mergeCell ref="A21:C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Остап Шутенко</dc:creator>
  <cp:lastModifiedBy>Остап Шутенко</cp:lastModifiedBy>
  <dcterms:created xsi:type="dcterms:W3CDTF">2021-01-19T04:56:59Z</dcterms:created>
  <dcterms:modified xsi:type="dcterms:W3CDTF">2021-01-19T07:15:06Z</dcterms:modified>
</cp:coreProperties>
</file>