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scarste\OneDrive - Chalmers\Local files\Python repos\BECCS-Sweden\"/>
    </mc:Choice>
  </mc:AlternateContent>
  <xr:revisionPtr revIDLastSave="0" documentId="13_ncr:1_{1798FE76-695C-4053-BF20-A0B5F6E89A5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Sheet1" sheetId="1" r:id="rId1"/>
    <sheet name="Cleaned 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" l="1"/>
  <c r="J70" i="2"/>
  <c r="K68" i="2"/>
  <c r="J68" i="2"/>
  <c r="K64" i="2"/>
  <c r="J64" i="2"/>
  <c r="K52" i="2"/>
  <c r="J52" i="2"/>
  <c r="K46" i="2"/>
  <c r="J46" i="2"/>
  <c r="K40" i="2"/>
  <c r="J40" i="2"/>
  <c r="K38" i="2"/>
  <c r="J38" i="2"/>
  <c r="K34" i="2"/>
  <c r="J34" i="2"/>
  <c r="K31" i="2"/>
  <c r="J31" i="2"/>
  <c r="K8" i="2"/>
  <c r="J8" i="2"/>
  <c r="J4" i="2"/>
  <c r="K4" i="2"/>
  <c r="J6" i="2"/>
  <c r="K6" i="2"/>
  <c r="J9" i="2"/>
  <c r="K9" i="2"/>
  <c r="J10" i="2"/>
  <c r="K10" i="2"/>
  <c r="J12" i="2"/>
  <c r="K12" i="2"/>
  <c r="J14" i="2"/>
  <c r="K14" i="2"/>
  <c r="J16" i="2"/>
  <c r="K16" i="2"/>
  <c r="J17" i="2"/>
  <c r="K17" i="2"/>
  <c r="J20" i="2"/>
  <c r="K20" i="2"/>
  <c r="J23" i="2"/>
  <c r="K23" i="2"/>
  <c r="J24" i="2"/>
  <c r="K24" i="2"/>
  <c r="J28" i="2"/>
  <c r="K28" i="2"/>
  <c r="J30" i="2"/>
  <c r="K30" i="2"/>
  <c r="J32" i="2"/>
  <c r="K32" i="2"/>
  <c r="J33" i="2"/>
  <c r="K33" i="2"/>
  <c r="J36" i="2"/>
  <c r="K36" i="2"/>
  <c r="J37" i="2"/>
  <c r="K37" i="2"/>
  <c r="J39" i="2"/>
  <c r="K39" i="2"/>
  <c r="J42" i="2"/>
  <c r="K42" i="2"/>
  <c r="J43" i="2"/>
  <c r="K43" i="2"/>
  <c r="J45" i="2"/>
  <c r="K45" i="2"/>
  <c r="J48" i="2"/>
  <c r="K48" i="2"/>
  <c r="J51" i="2"/>
  <c r="K51" i="2"/>
  <c r="J54" i="2"/>
  <c r="K54" i="2"/>
  <c r="J56" i="2"/>
  <c r="K56" i="2"/>
  <c r="J57" i="2"/>
  <c r="K57" i="2"/>
  <c r="J58" i="2"/>
  <c r="K58" i="2"/>
  <c r="J60" i="2"/>
  <c r="K60" i="2"/>
  <c r="J61" i="2"/>
  <c r="K61" i="2"/>
  <c r="J63" i="2"/>
  <c r="K63" i="2"/>
  <c r="J66" i="2"/>
  <c r="K66" i="2"/>
  <c r="J67" i="2"/>
  <c r="K67" i="2"/>
  <c r="J69" i="2"/>
  <c r="K69" i="2"/>
  <c r="K3" i="2"/>
  <c r="J3" i="2"/>
</calcChain>
</file>

<file path=xl/sharedStrings.xml><?xml version="1.0" encoding="utf-8"?>
<sst xmlns="http://schemas.openxmlformats.org/spreadsheetml/2006/main" count="515" uniqueCount="165">
  <si>
    <t>Scenario</t>
  </si>
  <si>
    <t>Restriction</t>
  </si>
  <si>
    <t>Min Value</t>
  </si>
  <si>
    <t>Max Value</t>
  </si>
  <si>
    <t>Categories</t>
  </si>
  <si>
    <t>CHP1</t>
  </si>
  <si>
    <t>time</t>
  </si>
  <si>
    <t>5305.901435</t>
  </si>
  <si>
    <t>5998.708573</t>
  </si>
  <si>
    <t>duration_increase</t>
  </si>
  <si>
    <t>1000.0</t>
  </si>
  <si>
    <t>heat_pump</t>
  </si>
  <si>
    <t>6.437985e-158</t>
  </si>
  <si>
    <t>{True}       {True}</t>
  </si>
  <si>
    <t>CHP2</t>
  </si>
  <si>
    <t>5304.06577</t>
  </si>
  <si>
    <t>5999.825723</t>
  </si>
  <si>
    <t>8.897764e-297</t>
  </si>
  <si>
    <t>CHP3</t>
  </si>
  <si>
    <t>i</t>
  </si>
  <si>
    <t>0.050002</t>
  </si>
  <si>
    <t>0.077321</t>
  </si>
  <si>
    <t>5130.264365</t>
  </si>
  <si>
    <t>5999.916087</t>
  </si>
  <si>
    <t>1000.000000</t>
  </si>
  <si>
    <t>CHP11</t>
  </si>
  <si>
    <t>celc</t>
  </si>
  <si>
    <t>20.020017</t>
  </si>
  <si>
    <t>48.451146</t>
  </si>
  <si>
    <t>1.503322e-44</t>
  </si>
  <si>
    <t>{True}     {True}</t>
  </si>
  <si>
    <t>COP</t>
  </si>
  <si>
    <t>3.146602</t>
  </si>
  <si>
    <t>3.799055</t>
  </si>
  <si>
    <t>CHP22</t>
  </si>
  <si>
    <t>20.127067</t>
  </si>
  <si>
    <t>67.270522</t>
  </si>
  <si>
    <t>1.851611e-95</t>
  </si>
  <si>
    <t>5467.212221</t>
  </si>
  <si>
    <t>CHP33</t>
  </si>
  <si>
    <t>0.072007</t>
  </si>
  <si>
    <t>0.000000e+00</t>
  </si>
  <si>
    <t>5375.459488</t>
  </si>
  <si>
    <t>WASTE1</t>
  </si>
  <si>
    <t>0.050001</t>
  </si>
  <si>
    <t>0.082377</t>
  </si>
  <si>
    <t>0.000000</t>
  </si>
  <si>
    <t>26.39939</t>
  </si>
  <si>
    <t>75.570204</t>
  </si>
  <si>
    <t>WASTE2</t>
  </si>
  <si>
    <t>20.009665</t>
  </si>
  <si>
    <t>63.894748</t>
  </si>
  <si>
    <t>0.050008</t>
  </si>
  <si>
    <t>0.074682</t>
  </si>
  <si>
    <t>0.0</t>
  </si>
  <si>
    <t>WASTE3</t>
  </si>
  <si>
    <t>0.050021</t>
  </si>
  <si>
    <t>0.074159</t>
  </si>
  <si>
    <t>20.019866</t>
  </si>
  <si>
    <t>62.109761</t>
  </si>
  <si>
    <t>PULP1</t>
  </si>
  <si>
    <t>20.038882</t>
  </si>
  <si>
    <t>73.376808</t>
  </si>
  <si>
    <t>rate</t>
  </si>
  <si>
    <t>0.796435</t>
  </si>
  <si>
    <t>0.902995</t>
  </si>
  <si>
    <t>BarkIncrease</t>
  </si>
  <si>
    <t>30.000000</t>
  </si>
  <si>
    <t>73.694124</t>
  </si>
  <si>
    <t>beta</t>
  </si>
  <si>
    <t>0.600014</t>
  </si>
  <si>
    <t>0.649473</t>
  </si>
  <si>
    <t>SupplyStrategy</t>
  </si>
  <si>
    <t>6.965715e-119</t>
  </si>
  <si>
    <t>{SteamLP}  {SteamLP}</t>
  </si>
  <si>
    <t>PULP2</t>
  </si>
  <si>
    <t>20.071836</t>
  </si>
  <si>
    <t>58.278508</t>
  </si>
  <si>
    <t>0.600151</t>
  </si>
  <si>
    <t>0.675009</t>
  </si>
  <si>
    <t>51.430753</t>
  </si>
  <si>
    <t>0.671147</t>
  </si>
  <si>
    <t>1.216113e-31</t>
  </si>
  <si>
    <t>PULP3</t>
  </si>
  <si>
    <t>20.181162</t>
  </si>
  <si>
    <t>62.870386</t>
  </si>
  <si>
    <t>30.0</t>
  </si>
  <si>
    <t>1.060200e-123</t>
  </si>
  <si>
    <t>79.930839</t>
  </si>
  <si>
    <t>0.6002</t>
  </si>
  <si>
    <t>0.644393</t>
  </si>
  <si>
    <t>8.359592e-100</t>
  </si>
  <si>
    <t>PULP4</t>
  </si>
  <si>
    <t>20.064033</t>
  </si>
  <si>
    <t>85.588088</t>
  </si>
  <si>
    <t>2.532520e-299</t>
  </si>
  <si>
    <t>{HeatPumps}  {HeatPumps}</t>
  </si>
  <si>
    <t>0.05491</t>
  </si>
  <si>
    <t>0.095512</t>
  </si>
  <si>
    <t>0.050093</t>
  </si>
  <si>
    <t>2.666328e-78</t>
  </si>
  <si>
    <t>PULP5</t>
  </si>
  <si>
    <t>20.07187</t>
  </si>
  <si>
    <t>67.925343</t>
  </si>
  <si>
    <t>8.110185e-76</t>
  </si>
  <si>
    <t>30</t>
  </si>
  <si>
    <t>60</t>
  </si>
  <si>
    <t>54.11585</t>
  </si>
  <si>
    <t>3.222204</t>
  </si>
  <si>
    <t>3.797355</t>
  </si>
  <si>
    <t>5.048668e-23</t>
  </si>
  <si>
    <t>PULP6</t>
  </si>
  <si>
    <t>20.017138</t>
  </si>
  <si>
    <t>73.479333</t>
  </si>
  <si>
    <t>1.152444e-111</t>
  </si>
  <si>
    <t>48.386262</t>
  </si>
  <si>
    <t>0.600013</t>
  </si>
  <si>
    <t>0.667395</t>
  </si>
  <si>
    <t>3.250926e-53</t>
  </si>
  <si>
    <t>PULP7</t>
  </si>
  <si>
    <t>20.129782</t>
  </si>
  <si>
    <t>55.281246</t>
  </si>
  <si>
    <t>0.600017</t>
  </si>
  <si>
    <t>0.661985</t>
  </si>
  <si>
    <t>62.356865</t>
  </si>
  <si>
    <t>0.663454</t>
  </si>
  <si>
    <t>3.486955e-23</t>
  </si>
  <si>
    <t>{True}</t>
  </si>
  <si>
    <t>{SteamLP}</t>
  </si>
  <si>
    <t>{HeatPumps}</t>
  </si>
  <si>
    <t>plant utilization [h p.a.]</t>
  </si>
  <si>
    <t>plant utilization increase [h p.a.]</t>
  </si>
  <si>
    <t>heat pump utilization</t>
  </si>
  <si>
    <t>discount rate [-]</t>
  </si>
  <si>
    <t>price electricity [EUR/MWh]</t>
  </si>
  <si>
    <t>COP [-]</t>
  </si>
  <si>
    <t>capture rate [-]</t>
  </si>
  <si>
    <t>bark boiler utilization increase [%]</t>
  </si>
  <si>
    <t>capex beta constant [-]</t>
  </si>
  <si>
    <t>energy supply strategy</t>
  </si>
  <si>
    <t>Conditions found</t>
  </si>
  <si>
    <t>Woodchip CHP &gt; 300ktCO2 p.a.</t>
  </si>
  <si>
    <t>Woodchip CHP 200-300 ktCO2 p.a.</t>
  </si>
  <si>
    <t>Woodchip CHP &lt; 200 ktCO2 p.a.</t>
  </si>
  <si>
    <t>Woodchip CHP &gt; 300ktCO2 p.a. (no extra biomass use)</t>
  </si>
  <si>
    <t>Woodchip CHP 200-300 ktCO2 p.a.  (no extra biomass use)</t>
  </si>
  <si>
    <t>Woodchip CHP &lt; 200 ktCO2 p.a.  (no extra biomass use)</t>
  </si>
  <si>
    <t>Waste CHP &gt; 350ktCO2 p.a.</t>
  </si>
  <si>
    <t>Waste CHP 150-350 ktCO2 p.a.</t>
  </si>
  <si>
    <t>Waste CHP &lt; 150 ktCO2 p.a.</t>
  </si>
  <si>
    <t>Plant (type)</t>
  </si>
  <si>
    <t>Östrand pulp mill</t>
  </si>
  <si>
    <t>Östrand pulp mill (no extra biomass use)</t>
  </si>
  <si>
    <t>Vallvik pulp mill</t>
  </si>
  <si>
    <t>Vallvik pulp mill (no extra biomass use)</t>
  </si>
  <si>
    <t>Skutskär pulp mill</t>
  </si>
  <si>
    <t>Skutskär pulp mill (no extra biomass use)</t>
  </si>
  <si>
    <t>Aspa pulp mill</t>
  </si>
  <si>
    <t>Aspa pulp mill (no extra biomass use)</t>
  </si>
  <si>
    <t>Värö pulp mill</t>
  </si>
  <si>
    <t>Värö pulp mill (no extra biomass use)</t>
  </si>
  <si>
    <t>Mönsterås pulp mill</t>
  </si>
  <si>
    <t>Mönsterås pulp mill (no extra biomass use)</t>
  </si>
  <si>
    <t>Mörrum pulp mill</t>
  </si>
  <si>
    <t>Mörrum pulp mill (no extra biomass 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</si>
</sst>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Border="1"/>
    <xf numFmtId="0" fontId="1" fillId="2" borderId="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4" xfId="0" applyFont="1" applyBorder="1"/>
    <xf numFmtId="0" fontId="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0" fontId="0" fillId="0" borderId="6" xfId="0" applyFont="1" applyBorder="1"/>
    <xf numFmtId="0" fontId="0" fillId="0" borderId="2" xfId="0" applyFont="1" applyBorder="1"/>
    <xf numFmtId="0" fontId="0" fillId="0" borderId="8" xfId="0" applyFont="1" applyBorder="1" applyAlignment="1">
      <alignment horizontal="left" vertical="top"/>
    </xf>
    <xf numFmtId="0" fontId="0" fillId="0" borderId="0" xfId="0" applyFont="1" applyBorder="1"/>
    <xf numFmtId="0" fontId="0" fillId="0" borderId="8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/>
    <xf numFmtId="0" fontId="0" fillId="0" borderId="3" xfId="0" applyBorder="1"/>
    <xf numFmtId="0" fontId="0" fillId="0" borderId="3" xfId="0" applyFont="1" applyBorder="1"/>
    <xf numFmtId="0" fontId="0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zoomScale="80" zoomScaleNormal="80" workbookViewId="0">
      <selection activeCell="D80" sqref="D80"/>
    </sheetView>
  </sheetViews>
  <sheetFormatPr defaultRowHeight="15" x14ac:dyDescent="0.25"/>
  <cols>
    <col min="2" max="2" width="19.7109375" customWidth="1"/>
    <col min="3" max="3" width="14.28515625" customWidth="1"/>
    <col min="4" max="4" width="17.85546875" customWidth="1"/>
    <col min="5" max="5" width="2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</row>
    <row r="3" spans="1:5" x14ac:dyDescent="0.25">
      <c r="A3" t="s">
        <v>5</v>
      </c>
      <c r="B3" t="s">
        <v>9</v>
      </c>
      <c r="C3" t="s">
        <v>10</v>
      </c>
      <c r="D3" t="s">
        <v>10</v>
      </c>
    </row>
    <row r="4" spans="1:5" x14ac:dyDescent="0.25">
      <c r="A4" t="s">
        <v>5</v>
      </c>
      <c r="B4" t="s">
        <v>11</v>
      </c>
      <c r="D4" t="s">
        <v>12</v>
      </c>
      <c r="E4" t="s">
        <v>13</v>
      </c>
    </row>
    <row r="5" spans="1:5" x14ac:dyDescent="0.25">
      <c r="A5" t="s">
        <v>14</v>
      </c>
      <c r="B5" t="s">
        <v>6</v>
      </c>
      <c r="C5" t="s">
        <v>15</v>
      </c>
      <c r="D5" t="s">
        <v>16</v>
      </c>
    </row>
    <row r="6" spans="1:5" x14ac:dyDescent="0.25">
      <c r="A6" t="s">
        <v>14</v>
      </c>
      <c r="B6" t="s">
        <v>9</v>
      </c>
      <c r="C6" t="s">
        <v>10</v>
      </c>
      <c r="D6" t="s">
        <v>10</v>
      </c>
    </row>
    <row r="7" spans="1:5" x14ac:dyDescent="0.25">
      <c r="A7" t="s">
        <v>14</v>
      </c>
      <c r="B7" t="s">
        <v>11</v>
      </c>
      <c r="D7" t="s">
        <v>17</v>
      </c>
      <c r="E7" t="s">
        <v>13</v>
      </c>
    </row>
    <row r="8" spans="1:5" x14ac:dyDescent="0.25">
      <c r="A8" t="s">
        <v>18</v>
      </c>
      <c r="B8" t="s">
        <v>19</v>
      </c>
      <c r="C8" t="s">
        <v>20</v>
      </c>
      <c r="D8" t="s">
        <v>21</v>
      </c>
    </row>
    <row r="9" spans="1:5" x14ac:dyDescent="0.25">
      <c r="A9" t="s">
        <v>18</v>
      </c>
      <c r="B9" t="s">
        <v>6</v>
      </c>
      <c r="C9" t="s">
        <v>22</v>
      </c>
      <c r="D9" t="s">
        <v>23</v>
      </c>
    </row>
    <row r="10" spans="1:5" x14ac:dyDescent="0.25">
      <c r="A10" t="s">
        <v>18</v>
      </c>
      <c r="B10" t="s">
        <v>9</v>
      </c>
      <c r="C10" t="s">
        <v>24</v>
      </c>
      <c r="D10" t="s">
        <v>24</v>
      </c>
    </row>
    <row r="11" spans="1:5" x14ac:dyDescent="0.25">
      <c r="A11" t="s">
        <v>25</v>
      </c>
      <c r="B11" t="s">
        <v>26</v>
      </c>
      <c r="C11" t="s">
        <v>27</v>
      </c>
      <c r="D11" t="s">
        <v>28</v>
      </c>
    </row>
    <row r="12" spans="1:5" x14ac:dyDescent="0.25">
      <c r="A12" t="s">
        <v>25</v>
      </c>
      <c r="B12" t="s">
        <v>11</v>
      </c>
      <c r="D12" t="s">
        <v>29</v>
      </c>
      <c r="E12" t="s">
        <v>30</v>
      </c>
    </row>
    <row r="13" spans="1:5" x14ac:dyDescent="0.25">
      <c r="A13" t="s">
        <v>25</v>
      </c>
      <c r="B13" t="s">
        <v>31</v>
      </c>
      <c r="C13" t="s">
        <v>32</v>
      </c>
      <c r="D13" t="s">
        <v>33</v>
      </c>
    </row>
    <row r="14" spans="1:5" x14ac:dyDescent="0.25">
      <c r="A14" t="s">
        <v>34</v>
      </c>
      <c r="B14" t="s">
        <v>26</v>
      </c>
      <c r="C14" t="s">
        <v>35</v>
      </c>
      <c r="D14" t="s">
        <v>36</v>
      </c>
    </row>
    <row r="15" spans="1:5" x14ac:dyDescent="0.25">
      <c r="A15" t="s">
        <v>34</v>
      </c>
      <c r="B15" t="s">
        <v>11</v>
      </c>
      <c r="D15" t="s">
        <v>37</v>
      </c>
      <c r="E15" t="s">
        <v>13</v>
      </c>
    </row>
    <row r="16" spans="1:5" x14ac:dyDescent="0.25">
      <c r="A16" t="s">
        <v>34</v>
      </c>
      <c r="B16" t="s">
        <v>6</v>
      </c>
      <c r="C16" t="s">
        <v>38</v>
      </c>
      <c r="D16" t="s">
        <v>16</v>
      </c>
    </row>
    <row r="17" spans="1:8" x14ac:dyDescent="0.25">
      <c r="A17" t="s">
        <v>39</v>
      </c>
      <c r="B17" t="s">
        <v>19</v>
      </c>
      <c r="C17" t="s">
        <v>20</v>
      </c>
      <c r="D17" t="s">
        <v>40</v>
      </c>
    </row>
    <row r="18" spans="1:8" x14ac:dyDescent="0.25">
      <c r="A18" t="s">
        <v>39</v>
      </c>
      <c r="B18" t="s">
        <v>11</v>
      </c>
      <c r="D18" t="s">
        <v>41</v>
      </c>
      <c r="E18" t="s">
        <v>13</v>
      </c>
    </row>
    <row r="19" spans="1:8" x14ac:dyDescent="0.25">
      <c r="A19" t="s">
        <v>39</v>
      </c>
      <c r="B19" t="s">
        <v>6</v>
      </c>
      <c r="C19" t="s">
        <v>42</v>
      </c>
      <c r="D19" t="s">
        <v>23</v>
      </c>
    </row>
    <row r="20" spans="1:8" x14ac:dyDescent="0.25">
      <c r="A20" t="s">
        <v>43</v>
      </c>
      <c r="B20" t="s">
        <v>19</v>
      </c>
      <c r="C20" t="s">
        <v>44</v>
      </c>
      <c r="D20" t="s">
        <v>45</v>
      </c>
    </row>
    <row r="21" spans="1:8" x14ac:dyDescent="0.25">
      <c r="A21" t="s">
        <v>43</v>
      </c>
      <c r="B21" t="s">
        <v>11</v>
      </c>
      <c r="D21" t="s">
        <v>46</v>
      </c>
      <c r="E21" t="s">
        <v>30</v>
      </c>
    </row>
    <row r="22" spans="1:8" x14ac:dyDescent="0.25">
      <c r="A22" t="s">
        <v>43</v>
      </c>
      <c r="B22" t="s">
        <v>26</v>
      </c>
      <c r="C22" t="s">
        <v>47</v>
      </c>
      <c r="D22" t="s">
        <v>48</v>
      </c>
    </row>
    <row r="23" spans="1:8" x14ac:dyDescent="0.25">
      <c r="A23" t="s">
        <v>49</v>
      </c>
      <c r="B23" t="s">
        <v>26</v>
      </c>
      <c r="C23" t="s">
        <v>50</v>
      </c>
      <c r="D23" t="s">
        <v>51</v>
      </c>
    </row>
    <row r="24" spans="1:8" x14ac:dyDescent="0.25">
      <c r="A24" t="s">
        <v>49</v>
      </c>
      <c r="B24" t="s">
        <v>19</v>
      </c>
      <c r="C24" t="s">
        <v>52</v>
      </c>
      <c r="D24" t="s">
        <v>53</v>
      </c>
    </row>
    <row r="25" spans="1:8" x14ac:dyDescent="0.25">
      <c r="A25" t="s">
        <v>49</v>
      </c>
      <c r="B25" t="s">
        <v>11</v>
      </c>
      <c r="D25" t="s">
        <v>54</v>
      </c>
      <c r="E25" t="s">
        <v>30</v>
      </c>
    </row>
    <row r="26" spans="1:8" x14ac:dyDescent="0.25">
      <c r="A26" t="s">
        <v>55</v>
      </c>
      <c r="B26" t="s">
        <v>19</v>
      </c>
      <c r="C26" t="s">
        <v>56</v>
      </c>
      <c r="D26" t="s">
        <v>57</v>
      </c>
    </row>
    <row r="27" spans="1:8" x14ac:dyDescent="0.25">
      <c r="A27" t="s">
        <v>55</v>
      </c>
      <c r="B27" t="s">
        <v>26</v>
      </c>
      <c r="C27" t="s">
        <v>58</v>
      </c>
      <c r="D27" t="s">
        <v>59</v>
      </c>
    </row>
    <row r="28" spans="1:8" x14ac:dyDescent="0.25">
      <c r="A28" t="s">
        <v>55</v>
      </c>
      <c r="B28" t="s">
        <v>11</v>
      </c>
      <c r="D28" t="s">
        <v>54</v>
      </c>
      <c r="E28" t="s">
        <v>30</v>
      </c>
    </row>
    <row r="29" spans="1:8" x14ac:dyDescent="0.25">
      <c r="A29" s="2" t="s">
        <v>60</v>
      </c>
      <c r="B29" s="2" t="s">
        <v>26</v>
      </c>
      <c r="C29" s="2" t="s">
        <v>61</v>
      </c>
      <c r="D29" s="2" t="s">
        <v>62</v>
      </c>
      <c r="E29" s="2"/>
      <c r="G29" s="2"/>
      <c r="H29" s="2"/>
    </row>
    <row r="30" spans="1:8" x14ac:dyDescent="0.25">
      <c r="A30" s="2" t="s">
        <v>60</v>
      </c>
      <c r="B30" s="2" t="s">
        <v>63</v>
      </c>
      <c r="C30" s="2" t="s">
        <v>64</v>
      </c>
      <c r="D30" s="2" t="s">
        <v>65</v>
      </c>
      <c r="E30" s="2"/>
    </row>
    <row r="31" spans="1:8" x14ac:dyDescent="0.25">
      <c r="A31" s="2" t="s">
        <v>60</v>
      </c>
      <c r="B31" s="2" t="s">
        <v>66</v>
      </c>
      <c r="C31" s="2" t="s">
        <v>67</v>
      </c>
      <c r="D31" s="2" t="s">
        <v>67</v>
      </c>
      <c r="E31" s="2"/>
    </row>
    <row r="32" spans="1:8" x14ac:dyDescent="0.25">
      <c r="A32" t="s">
        <v>60</v>
      </c>
      <c r="B32" t="s">
        <v>26</v>
      </c>
      <c r="C32" t="s">
        <v>61</v>
      </c>
      <c r="D32" t="s">
        <v>68</v>
      </c>
    </row>
    <row r="33" spans="1:12" x14ac:dyDescent="0.25">
      <c r="A33" t="s">
        <v>60</v>
      </c>
      <c r="B33" t="s">
        <v>69</v>
      </c>
      <c r="C33" t="s">
        <v>70</v>
      </c>
      <c r="D33" t="s">
        <v>71</v>
      </c>
    </row>
    <row r="34" spans="1:12" x14ac:dyDescent="0.25">
      <c r="A34" t="s">
        <v>60</v>
      </c>
      <c r="B34" t="s">
        <v>72</v>
      </c>
      <c r="D34" t="s">
        <v>73</v>
      </c>
      <c r="E34" t="s">
        <v>74</v>
      </c>
    </row>
    <row r="35" spans="1:12" x14ac:dyDescent="0.25">
      <c r="A35" s="2" t="s">
        <v>75</v>
      </c>
      <c r="B35" s="2" t="s">
        <v>26</v>
      </c>
      <c r="C35" s="2" t="s">
        <v>76</v>
      </c>
      <c r="D35" s="2" t="s">
        <v>77</v>
      </c>
      <c r="E35" s="2"/>
      <c r="F35" s="2"/>
    </row>
    <row r="36" spans="1:12" x14ac:dyDescent="0.25">
      <c r="A36" s="2" t="s">
        <v>75</v>
      </c>
      <c r="B36" s="2" t="s">
        <v>66</v>
      </c>
      <c r="C36" s="2" t="s">
        <v>46</v>
      </c>
      <c r="D36" s="2" t="s">
        <v>67</v>
      </c>
      <c r="E36" s="2"/>
      <c r="F36" s="2"/>
    </row>
    <row r="37" spans="1:12" x14ac:dyDescent="0.25">
      <c r="A37" s="2" t="s">
        <v>75</v>
      </c>
      <c r="B37" s="2" t="s">
        <v>69</v>
      </c>
      <c r="C37" s="2" t="s">
        <v>78</v>
      </c>
      <c r="D37" s="2" t="s">
        <v>79</v>
      </c>
      <c r="E37" s="2"/>
      <c r="F37" s="2"/>
    </row>
    <row r="38" spans="1:12" x14ac:dyDescent="0.25">
      <c r="A38" t="s">
        <v>75</v>
      </c>
      <c r="B38" t="s">
        <v>26</v>
      </c>
      <c r="C38" t="s">
        <v>76</v>
      </c>
      <c r="D38" t="s">
        <v>80</v>
      </c>
    </row>
    <row r="39" spans="1:12" x14ac:dyDescent="0.25">
      <c r="A39" t="s">
        <v>75</v>
      </c>
      <c r="B39" t="s">
        <v>69</v>
      </c>
      <c r="C39" t="s">
        <v>78</v>
      </c>
      <c r="D39" t="s">
        <v>81</v>
      </c>
    </row>
    <row r="40" spans="1:12" x14ac:dyDescent="0.25">
      <c r="A40" t="s">
        <v>75</v>
      </c>
      <c r="B40" t="s">
        <v>72</v>
      </c>
      <c r="D40" t="s">
        <v>82</v>
      </c>
      <c r="E40" t="s">
        <v>74</v>
      </c>
    </row>
    <row r="41" spans="1:12" x14ac:dyDescent="0.25">
      <c r="A41" s="2" t="s">
        <v>83</v>
      </c>
      <c r="B41" s="2" t="s">
        <v>26</v>
      </c>
      <c r="C41" s="2" t="s">
        <v>84</v>
      </c>
      <c r="D41" s="2" t="s">
        <v>85</v>
      </c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 t="s">
        <v>83</v>
      </c>
      <c r="B42" s="2" t="s">
        <v>66</v>
      </c>
      <c r="C42" s="2" t="s">
        <v>54</v>
      </c>
      <c r="D42" s="2" t="s">
        <v>86</v>
      </c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 t="s">
        <v>83</v>
      </c>
      <c r="B43" s="2" t="s">
        <v>72</v>
      </c>
      <c r="C43" s="2"/>
      <c r="D43" s="2" t="s">
        <v>87</v>
      </c>
      <c r="E43" s="2" t="s">
        <v>74</v>
      </c>
      <c r="F43" s="2"/>
      <c r="G43" s="2"/>
      <c r="H43" s="2"/>
      <c r="I43" s="2"/>
      <c r="J43" s="2"/>
      <c r="K43" s="2"/>
      <c r="L43" s="2"/>
    </row>
    <row r="44" spans="1:12" x14ac:dyDescent="0.25">
      <c r="A44" t="s">
        <v>83</v>
      </c>
      <c r="B44" t="s">
        <v>26</v>
      </c>
      <c r="C44" t="s">
        <v>84</v>
      </c>
      <c r="D44" t="s">
        <v>88</v>
      </c>
    </row>
    <row r="45" spans="1:12" x14ac:dyDescent="0.25">
      <c r="A45" t="s">
        <v>83</v>
      </c>
      <c r="B45" t="s">
        <v>69</v>
      </c>
      <c r="C45" t="s">
        <v>89</v>
      </c>
      <c r="D45" t="s">
        <v>90</v>
      </c>
    </row>
    <row r="46" spans="1:12" x14ac:dyDescent="0.25">
      <c r="A46" t="s">
        <v>83</v>
      </c>
      <c r="B46" t="s">
        <v>72</v>
      </c>
      <c r="D46" t="s">
        <v>91</v>
      </c>
      <c r="E46" t="s">
        <v>74</v>
      </c>
    </row>
    <row r="47" spans="1:12" x14ac:dyDescent="0.25">
      <c r="A47" s="2" t="s">
        <v>92</v>
      </c>
      <c r="B47" s="2" t="s">
        <v>26</v>
      </c>
      <c r="C47" s="2" t="s">
        <v>93</v>
      </c>
      <c r="D47" s="2" t="s">
        <v>94</v>
      </c>
      <c r="E47" s="2"/>
      <c r="F47" s="2"/>
      <c r="G47" s="2"/>
      <c r="H47" s="2"/>
      <c r="I47" s="2"/>
    </row>
    <row r="48" spans="1:12" x14ac:dyDescent="0.25">
      <c r="A48" s="2" t="s">
        <v>92</v>
      </c>
      <c r="B48" s="2" t="s">
        <v>72</v>
      </c>
      <c r="C48" s="2"/>
      <c r="D48" s="2" t="s">
        <v>95</v>
      </c>
      <c r="E48" s="2" t="s">
        <v>96</v>
      </c>
      <c r="F48" s="2"/>
      <c r="G48" s="2"/>
      <c r="H48" s="2"/>
      <c r="I48" s="2"/>
    </row>
    <row r="49" spans="1:10" x14ac:dyDescent="0.25">
      <c r="A49" s="2" t="s">
        <v>92</v>
      </c>
      <c r="B49" s="2" t="s">
        <v>19</v>
      </c>
      <c r="C49" s="2" t="s">
        <v>97</v>
      </c>
      <c r="D49" s="2" t="s">
        <v>98</v>
      </c>
      <c r="E49" s="2"/>
      <c r="F49" s="2"/>
      <c r="G49" s="2"/>
      <c r="H49" s="2"/>
      <c r="I49" s="2"/>
    </row>
    <row r="50" spans="1:10" x14ac:dyDescent="0.25">
      <c r="A50" t="s">
        <v>92</v>
      </c>
      <c r="B50" t="s">
        <v>26</v>
      </c>
      <c r="C50" t="s">
        <v>93</v>
      </c>
      <c r="D50" t="s">
        <v>94</v>
      </c>
    </row>
    <row r="51" spans="1:10" x14ac:dyDescent="0.25">
      <c r="A51" t="s">
        <v>92</v>
      </c>
      <c r="B51" t="s">
        <v>19</v>
      </c>
      <c r="C51" t="s">
        <v>99</v>
      </c>
      <c r="D51" t="s">
        <v>98</v>
      </c>
    </row>
    <row r="52" spans="1:10" x14ac:dyDescent="0.25">
      <c r="A52" t="s">
        <v>92</v>
      </c>
      <c r="B52" t="s">
        <v>72</v>
      </c>
      <c r="D52" t="s">
        <v>100</v>
      </c>
      <c r="E52" t="s">
        <v>96</v>
      </c>
    </row>
    <row r="53" spans="1:10" x14ac:dyDescent="0.25">
      <c r="A53" s="2" t="s">
        <v>101</v>
      </c>
      <c r="B53" s="2" t="s">
        <v>26</v>
      </c>
      <c r="C53" s="2" t="s">
        <v>102</v>
      </c>
      <c r="D53" s="2" t="s">
        <v>103</v>
      </c>
      <c r="E53" s="2"/>
      <c r="F53" s="2"/>
      <c r="G53" s="2"/>
      <c r="H53" s="2"/>
      <c r="I53" s="2"/>
    </row>
    <row r="54" spans="1:10" x14ac:dyDescent="0.25">
      <c r="A54" s="2" t="s">
        <v>101</v>
      </c>
      <c r="B54" s="2" t="s">
        <v>72</v>
      </c>
      <c r="C54" s="2"/>
      <c r="D54" s="2" t="s">
        <v>104</v>
      </c>
      <c r="E54" s="2" t="s">
        <v>74</v>
      </c>
      <c r="F54" s="2"/>
      <c r="G54" s="2"/>
      <c r="H54" s="2"/>
      <c r="I54" s="2"/>
    </row>
    <row r="55" spans="1:10" x14ac:dyDescent="0.25">
      <c r="A55" s="2" t="s">
        <v>101</v>
      </c>
      <c r="B55" s="2" t="s">
        <v>66</v>
      </c>
      <c r="C55" s="2" t="s">
        <v>105</v>
      </c>
      <c r="D55" s="2" t="s">
        <v>106</v>
      </c>
      <c r="E55" s="2"/>
      <c r="F55" s="2"/>
      <c r="G55" s="2"/>
      <c r="H55" s="2"/>
      <c r="I55" s="2"/>
    </row>
    <row r="56" spans="1:10" x14ac:dyDescent="0.25">
      <c r="A56" t="s">
        <v>101</v>
      </c>
      <c r="B56" t="s">
        <v>26</v>
      </c>
      <c r="C56" t="s">
        <v>102</v>
      </c>
      <c r="D56" t="s">
        <v>107</v>
      </c>
    </row>
    <row r="57" spans="1:10" x14ac:dyDescent="0.25">
      <c r="A57" t="s">
        <v>101</v>
      </c>
      <c r="B57" t="s">
        <v>31</v>
      </c>
      <c r="C57" t="s">
        <v>108</v>
      </c>
      <c r="D57" t="s">
        <v>109</v>
      </c>
    </row>
    <row r="58" spans="1:10" x14ac:dyDescent="0.25">
      <c r="A58" t="s">
        <v>101</v>
      </c>
      <c r="B58" t="s">
        <v>72</v>
      </c>
      <c r="D58" t="s">
        <v>110</v>
      </c>
      <c r="E58" t="s">
        <v>96</v>
      </c>
    </row>
    <row r="59" spans="1:10" x14ac:dyDescent="0.25">
      <c r="A59" s="2" t="s">
        <v>111</v>
      </c>
      <c r="B59" s="2" t="s">
        <v>66</v>
      </c>
      <c r="C59" s="2" t="s">
        <v>54</v>
      </c>
      <c r="D59" s="2" t="s">
        <v>86</v>
      </c>
      <c r="E59" s="2"/>
      <c r="F59" s="2"/>
      <c r="G59" s="2"/>
      <c r="H59" s="2"/>
      <c r="I59" s="2"/>
      <c r="J59" s="2"/>
    </row>
    <row r="60" spans="1:10" x14ac:dyDescent="0.25">
      <c r="A60" s="2" t="s">
        <v>111</v>
      </c>
      <c r="B60" s="2" t="s">
        <v>26</v>
      </c>
      <c r="C60" s="2" t="s">
        <v>112</v>
      </c>
      <c r="D60" s="2" t="s">
        <v>113</v>
      </c>
      <c r="E60" s="2"/>
      <c r="F60" s="2"/>
      <c r="G60" s="2"/>
      <c r="H60" s="2"/>
      <c r="I60" s="2"/>
      <c r="J60" s="2"/>
    </row>
    <row r="61" spans="1:10" x14ac:dyDescent="0.25">
      <c r="A61" s="2" t="s">
        <v>111</v>
      </c>
      <c r="B61" s="2" t="s">
        <v>72</v>
      </c>
      <c r="C61" s="2"/>
      <c r="D61" s="2" t="s">
        <v>114</v>
      </c>
      <c r="E61" s="2" t="s">
        <v>74</v>
      </c>
      <c r="F61" s="2"/>
      <c r="G61" s="2"/>
      <c r="H61" s="2"/>
      <c r="I61" s="2"/>
      <c r="J61" s="2"/>
    </row>
    <row r="62" spans="1:10" x14ac:dyDescent="0.25">
      <c r="A62" t="s">
        <v>111</v>
      </c>
      <c r="B62" t="s">
        <v>26</v>
      </c>
      <c r="C62" t="s">
        <v>112</v>
      </c>
      <c r="D62" t="s">
        <v>115</v>
      </c>
    </row>
    <row r="63" spans="1:10" x14ac:dyDescent="0.25">
      <c r="A63" t="s">
        <v>111</v>
      </c>
      <c r="B63" t="s">
        <v>69</v>
      </c>
      <c r="C63" t="s">
        <v>116</v>
      </c>
      <c r="D63" t="s">
        <v>117</v>
      </c>
    </row>
    <row r="64" spans="1:10" x14ac:dyDescent="0.25">
      <c r="A64" t="s">
        <v>111</v>
      </c>
      <c r="B64" t="s">
        <v>72</v>
      </c>
      <c r="D64" t="s">
        <v>118</v>
      </c>
      <c r="E64" t="s">
        <v>74</v>
      </c>
    </row>
    <row r="65" spans="1:8" x14ac:dyDescent="0.25">
      <c r="A65" s="2" t="s">
        <v>119</v>
      </c>
      <c r="B65" s="2" t="s">
        <v>26</v>
      </c>
      <c r="C65" s="2" t="s">
        <v>120</v>
      </c>
      <c r="D65" s="2" t="s">
        <v>121</v>
      </c>
      <c r="E65" s="2"/>
      <c r="F65" s="2"/>
      <c r="G65" s="2"/>
      <c r="H65" s="2"/>
    </row>
    <row r="66" spans="1:8" x14ac:dyDescent="0.25">
      <c r="A66" s="2" t="s">
        <v>119</v>
      </c>
      <c r="B66" s="2" t="s">
        <v>66</v>
      </c>
      <c r="C66" s="2" t="s">
        <v>46</v>
      </c>
      <c r="D66" s="2" t="s">
        <v>67</v>
      </c>
      <c r="E66" s="2"/>
      <c r="F66" s="2"/>
      <c r="G66" s="2"/>
      <c r="H66" s="2"/>
    </row>
    <row r="67" spans="1:8" x14ac:dyDescent="0.25">
      <c r="A67" s="2" t="s">
        <v>119</v>
      </c>
      <c r="B67" s="2" t="s">
        <v>69</v>
      </c>
      <c r="C67" s="2" t="s">
        <v>122</v>
      </c>
      <c r="D67" s="2" t="s">
        <v>123</v>
      </c>
      <c r="E67" s="2"/>
      <c r="F67" s="2"/>
      <c r="G67" s="2"/>
      <c r="H67" s="2"/>
    </row>
    <row r="68" spans="1:8" x14ac:dyDescent="0.25">
      <c r="A68" t="s">
        <v>119</v>
      </c>
      <c r="B68" t="s">
        <v>26</v>
      </c>
      <c r="C68" t="s">
        <v>120</v>
      </c>
      <c r="D68" t="s">
        <v>124</v>
      </c>
    </row>
    <row r="69" spans="1:8" x14ac:dyDescent="0.25">
      <c r="A69" t="s">
        <v>119</v>
      </c>
      <c r="B69" t="s">
        <v>69</v>
      </c>
      <c r="C69" t="s">
        <v>122</v>
      </c>
      <c r="D69" t="s">
        <v>125</v>
      </c>
    </row>
    <row r="70" spans="1:8" x14ac:dyDescent="0.25">
      <c r="A70" t="s">
        <v>119</v>
      </c>
      <c r="B70" t="s">
        <v>72</v>
      </c>
      <c r="D70" t="s">
        <v>126</v>
      </c>
      <c r="E70" t="s">
        <v>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142C-B99F-4D1F-93A2-3E441D14F766}">
  <dimension ref="B2:L91"/>
  <sheetViews>
    <sheetView tabSelected="1" workbookViewId="0">
      <selection activeCell="F81" sqref="F81"/>
    </sheetView>
  </sheetViews>
  <sheetFormatPr defaultRowHeight="15" x14ac:dyDescent="0.25"/>
  <cols>
    <col min="2" max="2" width="30.5703125" customWidth="1"/>
    <col min="3" max="3" width="31.85546875" customWidth="1"/>
    <col min="4" max="4" width="20.85546875" customWidth="1"/>
    <col min="5" max="5" width="21.42578125" customWidth="1"/>
    <col min="6" max="6" width="23.42578125" customWidth="1"/>
    <col min="8" max="8" width="30.5703125" customWidth="1"/>
    <col min="9" max="9" width="31.42578125" customWidth="1"/>
    <col min="10" max="10" width="9.7109375" customWidth="1"/>
    <col min="11" max="11" width="10.42578125" customWidth="1"/>
    <col min="12" max="12" width="11.5703125" customWidth="1"/>
  </cols>
  <sheetData>
    <row r="2" spans="2:12" x14ac:dyDescent="0.25">
      <c r="B2" s="4" t="s">
        <v>150</v>
      </c>
      <c r="C2" s="5" t="s">
        <v>140</v>
      </c>
      <c r="D2" s="4" t="s">
        <v>2</v>
      </c>
      <c r="E2" s="4" t="s">
        <v>3</v>
      </c>
      <c r="F2" s="4" t="s">
        <v>4</v>
      </c>
      <c r="H2" s="4" t="s">
        <v>150</v>
      </c>
      <c r="I2" s="5" t="s">
        <v>140</v>
      </c>
      <c r="J2" s="4" t="s">
        <v>2</v>
      </c>
      <c r="K2" s="4" t="s">
        <v>3</v>
      </c>
      <c r="L2" s="4" t="s">
        <v>4</v>
      </c>
    </row>
    <row r="3" spans="2:12" x14ac:dyDescent="0.25">
      <c r="B3" s="6" t="s">
        <v>141</v>
      </c>
      <c r="C3" s="7" t="s">
        <v>130</v>
      </c>
      <c r="D3" s="8">
        <v>5305.9014349999998</v>
      </c>
      <c r="E3" s="8">
        <v>5998.7085729999999</v>
      </c>
      <c r="F3" s="8"/>
      <c r="H3" s="6" t="s">
        <v>141</v>
      </c>
      <c r="I3" s="7" t="s">
        <v>130</v>
      </c>
      <c r="J3">
        <f>ROUND(D3,0)</f>
        <v>5306</v>
      </c>
      <c r="K3">
        <f>ROUND(E3,0)</f>
        <v>5999</v>
      </c>
      <c r="L3" s="8"/>
    </row>
    <row r="4" spans="2:12" x14ac:dyDescent="0.25">
      <c r="B4" s="9"/>
      <c r="C4" s="7" t="s">
        <v>131</v>
      </c>
      <c r="D4" s="8">
        <v>1000</v>
      </c>
      <c r="E4" s="8">
        <v>1000</v>
      </c>
      <c r="F4" s="8"/>
      <c r="H4" s="9"/>
      <c r="I4" s="7" t="s">
        <v>131</v>
      </c>
      <c r="J4">
        <f t="shared" ref="J4:J67" si="0">ROUND(D4,0)</f>
        <v>1000</v>
      </c>
      <c r="K4">
        <f t="shared" ref="K4:K67" si="1">ROUND(E4,0)</f>
        <v>1000</v>
      </c>
      <c r="L4" s="8"/>
    </row>
    <row r="5" spans="2:12" x14ac:dyDescent="0.25">
      <c r="B5" s="9"/>
      <c r="C5" s="7" t="s">
        <v>132</v>
      </c>
      <c r="D5" s="8"/>
      <c r="E5" s="8"/>
      <c r="F5" s="8" t="s">
        <v>127</v>
      </c>
      <c r="H5" s="9"/>
      <c r="I5" s="7" t="s">
        <v>132</v>
      </c>
      <c r="L5" s="8" t="s">
        <v>127</v>
      </c>
    </row>
    <row r="6" spans="2:12" x14ac:dyDescent="0.25">
      <c r="B6" s="10" t="s">
        <v>144</v>
      </c>
      <c r="C6" s="7" t="s">
        <v>134</v>
      </c>
      <c r="D6" s="8">
        <v>20.020016999999999</v>
      </c>
      <c r="E6" s="8">
        <v>48.451146000000001</v>
      </c>
      <c r="F6" s="8"/>
      <c r="H6" s="10" t="s">
        <v>144</v>
      </c>
      <c r="I6" s="7" t="s">
        <v>134</v>
      </c>
      <c r="J6">
        <f t="shared" si="0"/>
        <v>20</v>
      </c>
      <c r="K6">
        <f t="shared" si="1"/>
        <v>48</v>
      </c>
      <c r="L6" s="8"/>
    </row>
    <row r="7" spans="2:12" x14ac:dyDescent="0.25">
      <c r="B7" s="10"/>
      <c r="C7" s="7" t="s">
        <v>132</v>
      </c>
      <c r="D7" s="8"/>
      <c r="E7" s="8"/>
      <c r="F7" s="8" t="s">
        <v>127</v>
      </c>
      <c r="H7" s="10"/>
      <c r="I7" s="7" t="s">
        <v>132</v>
      </c>
      <c r="L7" s="8" t="s">
        <v>127</v>
      </c>
    </row>
    <row r="8" spans="2:12" x14ac:dyDescent="0.25">
      <c r="B8" s="10"/>
      <c r="C8" s="7" t="s">
        <v>135</v>
      </c>
      <c r="D8" s="8">
        <v>3.1466020000000001</v>
      </c>
      <c r="E8" s="8">
        <v>3.7990550000000001</v>
      </c>
      <c r="F8" s="8"/>
      <c r="H8" s="10"/>
      <c r="I8" s="7" t="s">
        <v>135</v>
      </c>
      <c r="J8">
        <f>ROUND(D8,1)</f>
        <v>3.1</v>
      </c>
      <c r="K8">
        <f>ROUND(E8,1)</f>
        <v>3.8</v>
      </c>
      <c r="L8" s="8"/>
    </row>
    <row r="9" spans="2:12" x14ac:dyDescent="0.25">
      <c r="B9" s="9" t="s">
        <v>142</v>
      </c>
      <c r="C9" s="7" t="s">
        <v>130</v>
      </c>
      <c r="D9" s="8">
        <v>5304.0657700000002</v>
      </c>
      <c r="E9" s="8">
        <v>5999.8257229999999</v>
      </c>
      <c r="F9" s="8"/>
      <c r="H9" s="9" t="s">
        <v>142</v>
      </c>
      <c r="I9" s="7" t="s">
        <v>130</v>
      </c>
      <c r="J9">
        <f t="shared" si="0"/>
        <v>5304</v>
      </c>
      <c r="K9">
        <f t="shared" si="1"/>
        <v>6000</v>
      </c>
      <c r="L9" s="8"/>
    </row>
    <row r="10" spans="2:12" x14ac:dyDescent="0.25">
      <c r="B10" s="9"/>
      <c r="C10" s="7" t="s">
        <v>131</v>
      </c>
      <c r="D10" s="8">
        <v>1000</v>
      </c>
      <c r="E10" s="8">
        <v>1000</v>
      </c>
      <c r="F10" s="8"/>
      <c r="H10" s="9"/>
      <c r="I10" s="7" t="s">
        <v>131</v>
      </c>
      <c r="J10">
        <f t="shared" si="0"/>
        <v>1000</v>
      </c>
      <c r="K10">
        <f t="shared" si="1"/>
        <v>1000</v>
      </c>
      <c r="L10" s="8"/>
    </row>
    <row r="11" spans="2:12" x14ac:dyDescent="0.25">
      <c r="B11" s="9"/>
      <c r="C11" s="7" t="s">
        <v>132</v>
      </c>
      <c r="D11" s="8"/>
      <c r="E11" s="8"/>
      <c r="F11" s="8" t="s">
        <v>127</v>
      </c>
      <c r="H11" s="9"/>
      <c r="I11" s="7" t="s">
        <v>132</v>
      </c>
      <c r="L11" s="8" t="s">
        <v>127</v>
      </c>
    </row>
    <row r="12" spans="2:12" x14ac:dyDescent="0.25">
      <c r="B12" s="10" t="s">
        <v>145</v>
      </c>
      <c r="C12" s="7" t="s">
        <v>134</v>
      </c>
      <c r="D12" s="8">
        <v>20.127067</v>
      </c>
      <c r="E12" s="8">
        <v>67.270522</v>
      </c>
      <c r="F12" s="8"/>
      <c r="H12" s="10" t="s">
        <v>145</v>
      </c>
      <c r="I12" s="7" t="s">
        <v>134</v>
      </c>
      <c r="J12">
        <f t="shared" si="0"/>
        <v>20</v>
      </c>
      <c r="K12">
        <f t="shared" si="1"/>
        <v>67</v>
      </c>
      <c r="L12" s="8"/>
    </row>
    <row r="13" spans="2:12" x14ac:dyDescent="0.25">
      <c r="B13" s="10"/>
      <c r="C13" s="7" t="s">
        <v>132</v>
      </c>
      <c r="D13" s="8"/>
      <c r="E13" s="8"/>
      <c r="F13" s="8" t="s">
        <v>127</v>
      </c>
      <c r="H13" s="10"/>
      <c r="I13" s="7" t="s">
        <v>132</v>
      </c>
      <c r="L13" s="8" t="s">
        <v>127</v>
      </c>
    </row>
    <row r="14" spans="2:12" x14ac:dyDescent="0.25">
      <c r="B14" s="10"/>
      <c r="C14" s="7" t="s">
        <v>130</v>
      </c>
      <c r="D14" s="8">
        <v>5467.2122209999998</v>
      </c>
      <c r="E14" s="8">
        <v>5999.8257229999999</v>
      </c>
      <c r="F14" s="8"/>
      <c r="H14" s="10"/>
      <c r="I14" s="7" t="s">
        <v>130</v>
      </c>
      <c r="J14">
        <f t="shared" si="0"/>
        <v>5467</v>
      </c>
      <c r="K14">
        <f t="shared" si="1"/>
        <v>6000</v>
      </c>
      <c r="L14" s="8"/>
    </row>
    <row r="15" spans="2:12" x14ac:dyDescent="0.25">
      <c r="B15" s="9" t="s">
        <v>143</v>
      </c>
      <c r="C15" s="7" t="s">
        <v>133</v>
      </c>
      <c r="D15" s="8">
        <v>5.0001999999999998E-2</v>
      </c>
      <c r="E15" s="8">
        <v>7.7321000000000001E-2</v>
      </c>
      <c r="F15" s="8"/>
      <c r="H15" s="9" t="s">
        <v>143</v>
      </c>
      <c r="I15" s="7" t="s">
        <v>133</v>
      </c>
      <c r="L15" s="8"/>
    </row>
    <row r="16" spans="2:12" x14ac:dyDescent="0.25">
      <c r="B16" s="9"/>
      <c r="C16" s="7" t="s">
        <v>130</v>
      </c>
      <c r="D16" s="8">
        <v>5130.264365</v>
      </c>
      <c r="E16" s="8">
        <v>5999.9160869999996</v>
      </c>
      <c r="F16" s="8"/>
      <c r="H16" s="9"/>
      <c r="I16" s="7" t="s">
        <v>130</v>
      </c>
      <c r="J16">
        <f t="shared" si="0"/>
        <v>5130</v>
      </c>
      <c r="K16">
        <f t="shared" si="1"/>
        <v>6000</v>
      </c>
      <c r="L16" s="8"/>
    </row>
    <row r="17" spans="2:12" x14ac:dyDescent="0.25">
      <c r="B17" s="9"/>
      <c r="C17" s="7" t="s">
        <v>131</v>
      </c>
      <c r="D17" s="8">
        <v>1000</v>
      </c>
      <c r="E17" s="8">
        <v>1000</v>
      </c>
      <c r="F17" s="8"/>
      <c r="H17" s="9"/>
      <c r="I17" s="7" t="s">
        <v>131</v>
      </c>
      <c r="J17">
        <f t="shared" si="0"/>
        <v>1000</v>
      </c>
      <c r="K17">
        <f t="shared" si="1"/>
        <v>1000</v>
      </c>
      <c r="L17" s="8"/>
    </row>
    <row r="18" spans="2:12" x14ac:dyDescent="0.25">
      <c r="B18" s="10" t="s">
        <v>146</v>
      </c>
      <c r="C18" s="7" t="s">
        <v>133</v>
      </c>
      <c r="D18" s="8">
        <v>5.0001999999999998E-2</v>
      </c>
      <c r="E18" s="8">
        <v>7.2007000000000002E-2</v>
      </c>
      <c r="F18" s="8"/>
      <c r="H18" s="17" t="s">
        <v>146</v>
      </c>
      <c r="I18" s="7" t="s">
        <v>133</v>
      </c>
      <c r="J18" s="3"/>
      <c r="K18" s="3"/>
      <c r="L18" s="15"/>
    </row>
    <row r="19" spans="2:12" x14ac:dyDescent="0.25">
      <c r="B19" s="10"/>
      <c r="C19" s="7" t="s">
        <v>132</v>
      </c>
      <c r="D19" s="8"/>
      <c r="E19" s="8"/>
      <c r="F19" s="8" t="s">
        <v>127</v>
      </c>
      <c r="H19" s="17"/>
      <c r="I19" s="7" t="s">
        <v>132</v>
      </c>
      <c r="J19" s="3"/>
      <c r="K19" s="3"/>
      <c r="L19" s="15" t="s">
        <v>127</v>
      </c>
    </row>
    <row r="20" spans="2:12" x14ac:dyDescent="0.25">
      <c r="B20" s="10"/>
      <c r="C20" s="7" t="s">
        <v>130</v>
      </c>
      <c r="D20" s="8">
        <v>5375.4594880000004</v>
      </c>
      <c r="E20" s="8">
        <v>5999.9160869999996</v>
      </c>
      <c r="F20" s="8"/>
      <c r="H20" s="18"/>
      <c r="I20" s="19" t="s">
        <v>130</v>
      </c>
      <c r="J20" s="20">
        <f t="shared" si="0"/>
        <v>5375</v>
      </c>
      <c r="K20" s="20">
        <f t="shared" si="1"/>
        <v>6000</v>
      </c>
      <c r="L20" s="21"/>
    </row>
    <row r="21" spans="2:12" x14ac:dyDescent="0.25">
      <c r="B21" s="11" t="s">
        <v>147</v>
      </c>
      <c r="C21" s="12" t="s">
        <v>133</v>
      </c>
      <c r="D21" s="13">
        <v>5.0000999999999997E-2</v>
      </c>
      <c r="E21" s="13">
        <v>8.2377000000000006E-2</v>
      </c>
      <c r="F21" s="13"/>
      <c r="H21" s="14" t="s">
        <v>147</v>
      </c>
      <c r="I21" s="7" t="s">
        <v>133</v>
      </c>
      <c r="L21" s="15"/>
    </row>
    <row r="22" spans="2:12" x14ac:dyDescent="0.25">
      <c r="B22" s="14"/>
      <c r="C22" s="7" t="s">
        <v>132</v>
      </c>
      <c r="D22" s="8"/>
      <c r="E22" s="8"/>
      <c r="F22" s="8" t="s">
        <v>127</v>
      </c>
      <c r="H22" s="14"/>
      <c r="I22" s="7" t="s">
        <v>132</v>
      </c>
      <c r="L22" s="8" t="s">
        <v>127</v>
      </c>
    </row>
    <row r="23" spans="2:12" x14ac:dyDescent="0.25">
      <c r="B23" s="14"/>
      <c r="C23" s="7" t="s">
        <v>134</v>
      </c>
      <c r="D23" s="8">
        <v>26.39939</v>
      </c>
      <c r="E23" s="8">
        <v>75.570204000000004</v>
      </c>
      <c r="F23" s="8"/>
      <c r="H23" s="14"/>
      <c r="I23" s="7" t="s">
        <v>134</v>
      </c>
      <c r="J23">
        <f t="shared" si="0"/>
        <v>26</v>
      </c>
      <c r="K23">
        <f t="shared" si="1"/>
        <v>76</v>
      </c>
      <c r="L23" s="8"/>
    </row>
    <row r="24" spans="2:12" x14ac:dyDescent="0.25">
      <c r="B24" s="9" t="s">
        <v>148</v>
      </c>
      <c r="C24" s="7" t="s">
        <v>134</v>
      </c>
      <c r="D24" s="8">
        <v>20.009664999999998</v>
      </c>
      <c r="E24" s="8">
        <v>63.894748</v>
      </c>
      <c r="F24" s="8"/>
      <c r="H24" s="9" t="s">
        <v>148</v>
      </c>
      <c r="I24" s="7" t="s">
        <v>134</v>
      </c>
      <c r="J24">
        <f t="shared" si="0"/>
        <v>20</v>
      </c>
      <c r="K24">
        <f t="shared" si="1"/>
        <v>64</v>
      </c>
      <c r="L24" s="8"/>
    </row>
    <row r="25" spans="2:12" x14ac:dyDescent="0.25">
      <c r="B25" s="9"/>
      <c r="C25" s="7" t="s">
        <v>133</v>
      </c>
      <c r="D25" s="8">
        <v>5.0007999999999997E-2</v>
      </c>
      <c r="E25" s="8">
        <v>7.4681999999999998E-2</v>
      </c>
      <c r="F25" s="8"/>
      <c r="H25" s="9"/>
      <c r="I25" s="7" t="s">
        <v>133</v>
      </c>
      <c r="L25" s="8"/>
    </row>
    <row r="26" spans="2:12" x14ac:dyDescent="0.25">
      <c r="B26" s="9"/>
      <c r="C26" s="7" t="s">
        <v>132</v>
      </c>
      <c r="D26" s="8"/>
      <c r="E26" s="8"/>
      <c r="F26" s="8" t="s">
        <v>127</v>
      </c>
      <c r="H26" s="9"/>
      <c r="I26" s="7" t="s">
        <v>132</v>
      </c>
      <c r="L26" s="8" t="s">
        <v>127</v>
      </c>
    </row>
    <row r="27" spans="2:12" x14ac:dyDescent="0.25">
      <c r="B27" s="9" t="s">
        <v>149</v>
      </c>
      <c r="C27" s="7" t="s">
        <v>133</v>
      </c>
      <c r="D27" s="8">
        <v>5.0021000000000003E-2</v>
      </c>
      <c r="E27" s="8">
        <v>7.4159000000000003E-2</v>
      </c>
      <c r="F27" s="8"/>
      <c r="H27" s="6" t="s">
        <v>149</v>
      </c>
      <c r="I27" s="7" t="s">
        <v>133</v>
      </c>
      <c r="J27" s="3"/>
      <c r="K27" s="3"/>
      <c r="L27" s="15"/>
    </row>
    <row r="28" spans="2:12" x14ac:dyDescent="0.25">
      <c r="B28" s="9"/>
      <c r="C28" s="7" t="s">
        <v>134</v>
      </c>
      <c r="D28" s="8">
        <v>20.019866</v>
      </c>
      <c r="E28" s="8">
        <v>62.109760999999999</v>
      </c>
      <c r="F28" s="8"/>
      <c r="H28" s="6"/>
      <c r="I28" s="7" t="s">
        <v>134</v>
      </c>
      <c r="J28" s="3">
        <f t="shared" si="0"/>
        <v>20</v>
      </c>
      <c r="K28" s="3">
        <f t="shared" si="1"/>
        <v>62</v>
      </c>
      <c r="L28" s="15"/>
    </row>
    <row r="29" spans="2:12" x14ac:dyDescent="0.25">
      <c r="B29" s="9"/>
      <c r="C29" s="7" t="s">
        <v>132</v>
      </c>
      <c r="D29" s="8"/>
      <c r="E29" s="8"/>
      <c r="F29" s="8" t="s">
        <v>127</v>
      </c>
      <c r="H29" s="22"/>
      <c r="I29" s="19" t="s">
        <v>132</v>
      </c>
      <c r="J29" s="20"/>
      <c r="K29" s="20"/>
      <c r="L29" s="21" t="s">
        <v>127</v>
      </c>
    </row>
    <row r="30" spans="2:12" x14ac:dyDescent="0.25">
      <c r="B30" s="11" t="s">
        <v>151</v>
      </c>
      <c r="C30" s="12" t="s">
        <v>134</v>
      </c>
      <c r="D30" s="13">
        <v>20.038882000000001</v>
      </c>
      <c r="E30" s="13">
        <v>73.376807999999997</v>
      </c>
      <c r="F30" s="13"/>
      <c r="H30" s="14" t="s">
        <v>151</v>
      </c>
      <c r="I30" s="7" t="s">
        <v>134</v>
      </c>
      <c r="J30">
        <f t="shared" si="0"/>
        <v>20</v>
      </c>
      <c r="K30">
        <f t="shared" si="1"/>
        <v>73</v>
      </c>
      <c r="L30" s="15"/>
    </row>
    <row r="31" spans="2:12" x14ac:dyDescent="0.25">
      <c r="B31" s="14"/>
      <c r="C31" s="7" t="s">
        <v>136</v>
      </c>
      <c r="D31" s="15">
        <v>0.796435</v>
      </c>
      <c r="E31" s="15">
        <v>0.90299499999999999</v>
      </c>
      <c r="F31" s="15"/>
      <c r="H31" s="14"/>
      <c r="I31" s="7" t="s">
        <v>136</v>
      </c>
      <c r="J31">
        <f>ROUND(D31,2)</f>
        <v>0.8</v>
      </c>
      <c r="K31">
        <f>ROUND(E31,2)</f>
        <v>0.9</v>
      </c>
      <c r="L31" s="15"/>
    </row>
    <row r="32" spans="2:12" x14ac:dyDescent="0.25">
      <c r="B32" s="14"/>
      <c r="C32" s="7" t="s">
        <v>137</v>
      </c>
      <c r="D32" s="15">
        <v>30</v>
      </c>
      <c r="E32" s="15">
        <v>30</v>
      </c>
      <c r="F32" s="15"/>
      <c r="H32" s="14"/>
      <c r="I32" s="7" t="s">
        <v>137</v>
      </c>
      <c r="J32">
        <f t="shared" si="0"/>
        <v>30</v>
      </c>
      <c r="K32">
        <f t="shared" si="1"/>
        <v>30</v>
      </c>
      <c r="L32" s="15"/>
    </row>
    <row r="33" spans="2:12" x14ac:dyDescent="0.25">
      <c r="B33" s="16" t="s">
        <v>152</v>
      </c>
      <c r="C33" s="15" t="s">
        <v>134</v>
      </c>
      <c r="D33" s="8">
        <v>20.038882000000001</v>
      </c>
      <c r="E33" s="8">
        <v>73.694124000000002</v>
      </c>
      <c r="F33" s="8"/>
      <c r="H33" s="16" t="s">
        <v>152</v>
      </c>
      <c r="I33" s="15" t="s">
        <v>134</v>
      </c>
      <c r="J33">
        <f t="shared" si="0"/>
        <v>20</v>
      </c>
      <c r="K33">
        <f t="shared" si="1"/>
        <v>74</v>
      </c>
      <c r="L33" s="8"/>
    </row>
    <row r="34" spans="2:12" x14ac:dyDescent="0.25">
      <c r="B34" s="16"/>
      <c r="C34" s="15" t="s">
        <v>138</v>
      </c>
      <c r="D34" s="8">
        <v>0.60001400000000005</v>
      </c>
      <c r="E34" s="8">
        <v>0.64947299999999997</v>
      </c>
      <c r="F34" s="8"/>
      <c r="H34" s="16"/>
      <c r="I34" s="15" t="s">
        <v>138</v>
      </c>
      <c r="J34">
        <f>ROUND(D34,1)</f>
        <v>0.6</v>
      </c>
      <c r="K34">
        <f>ROUND(E34,1)</f>
        <v>0.6</v>
      </c>
      <c r="L34" s="8"/>
    </row>
    <row r="35" spans="2:12" x14ac:dyDescent="0.25">
      <c r="B35" s="16"/>
      <c r="C35" s="15" t="s">
        <v>139</v>
      </c>
      <c r="D35" s="8"/>
      <c r="E35" s="8"/>
      <c r="F35" s="8" t="s">
        <v>128</v>
      </c>
      <c r="H35" s="16"/>
      <c r="I35" s="15" t="s">
        <v>139</v>
      </c>
      <c r="L35" s="8" t="s">
        <v>128</v>
      </c>
    </row>
    <row r="36" spans="2:12" x14ac:dyDescent="0.25">
      <c r="B36" s="14" t="s">
        <v>153</v>
      </c>
      <c r="C36" s="15" t="s">
        <v>134</v>
      </c>
      <c r="D36" s="8">
        <v>20.071836000000001</v>
      </c>
      <c r="E36" s="8">
        <v>58.278508000000002</v>
      </c>
      <c r="F36" s="8"/>
      <c r="H36" s="14" t="s">
        <v>153</v>
      </c>
      <c r="I36" s="15" t="s">
        <v>134</v>
      </c>
      <c r="J36">
        <f t="shared" si="0"/>
        <v>20</v>
      </c>
      <c r="K36">
        <f t="shared" si="1"/>
        <v>58</v>
      </c>
      <c r="L36" s="8"/>
    </row>
    <row r="37" spans="2:12" x14ac:dyDescent="0.25">
      <c r="B37" s="14"/>
      <c r="C37" s="15" t="s">
        <v>137</v>
      </c>
      <c r="D37" s="8">
        <v>0</v>
      </c>
      <c r="E37" s="8">
        <v>30</v>
      </c>
      <c r="F37" s="8"/>
      <c r="H37" s="14"/>
      <c r="I37" s="15" t="s">
        <v>137</v>
      </c>
      <c r="J37">
        <f t="shared" si="0"/>
        <v>0</v>
      </c>
      <c r="K37">
        <f t="shared" si="1"/>
        <v>30</v>
      </c>
      <c r="L37" s="8"/>
    </row>
    <row r="38" spans="2:12" x14ac:dyDescent="0.25">
      <c r="B38" s="14"/>
      <c r="C38" s="15" t="s">
        <v>138</v>
      </c>
      <c r="D38" s="8">
        <v>0.60015099999999999</v>
      </c>
      <c r="E38" s="8">
        <v>0.67500899999999997</v>
      </c>
      <c r="F38" s="8"/>
      <c r="H38" s="14"/>
      <c r="I38" s="15" t="s">
        <v>138</v>
      </c>
      <c r="J38">
        <f>ROUND(D38,2)</f>
        <v>0.6</v>
      </c>
      <c r="K38">
        <f>ROUND(E38,2)</f>
        <v>0.68</v>
      </c>
      <c r="L38" s="8"/>
    </row>
    <row r="39" spans="2:12" x14ac:dyDescent="0.25">
      <c r="B39" s="16" t="s">
        <v>154</v>
      </c>
      <c r="C39" s="15" t="s">
        <v>134</v>
      </c>
      <c r="D39" s="8">
        <v>20.071836000000001</v>
      </c>
      <c r="E39" s="8">
        <v>51.430753000000003</v>
      </c>
      <c r="F39" s="8"/>
      <c r="H39" s="16" t="s">
        <v>154</v>
      </c>
      <c r="I39" s="15" t="s">
        <v>134</v>
      </c>
      <c r="J39">
        <f t="shared" si="0"/>
        <v>20</v>
      </c>
      <c r="K39">
        <f t="shared" si="1"/>
        <v>51</v>
      </c>
      <c r="L39" s="8"/>
    </row>
    <row r="40" spans="2:12" x14ac:dyDescent="0.25">
      <c r="B40" s="16"/>
      <c r="C40" s="15" t="s">
        <v>138</v>
      </c>
      <c r="D40" s="8">
        <v>0.60015099999999999</v>
      </c>
      <c r="E40" s="8">
        <v>0.67114700000000005</v>
      </c>
      <c r="F40" s="8"/>
      <c r="H40" s="16"/>
      <c r="I40" s="15" t="s">
        <v>138</v>
      </c>
      <c r="J40">
        <f>ROUND(D40,2)</f>
        <v>0.6</v>
      </c>
      <c r="K40">
        <f>ROUND(E40,2)</f>
        <v>0.67</v>
      </c>
      <c r="L40" s="8"/>
    </row>
    <row r="41" spans="2:12" x14ac:dyDescent="0.25">
      <c r="B41" s="16"/>
      <c r="C41" s="15" t="s">
        <v>139</v>
      </c>
      <c r="D41" s="8"/>
      <c r="E41" s="8"/>
      <c r="F41" s="8" t="s">
        <v>128</v>
      </c>
      <c r="H41" s="16"/>
      <c r="I41" s="15" t="s">
        <v>139</v>
      </c>
      <c r="L41" s="8" t="s">
        <v>128</v>
      </c>
    </row>
    <row r="42" spans="2:12" x14ac:dyDescent="0.25">
      <c r="B42" s="14" t="s">
        <v>155</v>
      </c>
      <c r="C42" s="7" t="s">
        <v>134</v>
      </c>
      <c r="D42" s="8">
        <v>20.181162</v>
      </c>
      <c r="E42" s="8">
        <v>62.870386000000003</v>
      </c>
      <c r="F42" s="8"/>
      <c r="H42" s="14" t="s">
        <v>155</v>
      </c>
      <c r="I42" s="7" t="s">
        <v>134</v>
      </c>
      <c r="J42">
        <f t="shared" si="0"/>
        <v>20</v>
      </c>
      <c r="K42">
        <f t="shared" si="1"/>
        <v>63</v>
      </c>
      <c r="L42" s="8"/>
    </row>
    <row r="43" spans="2:12" x14ac:dyDescent="0.25">
      <c r="B43" s="14"/>
      <c r="C43" s="7" t="s">
        <v>137</v>
      </c>
      <c r="D43" s="8">
        <v>0</v>
      </c>
      <c r="E43" s="8">
        <v>30</v>
      </c>
      <c r="F43" s="8"/>
      <c r="H43" s="14"/>
      <c r="I43" s="7" t="s">
        <v>137</v>
      </c>
      <c r="J43">
        <f t="shared" si="0"/>
        <v>0</v>
      </c>
      <c r="K43">
        <f t="shared" si="1"/>
        <v>30</v>
      </c>
      <c r="L43" s="8"/>
    </row>
    <row r="44" spans="2:12" x14ac:dyDescent="0.25">
      <c r="B44" s="14"/>
      <c r="C44" s="7" t="s">
        <v>139</v>
      </c>
      <c r="D44" s="8"/>
      <c r="E44" s="8"/>
      <c r="F44" s="8" t="s">
        <v>128</v>
      </c>
      <c r="H44" s="14"/>
      <c r="I44" s="7" t="s">
        <v>139</v>
      </c>
      <c r="L44" s="8" t="s">
        <v>128</v>
      </c>
    </row>
    <row r="45" spans="2:12" x14ac:dyDescent="0.25">
      <c r="B45" s="16" t="s">
        <v>156</v>
      </c>
      <c r="C45" s="7" t="s">
        <v>134</v>
      </c>
      <c r="D45" s="8">
        <v>20.181162</v>
      </c>
      <c r="E45" s="8">
        <v>79.930839000000006</v>
      </c>
      <c r="F45" s="8"/>
      <c r="H45" s="16" t="s">
        <v>156</v>
      </c>
      <c r="I45" s="7" t="s">
        <v>134</v>
      </c>
      <c r="J45">
        <f t="shared" si="0"/>
        <v>20</v>
      </c>
      <c r="K45">
        <f t="shared" si="1"/>
        <v>80</v>
      </c>
      <c r="L45" s="8"/>
    </row>
    <row r="46" spans="2:12" x14ac:dyDescent="0.25">
      <c r="B46" s="16"/>
      <c r="C46" s="7" t="s">
        <v>138</v>
      </c>
      <c r="D46" s="8">
        <v>0.60019999999999996</v>
      </c>
      <c r="E46" s="8">
        <v>0.64439299999999999</v>
      </c>
      <c r="F46" s="8"/>
      <c r="H46" s="16"/>
      <c r="I46" s="7" t="s">
        <v>138</v>
      </c>
      <c r="J46">
        <f>ROUND(D46,2)</f>
        <v>0.6</v>
      </c>
      <c r="K46">
        <f>ROUND(E46,2)</f>
        <v>0.64</v>
      </c>
      <c r="L46" s="8"/>
    </row>
    <row r="47" spans="2:12" x14ac:dyDescent="0.25">
      <c r="B47" s="16"/>
      <c r="C47" s="7" t="s">
        <v>139</v>
      </c>
      <c r="D47" s="8"/>
      <c r="E47" s="8"/>
      <c r="F47" s="8" t="s">
        <v>128</v>
      </c>
      <c r="H47" s="16"/>
      <c r="I47" s="7" t="s">
        <v>139</v>
      </c>
      <c r="L47" s="8" t="s">
        <v>128</v>
      </c>
    </row>
    <row r="48" spans="2:12" x14ac:dyDescent="0.25">
      <c r="B48" s="14" t="s">
        <v>157</v>
      </c>
      <c r="C48" s="7" t="s">
        <v>134</v>
      </c>
      <c r="D48" s="8">
        <v>20.064032999999998</v>
      </c>
      <c r="E48" s="8">
        <v>85.588087999999999</v>
      </c>
      <c r="F48" s="8"/>
      <c r="H48" s="14" t="s">
        <v>157</v>
      </c>
      <c r="I48" s="7" t="s">
        <v>134</v>
      </c>
      <c r="J48">
        <f t="shared" si="0"/>
        <v>20</v>
      </c>
      <c r="K48">
        <f t="shared" si="1"/>
        <v>86</v>
      </c>
      <c r="L48" s="8"/>
    </row>
    <row r="49" spans="2:12" x14ac:dyDescent="0.25">
      <c r="B49" s="14"/>
      <c r="C49" s="7" t="s">
        <v>139</v>
      </c>
      <c r="D49" s="8"/>
      <c r="E49" s="8"/>
      <c r="F49" s="8" t="s">
        <v>129</v>
      </c>
      <c r="H49" s="14"/>
      <c r="I49" s="7" t="s">
        <v>139</v>
      </c>
      <c r="L49" s="8" t="s">
        <v>129</v>
      </c>
    </row>
    <row r="50" spans="2:12" x14ac:dyDescent="0.25">
      <c r="B50" s="14"/>
      <c r="C50" s="7" t="s">
        <v>133</v>
      </c>
      <c r="D50" s="8">
        <v>5.491E-2</v>
      </c>
      <c r="E50" s="8">
        <v>9.5512E-2</v>
      </c>
      <c r="F50" s="8"/>
      <c r="H50" s="14"/>
      <c r="I50" s="7" t="s">
        <v>133</v>
      </c>
      <c r="L50" s="8"/>
    </row>
    <row r="51" spans="2:12" x14ac:dyDescent="0.25">
      <c r="B51" s="16" t="s">
        <v>158</v>
      </c>
      <c r="C51" s="7" t="s">
        <v>134</v>
      </c>
      <c r="D51" s="8">
        <v>20.064032999999998</v>
      </c>
      <c r="E51" s="8">
        <v>85.588087999999999</v>
      </c>
      <c r="F51" s="8"/>
      <c r="H51" s="16" t="s">
        <v>158</v>
      </c>
      <c r="I51" s="7" t="s">
        <v>134</v>
      </c>
      <c r="J51">
        <f t="shared" si="0"/>
        <v>20</v>
      </c>
      <c r="K51">
        <f t="shared" si="1"/>
        <v>86</v>
      </c>
      <c r="L51" s="8"/>
    </row>
    <row r="52" spans="2:12" x14ac:dyDescent="0.25">
      <c r="B52" s="16"/>
      <c r="C52" s="7" t="s">
        <v>133</v>
      </c>
      <c r="D52" s="8">
        <v>5.0092999999999999E-2</v>
      </c>
      <c r="E52" s="8">
        <v>9.5512E-2</v>
      </c>
      <c r="F52" s="8"/>
      <c r="H52" s="16"/>
      <c r="I52" s="7" t="s">
        <v>133</v>
      </c>
      <c r="J52">
        <f>ROUND(D52,3)</f>
        <v>0.05</v>
      </c>
      <c r="K52">
        <f>ROUND(E52,3)</f>
        <v>9.6000000000000002E-2</v>
      </c>
      <c r="L52" s="8"/>
    </row>
    <row r="53" spans="2:12" x14ac:dyDescent="0.25">
      <c r="B53" s="16"/>
      <c r="C53" s="7" t="s">
        <v>139</v>
      </c>
      <c r="D53" s="8"/>
      <c r="E53" s="8"/>
      <c r="F53" s="8" t="s">
        <v>129</v>
      </c>
      <c r="H53" s="16"/>
      <c r="I53" s="7" t="s">
        <v>139</v>
      </c>
      <c r="L53" s="8" t="s">
        <v>129</v>
      </c>
    </row>
    <row r="54" spans="2:12" x14ac:dyDescent="0.25">
      <c r="B54" s="14" t="s">
        <v>159</v>
      </c>
      <c r="C54" s="7" t="s">
        <v>134</v>
      </c>
      <c r="D54" s="8">
        <v>20.071870000000001</v>
      </c>
      <c r="E54" s="8">
        <v>67.925342999999998</v>
      </c>
      <c r="F54" s="8"/>
      <c r="H54" s="14" t="s">
        <v>159</v>
      </c>
      <c r="I54" s="7" t="s">
        <v>134</v>
      </c>
      <c r="J54">
        <f t="shared" si="0"/>
        <v>20</v>
      </c>
      <c r="K54">
        <f t="shared" si="1"/>
        <v>68</v>
      </c>
      <c r="L54" s="8"/>
    </row>
    <row r="55" spans="2:12" x14ac:dyDescent="0.25">
      <c r="B55" s="14"/>
      <c r="C55" s="7" t="s">
        <v>139</v>
      </c>
      <c r="D55" s="8"/>
      <c r="E55" s="8"/>
      <c r="F55" s="8" t="s">
        <v>128</v>
      </c>
      <c r="H55" s="14"/>
      <c r="I55" s="7" t="s">
        <v>139</v>
      </c>
      <c r="L55" s="8" t="s">
        <v>128</v>
      </c>
    </row>
    <row r="56" spans="2:12" x14ac:dyDescent="0.25">
      <c r="B56" s="14"/>
      <c r="C56" s="7" t="s">
        <v>137</v>
      </c>
      <c r="D56" s="8" t="s">
        <v>105</v>
      </c>
      <c r="E56" s="8" t="s">
        <v>106</v>
      </c>
      <c r="F56" s="8"/>
      <c r="H56" s="14"/>
      <c r="I56" s="7" t="s">
        <v>137</v>
      </c>
      <c r="J56">
        <f t="shared" si="0"/>
        <v>30</v>
      </c>
      <c r="K56">
        <f t="shared" si="1"/>
        <v>60</v>
      </c>
      <c r="L56" s="8"/>
    </row>
    <row r="57" spans="2:12" x14ac:dyDescent="0.25">
      <c r="B57" s="16" t="s">
        <v>160</v>
      </c>
      <c r="C57" s="7" t="s">
        <v>134</v>
      </c>
      <c r="D57" s="8">
        <v>20.071870000000001</v>
      </c>
      <c r="E57" s="8">
        <v>54.115850000000002</v>
      </c>
      <c r="F57" s="8"/>
      <c r="H57" s="16" t="s">
        <v>160</v>
      </c>
      <c r="I57" s="7" t="s">
        <v>134</v>
      </c>
      <c r="J57">
        <f t="shared" si="0"/>
        <v>20</v>
      </c>
      <c r="K57">
        <f t="shared" si="1"/>
        <v>54</v>
      </c>
      <c r="L57" s="8"/>
    </row>
    <row r="58" spans="2:12" x14ac:dyDescent="0.25">
      <c r="B58" s="16"/>
      <c r="C58" s="7" t="s">
        <v>135</v>
      </c>
      <c r="D58" s="8">
        <v>3.2222040000000001</v>
      </c>
      <c r="E58" s="8">
        <v>3.797355</v>
      </c>
      <c r="F58" s="8"/>
      <c r="H58" s="16"/>
      <c r="I58" s="7" t="s">
        <v>135</v>
      </c>
      <c r="J58">
        <f t="shared" si="0"/>
        <v>3</v>
      </c>
      <c r="K58">
        <f t="shared" si="1"/>
        <v>4</v>
      </c>
      <c r="L58" s="8"/>
    </row>
    <row r="59" spans="2:12" x14ac:dyDescent="0.25">
      <c r="B59" s="16"/>
      <c r="C59" s="7" t="s">
        <v>139</v>
      </c>
      <c r="D59" s="8"/>
      <c r="E59" s="8"/>
      <c r="F59" s="8" t="s">
        <v>129</v>
      </c>
      <c r="H59" s="16"/>
      <c r="I59" s="7" t="s">
        <v>139</v>
      </c>
      <c r="L59" s="8" t="s">
        <v>129</v>
      </c>
    </row>
    <row r="60" spans="2:12" x14ac:dyDescent="0.25">
      <c r="B60" s="14" t="s">
        <v>161</v>
      </c>
      <c r="C60" s="7" t="s">
        <v>137</v>
      </c>
      <c r="D60" s="8">
        <v>0</v>
      </c>
      <c r="E60" s="8">
        <v>30</v>
      </c>
      <c r="F60" s="8"/>
      <c r="H60" s="14" t="s">
        <v>161</v>
      </c>
      <c r="I60" s="7" t="s">
        <v>137</v>
      </c>
      <c r="J60">
        <f t="shared" si="0"/>
        <v>0</v>
      </c>
      <c r="K60">
        <f t="shared" si="1"/>
        <v>30</v>
      </c>
      <c r="L60" s="8"/>
    </row>
    <row r="61" spans="2:12" x14ac:dyDescent="0.25">
      <c r="B61" s="14"/>
      <c r="C61" s="7" t="s">
        <v>134</v>
      </c>
      <c r="D61" s="8">
        <v>20.017137999999999</v>
      </c>
      <c r="E61" s="8">
        <v>73.479332999999997</v>
      </c>
      <c r="F61" s="8"/>
      <c r="H61" s="14"/>
      <c r="I61" s="7" t="s">
        <v>134</v>
      </c>
      <c r="J61">
        <f t="shared" si="0"/>
        <v>20</v>
      </c>
      <c r="K61">
        <f t="shared" si="1"/>
        <v>73</v>
      </c>
      <c r="L61" s="8"/>
    </row>
    <row r="62" spans="2:12" x14ac:dyDescent="0.25">
      <c r="B62" s="14"/>
      <c r="C62" s="7" t="s">
        <v>139</v>
      </c>
      <c r="D62" s="8"/>
      <c r="E62" s="8"/>
      <c r="F62" s="8" t="s">
        <v>128</v>
      </c>
      <c r="H62" s="14"/>
      <c r="I62" s="7" t="s">
        <v>139</v>
      </c>
      <c r="L62" s="8" t="s">
        <v>128</v>
      </c>
    </row>
    <row r="63" spans="2:12" x14ac:dyDescent="0.25">
      <c r="B63" s="16" t="s">
        <v>162</v>
      </c>
      <c r="C63" s="7" t="s">
        <v>134</v>
      </c>
      <c r="D63" s="8">
        <v>20.017137999999999</v>
      </c>
      <c r="E63" s="8">
        <v>48.386262000000002</v>
      </c>
      <c r="F63" s="8"/>
      <c r="H63" s="16" t="s">
        <v>162</v>
      </c>
      <c r="I63" s="7" t="s">
        <v>134</v>
      </c>
      <c r="J63">
        <f t="shared" si="0"/>
        <v>20</v>
      </c>
      <c r="K63">
        <f t="shared" si="1"/>
        <v>48</v>
      </c>
      <c r="L63" s="8"/>
    </row>
    <row r="64" spans="2:12" x14ac:dyDescent="0.25">
      <c r="B64" s="16"/>
      <c r="C64" s="7" t="s">
        <v>138</v>
      </c>
      <c r="D64" s="8">
        <v>0.60001300000000002</v>
      </c>
      <c r="E64" s="8">
        <v>0.66739499999999996</v>
      </c>
      <c r="F64" s="8"/>
      <c r="H64" s="16"/>
      <c r="I64" s="7" t="s">
        <v>138</v>
      </c>
      <c r="J64">
        <f>ROUND(D64,2)</f>
        <v>0.6</v>
      </c>
      <c r="K64">
        <f>ROUND(E64,2)</f>
        <v>0.67</v>
      </c>
      <c r="L64" s="8"/>
    </row>
    <row r="65" spans="2:12" x14ac:dyDescent="0.25">
      <c r="B65" s="16"/>
      <c r="C65" s="7" t="s">
        <v>139</v>
      </c>
      <c r="D65" s="8"/>
      <c r="E65" s="8"/>
      <c r="F65" s="8" t="s">
        <v>128</v>
      </c>
      <c r="H65" s="16"/>
      <c r="I65" s="7" t="s">
        <v>139</v>
      </c>
      <c r="L65" s="8" t="s">
        <v>128</v>
      </c>
    </row>
    <row r="66" spans="2:12" x14ac:dyDescent="0.25">
      <c r="B66" s="14" t="s">
        <v>163</v>
      </c>
      <c r="C66" s="7" t="s">
        <v>134</v>
      </c>
      <c r="D66" s="8">
        <v>20.129781999999999</v>
      </c>
      <c r="E66" s="8">
        <v>55.281246000000003</v>
      </c>
      <c r="F66" s="8"/>
      <c r="H66" s="14" t="s">
        <v>163</v>
      </c>
      <c r="I66" s="7" t="s">
        <v>134</v>
      </c>
      <c r="J66">
        <f t="shared" si="0"/>
        <v>20</v>
      </c>
      <c r="K66">
        <f t="shared" si="1"/>
        <v>55</v>
      </c>
      <c r="L66" s="8"/>
    </row>
    <row r="67" spans="2:12" x14ac:dyDescent="0.25">
      <c r="B67" s="14"/>
      <c r="C67" s="7" t="s">
        <v>137</v>
      </c>
      <c r="D67" s="8">
        <v>0</v>
      </c>
      <c r="E67" s="8">
        <v>30</v>
      </c>
      <c r="F67" s="8"/>
      <c r="H67" s="14"/>
      <c r="I67" s="7" t="s">
        <v>137</v>
      </c>
      <c r="J67">
        <f t="shared" si="0"/>
        <v>0</v>
      </c>
      <c r="K67">
        <f t="shared" si="1"/>
        <v>30</v>
      </c>
      <c r="L67" s="8"/>
    </row>
    <row r="68" spans="2:12" x14ac:dyDescent="0.25">
      <c r="B68" s="14"/>
      <c r="C68" s="7" t="s">
        <v>138</v>
      </c>
      <c r="D68" s="8">
        <v>0.60001700000000002</v>
      </c>
      <c r="E68" s="8">
        <v>0.66198500000000005</v>
      </c>
      <c r="F68" s="8"/>
      <c r="H68" s="14"/>
      <c r="I68" s="7" t="s">
        <v>138</v>
      </c>
      <c r="J68">
        <f>ROUND(D68,2)</f>
        <v>0.6</v>
      </c>
      <c r="K68">
        <f>ROUND(E68,2)</f>
        <v>0.66</v>
      </c>
      <c r="L68" s="8"/>
    </row>
    <row r="69" spans="2:12" x14ac:dyDescent="0.25">
      <c r="B69" s="16" t="s">
        <v>164</v>
      </c>
      <c r="C69" s="7" t="s">
        <v>134</v>
      </c>
      <c r="D69" s="8">
        <v>20.129781999999999</v>
      </c>
      <c r="E69" s="8">
        <v>62.356864999999999</v>
      </c>
      <c r="F69" s="8"/>
      <c r="H69" s="16" t="s">
        <v>164</v>
      </c>
      <c r="I69" s="7" t="s">
        <v>134</v>
      </c>
      <c r="J69">
        <f t="shared" ref="J68:J70" si="2">ROUND(D69,0)</f>
        <v>20</v>
      </c>
      <c r="K69">
        <f t="shared" ref="K68:K70" si="3">ROUND(E69,0)</f>
        <v>62</v>
      </c>
      <c r="L69" s="8"/>
    </row>
    <row r="70" spans="2:12" x14ac:dyDescent="0.25">
      <c r="B70" s="16"/>
      <c r="C70" s="7" t="s">
        <v>138</v>
      </c>
      <c r="D70" s="8">
        <v>0.60001700000000002</v>
      </c>
      <c r="E70" s="8">
        <v>0.66345399999999999</v>
      </c>
      <c r="F70" s="8"/>
      <c r="H70" s="16"/>
      <c r="I70" s="7" t="s">
        <v>138</v>
      </c>
      <c r="J70">
        <f>ROUND(D70,2)</f>
        <v>0.6</v>
      </c>
      <c r="K70">
        <f>ROUND(E70,2)</f>
        <v>0.66</v>
      </c>
      <c r="L70" s="8"/>
    </row>
    <row r="71" spans="2:12" x14ac:dyDescent="0.25">
      <c r="B71" s="16"/>
      <c r="C71" s="7" t="s">
        <v>139</v>
      </c>
      <c r="D71" s="8"/>
      <c r="E71" s="8"/>
      <c r="F71" s="8" t="s">
        <v>128</v>
      </c>
      <c r="H71" s="16"/>
      <c r="I71" s="7" t="s">
        <v>139</v>
      </c>
      <c r="L71" s="8" t="s">
        <v>128</v>
      </c>
    </row>
    <row r="75" spans="2:12" x14ac:dyDescent="0.25">
      <c r="B75" s="2"/>
    </row>
    <row r="76" spans="2:12" x14ac:dyDescent="0.25">
      <c r="B76" s="2"/>
    </row>
    <row r="77" spans="2:12" x14ac:dyDescent="0.25">
      <c r="B77" s="2"/>
    </row>
    <row r="81" spans="2:3" x14ac:dyDescent="0.25">
      <c r="B81" s="2"/>
    </row>
    <row r="82" spans="2:3" x14ac:dyDescent="0.25">
      <c r="B82" s="2"/>
    </row>
    <row r="83" spans="2:3" x14ac:dyDescent="0.25">
      <c r="B83" s="2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</sheetData>
  <mergeCells count="46">
    <mergeCell ref="H54:H56"/>
    <mergeCell ref="H57:H59"/>
    <mergeCell ref="H60:H62"/>
    <mergeCell ref="H63:H65"/>
    <mergeCell ref="H66:H68"/>
    <mergeCell ref="H69:H71"/>
    <mergeCell ref="H36:H38"/>
    <mergeCell ref="H39:H41"/>
    <mergeCell ref="H42:H44"/>
    <mergeCell ref="H45:H47"/>
    <mergeCell ref="H48:H50"/>
    <mergeCell ref="H51:H53"/>
    <mergeCell ref="H18:H20"/>
    <mergeCell ref="H21:H23"/>
    <mergeCell ref="H24:H26"/>
    <mergeCell ref="H27:H29"/>
    <mergeCell ref="H30:H32"/>
    <mergeCell ref="H33:H35"/>
    <mergeCell ref="B57:B59"/>
    <mergeCell ref="B60:B62"/>
    <mergeCell ref="B63:B65"/>
    <mergeCell ref="B66:B68"/>
    <mergeCell ref="B69:B71"/>
    <mergeCell ref="H3:H5"/>
    <mergeCell ref="H6:H8"/>
    <mergeCell ref="H9:H11"/>
    <mergeCell ref="H12:H14"/>
    <mergeCell ref="H15:H17"/>
    <mergeCell ref="B39:B41"/>
    <mergeCell ref="B42:B44"/>
    <mergeCell ref="B45:B47"/>
    <mergeCell ref="B48:B50"/>
    <mergeCell ref="B51:B53"/>
    <mergeCell ref="B54:B56"/>
    <mergeCell ref="B21:B23"/>
    <mergeCell ref="B24:B26"/>
    <mergeCell ref="B27:B29"/>
    <mergeCell ref="B30:B32"/>
    <mergeCell ref="B33:B35"/>
    <mergeCell ref="B36:B38"/>
    <mergeCell ref="B3:B5"/>
    <mergeCell ref="B6:B8"/>
    <mergeCell ref="B9:B11"/>
    <mergeCell ref="B12:B14"/>
    <mergeCell ref="B15:B17"/>
    <mergeCell ref="B18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Stenström</cp:lastModifiedBy>
  <dcterms:created xsi:type="dcterms:W3CDTF">2024-09-20T14:52:00Z</dcterms:created>
  <dcterms:modified xsi:type="dcterms:W3CDTF">2024-09-26T16:07:00Z</dcterms:modified>
</cp:coreProperties>
</file>