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correoipn-my.sharepoint.com/personal/ohernandezm1105_alumno_ipn_mx/Documents/ohernandezm/documents/finanzas/"/>
    </mc:Choice>
  </mc:AlternateContent>
  <xr:revisionPtr revIDLastSave="218" documentId="13_ncr:1_{80233162-E3E0-4388-8CC8-ED14AA40A199}" xr6:coauthVersionLast="45" xr6:coauthVersionMax="45" xr10:uidLastSave="{736C64F3-7326-42C3-9E81-8DDEC9F18983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I15" i="1"/>
  <c r="N15" i="1" s="1"/>
  <c r="H23" i="1"/>
  <c r="H22" i="1"/>
  <c r="H21" i="1"/>
  <c r="H20" i="1"/>
  <c r="H19" i="1"/>
  <c r="H18" i="1"/>
  <c r="H17" i="1"/>
  <c r="H15" i="1"/>
  <c r="H14" i="1"/>
  <c r="H13" i="1"/>
  <c r="K13" i="1"/>
  <c r="H16" i="1" l="1"/>
  <c r="J16" i="1" l="1"/>
  <c r="I4" i="1"/>
  <c r="H4" i="1"/>
  <c r="B8" i="1"/>
  <c r="C8" i="1"/>
  <c r="J17" i="1" l="1"/>
  <c r="K4" i="1"/>
  <c r="J18" i="1" l="1"/>
  <c r="J14" i="1"/>
  <c r="K14" i="1" s="1"/>
  <c r="J19" i="1" l="1"/>
  <c r="J15" i="1"/>
  <c r="K15" i="1" s="1"/>
  <c r="J20" i="1" l="1"/>
  <c r="J21" i="1" l="1"/>
  <c r="J22" i="1" l="1"/>
  <c r="J23" i="1"/>
</calcChain>
</file>

<file path=xl/sharedStrings.xml><?xml version="1.0" encoding="utf-8"?>
<sst xmlns="http://schemas.openxmlformats.org/spreadsheetml/2006/main" count="15" uniqueCount="13">
  <si>
    <t>Entrada</t>
  </si>
  <si>
    <t>Salida</t>
  </si>
  <si>
    <t>Valor actual</t>
  </si>
  <si>
    <t>107-74</t>
  </si>
  <si>
    <t>Ganancias</t>
  </si>
  <si>
    <t>Inicio</t>
  </si>
  <si>
    <t>Saldo</t>
  </si>
  <si>
    <t>Valor</t>
  </si>
  <si>
    <t>Compra</t>
  </si>
  <si>
    <t>Venta</t>
  </si>
  <si>
    <t>Invertido</t>
  </si>
  <si>
    <t>Ganancia</t>
  </si>
  <si>
    <t>Precio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</si>
</sst>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10" fontId="0" fillId="0" borderId="0" xfId="1" applyNumberFormat="1" applyFont="1"/>
    <xf numFmtId="0" fontId="0" fillId="4" borderId="0" xfId="0" applyFill="1"/>
  </cellXfs>
  <cellStyles count="2">
    <cellStyle name="Normal" xfId="0" builtinId="0"/>
    <cellStyle name="Porcentaje" xfId="1" builtinId="5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09661-CE14-411C-A417-239AEEE3E1C1}" name="Tabla1" displayName="Tabla1" ref="B2:C8" totalsRowCount="1" dataDxfId="2">
  <autoFilter ref="B2:C7" xr:uid="{1FE16E64-BFEF-44FE-983C-0A1A80ADC650}"/>
  <tableColumns count="2">
    <tableColumn id="1" xr3:uid="{95D383FE-76FB-48B9-B56A-72F69998A759}" name="Entrada" totalsRowFunction="sum" dataDxfId="1"/>
    <tableColumn id="2" xr3:uid="{559964D3-E448-4EBD-A68C-549A70E1639E}" name="Salida" totalsRowFunction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3"/>
  <sheetViews>
    <sheetView tabSelected="1" topLeftCell="A7" workbookViewId="0">
      <selection activeCell="G22" sqref="G22"/>
    </sheetView>
  </sheetViews>
  <sheetFormatPr baseColWidth="10" defaultColWidth="9.140625" defaultRowHeight="15" x14ac:dyDescent="0.25"/>
  <cols>
    <col min="2" max="2" width="9.85546875" customWidth="1"/>
    <col min="5" max="5" width="12.7109375" customWidth="1"/>
    <col min="7" max="7" width="20.140625" customWidth="1"/>
    <col min="8" max="8" width="14.5703125" customWidth="1"/>
    <col min="9" max="9" width="11.85546875" bestFit="1" customWidth="1"/>
    <col min="13" max="13" width="15.28515625" customWidth="1"/>
  </cols>
  <sheetData>
    <row r="2" spans="2:14" x14ac:dyDescent="0.25">
      <c r="B2" t="s">
        <v>0</v>
      </c>
      <c r="C2" t="s">
        <v>1</v>
      </c>
      <c r="E2" s="3" t="s">
        <v>2</v>
      </c>
    </row>
    <row r="3" spans="2:14" x14ac:dyDescent="0.25">
      <c r="B3" s="4">
        <v>100</v>
      </c>
      <c r="C3" s="4">
        <v>104.35</v>
      </c>
      <c r="E3" s="5">
        <v>182.62</v>
      </c>
      <c r="K3" t="s">
        <v>4</v>
      </c>
      <c r="M3" t="s">
        <v>5</v>
      </c>
    </row>
    <row r="4" spans="2:14" x14ac:dyDescent="0.25">
      <c r="B4" s="4">
        <v>590.15</v>
      </c>
      <c r="C4" s="4">
        <v>20</v>
      </c>
      <c r="H4">
        <f>Tabla1[[#Totals],[Entrada]]</f>
        <v>760.15</v>
      </c>
      <c r="I4">
        <f>E3+Tabla1[[#Totals],[Salida]]</f>
        <v>872.45</v>
      </c>
      <c r="K4" s="1">
        <f>(I4-H4)/H4</f>
        <v>0.14773399986844712</v>
      </c>
      <c r="M4" s="2">
        <v>44042</v>
      </c>
    </row>
    <row r="5" spans="2:14" x14ac:dyDescent="0.25">
      <c r="B5" s="4" t="s">
        <v>3</v>
      </c>
      <c r="C5" s="4">
        <v>545.48</v>
      </c>
    </row>
    <row r="6" spans="2:14" x14ac:dyDescent="0.25">
      <c r="B6" s="4">
        <v>70</v>
      </c>
      <c r="C6" s="4">
        <v>20</v>
      </c>
    </row>
    <row r="7" spans="2:14" x14ac:dyDescent="0.25">
      <c r="B7" s="4"/>
      <c r="C7" s="4"/>
    </row>
    <row r="8" spans="2:14" x14ac:dyDescent="0.25">
      <c r="B8">
        <f>SUBTOTAL(109,Tabla1[Entrada])</f>
        <v>760.15</v>
      </c>
      <c r="C8">
        <f>SUBTOTAL(109,Tabla1[Salida])</f>
        <v>689.83</v>
      </c>
    </row>
    <row r="11" spans="2:14" x14ac:dyDescent="0.25">
      <c r="C11" t="s">
        <v>0</v>
      </c>
      <c r="D11" t="s">
        <v>1</v>
      </c>
      <c r="E11" t="s">
        <v>8</v>
      </c>
      <c r="F11" t="s">
        <v>9</v>
      </c>
      <c r="G11" t="s">
        <v>12</v>
      </c>
      <c r="H11" t="s">
        <v>6</v>
      </c>
      <c r="I11" t="s">
        <v>10</v>
      </c>
      <c r="J11" t="s">
        <v>7</v>
      </c>
      <c r="K11" t="s">
        <v>11</v>
      </c>
    </row>
    <row r="12" spans="2:14" x14ac:dyDescent="0.25">
      <c r="C12" s="7">
        <v>100</v>
      </c>
      <c r="D12" s="7"/>
      <c r="E12" s="7"/>
      <c r="F12" s="7"/>
      <c r="G12" s="7"/>
      <c r="H12">
        <v>100</v>
      </c>
      <c r="I12" s="7">
        <v>0</v>
      </c>
      <c r="J12">
        <v>100</v>
      </c>
      <c r="K12" s="6">
        <v>0</v>
      </c>
    </row>
    <row r="13" spans="2:14" x14ac:dyDescent="0.25">
      <c r="C13" s="7"/>
      <c r="D13" s="7"/>
      <c r="E13" s="7">
        <v>50</v>
      </c>
      <c r="F13" s="7"/>
      <c r="G13" s="7"/>
      <c r="H13">
        <f>IF(E13="",H12+F13,H12-E13)+C13-D13</f>
        <v>50</v>
      </c>
      <c r="I13" s="7">
        <v>49</v>
      </c>
      <c r="J13">
        <v>100</v>
      </c>
      <c r="K13" s="6">
        <f>(J13/J12)-1</f>
        <v>0</v>
      </c>
    </row>
    <row r="14" spans="2:14" x14ac:dyDescent="0.25">
      <c r="C14" s="7"/>
      <c r="D14" s="7"/>
      <c r="E14" s="7">
        <v>49</v>
      </c>
      <c r="F14" s="7"/>
      <c r="G14" s="7"/>
      <c r="H14">
        <f>IF(E14="",H13+F14,H13-E14)+C14-D14</f>
        <v>1</v>
      </c>
      <c r="I14" s="7">
        <v>99</v>
      </c>
      <c r="J14">
        <f>I14+H14</f>
        <v>100</v>
      </c>
      <c r="K14" s="6">
        <f t="shared" ref="K14:K15" si="0">(J14/J13)-1</f>
        <v>0</v>
      </c>
    </row>
    <row r="15" spans="2:14" x14ac:dyDescent="0.25">
      <c r="C15" s="7"/>
      <c r="D15" s="7"/>
      <c r="E15" s="7"/>
      <c r="F15" s="7">
        <v>50.28</v>
      </c>
      <c r="G15" s="7">
        <v>50</v>
      </c>
      <c r="H15">
        <f>IF(E15="",H14+F15,H14-E15)+C15-D15</f>
        <v>51.28</v>
      </c>
      <c r="I15" s="7">
        <f>I14-G15+E15</f>
        <v>49</v>
      </c>
      <c r="J15">
        <f>I15+H15</f>
        <v>100.28</v>
      </c>
      <c r="K15" s="6">
        <f t="shared" si="0"/>
        <v>2.7999999999999137E-3</v>
      </c>
      <c r="N15">
        <f>H15+I15</f>
        <v>100.28</v>
      </c>
    </row>
    <row r="16" spans="2:14" x14ac:dyDescent="0.25">
      <c r="C16" s="7"/>
      <c r="D16" s="7"/>
      <c r="E16" s="7">
        <v>51.27</v>
      </c>
      <c r="F16" s="7"/>
      <c r="G16" s="7"/>
      <c r="H16">
        <f>IF(E16="",H15+F16,H15-E16)+C16-D16</f>
        <v>9.9999999999980105E-3</v>
      </c>
      <c r="I16" s="7">
        <f>I15-G16+E16</f>
        <v>100.27000000000001</v>
      </c>
      <c r="J16">
        <f>I16+H16</f>
        <v>100.28</v>
      </c>
      <c r="K16" s="6"/>
    </row>
    <row r="17" spans="3:11" x14ac:dyDescent="0.25">
      <c r="C17" s="7">
        <v>590.15</v>
      </c>
      <c r="D17" s="7"/>
      <c r="E17" s="7"/>
      <c r="F17" s="7"/>
      <c r="G17" s="7"/>
      <c r="H17">
        <f>IF(E17="",H16+F17,H16-E17)+C17-D17</f>
        <v>590.16</v>
      </c>
      <c r="I17" s="7"/>
      <c r="J17">
        <f>I17+H17</f>
        <v>590.16</v>
      </c>
      <c r="K17" s="6"/>
    </row>
    <row r="18" spans="3:11" x14ac:dyDescent="0.25">
      <c r="C18" s="7"/>
      <c r="D18" s="7">
        <v>20</v>
      </c>
      <c r="E18" s="7"/>
      <c r="F18" s="7"/>
      <c r="G18" s="7"/>
      <c r="H18">
        <f>IF(E18="",H17+F18,H17-E18)+C18-D18</f>
        <v>570.16</v>
      </c>
      <c r="I18" s="7"/>
      <c r="J18">
        <f>I18+H18</f>
        <v>570.16</v>
      </c>
      <c r="K18" s="6"/>
    </row>
    <row r="19" spans="3:11" x14ac:dyDescent="0.25">
      <c r="C19" s="7"/>
      <c r="D19" s="7">
        <v>20</v>
      </c>
      <c r="E19" s="7"/>
      <c r="F19" s="7"/>
      <c r="G19" s="7"/>
      <c r="H19">
        <f>IF(E19="",H18+F19,H18-E19)+C19-D19</f>
        <v>550.16</v>
      </c>
      <c r="I19" s="7"/>
      <c r="J19">
        <f>I19+H19</f>
        <v>550.16</v>
      </c>
      <c r="K19" s="6"/>
    </row>
    <row r="20" spans="3:11" x14ac:dyDescent="0.25">
      <c r="C20" s="7"/>
      <c r="D20" s="7">
        <v>2.0699999999999998</v>
      </c>
      <c r="E20" s="7"/>
      <c r="F20" s="7"/>
      <c r="G20" s="7"/>
      <c r="H20">
        <f>IF(E20="",H19+F20,H19-E20)+C20-D20</f>
        <v>548.08999999999992</v>
      </c>
      <c r="I20" s="7"/>
      <c r="J20">
        <f>I20+H20</f>
        <v>548.08999999999992</v>
      </c>
      <c r="K20" s="6"/>
    </row>
    <row r="21" spans="3:11" x14ac:dyDescent="0.25">
      <c r="C21" s="7"/>
      <c r="D21" s="7"/>
      <c r="E21" s="7">
        <v>548.08000000000004</v>
      </c>
      <c r="F21" s="7"/>
      <c r="G21" s="7"/>
      <c r="H21">
        <f>IF(E21="",H20+F21,H20-E21)+C21-D21</f>
        <v>9.9999999998772182E-3</v>
      </c>
      <c r="I21" s="7"/>
      <c r="J21">
        <f>I21+H21</f>
        <v>9.9999999998772182E-3</v>
      </c>
      <c r="K21" s="6"/>
    </row>
    <row r="22" spans="3:11" x14ac:dyDescent="0.25">
      <c r="C22" s="7"/>
      <c r="D22" s="7"/>
      <c r="E22" s="7"/>
      <c r="F22" s="7">
        <v>104.34</v>
      </c>
      <c r="G22" s="7"/>
      <c r="H22">
        <f>IF(E22="",H21+F22,H21-E22)+C22-D22</f>
        <v>104.34999999999988</v>
      </c>
      <c r="I22" s="7"/>
      <c r="J22">
        <f>I22+H22</f>
        <v>104.34999999999988</v>
      </c>
      <c r="K22" s="6"/>
    </row>
    <row r="23" spans="3:11" x14ac:dyDescent="0.25">
      <c r="C23" s="7"/>
      <c r="D23" s="7">
        <v>104.25</v>
      </c>
      <c r="E23" s="7"/>
      <c r="F23" s="7"/>
      <c r="G23" s="7"/>
      <c r="H23">
        <f>IF(E23="",H22+F23,H22-E23)+C23-D23</f>
        <v>9.9999999999880629E-2</v>
      </c>
      <c r="I23" s="7"/>
      <c r="J23">
        <f>I23+H23</f>
        <v>9.9999999999880629E-2</v>
      </c>
      <c r="K23" s="6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ohernandezm</dc:creator>
  <cp:lastModifiedBy>Osvaldo Hernández</cp:lastModifiedBy>
  <cp:lastPrinted>2021-04-05T18:05:19Z</cp:lastPrinted>
  <dcterms:created xsi:type="dcterms:W3CDTF">2015-06-05T18:19:34Z</dcterms:created>
  <dcterms:modified xsi:type="dcterms:W3CDTF">2021-04-05T18:31:36Z</dcterms:modified>
</cp:coreProperties>
</file>