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5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2.xml" ContentType="application/vnd.openxmlformats-officedocument.drawing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ohernandez\Desktop\Ractinver\"/>
    </mc:Choice>
  </mc:AlternateContent>
  <xr:revisionPtr revIDLastSave="0" documentId="13_ncr:1_{BD1E2AF3-BED7-4FAF-B7CE-C760C0180626}" xr6:coauthVersionLast="47" xr6:coauthVersionMax="47" xr10:uidLastSave="{00000000-0000-0000-0000-000000000000}"/>
  <bookViews>
    <workbookView xWindow="-120" yWindow="-120" windowWidth="20730" windowHeight="11040" activeTab="1" xr2:uid="{602822C9-A359-48EE-900E-DEEC8F6F6A74}"/>
  </bookViews>
  <sheets>
    <sheet name="ANALISIS" sheetId="1" r:id="rId1"/>
    <sheet name="DATOS_RETO" sheetId="3" r:id="rId2"/>
    <sheet name="TRADINGVIEW_DATA" sheetId="5" r:id="rId3"/>
    <sheet name="TRADINGVIEW_CDATA" sheetId="15" r:id="rId4"/>
    <sheet name="MOVES" sheetId="7" r:id="rId5"/>
    <sheet name="CHART" sheetId="9" r:id="rId6"/>
    <sheet name="Hoja1" sheetId="16" r:id="rId7"/>
  </sheets>
  <definedNames>
    <definedName name="_xlchart.v1.0" hidden="1">MOVES!$D$2:$D$1644</definedName>
    <definedName name="_xlchart.v1.1" hidden="1">MOVES!$H$1</definedName>
    <definedName name="_xlchart.v1.2" hidden="1">MOVES!$H$2:$H$1644</definedName>
    <definedName name="DatosExternos_1" localSheetId="1" hidden="1">DATOS_RETO!$A$1:$W$280</definedName>
    <definedName name="DatosExternos_1" localSheetId="4" hidden="1">MOVES!$A$1:$K$1644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80" i="3" l="1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B2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131" i="7"/>
  <c r="B132" i="7"/>
  <c r="B133" i="7"/>
  <c r="B134" i="7"/>
  <c r="B135" i="7"/>
  <c r="B136" i="7"/>
  <c r="B137" i="7"/>
  <c r="B138" i="7"/>
  <c r="B139" i="7"/>
  <c r="B140" i="7"/>
  <c r="B141" i="7"/>
  <c r="B142" i="7"/>
  <c r="B143" i="7"/>
  <c r="B144" i="7"/>
  <c r="B145" i="7"/>
  <c r="B146" i="7"/>
  <c r="B147" i="7"/>
  <c r="B148" i="7"/>
  <c r="B149" i="7"/>
  <c r="B150" i="7"/>
  <c r="B151" i="7"/>
  <c r="B152" i="7"/>
  <c r="B153" i="7"/>
  <c r="B154" i="7"/>
  <c r="B155" i="7"/>
  <c r="B156" i="7"/>
  <c r="B157" i="7"/>
  <c r="B158" i="7"/>
  <c r="B159" i="7"/>
  <c r="B160" i="7"/>
  <c r="B161" i="7"/>
  <c r="B162" i="7"/>
  <c r="B163" i="7"/>
  <c r="B164" i="7"/>
  <c r="B165" i="7"/>
  <c r="B166" i="7"/>
  <c r="B167" i="7"/>
  <c r="B168" i="7"/>
  <c r="B169" i="7"/>
  <c r="B170" i="7"/>
  <c r="B171" i="7"/>
  <c r="B172" i="7"/>
  <c r="B173" i="7"/>
  <c r="B174" i="7"/>
  <c r="B175" i="7"/>
  <c r="B176" i="7"/>
  <c r="B177" i="7"/>
  <c r="B178" i="7"/>
  <c r="B179" i="7"/>
  <c r="B180" i="7"/>
  <c r="B181" i="7"/>
  <c r="B182" i="7"/>
  <c r="B183" i="7"/>
  <c r="B184" i="7"/>
  <c r="B185" i="7"/>
  <c r="B186" i="7"/>
  <c r="B187" i="7"/>
  <c r="B188" i="7"/>
  <c r="B189" i="7"/>
  <c r="B190" i="7"/>
  <c r="B191" i="7"/>
  <c r="B192" i="7"/>
  <c r="B193" i="7"/>
  <c r="B194" i="7"/>
  <c r="B195" i="7"/>
  <c r="B196" i="7"/>
  <c r="B197" i="7"/>
  <c r="B198" i="7"/>
  <c r="B199" i="7"/>
  <c r="B200" i="7"/>
  <c r="B201" i="7"/>
  <c r="B202" i="7"/>
  <c r="B203" i="7"/>
  <c r="B204" i="7"/>
  <c r="B205" i="7"/>
  <c r="B206" i="7"/>
  <c r="B207" i="7"/>
  <c r="B208" i="7"/>
  <c r="B209" i="7"/>
  <c r="B210" i="7"/>
  <c r="B211" i="7"/>
  <c r="B212" i="7"/>
  <c r="B213" i="7"/>
  <c r="B214" i="7"/>
  <c r="B215" i="7"/>
  <c r="B216" i="7"/>
  <c r="B217" i="7"/>
  <c r="B218" i="7"/>
  <c r="B219" i="7"/>
  <c r="B220" i="7"/>
  <c r="B221" i="7"/>
  <c r="B222" i="7"/>
  <c r="B223" i="7"/>
  <c r="B224" i="7"/>
  <c r="B225" i="7"/>
  <c r="B226" i="7"/>
  <c r="B227" i="7"/>
  <c r="B228" i="7"/>
  <c r="B229" i="7"/>
  <c r="B230" i="7"/>
  <c r="B231" i="7"/>
  <c r="B232" i="7"/>
  <c r="B233" i="7"/>
  <c r="B234" i="7"/>
  <c r="B235" i="7"/>
  <c r="B236" i="7"/>
  <c r="B237" i="7"/>
  <c r="B238" i="7"/>
  <c r="B239" i="7"/>
  <c r="B240" i="7"/>
  <c r="B241" i="7"/>
  <c r="B242" i="7"/>
  <c r="B243" i="7"/>
  <c r="B244" i="7"/>
  <c r="B245" i="7"/>
  <c r="B246" i="7"/>
  <c r="B247" i="7"/>
  <c r="B248" i="7"/>
  <c r="B249" i="7"/>
  <c r="B250" i="7"/>
  <c r="B251" i="7"/>
  <c r="B252" i="7"/>
  <c r="B253" i="7"/>
  <c r="B254" i="7"/>
  <c r="B255" i="7"/>
  <c r="B256" i="7"/>
  <c r="B257" i="7"/>
  <c r="B258" i="7"/>
  <c r="B259" i="7"/>
  <c r="B260" i="7"/>
  <c r="B261" i="7"/>
  <c r="B262" i="7"/>
  <c r="B263" i="7"/>
  <c r="B264" i="7"/>
  <c r="B265" i="7"/>
  <c r="B266" i="7"/>
  <c r="B267" i="7"/>
  <c r="B268" i="7"/>
  <c r="B269" i="7"/>
  <c r="B270" i="7"/>
  <c r="B271" i="7"/>
  <c r="B272" i="7"/>
  <c r="B273" i="7"/>
  <c r="B274" i="7"/>
  <c r="B275" i="7"/>
  <c r="B276" i="7"/>
  <c r="B277" i="7"/>
  <c r="B278" i="7"/>
  <c r="B279" i="7"/>
  <c r="B280" i="7"/>
  <c r="B281" i="7"/>
  <c r="B282" i="7"/>
  <c r="B283" i="7"/>
  <c r="B284" i="7"/>
  <c r="B285" i="7"/>
  <c r="B286" i="7"/>
  <c r="B287" i="7"/>
  <c r="B288" i="7"/>
  <c r="B289" i="7"/>
  <c r="B290" i="7"/>
  <c r="B291" i="7"/>
  <c r="B292" i="7"/>
  <c r="B293" i="7"/>
  <c r="B294" i="7"/>
  <c r="B295" i="7"/>
  <c r="B296" i="7"/>
  <c r="B297" i="7"/>
  <c r="B298" i="7"/>
  <c r="B299" i="7"/>
  <c r="B300" i="7"/>
  <c r="B301" i="7"/>
  <c r="B302" i="7"/>
  <c r="B303" i="7"/>
  <c r="B304" i="7"/>
  <c r="B305" i="7"/>
  <c r="B306" i="7"/>
  <c r="B307" i="7"/>
  <c r="B308" i="7"/>
  <c r="B309" i="7"/>
  <c r="B310" i="7"/>
  <c r="B311" i="7"/>
  <c r="B312" i="7"/>
  <c r="B313" i="7"/>
  <c r="B314" i="7"/>
  <c r="B315" i="7"/>
  <c r="B316" i="7"/>
  <c r="B317" i="7"/>
  <c r="B318" i="7"/>
  <c r="B319" i="7"/>
  <c r="B320" i="7"/>
  <c r="B321" i="7"/>
  <c r="B322" i="7"/>
  <c r="B323" i="7"/>
  <c r="B324" i="7"/>
  <c r="B325" i="7"/>
  <c r="B326" i="7"/>
  <c r="B327" i="7"/>
  <c r="B328" i="7"/>
  <c r="B329" i="7"/>
  <c r="B330" i="7"/>
  <c r="B331" i="7"/>
  <c r="B332" i="7"/>
  <c r="B333" i="7"/>
  <c r="B334" i="7"/>
  <c r="B335" i="7"/>
  <c r="B336" i="7"/>
  <c r="B337" i="7"/>
  <c r="B338" i="7"/>
  <c r="B339" i="7"/>
  <c r="B340" i="7"/>
  <c r="B341" i="7"/>
  <c r="B342" i="7"/>
  <c r="B343" i="7"/>
  <c r="B344" i="7"/>
  <c r="B345" i="7"/>
  <c r="B346" i="7"/>
  <c r="B347" i="7"/>
  <c r="B348" i="7"/>
  <c r="B349" i="7"/>
  <c r="B350" i="7"/>
  <c r="B351" i="7"/>
  <c r="B352" i="7"/>
  <c r="B353" i="7"/>
  <c r="B354" i="7"/>
  <c r="B355" i="7"/>
  <c r="B356" i="7"/>
  <c r="B357" i="7"/>
  <c r="B358" i="7"/>
  <c r="B359" i="7"/>
  <c r="B360" i="7"/>
  <c r="B361" i="7"/>
  <c r="B362" i="7"/>
  <c r="B363" i="7"/>
  <c r="B364" i="7"/>
  <c r="B365" i="7"/>
  <c r="B366" i="7"/>
  <c r="B367" i="7"/>
  <c r="B368" i="7"/>
  <c r="B369" i="7"/>
  <c r="B370" i="7"/>
  <c r="B371" i="7"/>
  <c r="B372" i="7"/>
  <c r="B373" i="7"/>
  <c r="B374" i="7"/>
  <c r="B375" i="7"/>
  <c r="B376" i="7"/>
  <c r="B377" i="7"/>
  <c r="B378" i="7"/>
  <c r="B379" i="7"/>
  <c r="B380" i="7"/>
  <c r="B381" i="7"/>
  <c r="B382" i="7"/>
  <c r="B383" i="7"/>
  <c r="B384" i="7"/>
  <c r="B385" i="7"/>
  <c r="B386" i="7"/>
  <c r="B387" i="7"/>
  <c r="B388" i="7"/>
  <c r="B389" i="7"/>
  <c r="B390" i="7"/>
  <c r="B391" i="7"/>
  <c r="B392" i="7"/>
  <c r="B393" i="7"/>
  <c r="B394" i="7"/>
  <c r="B395" i="7"/>
  <c r="B396" i="7"/>
  <c r="B397" i="7"/>
  <c r="B398" i="7"/>
  <c r="B399" i="7"/>
  <c r="B400" i="7"/>
  <c r="B401" i="7"/>
  <c r="B402" i="7"/>
  <c r="B403" i="7"/>
  <c r="B404" i="7"/>
  <c r="B405" i="7"/>
  <c r="B406" i="7"/>
  <c r="B407" i="7"/>
  <c r="B408" i="7"/>
  <c r="B409" i="7"/>
  <c r="B410" i="7"/>
  <c r="B411" i="7"/>
  <c r="B412" i="7"/>
  <c r="B413" i="7"/>
  <c r="B414" i="7"/>
  <c r="B415" i="7"/>
  <c r="B416" i="7"/>
  <c r="B417" i="7"/>
  <c r="B418" i="7"/>
  <c r="B419" i="7"/>
  <c r="B420" i="7"/>
  <c r="B421" i="7"/>
  <c r="B422" i="7"/>
  <c r="B423" i="7"/>
  <c r="B424" i="7"/>
  <c r="B425" i="7"/>
  <c r="B426" i="7"/>
  <c r="B427" i="7"/>
  <c r="B428" i="7"/>
  <c r="B429" i="7"/>
  <c r="B430" i="7"/>
  <c r="B431" i="7"/>
  <c r="B432" i="7"/>
  <c r="B433" i="7"/>
  <c r="B434" i="7"/>
  <c r="B435" i="7"/>
  <c r="B436" i="7"/>
  <c r="B437" i="7"/>
  <c r="B438" i="7"/>
  <c r="B439" i="7"/>
  <c r="B440" i="7"/>
  <c r="B441" i="7"/>
  <c r="B442" i="7"/>
  <c r="B443" i="7"/>
  <c r="B444" i="7"/>
  <c r="B445" i="7"/>
  <c r="B446" i="7"/>
  <c r="B447" i="7"/>
  <c r="B448" i="7"/>
  <c r="B449" i="7"/>
  <c r="B450" i="7"/>
  <c r="B451" i="7"/>
  <c r="B452" i="7"/>
  <c r="B453" i="7"/>
  <c r="B454" i="7"/>
  <c r="B455" i="7"/>
  <c r="B456" i="7"/>
  <c r="B457" i="7"/>
  <c r="B458" i="7"/>
  <c r="B459" i="7"/>
  <c r="B460" i="7"/>
  <c r="B461" i="7"/>
  <c r="B462" i="7"/>
  <c r="B463" i="7"/>
  <c r="B464" i="7"/>
  <c r="B465" i="7"/>
  <c r="B466" i="7"/>
  <c r="B467" i="7"/>
  <c r="B468" i="7"/>
  <c r="B469" i="7"/>
  <c r="B470" i="7"/>
  <c r="B471" i="7"/>
  <c r="B472" i="7"/>
  <c r="B473" i="7"/>
  <c r="B474" i="7"/>
  <c r="B475" i="7"/>
  <c r="B476" i="7"/>
  <c r="B477" i="7"/>
  <c r="B478" i="7"/>
  <c r="B479" i="7"/>
  <c r="B480" i="7"/>
  <c r="B481" i="7"/>
  <c r="B482" i="7"/>
  <c r="B483" i="7"/>
  <c r="B484" i="7"/>
  <c r="B485" i="7"/>
  <c r="B486" i="7"/>
  <c r="B487" i="7"/>
  <c r="B488" i="7"/>
  <c r="B489" i="7"/>
  <c r="B490" i="7"/>
  <c r="B491" i="7"/>
  <c r="B492" i="7"/>
  <c r="B493" i="7"/>
  <c r="B494" i="7"/>
  <c r="B495" i="7"/>
  <c r="B496" i="7"/>
  <c r="B497" i="7"/>
  <c r="B498" i="7"/>
  <c r="B499" i="7"/>
  <c r="B500" i="7"/>
  <c r="B501" i="7"/>
  <c r="B502" i="7"/>
  <c r="B503" i="7"/>
  <c r="B504" i="7"/>
  <c r="B505" i="7"/>
  <c r="B506" i="7"/>
  <c r="B507" i="7"/>
  <c r="B508" i="7"/>
  <c r="B509" i="7"/>
  <c r="B510" i="7"/>
  <c r="B511" i="7"/>
  <c r="B512" i="7"/>
  <c r="B513" i="7"/>
  <c r="B514" i="7"/>
  <c r="B515" i="7"/>
  <c r="B516" i="7"/>
  <c r="B517" i="7"/>
  <c r="B518" i="7"/>
  <c r="B519" i="7"/>
  <c r="B520" i="7"/>
  <c r="B521" i="7"/>
  <c r="B522" i="7"/>
  <c r="B523" i="7"/>
  <c r="B524" i="7"/>
  <c r="B525" i="7"/>
  <c r="B526" i="7"/>
  <c r="B527" i="7"/>
  <c r="B528" i="7"/>
  <c r="B529" i="7"/>
  <c r="B530" i="7"/>
  <c r="B531" i="7"/>
  <c r="B532" i="7"/>
  <c r="B533" i="7"/>
  <c r="B534" i="7"/>
  <c r="B535" i="7"/>
  <c r="B536" i="7"/>
  <c r="B537" i="7"/>
  <c r="B538" i="7"/>
  <c r="B539" i="7"/>
  <c r="B540" i="7"/>
  <c r="B541" i="7"/>
  <c r="B542" i="7"/>
  <c r="B543" i="7"/>
  <c r="B544" i="7"/>
  <c r="B545" i="7"/>
  <c r="B546" i="7"/>
  <c r="B547" i="7"/>
  <c r="B548" i="7"/>
  <c r="B549" i="7"/>
  <c r="B550" i="7"/>
  <c r="B551" i="7"/>
  <c r="B552" i="7"/>
  <c r="B553" i="7"/>
  <c r="B554" i="7"/>
  <c r="B555" i="7"/>
  <c r="B556" i="7"/>
  <c r="B557" i="7"/>
  <c r="B558" i="7"/>
  <c r="B559" i="7"/>
  <c r="B560" i="7"/>
  <c r="B561" i="7"/>
  <c r="B562" i="7"/>
  <c r="B563" i="7"/>
  <c r="B564" i="7"/>
  <c r="B565" i="7"/>
  <c r="B566" i="7"/>
  <c r="B567" i="7"/>
  <c r="B568" i="7"/>
  <c r="B569" i="7"/>
  <c r="B570" i="7"/>
  <c r="B571" i="7"/>
  <c r="B572" i="7"/>
  <c r="B573" i="7"/>
  <c r="B574" i="7"/>
  <c r="B575" i="7"/>
  <c r="B576" i="7"/>
  <c r="B577" i="7"/>
  <c r="B578" i="7"/>
  <c r="B579" i="7"/>
  <c r="B580" i="7"/>
  <c r="B581" i="7"/>
  <c r="B582" i="7"/>
  <c r="B583" i="7"/>
  <c r="B584" i="7"/>
  <c r="B585" i="7"/>
  <c r="B586" i="7"/>
  <c r="B587" i="7"/>
  <c r="B588" i="7"/>
  <c r="B589" i="7"/>
  <c r="B590" i="7"/>
  <c r="B591" i="7"/>
  <c r="B592" i="7"/>
  <c r="B593" i="7"/>
  <c r="B594" i="7"/>
  <c r="B595" i="7"/>
  <c r="B596" i="7"/>
  <c r="B597" i="7"/>
  <c r="B598" i="7"/>
  <c r="B599" i="7"/>
  <c r="B600" i="7"/>
  <c r="B601" i="7"/>
  <c r="B602" i="7"/>
  <c r="B603" i="7"/>
  <c r="B604" i="7"/>
  <c r="B605" i="7"/>
  <c r="B606" i="7"/>
  <c r="B607" i="7"/>
  <c r="B608" i="7"/>
  <c r="B609" i="7"/>
  <c r="B610" i="7"/>
  <c r="B611" i="7"/>
  <c r="B612" i="7"/>
  <c r="B613" i="7"/>
  <c r="B614" i="7"/>
  <c r="B615" i="7"/>
  <c r="B616" i="7"/>
  <c r="B617" i="7"/>
  <c r="B618" i="7"/>
  <c r="B619" i="7"/>
  <c r="B620" i="7"/>
  <c r="B621" i="7"/>
  <c r="B622" i="7"/>
  <c r="B623" i="7"/>
  <c r="B624" i="7"/>
  <c r="B625" i="7"/>
  <c r="B626" i="7"/>
  <c r="B627" i="7"/>
  <c r="B628" i="7"/>
  <c r="B629" i="7"/>
  <c r="B630" i="7"/>
  <c r="B631" i="7"/>
  <c r="B632" i="7"/>
  <c r="B633" i="7"/>
  <c r="B634" i="7"/>
  <c r="B635" i="7"/>
  <c r="B636" i="7"/>
  <c r="B637" i="7"/>
  <c r="B638" i="7"/>
  <c r="B639" i="7"/>
  <c r="B640" i="7"/>
  <c r="B641" i="7"/>
  <c r="B642" i="7"/>
  <c r="B643" i="7"/>
  <c r="B644" i="7"/>
  <c r="B645" i="7"/>
  <c r="B646" i="7"/>
  <c r="B647" i="7"/>
  <c r="B648" i="7"/>
  <c r="B649" i="7"/>
  <c r="B650" i="7"/>
  <c r="B651" i="7"/>
  <c r="B652" i="7"/>
  <c r="B653" i="7"/>
  <c r="B654" i="7"/>
  <c r="B655" i="7"/>
  <c r="B656" i="7"/>
  <c r="B657" i="7"/>
  <c r="B658" i="7"/>
  <c r="B659" i="7"/>
  <c r="B660" i="7"/>
  <c r="B661" i="7"/>
  <c r="B662" i="7"/>
  <c r="B663" i="7"/>
  <c r="B664" i="7"/>
  <c r="B665" i="7"/>
  <c r="B666" i="7"/>
  <c r="B667" i="7"/>
  <c r="B668" i="7"/>
  <c r="B669" i="7"/>
  <c r="B670" i="7"/>
  <c r="B671" i="7"/>
  <c r="B672" i="7"/>
  <c r="B673" i="7"/>
  <c r="B674" i="7"/>
  <c r="B675" i="7"/>
  <c r="B676" i="7"/>
  <c r="B677" i="7"/>
  <c r="B678" i="7"/>
  <c r="B679" i="7"/>
  <c r="B680" i="7"/>
  <c r="B681" i="7"/>
  <c r="B682" i="7"/>
  <c r="B683" i="7"/>
  <c r="B684" i="7"/>
  <c r="B685" i="7"/>
  <c r="B686" i="7"/>
  <c r="B687" i="7"/>
  <c r="B688" i="7"/>
  <c r="B689" i="7"/>
  <c r="B690" i="7"/>
  <c r="B691" i="7"/>
  <c r="B692" i="7"/>
  <c r="B693" i="7"/>
  <c r="B694" i="7"/>
  <c r="B695" i="7"/>
  <c r="B696" i="7"/>
  <c r="B697" i="7"/>
  <c r="B698" i="7"/>
  <c r="B699" i="7"/>
  <c r="B700" i="7"/>
  <c r="B701" i="7"/>
  <c r="B702" i="7"/>
  <c r="B703" i="7"/>
  <c r="B704" i="7"/>
  <c r="B705" i="7"/>
  <c r="B706" i="7"/>
  <c r="B707" i="7"/>
  <c r="B708" i="7"/>
  <c r="B709" i="7"/>
  <c r="B710" i="7"/>
  <c r="B711" i="7"/>
  <c r="B712" i="7"/>
  <c r="B713" i="7"/>
  <c r="B714" i="7"/>
  <c r="B715" i="7"/>
  <c r="B716" i="7"/>
  <c r="B717" i="7"/>
  <c r="B718" i="7"/>
  <c r="B719" i="7"/>
  <c r="B720" i="7"/>
  <c r="B721" i="7"/>
  <c r="B722" i="7"/>
  <c r="B723" i="7"/>
  <c r="B724" i="7"/>
  <c r="B725" i="7"/>
  <c r="B726" i="7"/>
  <c r="B727" i="7"/>
  <c r="B728" i="7"/>
  <c r="B729" i="7"/>
  <c r="B730" i="7"/>
  <c r="B731" i="7"/>
  <c r="B732" i="7"/>
  <c r="B733" i="7"/>
  <c r="B734" i="7"/>
  <c r="B735" i="7"/>
  <c r="B736" i="7"/>
  <c r="B737" i="7"/>
  <c r="B738" i="7"/>
  <c r="B739" i="7"/>
  <c r="B740" i="7"/>
  <c r="B741" i="7"/>
  <c r="B742" i="7"/>
  <c r="B743" i="7"/>
  <c r="B744" i="7"/>
  <c r="B745" i="7"/>
  <c r="B746" i="7"/>
  <c r="B747" i="7"/>
  <c r="B748" i="7"/>
  <c r="B749" i="7"/>
  <c r="B750" i="7"/>
  <c r="B751" i="7"/>
  <c r="B752" i="7"/>
  <c r="B753" i="7"/>
  <c r="B754" i="7"/>
  <c r="B755" i="7"/>
  <c r="B756" i="7"/>
  <c r="B757" i="7"/>
  <c r="B758" i="7"/>
  <c r="B759" i="7"/>
  <c r="B760" i="7"/>
  <c r="B761" i="7"/>
  <c r="B762" i="7"/>
  <c r="B763" i="7"/>
  <c r="B764" i="7"/>
  <c r="B765" i="7"/>
  <c r="B766" i="7"/>
  <c r="B767" i="7"/>
  <c r="B768" i="7"/>
  <c r="B769" i="7"/>
  <c r="B770" i="7"/>
  <c r="B771" i="7"/>
  <c r="B772" i="7"/>
  <c r="B773" i="7"/>
  <c r="B774" i="7"/>
  <c r="B775" i="7"/>
  <c r="B776" i="7"/>
  <c r="B777" i="7"/>
  <c r="B778" i="7"/>
  <c r="B779" i="7"/>
  <c r="B780" i="7"/>
  <c r="B781" i="7"/>
  <c r="B782" i="7"/>
  <c r="B783" i="7"/>
  <c r="B784" i="7"/>
  <c r="B785" i="7"/>
  <c r="B786" i="7"/>
  <c r="B787" i="7"/>
  <c r="B788" i="7"/>
  <c r="B789" i="7"/>
  <c r="B790" i="7"/>
  <c r="B791" i="7"/>
  <c r="B792" i="7"/>
  <c r="B793" i="7"/>
  <c r="B794" i="7"/>
  <c r="B795" i="7"/>
  <c r="B796" i="7"/>
  <c r="B797" i="7"/>
  <c r="B798" i="7"/>
  <c r="B799" i="7"/>
  <c r="B800" i="7"/>
  <c r="B801" i="7"/>
  <c r="B802" i="7"/>
  <c r="B803" i="7"/>
  <c r="B804" i="7"/>
  <c r="B805" i="7"/>
  <c r="B806" i="7"/>
  <c r="B807" i="7"/>
  <c r="B808" i="7"/>
  <c r="B809" i="7"/>
  <c r="B810" i="7"/>
  <c r="B811" i="7"/>
  <c r="B812" i="7"/>
  <c r="B813" i="7"/>
  <c r="B814" i="7"/>
  <c r="B815" i="7"/>
  <c r="B816" i="7"/>
  <c r="B817" i="7"/>
  <c r="B818" i="7"/>
  <c r="B819" i="7"/>
  <c r="B820" i="7"/>
  <c r="B821" i="7"/>
  <c r="B822" i="7"/>
  <c r="B823" i="7"/>
  <c r="B824" i="7"/>
  <c r="B825" i="7"/>
  <c r="B826" i="7"/>
  <c r="B827" i="7"/>
  <c r="B828" i="7"/>
  <c r="B829" i="7"/>
  <c r="B830" i="7"/>
  <c r="B831" i="7"/>
  <c r="B832" i="7"/>
  <c r="B833" i="7"/>
  <c r="B834" i="7"/>
  <c r="B835" i="7"/>
  <c r="B836" i="7"/>
  <c r="B837" i="7"/>
  <c r="B838" i="7"/>
  <c r="B839" i="7"/>
  <c r="B840" i="7"/>
  <c r="B841" i="7"/>
  <c r="B842" i="7"/>
  <c r="B843" i="7"/>
  <c r="B844" i="7"/>
  <c r="B845" i="7"/>
  <c r="B846" i="7"/>
  <c r="B847" i="7"/>
  <c r="B848" i="7"/>
  <c r="B849" i="7"/>
  <c r="B850" i="7"/>
  <c r="B851" i="7"/>
  <c r="B852" i="7"/>
  <c r="B853" i="7"/>
  <c r="B854" i="7"/>
  <c r="B855" i="7"/>
  <c r="B856" i="7"/>
  <c r="B857" i="7"/>
  <c r="B858" i="7"/>
  <c r="B859" i="7"/>
  <c r="B860" i="7"/>
  <c r="B861" i="7"/>
  <c r="B862" i="7"/>
  <c r="B863" i="7"/>
  <c r="B864" i="7"/>
  <c r="B865" i="7"/>
  <c r="B866" i="7"/>
  <c r="B867" i="7"/>
  <c r="B868" i="7"/>
  <c r="B869" i="7"/>
  <c r="B870" i="7"/>
  <c r="B871" i="7"/>
  <c r="B872" i="7"/>
  <c r="B873" i="7"/>
  <c r="B874" i="7"/>
  <c r="B875" i="7"/>
  <c r="B876" i="7"/>
  <c r="B877" i="7"/>
  <c r="B878" i="7"/>
  <c r="B879" i="7"/>
  <c r="B880" i="7"/>
  <c r="B881" i="7"/>
  <c r="B882" i="7"/>
  <c r="B883" i="7"/>
  <c r="B884" i="7"/>
  <c r="B885" i="7"/>
  <c r="B886" i="7"/>
  <c r="B887" i="7"/>
  <c r="B888" i="7"/>
  <c r="B889" i="7"/>
  <c r="B890" i="7"/>
  <c r="B891" i="7"/>
  <c r="B892" i="7"/>
  <c r="B893" i="7"/>
  <c r="B894" i="7"/>
  <c r="B895" i="7"/>
  <c r="B896" i="7"/>
  <c r="B897" i="7"/>
  <c r="B898" i="7"/>
  <c r="B899" i="7"/>
  <c r="B900" i="7"/>
  <c r="B901" i="7"/>
  <c r="B902" i="7"/>
  <c r="B903" i="7"/>
  <c r="B904" i="7"/>
  <c r="B905" i="7"/>
  <c r="B906" i="7"/>
  <c r="B907" i="7"/>
  <c r="B908" i="7"/>
  <c r="B909" i="7"/>
  <c r="B910" i="7"/>
  <c r="B911" i="7"/>
  <c r="B912" i="7"/>
  <c r="B913" i="7"/>
  <c r="B914" i="7"/>
  <c r="B915" i="7"/>
  <c r="B916" i="7"/>
  <c r="B917" i="7"/>
  <c r="B918" i="7"/>
  <c r="B919" i="7"/>
  <c r="B920" i="7"/>
  <c r="B921" i="7"/>
  <c r="B922" i="7"/>
  <c r="B923" i="7"/>
  <c r="B924" i="7"/>
  <c r="B925" i="7"/>
  <c r="B926" i="7"/>
  <c r="B927" i="7"/>
  <c r="B928" i="7"/>
  <c r="B929" i="7"/>
  <c r="B930" i="7"/>
  <c r="B931" i="7"/>
  <c r="B932" i="7"/>
  <c r="B933" i="7"/>
  <c r="B934" i="7"/>
  <c r="B935" i="7"/>
  <c r="B936" i="7"/>
  <c r="B937" i="7"/>
  <c r="B938" i="7"/>
  <c r="B939" i="7"/>
  <c r="B940" i="7"/>
  <c r="B941" i="7"/>
  <c r="B942" i="7"/>
  <c r="B943" i="7"/>
  <c r="B944" i="7"/>
  <c r="B945" i="7"/>
  <c r="B946" i="7"/>
  <c r="B947" i="7"/>
  <c r="B948" i="7"/>
  <c r="B949" i="7"/>
  <c r="B950" i="7"/>
  <c r="B951" i="7"/>
  <c r="B952" i="7"/>
  <c r="B953" i="7"/>
  <c r="B954" i="7"/>
  <c r="B955" i="7"/>
  <c r="B956" i="7"/>
  <c r="B957" i="7"/>
  <c r="B958" i="7"/>
  <c r="B959" i="7"/>
  <c r="B960" i="7"/>
  <c r="B961" i="7"/>
  <c r="B962" i="7"/>
  <c r="B963" i="7"/>
  <c r="B964" i="7"/>
  <c r="B965" i="7"/>
  <c r="B966" i="7"/>
  <c r="B967" i="7"/>
  <c r="B968" i="7"/>
  <c r="B969" i="7"/>
  <c r="B970" i="7"/>
  <c r="B971" i="7"/>
  <c r="B972" i="7"/>
  <c r="B973" i="7"/>
  <c r="B974" i="7"/>
  <c r="B975" i="7"/>
  <c r="B976" i="7"/>
  <c r="B977" i="7"/>
  <c r="B978" i="7"/>
  <c r="B979" i="7"/>
  <c r="B980" i="7"/>
  <c r="B981" i="7"/>
  <c r="B982" i="7"/>
  <c r="B983" i="7"/>
  <c r="B984" i="7"/>
  <c r="B985" i="7"/>
  <c r="B986" i="7"/>
  <c r="B987" i="7"/>
  <c r="B988" i="7"/>
  <c r="B989" i="7"/>
  <c r="B990" i="7"/>
  <c r="B991" i="7"/>
  <c r="B992" i="7"/>
  <c r="B993" i="7"/>
  <c r="B994" i="7"/>
  <c r="B995" i="7"/>
  <c r="B996" i="7"/>
  <c r="B997" i="7"/>
  <c r="B998" i="7"/>
  <c r="B999" i="7"/>
  <c r="B1000" i="7"/>
  <c r="B1001" i="7"/>
  <c r="B1002" i="7"/>
  <c r="B1003" i="7"/>
  <c r="B1004" i="7"/>
  <c r="B1005" i="7"/>
  <c r="B1006" i="7"/>
  <c r="B1007" i="7"/>
  <c r="B1008" i="7"/>
  <c r="B1009" i="7"/>
  <c r="B1010" i="7"/>
  <c r="B1011" i="7"/>
  <c r="B1012" i="7"/>
  <c r="B1013" i="7"/>
  <c r="B1014" i="7"/>
  <c r="B1015" i="7"/>
  <c r="B1016" i="7"/>
  <c r="B1017" i="7"/>
  <c r="B1018" i="7"/>
  <c r="B1019" i="7"/>
  <c r="B1020" i="7"/>
  <c r="B1021" i="7"/>
  <c r="B1022" i="7"/>
  <c r="B1023" i="7"/>
  <c r="B1024" i="7"/>
  <c r="B1025" i="7"/>
  <c r="B1026" i="7"/>
  <c r="B1027" i="7"/>
  <c r="B1028" i="7"/>
  <c r="B1029" i="7"/>
  <c r="B1030" i="7"/>
  <c r="B1031" i="7"/>
  <c r="B1032" i="7"/>
  <c r="B1033" i="7"/>
  <c r="B1034" i="7"/>
  <c r="B1035" i="7"/>
  <c r="B1036" i="7"/>
  <c r="B1037" i="7"/>
  <c r="B1038" i="7"/>
  <c r="B1039" i="7"/>
  <c r="B1040" i="7"/>
  <c r="B1041" i="7"/>
  <c r="B1042" i="7"/>
  <c r="B1043" i="7"/>
  <c r="B1044" i="7"/>
  <c r="B1045" i="7"/>
  <c r="B1046" i="7"/>
  <c r="B1047" i="7"/>
  <c r="B1048" i="7"/>
  <c r="B1049" i="7"/>
  <c r="B1050" i="7"/>
  <c r="B1051" i="7"/>
  <c r="B1052" i="7"/>
  <c r="B1053" i="7"/>
  <c r="B1054" i="7"/>
  <c r="B1055" i="7"/>
  <c r="B1056" i="7"/>
  <c r="B1057" i="7"/>
  <c r="B1058" i="7"/>
  <c r="B1059" i="7"/>
  <c r="B1060" i="7"/>
  <c r="B1061" i="7"/>
  <c r="B1062" i="7"/>
  <c r="B1063" i="7"/>
  <c r="B1064" i="7"/>
  <c r="B1065" i="7"/>
  <c r="B1066" i="7"/>
  <c r="B1067" i="7"/>
  <c r="B1068" i="7"/>
  <c r="B1069" i="7"/>
  <c r="B1070" i="7"/>
  <c r="B1071" i="7"/>
  <c r="B1072" i="7"/>
  <c r="B1073" i="7"/>
  <c r="B1074" i="7"/>
  <c r="B1075" i="7"/>
  <c r="B1076" i="7"/>
  <c r="B1077" i="7"/>
  <c r="B1078" i="7"/>
  <c r="B1079" i="7"/>
  <c r="B1080" i="7"/>
  <c r="B1081" i="7"/>
  <c r="B1082" i="7"/>
  <c r="B1083" i="7"/>
  <c r="B1084" i="7"/>
  <c r="B1085" i="7"/>
  <c r="B1086" i="7"/>
  <c r="B1087" i="7"/>
  <c r="B1088" i="7"/>
  <c r="B1089" i="7"/>
  <c r="B1090" i="7"/>
  <c r="B1091" i="7"/>
  <c r="B1092" i="7"/>
  <c r="B1093" i="7"/>
  <c r="B1094" i="7"/>
  <c r="B1095" i="7"/>
  <c r="B1096" i="7"/>
  <c r="B1097" i="7"/>
  <c r="B1098" i="7"/>
  <c r="B1099" i="7"/>
  <c r="B1100" i="7"/>
  <c r="B1101" i="7"/>
  <c r="B1102" i="7"/>
  <c r="B1103" i="7"/>
  <c r="B1104" i="7"/>
  <c r="B1105" i="7"/>
  <c r="B1106" i="7"/>
  <c r="B1107" i="7"/>
  <c r="B1108" i="7"/>
  <c r="B1109" i="7"/>
  <c r="B1110" i="7"/>
  <c r="B1111" i="7"/>
  <c r="B1112" i="7"/>
  <c r="B1113" i="7"/>
  <c r="B1114" i="7"/>
  <c r="B1115" i="7"/>
  <c r="B1116" i="7"/>
  <c r="B1117" i="7"/>
  <c r="B1118" i="7"/>
  <c r="B1119" i="7"/>
  <c r="B1120" i="7"/>
  <c r="B1121" i="7"/>
  <c r="B1122" i="7"/>
  <c r="B1123" i="7"/>
  <c r="B1124" i="7"/>
  <c r="B1125" i="7"/>
  <c r="B1126" i="7"/>
  <c r="B1127" i="7"/>
  <c r="B1128" i="7"/>
  <c r="B1129" i="7"/>
  <c r="B1130" i="7"/>
  <c r="B1131" i="7"/>
  <c r="B1132" i="7"/>
  <c r="B1133" i="7"/>
  <c r="B1134" i="7"/>
  <c r="B1135" i="7"/>
  <c r="B1136" i="7"/>
  <c r="B1137" i="7"/>
  <c r="B1138" i="7"/>
  <c r="B1139" i="7"/>
  <c r="B1140" i="7"/>
  <c r="B1141" i="7"/>
  <c r="B1142" i="7"/>
  <c r="B1143" i="7"/>
  <c r="B1144" i="7"/>
  <c r="B1145" i="7"/>
  <c r="B1146" i="7"/>
  <c r="B1147" i="7"/>
  <c r="B1148" i="7"/>
  <c r="B1149" i="7"/>
  <c r="B1150" i="7"/>
  <c r="B1151" i="7"/>
  <c r="B1152" i="7"/>
  <c r="B1153" i="7"/>
  <c r="B1154" i="7"/>
  <c r="B1155" i="7"/>
  <c r="B1156" i="7"/>
  <c r="B1157" i="7"/>
  <c r="B1158" i="7"/>
  <c r="B1159" i="7"/>
  <c r="B1160" i="7"/>
  <c r="B1161" i="7"/>
  <c r="B1162" i="7"/>
  <c r="B1163" i="7"/>
  <c r="B1164" i="7"/>
  <c r="B1165" i="7"/>
  <c r="B1166" i="7"/>
  <c r="B1167" i="7"/>
  <c r="B1168" i="7"/>
  <c r="B1169" i="7"/>
  <c r="B1170" i="7"/>
  <c r="B1171" i="7"/>
  <c r="B1172" i="7"/>
  <c r="B1173" i="7"/>
  <c r="B1174" i="7"/>
  <c r="B1175" i="7"/>
  <c r="B1176" i="7"/>
  <c r="B1177" i="7"/>
  <c r="B1178" i="7"/>
  <c r="B1179" i="7"/>
  <c r="B1180" i="7"/>
  <c r="B1181" i="7"/>
  <c r="B1182" i="7"/>
  <c r="B1183" i="7"/>
  <c r="B1184" i="7"/>
  <c r="B1185" i="7"/>
  <c r="B1186" i="7"/>
  <c r="B1187" i="7"/>
  <c r="B1188" i="7"/>
  <c r="B1189" i="7"/>
  <c r="B1190" i="7"/>
  <c r="B1191" i="7"/>
  <c r="B1192" i="7"/>
  <c r="B1193" i="7"/>
  <c r="B1194" i="7"/>
  <c r="B1195" i="7"/>
  <c r="B1196" i="7"/>
  <c r="B1197" i="7"/>
  <c r="B1198" i="7"/>
  <c r="B1199" i="7"/>
  <c r="B1200" i="7"/>
  <c r="B1201" i="7"/>
  <c r="B1202" i="7"/>
  <c r="B1203" i="7"/>
  <c r="B1204" i="7"/>
  <c r="B1205" i="7"/>
  <c r="B1206" i="7"/>
  <c r="B1207" i="7"/>
  <c r="B1208" i="7"/>
  <c r="B1209" i="7"/>
  <c r="B1210" i="7"/>
  <c r="B1211" i="7"/>
  <c r="B1212" i="7"/>
  <c r="B1213" i="7"/>
  <c r="B1214" i="7"/>
  <c r="B1215" i="7"/>
  <c r="B1216" i="7"/>
  <c r="B1217" i="7"/>
  <c r="B1218" i="7"/>
  <c r="B1219" i="7"/>
  <c r="B1220" i="7"/>
  <c r="B1221" i="7"/>
  <c r="B1222" i="7"/>
  <c r="B1223" i="7"/>
  <c r="B1224" i="7"/>
  <c r="B1225" i="7"/>
  <c r="B1226" i="7"/>
  <c r="B1227" i="7"/>
  <c r="B1228" i="7"/>
  <c r="B1229" i="7"/>
  <c r="B1230" i="7"/>
  <c r="B1231" i="7"/>
  <c r="B1232" i="7"/>
  <c r="B1233" i="7"/>
  <c r="B1234" i="7"/>
  <c r="B1235" i="7"/>
  <c r="B1236" i="7"/>
  <c r="B1237" i="7"/>
  <c r="B1238" i="7"/>
  <c r="B1239" i="7"/>
  <c r="B1240" i="7"/>
  <c r="B1241" i="7"/>
  <c r="B1242" i="7"/>
  <c r="B1243" i="7"/>
  <c r="B1244" i="7"/>
  <c r="B1245" i="7"/>
  <c r="B1246" i="7"/>
  <c r="B1247" i="7"/>
  <c r="B1248" i="7"/>
  <c r="B1249" i="7"/>
  <c r="B1250" i="7"/>
  <c r="B1251" i="7"/>
  <c r="B1252" i="7"/>
  <c r="B1253" i="7"/>
  <c r="B1254" i="7"/>
  <c r="B1255" i="7"/>
  <c r="B1256" i="7"/>
  <c r="B1257" i="7"/>
  <c r="B1258" i="7"/>
  <c r="B1259" i="7"/>
  <c r="B1260" i="7"/>
  <c r="B1261" i="7"/>
  <c r="B1262" i="7"/>
  <c r="B1263" i="7"/>
  <c r="B1264" i="7"/>
  <c r="B1265" i="7"/>
  <c r="B1266" i="7"/>
  <c r="B1267" i="7"/>
  <c r="B1268" i="7"/>
  <c r="B1269" i="7"/>
  <c r="B1270" i="7"/>
  <c r="B1271" i="7"/>
  <c r="B1272" i="7"/>
  <c r="B1273" i="7"/>
  <c r="B1274" i="7"/>
  <c r="B1275" i="7"/>
  <c r="B1276" i="7"/>
  <c r="B1277" i="7"/>
  <c r="B1278" i="7"/>
  <c r="B1279" i="7"/>
  <c r="B1280" i="7"/>
  <c r="B1281" i="7"/>
  <c r="B1282" i="7"/>
  <c r="B1283" i="7"/>
  <c r="B1284" i="7"/>
  <c r="B1285" i="7"/>
  <c r="B1286" i="7"/>
  <c r="B1287" i="7"/>
  <c r="B1288" i="7"/>
  <c r="B1289" i="7"/>
  <c r="B1290" i="7"/>
  <c r="B1291" i="7"/>
  <c r="B1292" i="7"/>
  <c r="B1293" i="7"/>
  <c r="B1294" i="7"/>
  <c r="B1295" i="7"/>
  <c r="B1296" i="7"/>
  <c r="B1297" i="7"/>
  <c r="B1298" i="7"/>
  <c r="B1299" i="7"/>
  <c r="B1300" i="7"/>
  <c r="B1301" i="7"/>
  <c r="B1302" i="7"/>
  <c r="B1303" i="7"/>
  <c r="B1304" i="7"/>
  <c r="B1305" i="7"/>
  <c r="B1306" i="7"/>
  <c r="B1307" i="7"/>
  <c r="B1308" i="7"/>
  <c r="B1309" i="7"/>
  <c r="B1310" i="7"/>
  <c r="B1311" i="7"/>
  <c r="B1312" i="7"/>
  <c r="B1313" i="7"/>
  <c r="B1314" i="7"/>
  <c r="B1315" i="7"/>
  <c r="B1316" i="7"/>
  <c r="B1317" i="7"/>
  <c r="B1318" i="7"/>
  <c r="B1319" i="7"/>
  <c r="B1320" i="7"/>
  <c r="B1321" i="7"/>
  <c r="B1322" i="7"/>
  <c r="B1323" i="7"/>
  <c r="B1324" i="7"/>
  <c r="B1325" i="7"/>
  <c r="B1326" i="7"/>
  <c r="B1327" i="7"/>
  <c r="B1328" i="7"/>
  <c r="B1329" i="7"/>
  <c r="B1330" i="7"/>
  <c r="B1331" i="7"/>
  <c r="B1332" i="7"/>
  <c r="B1333" i="7"/>
  <c r="B1334" i="7"/>
  <c r="B1335" i="7"/>
  <c r="B1336" i="7"/>
  <c r="B1337" i="7"/>
  <c r="B1338" i="7"/>
  <c r="B1339" i="7"/>
  <c r="B1340" i="7"/>
  <c r="B1341" i="7"/>
  <c r="B1342" i="7"/>
  <c r="B1343" i="7"/>
  <c r="B1344" i="7"/>
  <c r="B1345" i="7"/>
  <c r="B1346" i="7"/>
  <c r="B1347" i="7"/>
  <c r="B1348" i="7"/>
  <c r="B1349" i="7"/>
  <c r="B1350" i="7"/>
  <c r="B1351" i="7"/>
  <c r="B1352" i="7"/>
  <c r="B1353" i="7"/>
  <c r="B1354" i="7"/>
  <c r="B1355" i="7"/>
  <c r="B1356" i="7"/>
  <c r="B1357" i="7"/>
  <c r="B1358" i="7"/>
  <c r="B1359" i="7"/>
  <c r="B1360" i="7"/>
  <c r="B1361" i="7"/>
  <c r="B1362" i="7"/>
  <c r="B1363" i="7"/>
  <c r="B1364" i="7"/>
  <c r="B1365" i="7"/>
  <c r="B1366" i="7"/>
  <c r="B1367" i="7"/>
  <c r="B1368" i="7"/>
  <c r="B1369" i="7"/>
  <c r="B1370" i="7"/>
  <c r="B1371" i="7"/>
  <c r="B1372" i="7"/>
  <c r="B1373" i="7"/>
  <c r="B1374" i="7"/>
  <c r="B1375" i="7"/>
  <c r="B1376" i="7"/>
  <c r="B1377" i="7"/>
  <c r="B1378" i="7"/>
  <c r="B1379" i="7"/>
  <c r="B1380" i="7"/>
  <c r="B1381" i="7"/>
  <c r="B1382" i="7"/>
  <c r="B1383" i="7"/>
  <c r="B1384" i="7"/>
  <c r="B1385" i="7"/>
  <c r="B1386" i="7"/>
  <c r="B1387" i="7"/>
  <c r="B1388" i="7"/>
  <c r="B1389" i="7"/>
  <c r="B1390" i="7"/>
  <c r="B1391" i="7"/>
  <c r="B1392" i="7"/>
  <c r="B1393" i="7"/>
  <c r="B1394" i="7"/>
  <c r="B1395" i="7"/>
  <c r="B1396" i="7"/>
  <c r="B1397" i="7"/>
  <c r="B1398" i="7"/>
  <c r="B1399" i="7"/>
  <c r="B1400" i="7"/>
  <c r="B1401" i="7"/>
  <c r="B1402" i="7"/>
  <c r="B1403" i="7"/>
  <c r="B1404" i="7"/>
  <c r="B1405" i="7"/>
  <c r="B1406" i="7"/>
  <c r="B1407" i="7"/>
  <c r="B1408" i="7"/>
  <c r="B1409" i="7"/>
  <c r="B1410" i="7"/>
  <c r="B1411" i="7"/>
  <c r="B1412" i="7"/>
  <c r="B1413" i="7"/>
  <c r="B1414" i="7"/>
  <c r="B1415" i="7"/>
  <c r="B1416" i="7"/>
  <c r="B1417" i="7"/>
  <c r="B1418" i="7"/>
  <c r="B1419" i="7"/>
  <c r="B1420" i="7"/>
  <c r="B1421" i="7"/>
  <c r="B1422" i="7"/>
  <c r="B1423" i="7"/>
  <c r="B1424" i="7"/>
  <c r="B1425" i="7"/>
  <c r="B1426" i="7"/>
  <c r="B1427" i="7"/>
  <c r="B1428" i="7"/>
  <c r="B1429" i="7"/>
  <c r="B1430" i="7"/>
  <c r="B1431" i="7"/>
  <c r="B1432" i="7"/>
  <c r="B1433" i="7"/>
  <c r="B1434" i="7"/>
  <c r="B1435" i="7"/>
  <c r="B1436" i="7"/>
  <c r="B1437" i="7"/>
  <c r="B1438" i="7"/>
  <c r="B1439" i="7"/>
  <c r="B1440" i="7"/>
  <c r="B1441" i="7"/>
  <c r="B1442" i="7"/>
  <c r="B1443" i="7"/>
  <c r="B1444" i="7"/>
  <c r="B1445" i="7"/>
  <c r="B1446" i="7"/>
  <c r="B1447" i="7"/>
  <c r="B1448" i="7"/>
  <c r="B1449" i="7"/>
  <c r="B1450" i="7"/>
  <c r="B1451" i="7"/>
  <c r="B1452" i="7"/>
  <c r="B1453" i="7"/>
  <c r="B1454" i="7"/>
  <c r="B1455" i="7"/>
  <c r="B1456" i="7"/>
  <c r="B1457" i="7"/>
  <c r="B1458" i="7"/>
  <c r="B1459" i="7"/>
  <c r="B1460" i="7"/>
  <c r="B1461" i="7"/>
  <c r="B1462" i="7"/>
  <c r="B1463" i="7"/>
  <c r="B1464" i="7"/>
  <c r="B1465" i="7"/>
  <c r="B1466" i="7"/>
  <c r="B1467" i="7"/>
  <c r="B1468" i="7"/>
  <c r="B1469" i="7"/>
  <c r="B1470" i="7"/>
  <c r="B1471" i="7"/>
  <c r="B1472" i="7"/>
  <c r="B1473" i="7"/>
  <c r="B1474" i="7"/>
  <c r="B1475" i="7"/>
  <c r="B1476" i="7"/>
  <c r="B1477" i="7"/>
  <c r="B1478" i="7"/>
  <c r="B1479" i="7"/>
  <c r="B1480" i="7"/>
  <c r="B1481" i="7"/>
  <c r="B1482" i="7"/>
  <c r="B1483" i="7"/>
  <c r="B1484" i="7"/>
  <c r="B1485" i="7"/>
  <c r="B1486" i="7"/>
  <c r="B1487" i="7"/>
  <c r="B1488" i="7"/>
  <c r="B1489" i="7"/>
  <c r="B1490" i="7"/>
  <c r="B1491" i="7"/>
  <c r="B1492" i="7"/>
  <c r="B1493" i="7"/>
  <c r="B1494" i="7"/>
  <c r="B1495" i="7"/>
  <c r="B1496" i="7"/>
  <c r="B1497" i="7"/>
  <c r="B1498" i="7"/>
  <c r="B1499" i="7"/>
  <c r="B1500" i="7"/>
  <c r="B1501" i="7"/>
  <c r="B1502" i="7"/>
  <c r="B1503" i="7"/>
  <c r="B1504" i="7"/>
  <c r="B1505" i="7"/>
  <c r="B1506" i="7"/>
  <c r="B1507" i="7"/>
  <c r="B1508" i="7"/>
  <c r="B1509" i="7"/>
  <c r="B1510" i="7"/>
  <c r="B1511" i="7"/>
  <c r="B1512" i="7"/>
  <c r="B1513" i="7"/>
  <c r="B1514" i="7"/>
  <c r="B1515" i="7"/>
  <c r="B1516" i="7"/>
  <c r="B1517" i="7"/>
  <c r="B1518" i="7"/>
  <c r="B1519" i="7"/>
  <c r="B1520" i="7"/>
  <c r="B1521" i="7"/>
  <c r="B1522" i="7"/>
  <c r="B1523" i="7"/>
  <c r="B1524" i="7"/>
  <c r="B1525" i="7"/>
  <c r="B1526" i="7"/>
  <c r="B1527" i="7"/>
  <c r="B1528" i="7"/>
  <c r="B1529" i="7"/>
  <c r="B1530" i="7"/>
  <c r="B1531" i="7"/>
  <c r="B1532" i="7"/>
  <c r="B1533" i="7"/>
  <c r="B1534" i="7"/>
  <c r="B1535" i="7"/>
  <c r="B1536" i="7"/>
  <c r="B1537" i="7"/>
  <c r="B1538" i="7"/>
  <c r="B1539" i="7"/>
  <c r="B1540" i="7"/>
  <c r="B1541" i="7"/>
  <c r="B1542" i="7"/>
  <c r="B1543" i="7"/>
  <c r="B1544" i="7"/>
  <c r="B1545" i="7"/>
  <c r="B1546" i="7"/>
  <c r="B1547" i="7"/>
  <c r="B1548" i="7"/>
  <c r="B1549" i="7"/>
  <c r="B1550" i="7"/>
  <c r="B1551" i="7"/>
  <c r="B1552" i="7"/>
  <c r="B1553" i="7"/>
  <c r="B1554" i="7"/>
  <c r="B1555" i="7"/>
  <c r="B1556" i="7"/>
  <c r="B1557" i="7"/>
  <c r="B1558" i="7"/>
  <c r="B1559" i="7"/>
  <c r="B1560" i="7"/>
  <c r="B1561" i="7"/>
  <c r="B1562" i="7"/>
  <c r="B1563" i="7"/>
  <c r="B1564" i="7"/>
  <c r="B1565" i="7"/>
  <c r="B1566" i="7"/>
  <c r="B1567" i="7"/>
  <c r="B1568" i="7"/>
  <c r="B1569" i="7"/>
  <c r="B1570" i="7"/>
  <c r="B1571" i="7"/>
  <c r="B1572" i="7"/>
  <c r="B1573" i="7"/>
  <c r="B1574" i="7"/>
  <c r="B1575" i="7"/>
  <c r="B1576" i="7"/>
  <c r="B1577" i="7"/>
  <c r="B1578" i="7"/>
  <c r="B1579" i="7"/>
  <c r="B1580" i="7"/>
  <c r="B1581" i="7"/>
  <c r="B1582" i="7"/>
  <c r="B1583" i="7"/>
  <c r="B1584" i="7"/>
  <c r="B1585" i="7"/>
  <c r="B1586" i="7"/>
  <c r="B1587" i="7"/>
  <c r="B1588" i="7"/>
  <c r="B1589" i="7"/>
  <c r="B1590" i="7"/>
  <c r="B1591" i="7"/>
  <c r="B1592" i="7"/>
  <c r="B1593" i="7"/>
  <c r="B1594" i="7"/>
  <c r="B1595" i="7"/>
  <c r="B1596" i="7"/>
  <c r="B1597" i="7"/>
  <c r="B1598" i="7"/>
  <c r="B1599" i="7"/>
  <c r="B1600" i="7"/>
  <c r="B1601" i="7"/>
  <c r="B1602" i="7"/>
  <c r="B1603" i="7"/>
  <c r="B1604" i="7"/>
  <c r="B1605" i="7"/>
  <c r="B1606" i="7"/>
  <c r="B1607" i="7"/>
  <c r="B1608" i="7"/>
  <c r="B1609" i="7"/>
  <c r="B1610" i="7"/>
  <c r="B1611" i="7"/>
  <c r="B1612" i="7"/>
  <c r="B1613" i="7"/>
  <c r="B1614" i="7"/>
  <c r="B1615" i="7"/>
  <c r="B1616" i="7"/>
  <c r="B1617" i="7"/>
  <c r="B1618" i="7"/>
  <c r="B1619" i="7"/>
  <c r="B1620" i="7"/>
  <c r="B1621" i="7"/>
  <c r="B1622" i="7"/>
  <c r="B1623" i="7"/>
  <c r="B1624" i="7"/>
  <c r="B1625" i="7"/>
  <c r="B1626" i="7"/>
  <c r="B1627" i="7"/>
  <c r="B1628" i="7"/>
  <c r="B1629" i="7"/>
  <c r="B1630" i="7"/>
  <c r="B1631" i="7"/>
  <c r="B1632" i="7"/>
  <c r="B1633" i="7"/>
  <c r="B1634" i="7"/>
  <c r="B1635" i="7"/>
  <c r="B1636" i="7"/>
  <c r="B1637" i="7"/>
  <c r="B1638" i="7"/>
  <c r="B1639" i="7"/>
  <c r="B1640" i="7"/>
  <c r="B1641" i="7"/>
  <c r="B1642" i="7"/>
  <c r="B1643" i="7"/>
  <c r="B1644" i="7"/>
  <c r="H2" i="7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197" i="7"/>
  <c r="H198" i="7"/>
  <c r="H199" i="7"/>
  <c r="H200" i="7"/>
  <c r="H201" i="7"/>
  <c r="H202" i="7"/>
  <c r="H203" i="7"/>
  <c r="H204" i="7"/>
  <c r="H205" i="7"/>
  <c r="H206" i="7"/>
  <c r="H207" i="7"/>
  <c r="H208" i="7"/>
  <c r="H209" i="7"/>
  <c r="H210" i="7"/>
  <c r="H211" i="7"/>
  <c r="H212" i="7"/>
  <c r="H213" i="7"/>
  <c r="H214" i="7"/>
  <c r="H215" i="7"/>
  <c r="H216" i="7"/>
  <c r="H217" i="7"/>
  <c r="H218" i="7"/>
  <c r="H219" i="7"/>
  <c r="H220" i="7"/>
  <c r="H221" i="7"/>
  <c r="H222" i="7"/>
  <c r="H223" i="7"/>
  <c r="H224" i="7"/>
  <c r="H225" i="7"/>
  <c r="H226" i="7"/>
  <c r="H227" i="7"/>
  <c r="H228" i="7"/>
  <c r="H229" i="7"/>
  <c r="H230" i="7"/>
  <c r="H231" i="7"/>
  <c r="H232" i="7"/>
  <c r="H233" i="7"/>
  <c r="H234" i="7"/>
  <c r="H235" i="7"/>
  <c r="H236" i="7"/>
  <c r="H237" i="7"/>
  <c r="H238" i="7"/>
  <c r="H239" i="7"/>
  <c r="H240" i="7"/>
  <c r="H241" i="7"/>
  <c r="H242" i="7"/>
  <c r="H243" i="7"/>
  <c r="H244" i="7"/>
  <c r="H245" i="7"/>
  <c r="H246" i="7"/>
  <c r="H247" i="7"/>
  <c r="H248" i="7"/>
  <c r="H249" i="7"/>
  <c r="H250" i="7"/>
  <c r="H251" i="7"/>
  <c r="H252" i="7"/>
  <c r="H253" i="7"/>
  <c r="H254" i="7"/>
  <c r="H255" i="7"/>
  <c r="H256" i="7"/>
  <c r="H257" i="7"/>
  <c r="H258" i="7"/>
  <c r="H259" i="7"/>
  <c r="H260" i="7"/>
  <c r="H261" i="7"/>
  <c r="H262" i="7"/>
  <c r="H263" i="7"/>
  <c r="H264" i="7"/>
  <c r="H265" i="7"/>
  <c r="H266" i="7"/>
  <c r="H267" i="7"/>
  <c r="H268" i="7"/>
  <c r="H269" i="7"/>
  <c r="H270" i="7"/>
  <c r="H271" i="7"/>
  <c r="H272" i="7"/>
  <c r="H273" i="7"/>
  <c r="H274" i="7"/>
  <c r="H275" i="7"/>
  <c r="H276" i="7"/>
  <c r="H277" i="7"/>
  <c r="H278" i="7"/>
  <c r="H279" i="7"/>
  <c r="H280" i="7"/>
  <c r="H281" i="7"/>
  <c r="H282" i="7"/>
  <c r="H283" i="7"/>
  <c r="H284" i="7"/>
  <c r="H285" i="7"/>
  <c r="H286" i="7"/>
  <c r="H287" i="7"/>
  <c r="H288" i="7"/>
  <c r="H289" i="7"/>
  <c r="H290" i="7"/>
  <c r="H291" i="7"/>
  <c r="H292" i="7"/>
  <c r="H293" i="7"/>
  <c r="H294" i="7"/>
  <c r="H295" i="7"/>
  <c r="H296" i="7"/>
  <c r="H297" i="7"/>
  <c r="H298" i="7"/>
  <c r="H299" i="7"/>
  <c r="H300" i="7"/>
  <c r="H301" i="7"/>
  <c r="H302" i="7"/>
  <c r="H303" i="7"/>
  <c r="H304" i="7"/>
  <c r="H305" i="7"/>
  <c r="H306" i="7"/>
  <c r="H307" i="7"/>
  <c r="H308" i="7"/>
  <c r="H309" i="7"/>
  <c r="H310" i="7"/>
  <c r="H311" i="7"/>
  <c r="H312" i="7"/>
  <c r="H313" i="7"/>
  <c r="H314" i="7"/>
  <c r="H315" i="7"/>
  <c r="H316" i="7"/>
  <c r="H317" i="7"/>
  <c r="H318" i="7"/>
  <c r="H319" i="7"/>
  <c r="H320" i="7"/>
  <c r="H321" i="7"/>
  <c r="H322" i="7"/>
  <c r="H323" i="7"/>
  <c r="H324" i="7"/>
  <c r="H325" i="7"/>
  <c r="H326" i="7"/>
  <c r="H327" i="7"/>
  <c r="H328" i="7"/>
  <c r="H329" i="7"/>
  <c r="H330" i="7"/>
  <c r="H331" i="7"/>
  <c r="H332" i="7"/>
  <c r="H333" i="7"/>
  <c r="H334" i="7"/>
  <c r="H335" i="7"/>
  <c r="H336" i="7"/>
  <c r="H337" i="7"/>
  <c r="H338" i="7"/>
  <c r="H339" i="7"/>
  <c r="H340" i="7"/>
  <c r="H341" i="7"/>
  <c r="H342" i="7"/>
  <c r="H343" i="7"/>
  <c r="H344" i="7"/>
  <c r="H345" i="7"/>
  <c r="H346" i="7"/>
  <c r="H347" i="7"/>
  <c r="H348" i="7"/>
  <c r="H349" i="7"/>
  <c r="H350" i="7"/>
  <c r="H351" i="7"/>
  <c r="H352" i="7"/>
  <c r="H353" i="7"/>
  <c r="H354" i="7"/>
  <c r="H355" i="7"/>
  <c r="H356" i="7"/>
  <c r="H357" i="7"/>
  <c r="H358" i="7"/>
  <c r="H359" i="7"/>
  <c r="H360" i="7"/>
  <c r="H361" i="7"/>
  <c r="H362" i="7"/>
  <c r="H363" i="7"/>
  <c r="H364" i="7"/>
  <c r="H365" i="7"/>
  <c r="H366" i="7"/>
  <c r="H367" i="7"/>
  <c r="H368" i="7"/>
  <c r="H369" i="7"/>
  <c r="H370" i="7"/>
  <c r="H371" i="7"/>
  <c r="H372" i="7"/>
  <c r="H373" i="7"/>
  <c r="H374" i="7"/>
  <c r="H375" i="7"/>
  <c r="H376" i="7"/>
  <c r="H377" i="7"/>
  <c r="H378" i="7"/>
  <c r="H379" i="7"/>
  <c r="H380" i="7"/>
  <c r="H381" i="7"/>
  <c r="H382" i="7"/>
  <c r="H383" i="7"/>
  <c r="H384" i="7"/>
  <c r="H385" i="7"/>
  <c r="H386" i="7"/>
  <c r="H387" i="7"/>
  <c r="H388" i="7"/>
  <c r="H389" i="7"/>
  <c r="H390" i="7"/>
  <c r="H391" i="7"/>
  <c r="H392" i="7"/>
  <c r="H393" i="7"/>
  <c r="H394" i="7"/>
  <c r="H395" i="7"/>
  <c r="H396" i="7"/>
  <c r="H397" i="7"/>
  <c r="H398" i="7"/>
  <c r="H399" i="7"/>
  <c r="H400" i="7"/>
  <c r="H401" i="7"/>
  <c r="H402" i="7"/>
  <c r="H403" i="7"/>
  <c r="H404" i="7"/>
  <c r="H405" i="7"/>
  <c r="H406" i="7"/>
  <c r="H407" i="7"/>
  <c r="H408" i="7"/>
  <c r="H409" i="7"/>
  <c r="H410" i="7"/>
  <c r="H411" i="7"/>
  <c r="H412" i="7"/>
  <c r="H413" i="7"/>
  <c r="H414" i="7"/>
  <c r="H415" i="7"/>
  <c r="H416" i="7"/>
  <c r="H417" i="7"/>
  <c r="H418" i="7"/>
  <c r="H419" i="7"/>
  <c r="H420" i="7"/>
  <c r="H421" i="7"/>
  <c r="H422" i="7"/>
  <c r="H423" i="7"/>
  <c r="H424" i="7"/>
  <c r="H425" i="7"/>
  <c r="H426" i="7"/>
  <c r="H427" i="7"/>
  <c r="H428" i="7"/>
  <c r="H429" i="7"/>
  <c r="H430" i="7"/>
  <c r="H431" i="7"/>
  <c r="H432" i="7"/>
  <c r="H433" i="7"/>
  <c r="H434" i="7"/>
  <c r="H435" i="7"/>
  <c r="H436" i="7"/>
  <c r="H437" i="7"/>
  <c r="H438" i="7"/>
  <c r="H439" i="7"/>
  <c r="H440" i="7"/>
  <c r="H441" i="7"/>
  <c r="H442" i="7"/>
  <c r="H443" i="7"/>
  <c r="H444" i="7"/>
  <c r="H445" i="7"/>
  <c r="H446" i="7"/>
  <c r="H447" i="7"/>
  <c r="H448" i="7"/>
  <c r="H449" i="7"/>
  <c r="H450" i="7"/>
  <c r="H451" i="7"/>
  <c r="H452" i="7"/>
  <c r="H453" i="7"/>
  <c r="H454" i="7"/>
  <c r="H455" i="7"/>
  <c r="H456" i="7"/>
  <c r="H457" i="7"/>
  <c r="H458" i="7"/>
  <c r="H459" i="7"/>
  <c r="H460" i="7"/>
  <c r="H461" i="7"/>
  <c r="H462" i="7"/>
  <c r="H463" i="7"/>
  <c r="H464" i="7"/>
  <c r="H465" i="7"/>
  <c r="H466" i="7"/>
  <c r="H467" i="7"/>
  <c r="H468" i="7"/>
  <c r="H469" i="7"/>
  <c r="H470" i="7"/>
  <c r="H471" i="7"/>
  <c r="H472" i="7"/>
  <c r="H473" i="7"/>
  <c r="H474" i="7"/>
  <c r="H475" i="7"/>
  <c r="H476" i="7"/>
  <c r="H477" i="7"/>
  <c r="H478" i="7"/>
  <c r="H479" i="7"/>
  <c r="H480" i="7"/>
  <c r="H481" i="7"/>
  <c r="H482" i="7"/>
  <c r="H483" i="7"/>
  <c r="H484" i="7"/>
  <c r="H485" i="7"/>
  <c r="H486" i="7"/>
  <c r="H487" i="7"/>
  <c r="H488" i="7"/>
  <c r="H489" i="7"/>
  <c r="H490" i="7"/>
  <c r="H491" i="7"/>
  <c r="H492" i="7"/>
  <c r="H493" i="7"/>
  <c r="H494" i="7"/>
  <c r="H495" i="7"/>
  <c r="H496" i="7"/>
  <c r="H497" i="7"/>
  <c r="H498" i="7"/>
  <c r="H499" i="7"/>
  <c r="H500" i="7"/>
  <c r="H501" i="7"/>
  <c r="H502" i="7"/>
  <c r="H503" i="7"/>
  <c r="H504" i="7"/>
  <c r="H505" i="7"/>
  <c r="H506" i="7"/>
  <c r="H507" i="7"/>
  <c r="H508" i="7"/>
  <c r="H509" i="7"/>
  <c r="H510" i="7"/>
  <c r="H511" i="7"/>
  <c r="H512" i="7"/>
  <c r="H513" i="7"/>
  <c r="H514" i="7"/>
  <c r="H515" i="7"/>
  <c r="H516" i="7"/>
  <c r="H517" i="7"/>
  <c r="H518" i="7"/>
  <c r="H519" i="7"/>
  <c r="H520" i="7"/>
  <c r="H521" i="7"/>
  <c r="H522" i="7"/>
  <c r="H523" i="7"/>
  <c r="H524" i="7"/>
  <c r="H525" i="7"/>
  <c r="H526" i="7"/>
  <c r="H527" i="7"/>
  <c r="H528" i="7"/>
  <c r="H529" i="7"/>
  <c r="H530" i="7"/>
  <c r="H531" i="7"/>
  <c r="H532" i="7"/>
  <c r="H533" i="7"/>
  <c r="H534" i="7"/>
  <c r="H535" i="7"/>
  <c r="H536" i="7"/>
  <c r="H537" i="7"/>
  <c r="H538" i="7"/>
  <c r="H539" i="7"/>
  <c r="H540" i="7"/>
  <c r="H541" i="7"/>
  <c r="H542" i="7"/>
  <c r="H543" i="7"/>
  <c r="H544" i="7"/>
  <c r="H545" i="7"/>
  <c r="H546" i="7"/>
  <c r="H547" i="7"/>
  <c r="H548" i="7"/>
  <c r="H549" i="7"/>
  <c r="H550" i="7"/>
  <c r="H551" i="7"/>
  <c r="H552" i="7"/>
  <c r="H553" i="7"/>
  <c r="H554" i="7"/>
  <c r="H555" i="7"/>
  <c r="H556" i="7"/>
  <c r="H557" i="7"/>
  <c r="H558" i="7"/>
  <c r="H559" i="7"/>
  <c r="H560" i="7"/>
  <c r="H561" i="7"/>
  <c r="H562" i="7"/>
  <c r="H563" i="7"/>
  <c r="H564" i="7"/>
  <c r="H565" i="7"/>
  <c r="H566" i="7"/>
  <c r="H567" i="7"/>
  <c r="H568" i="7"/>
  <c r="H569" i="7"/>
  <c r="H570" i="7"/>
  <c r="H571" i="7"/>
  <c r="H572" i="7"/>
  <c r="H573" i="7"/>
  <c r="H574" i="7"/>
  <c r="H575" i="7"/>
  <c r="H576" i="7"/>
  <c r="H577" i="7"/>
  <c r="H578" i="7"/>
  <c r="H579" i="7"/>
  <c r="H580" i="7"/>
  <c r="H581" i="7"/>
  <c r="H582" i="7"/>
  <c r="H583" i="7"/>
  <c r="H584" i="7"/>
  <c r="H585" i="7"/>
  <c r="H586" i="7"/>
  <c r="H587" i="7"/>
  <c r="H588" i="7"/>
  <c r="H589" i="7"/>
  <c r="H590" i="7"/>
  <c r="H591" i="7"/>
  <c r="H592" i="7"/>
  <c r="H593" i="7"/>
  <c r="H594" i="7"/>
  <c r="H595" i="7"/>
  <c r="H596" i="7"/>
  <c r="H597" i="7"/>
  <c r="H598" i="7"/>
  <c r="H599" i="7"/>
  <c r="H600" i="7"/>
  <c r="H601" i="7"/>
  <c r="H602" i="7"/>
  <c r="H603" i="7"/>
  <c r="H604" i="7"/>
  <c r="H605" i="7"/>
  <c r="H606" i="7"/>
  <c r="H607" i="7"/>
  <c r="H608" i="7"/>
  <c r="H609" i="7"/>
  <c r="H610" i="7"/>
  <c r="H611" i="7"/>
  <c r="H612" i="7"/>
  <c r="H613" i="7"/>
  <c r="H614" i="7"/>
  <c r="H615" i="7"/>
  <c r="H616" i="7"/>
  <c r="H617" i="7"/>
  <c r="H618" i="7"/>
  <c r="H619" i="7"/>
  <c r="H620" i="7"/>
  <c r="H621" i="7"/>
  <c r="H622" i="7"/>
  <c r="H623" i="7"/>
  <c r="H624" i="7"/>
  <c r="H625" i="7"/>
  <c r="H626" i="7"/>
  <c r="H627" i="7"/>
  <c r="H628" i="7"/>
  <c r="H629" i="7"/>
  <c r="H630" i="7"/>
  <c r="H631" i="7"/>
  <c r="H632" i="7"/>
  <c r="H633" i="7"/>
  <c r="H634" i="7"/>
  <c r="H635" i="7"/>
  <c r="H636" i="7"/>
  <c r="H637" i="7"/>
  <c r="H638" i="7"/>
  <c r="H639" i="7"/>
  <c r="H640" i="7"/>
  <c r="H641" i="7"/>
  <c r="H642" i="7"/>
  <c r="H643" i="7"/>
  <c r="H644" i="7"/>
  <c r="H645" i="7"/>
  <c r="H646" i="7"/>
  <c r="H647" i="7"/>
  <c r="H648" i="7"/>
  <c r="H649" i="7"/>
  <c r="H650" i="7"/>
  <c r="H651" i="7"/>
  <c r="H652" i="7"/>
  <c r="H653" i="7"/>
  <c r="H654" i="7"/>
  <c r="H655" i="7"/>
  <c r="H656" i="7"/>
  <c r="H657" i="7"/>
  <c r="H658" i="7"/>
  <c r="H659" i="7"/>
  <c r="H660" i="7"/>
  <c r="H661" i="7"/>
  <c r="H662" i="7"/>
  <c r="H663" i="7"/>
  <c r="H664" i="7"/>
  <c r="H665" i="7"/>
  <c r="H666" i="7"/>
  <c r="H667" i="7"/>
  <c r="H668" i="7"/>
  <c r="H669" i="7"/>
  <c r="H670" i="7"/>
  <c r="H671" i="7"/>
  <c r="H672" i="7"/>
  <c r="H673" i="7"/>
  <c r="H674" i="7"/>
  <c r="H675" i="7"/>
  <c r="H676" i="7"/>
  <c r="H677" i="7"/>
  <c r="H678" i="7"/>
  <c r="H679" i="7"/>
  <c r="H680" i="7"/>
  <c r="H681" i="7"/>
  <c r="H682" i="7"/>
  <c r="H683" i="7"/>
  <c r="H684" i="7"/>
  <c r="H685" i="7"/>
  <c r="H686" i="7"/>
  <c r="H687" i="7"/>
  <c r="H688" i="7"/>
  <c r="H689" i="7"/>
  <c r="H690" i="7"/>
  <c r="H691" i="7"/>
  <c r="H692" i="7"/>
  <c r="H693" i="7"/>
  <c r="H694" i="7"/>
  <c r="H695" i="7"/>
  <c r="H696" i="7"/>
  <c r="H697" i="7"/>
  <c r="H698" i="7"/>
  <c r="H699" i="7"/>
  <c r="H700" i="7"/>
  <c r="H701" i="7"/>
  <c r="H702" i="7"/>
  <c r="H703" i="7"/>
  <c r="H704" i="7"/>
  <c r="H705" i="7"/>
  <c r="H706" i="7"/>
  <c r="H707" i="7"/>
  <c r="H708" i="7"/>
  <c r="H709" i="7"/>
  <c r="H710" i="7"/>
  <c r="H711" i="7"/>
  <c r="H712" i="7"/>
  <c r="H713" i="7"/>
  <c r="H714" i="7"/>
  <c r="H715" i="7"/>
  <c r="H716" i="7"/>
  <c r="H717" i="7"/>
  <c r="H718" i="7"/>
  <c r="H719" i="7"/>
  <c r="H720" i="7"/>
  <c r="H721" i="7"/>
  <c r="H722" i="7"/>
  <c r="H723" i="7"/>
  <c r="H724" i="7"/>
  <c r="H725" i="7"/>
  <c r="H726" i="7"/>
  <c r="H727" i="7"/>
  <c r="H728" i="7"/>
  <c r="H729" i="7"/>
  <c r="H730" i="7"/>
  <c r="H731" i="7"/>
  <c r="H732" i="7"/>
  <c r="H733" i="7"/>
  <c r="H734" i="7"/>
  <c r="H735" i="7"/>
  <c r="H736" i="7"/>
  <c r="H737" i="7"/>
  <c r="H738" i="7"/>
  <c r="H739" i="7"/>
  <c r="H740" i="7"/>
  <c r="H741" i="7"/>
  <c r="H742" i="7"/>
  <c r="H743" i="7"/>
  <c r="H744" i="7"/>
  <c r="H745" i="7"/>
  <c r="H746" i="7"/>
  <c r="H747" i="7"/>
  <c r="H748" i="7"/>
  <c r="H749" i="7"/>
  <c r="H750" i="7"/>
  <c r="H751" i="7"/>
  <c r="H752" i="7"/>
  <c r="H753" i="7"/>
  <c r="H754" i="7"/>
  <c r="H755" i="7"/>
  <c r="H756" i="7"/>
  <c r="H757" i="7"/>
  <c r="H758" i="7"/>
  <c r="H759" i="7"/>
  <c r="H760" i="7"/>
  <c r="H761" i="7"/>
  <c r="H762" i="7"/>
  <c r="H763" i="7"/>
  <c r="H764" i="7"/>
  <c r="H765" i="7"/>
  <c r="H766" i="7"/>
  <c r="H767" i="7"/>
  <c r="H768" i="7"/>
  <c r="H769" i="7"/>
  <c r="H770" i="7"/>
  <c r="H771" i="7"/>
  <c r="H772" i="7"/>
  <c r="H773" i="7"/>
  <c r="H774" i="7"/>
  <c r="H775" i="7"/>
  <c r="H776" i="7"/>
  <c r="H777" i="7"/>
  <c r="H778" i="7"/>
  <c r="H779" i="7"/>
  <c r="H780" i="7"/>
  <c r="H781" i="7"/>
  <c r="H782" i="7"/>
  <c r="H783" i="7"/>
  <c r="H784" i="7"/>
  <c r="H785" i="7"/>
  <c r="H786" i="7"/>
  <c r="H787" i="7"/>
  <c r="H788" i="7"/>
  <c r="H789" i="7"/>
  <c r="H790" i="7"/>
  <c r="H791" i="7"/>
  <c r="H792" i="7"/>
  <c r="H793" i="7"/>
  <c r="H794" i="7"/>
  <c r="H795" i="7"/>
  <c r="H796" i="7"/>
  <c r="H797" i="7"/>
  <c r="H798" i="7"/>
  <c r="H799" i="7"/>
  <c r="H800" i="7"/>
  <c r="H801" i="7"/>
  <c r="H802" i="7"/>
  <c r="H803" i="7"/>
  <c r="H804" i="7"/>
  <c r="H805" i="7"/>
  <c r="H806" i="7"/>
  <c r="H807" i="7"/>
  <c r="H808" i="7"/>
  <c r="H809" i="7"/>
  <c r="H810" i="7"/>
  <c r="H811" i="7"/>
  <c r="H812" i="7"/>
  <c r="H813" i="7"/>
  <c r="H814" i="7"/>
  <c r="H815" i="7"/>
  <c r="H816" i="7"/>
  <c r="H817" i="7"/>
  <c r="H818" i="7"/>
  <c r="H819" i="7"/>
  <c r="H820" i="7"/>
  <c r="H821" i="7"/>
  <c r="H822" i="7"/>
  <c r="H823" i="7"/>
  <c r="H824" i="7"/>
  <c r="H825" i="7"/>
  <c r="H826" i="7"/>
  <c r="H827" i="7"/>
  <c r="H828" i="7"/>
  <c r="H829" i="7"/>
  <c r="H830" i="7"/>
  <c r="H831" i="7"/>
  <c r="H832" i="7"/>
  <c r="H833" i="7"/>
  <c r="H834" i="7"/>
  <c r="H835" i="7"/>
  <c r="H836" i="7"/>
  <c r="H837" i="7"/>
  <c r="H838" i="7"/>
  <c r="H839" i="7"/>
  <c r="H840" i="7"/>
  <c r="H841" i="7"/>
  <c r="H842" i="7"/>
  <c r="H843" i="7"/>
  <c r="H844" i="7"/>
  <c r="H845" i="7"/>
  <c r="H846" i="7"/>
  <c r="H847" i="7"/>
  <c r="H848" i="7"/>
  <c r="H849" i="7"/>
  <c r="H850" i="7"/>
  <c r="H851" i="7"/>
  <c r="H852" i="7"/>
  <c r="H853" i="7"/>
  <c r="H854" i="7"/>
  <c r="H855" i="7"/>
  <c r="H856" i="7"/>
  <c r="H857" i="7"/>
  <c r="H858" i="7"/>
  <c r="H859" i="7"/>
  <c r="H860" i="7"/>
  <c r="H861" i="7"/>
  <c r="H862" i="7"/>
  <c r="H863" i="7"/>
  <c r="H864" i="7"/>
  <c r="H865" i="7"/>
  <c r="H866" i="7"/>
  <c r="H867" i="7"/>
  <c r="H868" i="7"/>
  <c r="H869" i="7"/>
  <c r="H870" i="7"/>
  <c r="H871" i="7"/>
  <c r="H872" i="7"/>
  <c r="H873" i="7"/>
  <c r="H874" i="7"/>
  <c r="H875" i="7"/>
  <c r="H876" i="7"/>
  <c r="H877" i="7"/>
  <c r="H878" i="7"/>
  <c r="H879" i="7"/>
  <c r="H880" i="7"/>
  <c r="H881" i="7"/>
  <c r="H882" i="7"/>
  <c r="H883" i="7"/>
  <c r="H884" i="7"/>
  <c r="H885" i="7"/>
  <c r="H886" i="7"/>
  <c r="H887" i="7"/>
  <c r="H888" i="7"/>
  <c r="H889" i="7"/>
  <c r="H890" i="7"/>
  <c r="H891" i="7"/>
  <c r="H892" i="7"/>
  <c r="H893" i="7"/>
  <c r="H894" i="7"/>
  <c r="H895" i="7"/>
  <c r="H896" i="7"/>
  <c r="H897" i="7"/>
  <c r="H898" i="7"/>
  <c r="H899" i="7"/>
  <c r="H900" i="7"/>
  <c r="H901" i="7"/>
  <c r="H902" i="7"/>
  <c r="H903" i="7"/>
  <c r="H904" i="7"/>
  <c r="H905" i="7"/>
  <c r="H906" i="7"/>
  <c r="H907" i="7"/>
  <c r="H908" i="7"/>
  <c r="H909" i="7"/>
  <c r="H910" i="7"/>
  <c r="H911" i="7"/>
  <c r="H912" i="7"/>
  <c r="H913" i="7"/>
  <c r="H914" i="7"/>
  <c r="H915" i="7"/>
  <c r="H916" i="7"/>
  <c r="H917" i="7"/>
  <c r="H918" i="7"/>
  <c r="H919" i="7"/>
  <c r="H920" i="7"/>
  <c r="H921" i="7"/>
  <c r="H922" i="7"/>
  <c r="H923" i="7"/>
  <c r="H924" i="7"/>
  <c r="H925" i="7"/>
  <c r="H926" i="7"/>
  <c r="H927" i="7"/>
  <c r="H928" i="7"/>
  <c r="H929" i="7"/>
  <c r="H930" i="7"/>
  <c r="H931" i="7"/>
  <c r="H932" i="7"/>
  <c r="H933" i="7"/>
  <c r="H934" i="7"/>
  <c r="H935" i="7"/>
  <c r="H936" i="7"/>
  <c r="H937" i="7"/>
  <c r="H938" i="7"/>
  <c r="H939" i="7"/>
  <c r="H940" i="7"/>
  <c r="H941" i="7"/>
  <c r="H942" i="7"/>
  <c r="H943" i="7"/>
  <c r="H944" i="7"/>
  <c r="H945" i="7"/>
  <c r="H946" i="7"/>
  <c r="H947" i="7"/>
  <c r="H948" i="7"/>
  <c r="H949" i="7"/>
  <c r="H950" i="7"/>
  <c r="H951" i="7"/>
  <c r="H952" i="7"/>
  <c r="H953" i="7"/>
  <c r="H954" i="7"/>
  <c r="H955" i="7"/>
  <c r="H956" i="7"/>
  <c r="H957" i="7"/>
  <c r="H958" i="7"/>
  <c r="H959" i="7"/>
  <c r="H960" i="7"/>
  <c r="H961" i="7"/>
  <c r="H962" i="7"/>
  <c r="H963" i="7"/>
  <c r="H964" i="7"/>
  <c r="H965" i="7"/>
  <c r="H966" i="7"/>
  <c r="H967" i="7"/>
  <c r="H968" i="7"/>
  <c r="H969" i="7"/>
  <c r="H970" i="7"/>
  <c r="H971" i="7"/>
  <c r="H972" i="7"/>
  <c r="H973" i="7"/>
  <c r="H974" i="7"/>
  <c r="H975" i="7"/>
  <c r="H976" i="7"/>
  <c r="H977" i="7"/>
  <c r="H978" i="7"/>
  <c r="H979" i="7"/>
  <c r="H980" i="7"/>
  <c r="H981" i="7"/>
  <c r="H982" i="7"/>
  <c r="H983" i="7"/>
  <c r="H984" i="7"/>
  <c r="H985" i="7"/>
  <c r="H986" i="7"/>
  <c r="H987" i="7"/>
  <c r="H988" i="7"/>
  <c r="H989" i="7"/>
  <c r="H990" i="7"/>
  <c r="H991" i="7"/>
  <c r="H992" i="7"/>
  <c r="H993" i="7"/>
  <c r="H994" i="7"/>
  <c r="H995" i="7"/>
  <c r="H996" i="7"/>
  <c r="H997" i="7"/>
  <c r="H998" i="7"/>
  <c r="H999" i="7"/>
  <c r="H1000" i="7"/>
  <c r="H1001" i="7"/>
  <c r="H1002" i="7"/>
  <c r="H1003" i="7"/>
  <c r="H1004" i="7"/>
  <c r="H1005" i="7"/>
  <c r="H1006" i="7"/>
  <c r="H1007" i="7"/>
  <c r="H1008" i="7"/>
  <c r="H1009" i="7"/>
  <c r="H1010" i="7"/>
  <c r="H1011" i="7"/>
  <c r="H1012" i="7"/>
  <c r="H1013" i="7"/>
  <c r="H1014" i="7"/>
  <c r="H1015" i="7"/>
  <c r="H1016" i="7"/>
  <c r="H1017" i="7"/>
  <c r="H1018" i="7"/>
  <c r="H1019" i="7"/>
  <c r="H1020" i="7"/>
  <c r="H1021" i="7"/>
  <c r="H1022" i="7"/>
  <c r="H1023" i="7"/>
  <c r="H1024" i="7"/>
  <c r="H1025" i="7"/>
  <c r="H1026" i="7"/>
  <c r="H1027" i="7"/>
  <c r="H1028" i="7"/>
  <c r="H1029" i="7"/>
  <c r="H1030" i="7"/>
  <c r="H1031" i="7"/>
  <c r="H1032" i="7"/>
  <c r="H1033" i="7"/>
  <c r="H1034" i="7"/>
  <c r="H1035" i="7"/>
  <c r="H1036" i="7"/>
  <c r="H1037" i="7"/>
  <c r="H1038" i="7"/>
  <c r="H1039" i="7"/>
  <c r="H1040" i="7"/>
  <c r="H1041" i="7"/>
  <c r="H1042" i="7"/>
  <c r="H1043" i="7"/>
  <c r="H1044" i="7"/>
  <c r="H1045" i="7"/>
  <c r="H1046" i="7"/>
  <c r="H1047" i="7"/>
  <c r="H1048" i="7"/>
  <c r="H1049" i="7"/>
  <c r="H1050" i="7"/>
  <c r="H1051" i="7"/>
  <c r="H1052" i="7"/>
  <c r="H1053" i="7"/>
  <c r="H1054" i="7"/>
  <c r="H1055" i="7"/>
  <c r="H1056" i="7"/>
  <c r="H1057" i="7"/>
  <c r="H1058" i="7"/>
  <c r="H1059" i="7"/>
  <c r="H1060" i="7"/>
  <c r="H1061" i="7"/>
  <c r="H1062" i="7"/>
  <c r="H1063" i="7"/>
  <c r="H1064" i="7"/>
  <c r="H1065" i="7"/>
  <c r="H1066" i="7"/>
  <c r="H1067" i="7"/>
  <c r="H1068" i="7"/>
  <c r="H1069" i="7"/>
  <c r="H1070" i="7"/>
  <c r="H1071" i="7"/>
  <c r="H1072" i="7"/>
  <c r="H1073" i="7"/>
  <c r="H1074" i="7"/>
  <c r="H1075" i="7"/>
  <c r="H1076" i="7"/>
  <c r="H1077" i="7"/>
  <c r="H1078" i="7"/>
  <c r="H1079" i="7"/>
  <c r="H1080" i="7"/>
  <c r="H1081" i="7"/>
  <c r="H1082" i="7"/>
  <c r="H1083" i="7"/>
  <c r="H1084" i="7"/>
  <c r="H1085" i="7"/>
  <c r="H1086" i="7"/>
  <c r="H1087" i="7"/>
  <c r="H1088" i="7"/>
  <c r="H1089" i="7"/>
  <c r="H1090" i="7"/>
  <c r="H1091" i="7"/>
  <c r="H1092" i="7"/>
  <c r="H1093" i="7"/>
  <c r="H1094" i="7"/>
  <c r="H1095" i="7"/>
  <c r="H1096" i="7"/>
  <c r="H1097" i="7"/>
  <c r="H1098" i="7"/>
  <c r="H1099" i="7"/>
  <c r="H1100" i="7"/>
  <c r="H1101" i="7"/>
  <c r="H1102" i="7"/>
  <c r="H1103" i="7"/>
  <c r="H1104" i="7"/>
  <c r="H1105" i="7"/>
  <c r="H1106" i="7"/>
  <c r="H1107" i="7"/>
  <c r="H1108" i="7"/>
  <c r="H1109" i="7"/>
  <c r="H1110" i="7"/>
  <c r="H1111" i="7"/>
  <c r="H1112" i="7"/>
  <c r="H1113" i="7"/>
  <c r="H1114" i="7"/>
  <c r="H1115" i="7"/>
  <c r="H1116" i="7"/>
  <c r="H1117" i="7"/>
  <c r="H1118" i="7"/>
  <c r="H1119" i="7"/>
  <c r="H1120" i="7"/>
  <c r="H1121" i="7"/>
  <c r="H1122" i="7"/>
  <c r="H1123" i="7"/>
  <c r="H1124" i="7"/>
  <c r="H1125" i="7"/>
  <c r="H1126" i="7"/>
  <c r="H1127" i="7"/>
  <c r="H1128" i="7"/>
  <c r="H1129" i="7"/>
  <c r="H1130" i="7"/>
  <c r="H1131" i="7"/>
  <c r="H1132" i="7"/>
  <c r="H1133" i="7"/>
  <c r="H1134" i="7"/>
  <c r="H1135" i="7"/>
  <c r="H1136" i="7"/>
  <c r="H1137" i="7"/>
  <c r="H1138" i="7"/>
  <c r="H1139" i="7"/>
  <c r="H1140" i="7"/>
  <c r="H1141" i="7"/>
  <c r="H1142" i="7"/>
  <c r="H1143" i="7"/>
  <c r="H1144" i="7"/>
  <c r="H1145" i="7"/>
  <c r="H1146" i="7"/>
  <c r="H1147" i="7"/>
  <c r="H1148" i="7"/>
  <c r="H1149" i="7"/>
  <c r="H1150" i="7"/>
  <c r="H1151" i="7"/>
  <c r="H1152" i="7"/>
  <c r="H1153" i="7"/>
  <c r="H1154" i="7"/>
  <c r="H1155" i="7"/>
  <c r="H1156" i="7"/>
  <c r="H1157" i="7"/>
  <c r="H1158" i="7"/>
  <c r="H1159" i="7"/>
  <c r="H1160" i="7"/>
  <c r="H1161" i="7"/>
  <c r="H1162" i="7"/>
  <c r="H1163" i="7"/>
  <c r="H1164" i="7"/>
  <c r="H1165" i="7"/>
  <c r="H1166" i="7"/>
  <c r="H1167" i="7"/>
  <c r="H1168" i="7"/>
  <c r="H1169" i="7"/>
  <c r="H1170" i="7"/>
  <c r="H1171" i="7"/>
  <c r="H1172" i="7"/>
  <c r="H1173" i="7"/>
  <c r="H1174" i="7"/>
  <c r="H1175" i="7"/>
  <c r="H1176" i="7"/>
  <c r="H1177" i="7"/>
  <c r="H1178" i="7"/>
  <c r="H1179" i="7"/>
  <c r="H1180" i="7"/>
  <c r="H1181" i="7"/>
  <c r="H1182" i="7"/>
  <c r="H1183" i="7"/>
  <c r="H1184" i="7"/>
  <c r="H1185" i="7"/>
  <c r="H1186" i="7"/>
  <c r="H1187" i="7"/>
  <c r="H1188" i="7"/>
  <c r="H1189" i="7"/>
  <c r="H1190" i="7"/>
  <c r="H1191" i="7"/>
  <c r="H1192" i="7"/>
  <c r="H1193" i="7"/>
  <c r="H1194" i="7"/>
  <c r="H1195" i="7"/>
  <c r="H1196" i="7"/>
  <c r="H1197" i="7"/>
  <c r="H1198" i="7"/>
  <c r="H1199" i="7"/>
  <c r="H1200" i="7"/>
  <c r="H1201" i="7"/>
  <c r="H1202" i="7"/>
  <c r="H1203" i="7"/>
  <c r="H1204" i="7"/>
  <c r="H1205" i="7"/>
  <c r="H1206" i="7"/>
  <c r="H1207" i="7"/>
  <c r="H1208" i="7"/>
  <c r="H1209" i="7"/>
  <c r="H1210" i="7"/>
  <c r="H1211" i="7"/>
  <c r="H1212" i="7"/>
  <c r="H1213" i="7"/>
  <c r="H1214" i="7"/>
  <c r="H1215" i="7"/>
  <c r="H1216" i="7"/>
  <c r="H1217" i="7"/>
  <c r="H1218" i="7"/>
  <c r="H1219" i="7"/>
  <c r="H1220" i="7"/>
  <c r="H1221" i="7"/>
  <c r="H1222" i="7"/>
  <c r="H1223" i="7"/>
  <c r="H1224" i="7"/>
  <c r="H1225" i="7"/>
  <c r="H1226" i="7"/>
  <c r="H1227" i="7"/>
  <c r="H1228" i="7"/>
  <c r="H1229" i="7"/>
  <c r="H1230" i="7"/>
  <c r="H1231" i="7"/>
  <c r="H1232" i="7"/>
  <c r="H1233" i="7"/>
  <c r="H1234" i="7"/>
  <c r="H1235" i="7"/>
  <c r="H1236" i="7"/>
  <c r="H1237" i="7"/>
  <c r="H1238" i="7"/>
  <c r="H1239" i="7"/>
  <c r="H1240" i="7"/>
  <c r="H1241" i="7"/>
  <c r="H1242" i="7"/>
  <c r="H1243" i="7"/>
  <c r="H1244" i="7"/>
  <c r="H1245" i="7"/>
  <c r="H1246" i="7"/>
  <c r="H1247" i="7"/>
  <c r="H1248" i="7"/>
  <c r="H1249" i="7"/>
  <c r="H1250" i="7"/>
  <c r="H1251" i="7"/>
  <c r="H1252" i="7"/>
  <c r="H1253" i="7"/>
  <c r="H1254" i="7"/>
  <c r="H1255" i="7"/>
  <c r="H1256" i="7"/>
  <c r="H1257" i="7"/>
  <c r="H1258" i="7"/>
  <c r="H1259" i="7"/>
  <c r="H1260" i="7"/>
  <c r="H1261" i="7"/>
  <c r="H1262" i="7"/>
  <c r="H1263" i="7"/>
  <c r="H1264" i="7"/>
  <c r="H1265" i="7"/>
  <c r="H1266" i="7"/>
  <c r="H1267" i="7"/>
  <c r="H1268" i="7"/>
  <c r="H1269" i="7"/>
  <c r="H1270" i="7"/>
  <c r="H1271" i="7"/>
  <c r="H1272" i="7"/>
  <c r="H1273" i="7"/>
  <c r="H1274" i="7"/>
  <c r="H1275" i="7"/>
  <c r="H1276" i="7"/>
  <c r="H1277" i="7"/>
  <c r="H1278" i="7"/>
  <c r="H1279" i="7"/>
  <c r="H1280" i="7"/>
  <c r="H1281" i="7"/>
  <c r="H1282" i="7"/>
  <c r="H1283" i="7"/>
  <c r="H1284" i="7"/>
  <c r="H1285" i="7"/>
  <c r="H1286" i="7"/>
  <c r="H1287" i="7"/>
  <c r="H1288" i="7"/>
  <c r="H1289" i="7"/>
  <c r="H1290" i="7"/>
  <c r="H1291" i="7"/>
  <c r="H1292" i="7"/>
  <c r="H1293" i="7"/>
  <c r="H1294" i="7"/>
  <c r="H1295" i="7"/>
  <c r="H1296" i="7"/>
  <c r="H1297" i="7"/>
  <c r="H1298" i="7"/>
  <c r="H1299" i="7"/>
  <c r="H1300" i="7"/>
  <c r="H1301" i="7"/>
  <c r="H1302" i="7"/>
  <c r="H1303" i="7"/>
  <c r="H1304" i="7"/>
  <c r="H1305" i="7"/>
  <c r="H1306" i="7"/>
  <c r="H1307" i="7"/>
  <c r="H1308" i="7"/>
  <c r="H1309" i="7"/>
  <c r="H1310" i="7"/>
  <c r="H1311" i="7"/>
  <c r="H1312" i="7"/>
  <c r="H1313" i="7"/>
  <c r="H1314" i="7"/>
  <c r="H1315" i="7"/>
  <c r="H1316" i="7"/>
  <c r="H1317" i="7"/>
  <c r="H1318" i="7"/>
  <c r="H1319" i="7"/>
  <c r="H1320" i="7"/>
  <c r="H1321" i="7"/>
  <c r="H1322" i="7"/>
  <c r="H1323" i="7"/>
  <c r="H1324" i="7"/>
  <c r="H1325" i="7"/>
  <c r="H1326" i="7"/>
  <c r="H1327" i="7"/>
  <c r="H1328" i="7"/>
  <c r="H1329" i="7"/>
  <c r="H1330" i="7"/>
  <c r="H1331" i="7"/>
  <c r="H1332" i="7"/>
  <c r="H1333" i="7"/>
  <c r="H1334" i="7"/>
  <c r="H1335" i="7"/>
  <c r="H1336" i="7"/>
  <c r="H1337" i="7"/>
  <c r="H1338" i="7"/>
  <c r="H1339" i="7"/>
  <c r="H1340" i="7"/>
  <c r="H1341" i="7"/>
  <c r="H1342" i="7"/>
  <c r="H1343" i="7"/>
  <c r="H1344" i="7"/>
  <c r="H1345" i="7"/>
  <c r="H1346" i="7"/>
  <c r="H1347" i="7"/>
  <c r="H1348" i="7"/>
  <c r="H1349" i="7"/>
  <c r="H1350" i="7"/>
  <c r="H1351" i="7"/>
  <c r="H1352" i="7"/>
  <c r="H1353" i="7"/>
  <c r="H1354" i="7"/>
  <c r="H1355" i="7"/>
  <c r="H1356" i="7"/>
  <c r="H1357" i="7"/>
  <c r="H1358" i="7"/>
  <c r="H1359" i="7"/>
  <c r="H1360" i="7"/>
  <c r="H1361" i="7"/>
  <c r="H1362" i="7"/>
  <c r="H1363" i="7"/>
  <c r="H1364" i="7"/>
  <c r="H1365" i="7"/>
  <c r="H1366" i="7"/>
  <c r="H1367" i="7"/>
  <c r="H1368" i="7"/>
  <c r="H1369" i="7"/>
  <c r="H1370" i="7"/>
  <c r="H1371" i="7"/>
  <c r="H1372" i="7"/>
  <c r="H1373" i="7"/>
  <c r="H1374" i="7"/>
  <c r="H1375" i="7"/>
  <c r="H1376" i="7"/>
  <c r="H1377" i="7"/>
  <c r="H1378" i="7"/>
  <c r="H1379" i="7"/>
  <c r="H1380" i="7"/>
  <c r="H1381" i="7"/>
  <c r="H1382" i="7"/>
  <c r="H1383" i="7"/>
  <c r="H1384" i="7"/>
  <c r="H1385" i="7"/>
  <c r="H1386" i="7"/>
  <c r="H1387" i="7"/>
  <c r="H1388" i="7"/>
  <c r="H1389" i="7"/>
  <c r="H1390" i="7"/>
  <c r="H1391" i="7"/>
  <c r="H1392" i="7"/>
  <c r="H1393" i="7"/>
  <c r="H1394" i="7"/>
  <c r="H1395" i="7"/>
  <c r="H1396" i="7"/>
  <c r="H1397" i="7"/>
  <c r="H1398" i="7"/>
  <c r="H1399" i="7"/>
  <c r="H1400" i="7"/>
  <c r="H1401" i="7"/>
  <c r="H1402" i="7"/>
  <c r="H1403" i="7"/>
  <c r="H1404" i="7"/>
  <c r="H1405" i="7"/>
  <c r="H1406" i="7"/>
  <c r="H1407" i="7"/>
  <c r="H1408" i="7"/>
  <c r="H1409" i="7"/>
  <c r="H1410" i="7"/>
  <c r="H1411" i="7"/>
  <c r="H1412" i="7"/>
  <c r="H1413" i="7"/>
  <c r="H1414" i="7"/>
  <c r="H1415" i="7"/>
  <c r="H1416" i="7"/>
  <c r="H1417" i="7"/>
  <c r="H1418" i="7"/>
  <c r="H1419" i="7"/>
  <c r="H1420" i="7"/>
  <c r="H1421" i="7"/>
  <c r="H1422" i="7"/>
  <c r="H1423" i="7"/>
  <c r="H1424" i="7"/>
  <c r="H1425" i="7"/>
  <c r="H1426" i="7"/>
  <c r="H1427" i="7"/>
  <c r="H1428" i="7"/>
  <c r="H1429" i="7"/>
  <c r="H1430" i="7"/>
  <c r="H1431" i="7"/>
  <c r="H1432" i="7"/>
  <c r="H1433" i="7"/>
  <c r="H1434" i="7"/>
  <c r="H1435" i="7"/>
  <c r="H1436" i="7"/>
  <c r="H1437" i="7"/>
  <c r="H1438" i="7"/>
  <c r="H1439" i="7"/>
  <c r="H1440" i="7"/>
  <c r="H1441" i="7"/>
  <c r="H1442" i="7"/>
  <c r="H1443" i="7"/>
  <c r="H1444" i="7"/>
  <c r="H1445" i="7"/>
  <c r="H1446" i="7"/>
  <c r="H1447" i="7"/>
  <c r="H1448" i="7"/>
  <c r="H1449" i="7"/>
  <c r="H1450" i="7"/>
  <c r="H1451" i="7"/>
  <c r="H1452" i="7"/>
  <c r="H1453" i="7"/>
  <c r="H1454" i="7"/>
  <c r="H1455" i="7"/>
  <c r="H1456" i="7"/>
  <c r="H1457" i="7"/>
  <c r="H1458" i="7"/>
  <c r="H1459" i="7"/>
  <c r="H1460" i="7"/>
  <c r="H1461" i="7"/>
  <c r="H1462" i="7"/>
  <c r="H1463" i="7"/>
  <c r="H1464" i="7"/>
  <c r="H1465" i="7"/>
  <c r="H1466" i="7"/>
  <c r="H1467" i="7"/>
  <c r="H1468" i="7"/>
  <c r="H1469" i="7"/>
  <c r="H1470" i="7"/>
  <c r="H1471" i="7"/>
  <c r="H1472" i="7"/>
  <c r="H1473" i="7"/>
  <c r="H1474" i="7"/>
  <c r="H1475" i="7"/>
  <c r="H1476" i="7"/>
  <c r="H1477" i="7"/>
  <c r="H1478" i="7"/>
  <c r="H1479" i="7"/>
  <c r="H1480" i="7"/>
  <c r="H1481" i="7"/>
  <c r="H1482" i="7"/>
  <c r="H1483" i="7"/>
  <c r="H1484" i="7"/>
  <c r="H1485" i="7"/>
  <c r="H1486" i="7"/>
  <c r="H1487" i="7"/>
  <c r="H1488" i="7"/>
  <c r="H1489" i="7"/>
  <c r="H1490" i="7"/>
  <c r="H1491" i="7"/>
  <c r="H1492" i="7"/>
  <c r="H1493" i="7"/>
  <c r="H1494" i="7"/>
  <c r="H1495" i="7"/>
  <c r="H1496" i="7"/>
  <c r="H1497" i="7"/>
  <c r="H1498" i="7"/>
  <c r="H1499" i="7"/>
  <c r="H1500" i="7"/>
  <c r="H1501" i="7"/>
  <c r="H1502" i="7"/>
  <c r="H1503" i="7"/>
  <c r="H1504" i="7"/>
  <c r="H1505" i="7"/>
  <c r="H1506" i="7"/>
  <c r="H1507" i="7"/>
  <c r="H1508" i="7"/>
  <c r="H1509" i="7"/>
  <c r="H1510" i="7"/>
  <c r="H1511" i="7"/>
  <c r="H1512" i="7"/>
  <c r="H1513" i="7"/>
  <c r="H1514" i="7"/>
  <c r="H1515" i="7"/>
  <c r="H1516" i="7"/>
  <c r="H1517" i="7"/>
  <c r="H1518" i="7"/>
  <c r="H1519" i="7"/>
  <c r="H1520" i="7"/>
  <c r="H1521" i="7"/>
  <c r="H1522" i="7"/>
  <c r="H1523" i="7"/>
  <c r="H1524" i="7"/>
  <c r="H1525" i="7"/>
  <c r="H1526" i="7"/>
  <c r="H1527" i="7"/>
  <c r="H1528" i="7"/>
  <c r="H1529" i="7"/>
  <c r="H1530" i="7"/>
  <c r="H1531" i="7"/>
  <c r="H1532" i="7"/>
  <c r="H1533" i="7"/>
  <c r="H1534" i="7"/>
  <c r="H1535" i="7"/>
  <c r="H1536" i="7"/>
  <c r="H1537" i="7"/>
  <c r="H1538" i="7"/>
  <c r="H1539" i="7"/>
  <c r="H1540" i="7"/>
  <c r="H1541" i="7"/>
  <c r="H1542" i="7"/>
  <c r="H1543" i="7"/>
  <c r="H1544" i="7"/>
  <c r="H1545" i="7"/>
  <c r="H1546" i="7"/>
  <c r="H1547" i="7"/>
  <c r="H1548" i="7"/>
  <c r="H1549" i="7"/>
  <c r="H1550" i="7"/>
  <c r="H1551" i="7"/>
  <c r="H1552" i="7"/>
  <c r="H1553" i="7"/>
  <c r="H1554" i="7"/>
  <c r="H1555" i="7"/>
  <c r="H1556" i="7"/>
  <c r="H1557" i="7"/>
  <c r="H1558" i="7"/>
  <c r="H1559" i="7"/>
  <c r="H1560" i="7"/>
  <c r="H1561" i="7"/>
  <c r="H1562" i="7"/>
  <c r="H1563" i="7"/>
  <c r="H1564" i="7"/>
  <c r="H1565" i="7"/>
  <c r="H1566" i="7"/>
  <c r="H1567" i="7"/>
  <c r="H1568" i="7"/>
  <c r="H1569" i="7"/>
  <c r="H1570" i="7"/>
  <c r="H1571" i="7"/>
  <c r="H1572" i="7"/>
  <c r="H1573" i="7"/>
  <c r="H1574" i="7"/>
  <c r="H1575" i="7"/>
  <c r="H1576" i="7"/>
  <c r="H1577" i="7"/>
  <c r="H1578" i="7"/>
  <c r="H1579" i="7"/>
  <c r="H1580" i="7"/>
  <c r="H1581" i="7"/>
  <c r="H1582" i="7"/>
  <c r="H1583" i="7"/>
  <c r="H1584" i="7"/>
  <c r="H1585" i="7"/>
  <c r="H1586" i="7"/>
  <c r="H1587" i="7"/>
  <c r="H1588" i="7"/>
  <c r="H1589" i="7"/>
  <c r="H1590" i="7"/>
  <c r="H1591" i="7"/>
  <c r="H1592" i="7"/>
  <c r="H1593" i="7"/>
  <c r="H1594" i="7"/>
  <c r="H1595" i="7"/>
  <c r="H1596" i="7"/>
  <c r="H1597" i="7"/>
  <c r="H1598" i="7"/>
  <c r="H1599" i="7"/>
  <c r="H1600" i="7"/>
  <c r="H1601" i="7"/>
  <c r="H1602" i="7"/>
  <c r="H1603" i="7"/>
  <c r="H1604" i="7"/>
  <c r="H1605" i="7"/>
  <c r="H1606" i="7"/>
  <c r="H1607" i="7"/>
  <c r="H1608" i="7"/>
  <c r="H1609" i="7"/>
  <c r="H1610" i="7"/>
  <c r="H1611" i="7"/>
  <c r="H1612" i="7"/>
  <c r="H1613" i="7"/>
  <c r="H1614" i="7"/>
  <c r="H1615" i="7"/>
  <c r="H1616" i="7"/>
  <c r="H1617" i="7"/>
  <c r="H1618" i="7"/>
  <c r="H1619" i="7"/>
  <c r="H1620" i="7"/>
  <c r="H1621" i="7"/>
  <c r="H1622" i="7"/>
  <c r="H1623" i="7"/>
  <c r="H1624" i="7"/>
  <c r="H1625" i="7"/>
  <c r="H1626" i="7"/>
  <c r="H1627" i="7"/>
  <c r="H1628" i="7"/>
  <c r="H1629" i="7"/>
  <c r="H1630" i="7"/>
  <c r="H1631" i="7"/>
  <c r="H1632" i="7"/>
  <c r="H1633" i="7"/>
  <c r="H1634" i="7"/>
  <c r="H1635" i="7"/>
  <c r="H1636" i="7"/>
  <c r="H1637" i="7"/>
  <c r="H1638" i="7"/>
  <c r="H1639" i="7"/>
  <c r="H1640" i="7"/>
  <c r="H1641" i="7"/>
  <c r="H1642" i="7"/>
  <c r="H1643" i="7"/>
  <c r="H1644" i="7"/>
  <c r="D2" i="1"/>
  <c r="E2" i="1" s="1"/>
  <c r="A2" i="15"/>
  <c r="A9" i="15"/>
  <c r="A7" i="15"/>
  <c r="A8" i="15"/>
  <c r="A11" i="15"/>
  <c r="A6" i="15"/>
  <c r="A3" i="15"/>
  <c r="A10" i="15"/>
  <c r="A5" i="15"/>
  <c r="A4" i="15"/>
  <c r="I132" i="5"/>
  <c r="I131" i="5"/>
  <c r="I130" i="5"/>
  <c r="I129" i="5"/>
  <c r="I128" i="5"/>
  <c r="I127" i="5"/>
  <c r="I126" i="5"/>
  <c r="I125" i="5"/>
  <c r="I124" i="5"/>
  <c r="I123" i="5"/>
  <c r="I122" i="5"/>
  <c r="I121" i="5"/>
  <c r="I120" i="5"/>
  <c r="I119" i="5"/>
  <c r="I118" i="5"/>
  <c r="I117" i="5"/>
  <c r="I116" i="5"/>
  <c r="I115" i="5"/>
  <c r="I114" i="5"/>
  <c r="I113" i="5"/>
  <c r="I112" i="5"/>
  <c r="I111" i="5"/>
  <c r="I110" i="5"/>
  <c r="I109" i="5"/>
  <c r="I108" i="5"/>
  <c r="I107" i="5"/>
  <c r="I106" i="5"/>
  <c r="I105" i="5"/>
  <c r="I104" i="5"/>
  <c r="I103" i="5"/>
  <c r="I102" i="5"/>
  <c r="I101" i="5"/>
  <c r="I100" i="5"/>
  <c r="I99" i="5"/>
  <c r="I98" i="5"/>
  <c r="I97" i="5"/>
  <c r="I96" i="5"/>
  <c r="I95" i="5"/>
  <c r="I94" i="5"/>
  <c r="I93" i="5"/>
  <c r="I92" i="5"/>
  <c r="I91" i="5"/>
  <c r="I90" i="5"/>
  <c r="I89" i="5"/>
  <c r="I88" i="5"/>
  <c r="I87" i="5"/>
  <c r="I86" i="5"/>
  <c r="I85" i="5"/>
  <c r="I84" i="5"/>
  <c r="I83" i="5"/>
  <c r="I82" i="5"/>
  <c r="I81" i="5"/>
  <c r="I80" i="5"/>
  <c r="I79" i="5"/>
  <c r="I78" i="5"/>
  <c r="I77" i="5"/>
  <c r="I76" i="5"/>
  <c r="I75" i="5"/>
  <c r="I74" i="5"/>
  <c r="I73" i="5"/>
  <c r="I72" i="5"/>
  <c r="I71" i="5"/>
  <c r="I70" i="5"/>
  <c r="I69" i="5"/>
  <c r="I68" i="5"/>
  <c r="I67" i="5"/>
  <c r="I66" i="5"/>
  <c r="I65" i="5"/>
  <c r="I64" i="5"/>
  <c r="I63" i="5"/>
  <c r="I62" i="5"/>
  <c r="I61" i="5"/>
  <c r="I60" i="5"/>
  <c r="I59" i="5"/>
  <c r="I58" i="5"/>
  <c r="I57" i="5"/>
  <c r="I56" i="5"/>
  <c r="I55" i="5"/>
  <c r="I54" i="5"/>
  <c r="I53" i="5"/>
  <c r="I52" i="5"/>
  <c r="I51" i="5"/>
  <c r="I50" i="5"/>
  <c r="I49" i="5"/>
  <c r="I48" i="5"/>
  <c r="I47" i="5"/>
  <c r="I46" i="5"/>
  <c r="I45" i="5"/>
  <c r="I44" i="5"/>
  <c r="I43" i="5"/>
  <c r="I42" i="5"/>
  <c r="I41" i="5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3" i="5"/>
  <c r="I2" i="5"/>
  <c r="F2" i="1" l="1"/>
  <c r="G2" i="1" s="1"/>
  <c r="H2" i="1"/>
  <c r="K2" i="1"/>
  <c r="R2" i="1"/>
  <c r="V2" i="1" s="1"/>
  <c r="W2" i="1" l="1"/>
  <c r="X2" i="1" s="1"/>
  <c r="Y2" i="1" s="1"/>
  <c r="Z2" i="1" s="1"/>
  <c r="AA2" i="1" s="1"/>
  <c r="AB2" i="1" s="1"/>
  <c r="L2" i="1"/>
  <c r="N2" i="1"/>
  <c r="P2" i="1" s="1"/>
  <c r="I2" i="1"/>
  <c r="J2" i="1" s="1"/>
  <c r="Q2" i="1" l="1"/>
  <c r="S2" i="1" s="1"/>
  <c r="T2" i="1" s="1"/>
  <c r="U2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8BE902C-1E04-4085-91BD-AF945C578AFB}" keepAlive="1" name="Consulta - Archivo de ejemplo" description="Conexión a la consulta 'Archivo de ejemplo' en el libro." type="5" refreshedVersion="0" background="1">
    <dbPr connection="Provider=Microsoft.Mashup.OleDb.1;Data Source=$Workbook$;Location=&quot;Archivo de ejemplo&quot;;Extended Properties=&quot;&quot;" command="SELECT * FROM [Archivo de ejemplo]"/>
  </connection>
  <connection id="2" xr16:uid="{075E0C69-EF37-4711-98B4-54444F423F9B}" keepAlive="1" name="Consulta - datosReto" description="Conexión a la consulta 'datosReto' en el libro." type="5" refreshedVersion="8" background="1" saveData="1">
    <dbPr connection="Provider=Microsoft.Mashup.OleDb.1;Data Source=$Workbook$;Location=datosReto;Extended Properties=&quot;&quot;" command="SELECT * FROM [datosReto]"/>
  </connection>
  <connection id="3" xr16:uid="{DC8669D5-3CDF-4082-A4F6-C5001A5CB41E}" keepAlive="1" name="Consulta - Movimientos Actinver" description="Conexión a la consulta 'Movimientos Actinver' en el libro." type="5" refreshedVersion="8" background="1" saveData="1">
    <dbPr connection="Provider=Microsoft.Mashup.OleDb.1;Data Source=$Workbook$;Location=&quot;Movimientos Actinver&quot;;Extended Properties=&quot;&quot;" command="SELECT * FROM [Movimientos Actinver]"/>
  </connection>
  <connection id="4" xr16:uid="{6E8B1043-198B-4823-9A39-E568A1A6A64C}" keepAlive="1" name="Consulta - Parámetro1" description="Conexión a la consulta 'Parámetro1' en el libro." type="5" refreshedVersion="0" background="1">
    <dbPr connection="Provider=Microsoft.Mashup.OleDb.1;Data Source=$Workbook$;Location=Parámetro1;Extended Properties=&quot;&quot;" command="SELECT * FROM [Parámetro1]"/>
  </connection>
  <connection id="5" xr16:uid="{36364DF9-707D-4317-8E09-5743AFC989F5}" keepAlive="1" name="Consulta - Transformar archivo" description="Conexión a la consulta 'Transformar archivo' en el libro." type="5" refreshedVersion="0" background="1">
    <dbPr connection="Provider=Microsoft.Mashup.OleDb.1;Data Source=$Workbook$;Location=&quot;Transformar archivo&quot;;Extended Properties=&quot;&quot;" command="SELECT * FROM [Transformar archivo]"/>
  </connection>
  <connection id="6" xr16:uid="{15289348-3C49-4EA4-820D-A11F6543EE44}" keepAlive="1" name="Consulta - Transformar archivo de ejemplo" description="Conexión a la consulta 'Transformar archivo de ejemplo' en el libro." type="5" refreshedVersion="0" background="1">
    <dbPr connection="Provider=Microsoft.Mashup.OleDb.1;Data Source=$Workbook$;Location=&quot;Transformar archivo de ejemplo&quot;;Extended Properties=&quot;&quot;" command="SELECT * FROM [Transformar archivo de ejemplo]"/>
  </connection>
</connections>
</file>

<file path=xl/sharedStrings.xml><?xml version="1.0" encoding="utf-8"?>
<sst xmlns="http://schemas.openxmlformats.org/spreadsheetml/2006/main" count="6485" uniqueCount="1749">
  <si>
    <t>GOOGL</t>
  </si>
  <si>
    <t>Emisora</t>
  </si>
  <si>
    <t>Títulos</t>
  </si>
  <si>
    <t>Valor del Costo</t>
  </si>
  <si>
    <t>Precio Actual</t>
  </si>
  <si>
    <t>Column1</t>
  </si>
  <si>
    <t>Column3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</si>
  <si>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</si>
  <si>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</si>
  <si>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</si>
  <si>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</si>
  <si>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</si>
  <si>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</si>
  <si>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</si>
  <si>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</si>
  <si>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Column15</t>
  </si>
  <si>
    <t>Column16</t>
  </si>
  <si>
    <t>Column17</t>
  </si>
  <si>
    <t>Column22</t>
  </si>
  <si>
    <t>1A</t>
  </si>
  <si>
    <t>AAL</t>
  </si>
  <si>
    <t>*</t>
  </si>
  <si>
    <t/>
  </si>
  <si>
    <t>AAPL</t>
  </si>
  <si>
    <t>1I</t>
  </si>
  <si>
    <t>AAXJ</t>
  </si>
  <si>
    <t>ABNB</t>
  </si>
  <si>
    <t>52</t>
  </si>
  <si>
    <t>ACTDUAL</t>
  </si>
  <si>
    <t>B</t>
  </si>
  <si>
    <t>ACTI500</t>
  </si>
  <si>
    <t>ACTICOB</t>
  </si>
  <si>
    <t>ACTICRE</t>
  </si>
  <si>
    <t>ACTIG+2</t>
  </si>
  <si>
    <t>ACTIG+</t>
  </si>
  <si>
    <t>ACTIGOB</t>
  </si>
  <si>
    <t>ACTIMED</t>
  </si>
  <si>
    <t>ACTINMO</t>
  </si>
  <si>
    <t>1</t>
  </si>
  <si>
    <t>ACTINVR</t>
  </si>
  <si>
    <t>ACTIPLU</t>
  </si>
  <si>
    <t>ACTIREN</t>
  </si>
  <si>
    <t>ACTIVAR</t>
  </si>
  <si>
    <t>ACTOTAL</t>
  </si>
  <si>
    <t>ACWI</t>
  </si>
  <si>
    <t>AC</t>
  </si>
  <si>
    <t>AEROMEX</t>
  </si>
  <si>
    <t>AFRM</t>
  </si>
  <si>
    <t>AGUA</t>
  </si>
  <si>
    <t>ALFA</t>
  </si>
  <si>
    <t>A</t>
  </si>
  <si>
    <t>ALPEK</t>
  </si>
  <si>
    <t>ALSEA</t>
  </si>
  <si>
    <t>AMC</t>
  </si>
  <si>
    <t>AMD</t>
  </si>
  <si>
    <t>AMX</t>
  </si>
  <si>
    <t>L</t>
  </si>
  <si>
    <t>AMZN</t>
  </si>
  <si>
    <t>1B</t>
  </si>
  <si>
    <t>ANGELD</t>
  </si>
  <si>
    <t>10</t>
  </si>
  <si>
    <t>APA</t>
  </si>
  <si>
    <t>ARA</t>
  </si>
  <si>
    <t>ASUR</t>
  </si>
  <si>
    <t>ATER</t>
  </si>
  <si>
    <t>ATOS</t>
  </si>
  <si>
    <t>AUTLAN</t>
  </si>
  <si>
    <t>AXDX</t>
  </si>
  <si>
    <t>AXP</t>
  </si>
  <si>
    <t>AXTEL</t>
  </si>
  <si>
    <t>CPO</t>
  </si>
  <si>
    <t>AZTECA</t>
  </si>
  <si>
    <t>BABA</t>
  </si>
  <si>
    <t>N</t>
  </si>
  <si>
    <t>BACHOCO</t>
  </si>
  <si>
    <t>BAC</t>
  </si>
  <si>
    <t>BBBY</t>
  </si>
  <si>
    <t>BIL</t>
  </si>
  <si>
    <t>BIMBO</t>
  </si>
  <si>
    <t>BKCH</t>
  </si>
  <si>
    <t>BND</t>
  </si>
  <si>
    <t>BNGO</t>
  </si>
  <si>
    <t>BOLSA</t>
  </si>
  <si>
    <t>BOTZ</t>
  </si>
  <si>
    <t>BRKB</t>
  </si>
  <si>
    <t>BYND</t>
  </si>
  <si>
    <t>CCL1</t>
  </si>
  <si>
    <t>CEMEX</t>
  </si>
  <si>
    <t>1C</t>
  </si>
  <si>
    <t>CETETRC</t>
  </si>
  <si>
    <t>ISHRS</t>
  </si>
  <si>
    <t>CHDRAUI</t>
  </si>
  <si>
    <t>CIBR</t>
  </si>
  <si>
    <t>CMOCTEZ</t>
  </si>
  <si>
    <t>CMR</t>
  </si>
  <si>
    <t>COIN</t>
  </si>
  <si>
    <t>CORPTRC</t>
  </si>
  <si>
    <t>CRM</t>
  </si>
  <si>
    <t>CSCO</t>
  </si>
  <si>
    <t>CSPX</t>
  </si>
  <si>
    <t>CUERVO</t>
  </si>
  <si>
    <t>CULTIBA</t>
  </si>
  <si>
    <t>C</t>
  </si>
  <si>
    <t>CF</t>
  </si>
  <si>
    <t>DANHOS</t>
  </si>
  <si>
    <t>13</t>
  </si>
  <si>
    <t>DIABLOI</t>
  </si>
  <si>
    <t>DIA</t>
  </si>
  <si>
    <t>DIGITAL</t>
  </si>
  <si>
    <t>DINAMO</t>
  </si>
  <si>
    <t>DIS</t>
  </si>
  <si>
    <t>DKNG1</t>
  </si>
  <si>
    <t>DLRTRAC</t>
  </si>
  <si>
    <t>15</t>
  </si>
  <si>
    <t>DRIP</t>
  </si>
  <si>
    <t>DRIV</t>
  </si>
  <si>
    <t>DVN</t>
  </si>
  <si>
    <t>ECAR</t>
  </si>
  <si>
    <t>EDC</t>
  </si>
  <si>
    <t>EDUCA</t>
  </si>
  <si>
    <t>18</t>
  </si>
  <si>
    <t>EDZ</t>
  </si>
  <si>
    <t>ELEKTRA</t>
  </si>
  <si>
    <t>ESCALA</t>
  </si>
  <si>
    <t>ESFERA</t>
  </si>
  <si>
    <t>ESGMEX</t>
  </si>
  <si>
    <t>EWG</t>
  </si>
  <si>
    <t>EWZ</t>
  </si>
  <si>
    <t>FAS</t>
  </si>
  <si>
    <t>FAZ</t>
  </si>
  <si>
    <t>FEMSA</t>
  </si>
  <si>
    <t>UB</t>
  </si>
  <si>
    <t>UBD</t>
  </si>
  <si>
    <t>FIBRAHD</t>
  </si>
  <si>
    <t>FIBRAMQ</t>
  </si>
  <si>
    <t>12</t>
  </si>
  <si>
    <t>FIBRAPL</t>
  </si>
  <si>
    <t>14</t>
  </si>
  <si>
    <t>FIBRATC</t>
  </si>
  <si>
    <t>FIHO</t>
  </si>
  <si>
    <t>FINN</t>
  </si>
  <si>
    <t>FMTY</t>
  </si>
  <si>
    <t>FNOVA</t>
  </si>
  <si>
    <t>17</t>
  </si>
  <si>
    <t>FPLUS</t>
  </si>
  <si>
    <t>16</t>
  </si>
  <si>
    <t>FSHOP</t>
  </si>
  <si>
    <t>FUBO</t>
  </si>
  <si>
    <t>FUNO</t>
  </si>
  <si>
    <t>11</t>
  </si>
  <si>
    <t>F</t>
  </si>
  <si>
    <t>GAP</t>
  </si>
  <si>
    <t>GBM</t>
  </si>
  <si>
    <t>O</t>
  </si>
  <si>
    <t>GCARSO</t>
  </si>
  <si>
    <t>A1</t>
  </si>
  <si>
    <t>GCC</t>
  </si>
  <si>
    <t>GDX</t>
  </si>
  <si>
    <t>GENIUS</t>
  </si>
  <si>
    <t>21</t>
  </si>
  <si>
    <t>GENTERA</t>
  </si>
  <si>
    <t>GFAMSA</t>
  </si>
  <si>
    <t>GFINBUR</t>
  </si>
  <si>
    <t>GFNORTE</t>
  </si>
  <si>
    <t>GICSA</t>
  </si>
  <si>
    <t>GISSA</t>
  </si>
  <si>
    <t>GLD</t>
  </si>
  <si>
    <t>GMEXICO</t>
  </si>
  <si>
    <t>GME</t>
  </si>
  <si>
    <t>GMXT</t>
  </si>
  <si>
    <t>GM</t>
  </si>
  <si>
    <t>GOOG</t>
  </si>
  <si>
    <t>GPROFUT</t>
  </si>
  <si>
    <t>GRUMA</t>
  </si>
  <si>
    <t>GUSH</t>
  </si>
  <si>
    <t>HCITY</t>
  </si>
  <si>
    <t>HERDEZ</t>
  </si>
  <si>
    <t>HOMEX</t>
  </si>
  <si>
    <t>HOTEL</t>
  </si>
  <si>
    <t>IAU</t>
  </si>
  <si>
    <t>IB01</t>
  </si>
  <si>
    <t>IB1MXX</t>
  </si>
  <si>
    <t>ICH</t>
  </si>
  <si>
    <t>ICLN</t>
  </si>
  <si>
    <t>INDA</t>
  </si>
  <si>
    <t>INTC</t>
  </si>
  <si>
    <t>IVVPESO</t>
  </si>
  <si>
    <t>IVV</t>
  </si>
  <si>
    <t>IWM</t>
  </si>
  <si>
    <t>JNJ</t>
  </si>
  <si>
    <t>JNUG</t>
  </si>
  <si>
    <t>JPM</t>
  </si>
  <si>
    <t>KIMBER</t>
  </si>
  <si>
    <t>KOF</t>
  </si>
  <si>
    <t>UBL</t>
  </si>
  <si>
    <t>KO</t>
  </si>
  <si>
    <t>LABD</t>
  </si>
  <si>
    <t>LABU</t>
  </si>
  <si>
    <t>LAB</t>
  </si>
  <si>
    <t>LACOMER</t>
  </si>
  <si>
    <t>UBC</t>
  </si>
  <si>
    <t>LALA</t>
  </si>
  <si>
    <t>LCID</t>
  </si>
  <si>
    <t>LIT</t>
  </si>
  <si>
    <t>LIVEPOL</t>
  </si>
  <si>
    <t>C-1</t>
  </si>
  <si>
    <t>LMND</t>
  </si>
  <si>
    <t>LQDA</t>
  </si>
  <si>
    <t>MARA</t>
  </si>
  <si>
    <t>MAXIMO</t>
  </si>
  <si>
    <t>MAYA</t>
  </si>
  <si>
    <t>MCHI</t>
  </si>
  <si>
    <t>MEDICA</t>
  </si>
  <si>
    <t>MEGA</t>
  </si>
  <si>
    <t>META</t>
  </si>
  <si>
    <t>MEXTRAC</t>
  </si>
  <si>
    <t>9</t>
  </si>
  <si>
    <t>MFRISCO</t>
  </si>
  <si>
    <t>A-1</t>
  </si>
  <si>
    <t>MRNA</t>
  </si>
  <si>
    <t>MRO</t>
  </si>
  <si>
    <t>MSFT</t>
  </si>
  <si>
    <t>NAFTRAC</t>
  </si>
  <si>
    <t>NCLH</t>
  </si>
  <si>
    <t>NEMAK</t>
  </si>
  <si>
    <t>NFLX</t>
  </si>
  <si>
    <t>NIO</t>
  </si>
  <si>
    <t>NKE</t>
  </si>
  <si>
    <t>NKLA</t>
  </si>
  <si>
    <t>NU</t>
  </si>
  <si>
    <t>NVAX</t>
  </si>
  <si>
    <t>NVDA</t>
  </si>
  <si>
    <t>NVTA</t>
  </si>
  <si>
    <t>OMA</t>
  </si>
  <si>
    <t>OPORT1</t>
  </si>
  <si>
    <t>ORBIA</t>
  </si>
  <si>
    <t>OXY1</t>
  </si>
  <si>
    <t>PE&amp;OLES</t>
  </si>
  <si>
    <t>PFE</t>
  </si>
  <si>
    <t>PINFRA</t>
  </si>
  <si>
    <t>PLTR</t>
  </si>
  <si>
    <t>PLUG</t>
  </si>
  <si>
    <t>PSQ</t>
  </si>
  <si>
    <t>PYPL</t>
  </si>
  <si>
    <t>QCOM</t>
  </si>
  <si>
    <t>QLD</t>
  </si>
  <si>
    <t>QQQ</t>
  </si>
  <si>
    <t>QVGMEX</t>
  </si>
  <si>
    <t>QYLD</t>
  </si>
  <si>
    <t>Q</t>
  </si>
  <si>
    <t>RIOT</t>
  </si>
  <si>
    <t>ROBOTIK</t>
  </si>
  <si>
    <t>ROKU</t>
  </si>
  <si>
    <t>R</t>
  </si>
  <si>
    <t>SALUD</t>
  </si>
  <si>
    <t>SBUX</t>
  </si>
  <si>
    <t>SHOP</t>
  </si>
  <si>
    <t>SHV</t>
  </si>
  <si>
    <t>SHY</t>
  </si>
  <si>
    <t>SIMEC</t>
  </si>
  <si>
    <t>SLV</t>
  </si>
  <si>
    <t>SNAP</t>
  </si>
  <si>
    <t>SOFI</t>
  </si>
  <si>
    <t>SORIANA</t>
  </si>
  <si>
    <t>SOXL</t>
  </si>
  <si>
    <t>SOXS</t>
  </si>
  <si>
    <t>SOXX</t>
  </si>
  <si>
    <t>SPCE</t>
  </si>
  <si>
    <t>SPLG</t>
  </si>
  <si>
    <t>SPORT</t>
  </si>
  <si>
    <t>S</t>
  </si>
  <si>
    <t>SPXL</t>
  </si>
  <si>
    <t>SPXS</t>
  </si>
  <si>
    <t>SPY</t>
  </si>
  <si>
    <t>SQQQ</t>
  </si>
  <si>
    <t>SQ</t>
  </si>
  <si>
    <t>SRET1</t>
  </si>
  <si>
    <t>TAL</t>
  </si>
  <si>
    <t>TAN</t>
  </si>
  <si>
    <t>TECL</t>
  </si>
  <si>
    <t>TECS</t>
  </si>
  <si>
    <t>TEMATIK</t>
  </si>
  <si>
    <t>TERRA</t>
  </si>
  <si>
    <t>TGT</t>
  </si>
  <si>
    <t>TLEVISA</t>
  </si>
  <si>
    <t>TMM</t>
  </si>
  <si>
    <t>TQQQ</t>
  </si>
  <si>
    <t>TRAXION</t>
  </si>
  <si>
    <t>TSLA</t>
  </si>
  <si>
    <t>TWTR</t>
  </si>
  <si>
    <t>TZA</t>
  </si>
  <si>
    <t>T</t>
  </si>
  <si>
    <t>UBER</t>
  </si>
  <si>
    <t>UDITRAC</t>
  </si>
  <si>
    <t>UNG</t>
  </si>
  <si>
    <t>UPST</t>
  </si>
  <si>
    <t>USO</t>
  </si>
  <si>
    <t>VALUEGF</t>
  </si>
  <si>
    <t>VASCONI</t>
  </si>
  <si>
    <t>VEA</t>
  </si>
  <si>
    <t>VESTA</t>
  </si>
  <si>
    <t>VGK</t>
  </si>
  <si>
    <t>VGT</t>
  </si>
  <si>
    <t>VINTE</t>
  </si>
  <si>
    <t>VISTA</t>
  </si>
  <si>
    <t>VIXY</t>
  </si>
  <si>
    <t>VMEX</t>
  </si>
  <si>
    <t>19</t>
  </si>
  <si>
    <t>VNQ</t>
  </si>
  <si>
    <t>VOLAR</t>
  </si>
  <si>
    <t>VOO</t>
  </si>
  <si>
    <t>VRM</t>
  </si>
  <si>
    <t>VTI</t>
  </si>
  <si>
    <t>VT</t>
  </si>
  <si>
    <t>VUAA</t>
  </si>
  <si>
    <t>VWO</t>
  </si>
  <si>
    <t>VYM</t>
  </si>
  <si>
    <t>WALMEX</t>
  </si>
  <si>
    <t>WBD</t>
  </si>
  <si>
    <t>WISH</t>
  </si>
  <si>
    <t>WMT</t>
  </si>
  <si>
    <t>XLE</t>
  </si>
  <si>
    <t>XLF</t>
  </si>
  <si>
    <t>XLK</t>
  </si>
  <si>
    <t>XLV</t>
  </si>
  <si>
    <t>XOM</t>
  </si>
  <si>
    <t>XPEV</t>
  </si>
  <si>
    <t>X</t>
  </si>
  <si>
    <t>YANG</t>
  </si>
  <si>
    <t>YINN</t>
  </si>
  <si>
    <t>ZM</t>
  </si>
  <si>
    <t>EMISORA</t>
  </si>
  <si>
    <t>PRECIO</t>
  </si>
  <si>
    <t>VALOR CIERRE ANT</t>
  </si>
  <si>
    <t>VARIACIÓN</t>
  </si>
  <si>
    <t>VOLUMEN COMPRA</t>
  </si>
  <si>
    <t>PRECIO COMPRA</t>
  </si>
  <si>
    <t>VOLUMEN VENTA</t>
  </si>
  <si>
    <t>PRECIO VENTA</t>
  </si>
  <si>
    <t>Ganancia Neta</t>
  </si>
  <si>
    <t>% Ganancia Neta</t>
  </si>
  <si>
    <t>Fecha</t>
  </si>
  <si>
    <t>Columna2</t>
  </si>
  <si>
    <t>Precio</t>
  </si>
  <si>
    <t>% de cambio</t>
  </si>
  <si>
    <t>% de cambio2</t>
  </si>
  <si>
    <t>Rating técnico2 elementos</t>
  </si>
  <si>
    <t>Valoración de medias móviles2 elementos</t>
  </si>
  <si>
    <t>Valoración de los osciladoresNeutro</t>
  </si>
  <si>
    <t>Columna1</t>
  </si>
  <si>
    <t>RSI1430 – 70</t>
  </si>
  <si>
    <t>Volatilidad SPor encima o Igual 1</t>
  </si>
  <si>
    <t>Patrón</t>
  </si>
  <si>
    <t>Vol relativoPor encima o Igual 0.1</t>
  </si>
  <si>
    <t>Volumen*Precio4 – &gt;750M</t>
  </si>
  <si>
    <t>Rendimiento mensualPor encima o Igual -20</t>
  </si>
  <si>
    <t>Rendimiento trimestralPor encima o Igual -35</t>
  </si>
  <si>
    <t>Rendimiento semestralPor encima o Igual -60</t>
  </si>
  <si>
    <t>Rendimiento anualPor encima o Igual -90</t>
  </si>
  <si>
    <t>BB abajoPor debajo Precio</t>
  </si>
  <si>
    <t>BB arribaPor encima Precio</t>
  </si>
  <si>
    <t>Nivel MACDPor encima Señal MACD (12, 26)</t>
  </si>
  <si>
    <t>Señal MACD</t>
  </si>
  <si>
    <t>Vol.</t>
  </si>
  <si>
    <t>Cambio desde Open</t>
  </si>
  <si>
    <t>GMXTDGMEXICO TRANSPORTES SAB DE CV https://s3-symbol-logo.tradingview.com/grupo-mexico-sab-de-cv.svg</t>
  </si>
  <si>
    <t>33.94MXN</t>
  </si>
  <si>
    <t>Buy</t>
  </si>
  <si>
    <t>59.95 N</t>
  </si>
  <si>
    <t>—</t>
  </si>
  <si>
    <t>14.65M</t>
  </si>
  <si>
    <t>32.20579746 N</t>
  </si>
  <si>
    <t>34.06420324 N</t>
  </si>
  <si>
    <t>0.08422965 B</t>
  </si>
  <si>
    <t>431.65K</t>
  </si>
  <si>
    <t>0.69MXN</t>
  </si>
  <si>
    <t>BNGODBIONANO GENOMICS INC https://s3-symbol-logo.tradingview.com/bionano-genomics.svg</t>
  </si>
  <si>
    <t>43.55MXN</t>
  </si>
  <si>
    <t>51.04 N</t>
  </si>
  <si>
    <t>2.787K</t>
  </si>
  <si>
    <t>32.77961021 N</t>
  </si>
  <si>
    <t>52.08538949 N</t>
  </si>
  <si>
    <t>-2.1607995 B</t>
  </si>
  <si>
    <t>-0.45MXN</t>
  </si>
  <si>
    <t>ASUR/BDGPO AEROPORTUARIO DEL SURESTE SAB https://s3-symbol-logo.tradingview.com/gpo-aeroportuario-del-sureste.svg</t>
  </si>
  <si>
    <t>419.03MXN</t>
  </si>
  <si>
    <t>50.69 N</t>
  </si>
  <si>
    <t>24.571M</t>
  </si>
  <si>
    <t>390.61710092 N</t>
  </si>
  <si>
    <t>448.10289908 N</t>
  </si>
  <si>
    <t>-3.25722311 B</t>
  </si>
  <si>
    <t>58.637K</t>
  </si>
  <si>
    <t>2.68MXN</t>
  </si>
  <si>
    <t>LACOMER/UBCDLACOMER SAB DE CV https://s3-symbol-logo.tradingview.com/lacomer-sab-de-cv.svg</t>
  </si>
  <si>
    <t>36.33MXN</t>
  </si>
  <si>
    <t>52.24 N</t>
  </si>
  <si>
    <t>927.723K</t>
  </si>
  <si>
    <t>34.75850953 N</t>
  </si>
  <si>
    <t>37.55849017 N</t>
  </si>
  <si>
    <t>0.37708097 B</t>
  </si>
  <si>
    <t>25.536K</t>
  </si>
  <si>
    <t>-0.66MXN</t>
  </si>
  <si>
    <t>NFLXDNETFLIX INC https://s3-symbol-logo.tradingview.com/netflix.svg</t>
  </si>
  <si>
    <t>4768.00MXN</t>
  </si>
  <si>
    <t>52.66 N</t>
  </si>
  <si>
    <t>28.608K</t>
  </si>
  <si>
    <t>4384.09530231 N</t>
  </si>
  <si>
    <t>5019.25870769 N</t>
  </si>
  <si>
    <t>60.98449481 B</t>
  </si>
  <si>
    <t>0.00MXN</t>
  </si>
  <si>
    <t>RCLDROYAL CARIBBEAN GROUP https://s3-symbol-logo.tradingview.com/royal-caribbean-cruises.svg</t>
  </si>
  <si>
    <t>911.00MXN</t>
  </si>
  <si>
    <t>Neutro</t>
  </si>
  <si>
    <t>52.95 N</t>
  </si>
  <si>
    <t>71.969K</t>
  </si>
  <si>
    <t>785.28790778 N</t>
  </si>
  <si>
    <t>1048.84509422 N</t>
  </si>
  <si>
    <t>-1.81317077 S</t>
  </si>
  <si>
    <t>3.00MXN</t>
  </si>
  <si>
    <t>AXTEL/CPODAXTEL SAB DE CV https://s3-symbol-logo.tradingview.com/axtel-sab-de-cv.svg</t>
  </si>
  <si>
    <t>1.47MXN</t>
  </si>
  <si>
    <t>55.75 N</t>
  </si>
  <si>
    <t>46.173K</t>
  </si>
  <si>
    <t>1.31709814 N</t>
  </si>
  <si>
    <t>1.55390186 N</t>
  </si>
  <si>
    <t>0.01429637 B</t>
  </si>
  <si>
    <t>31.41K</t>
  </si>
  <si>
    <t>0.03MXN</t>
  </si>
  <si>
    <t>GOLD/NDBARRICK GOLD CORPORATION https://s3-symbol-logo.tradingview.com/barrick-gold.svg</t>
  </si>
  <si>
    <t>320.00MXN</t>
  </si>
  <si>
    <t>58.35 N</t>
  </si>
  <si>
    <t>6.72K</t>
  </si>
  <si>
    <t>285.14577618 N</t>
  </si>
  <si>
    <t>328.04722582 N</t>
  </si>
  <si>
    <t>0.32814948 B</t>
  </si>
  <si>
    <t>AUTLAN/BDCIA MINERA AUTLAN SAB DE CV https://s3-symbol-logo.tradingview.com/cia-minera-autlan-sab-de-cv.svg</t>
  </si>
  <si>
    <t>16.88MXN</t>
  </si>
  <si>
    <t>57.92 N</t>
  </si>
  <si>
    <t>6.803K</t>
  </si>
  <si>
    <t>16.69141443 N</t>
  </si>
  <si>
    <t>17.20258567 N</t>
  </si>
  <si>
    <t>0.17842718 S</t>
  </si>
  <si>
    <t>-0.02MXN</t>
  </si>
  <si>
    <t>COINDCOINBASE GLOBAL INC https://s3-symbol-logo.tradingview.com/coinbase.svg</t>
  </si>
  <si>
    <t>1400.00MXN</t>
  </si>
  <si>
    <t>50.20 N</t>
  </si>
  <si>
    <t>26.6K</t>
  </si>
  <si>
    <t>1171.22174407 N</t>
  </si>
  <si>
    <t>1640.92825593 N</t>
  </si>
  <si>
    <t>-11.71354979 B</t>
  </si>
  <si>
    <t>10.00MXN</t>
  </si>
  <si>
    <t>FPLUS/16DBANCO AZTECA SA (MEXICO) REIT https://s3-symbol-logo.tradingview.com/banco-azteca-sa-mexico.svg</t>
  </si>
  <si>
    <t>8.00MXN</t>
  </si>
  <si>
    <t>Strong Buy</t>
  </si>
  <si>
    <t>56.28 N</t>
  </si>
  <si>
    <t>17.336K</t>
  </si>
  <si>
    <t>7.22016921 N</t>
  </si>
  <si>
    <t>8.29083089 N</t>
  </si>
  <si>
    <t>-0.10285461 B</t>
  </si>
  <si>
    <t>2.167K</t>
  </si>
  <si>
    <t>0.23MXN</t>
  </si>
  <si>
    <t>MRODMARATHON OIL CORPORATION https://s3-symbol-logo.tradingview.com/marathon-oil.svg</t>
  </si>
  <si>
    <t>575.00MXN</t>
  </si>
  <si>
    <t>67.57 N</t>
  </si>
  <si>
    <t>48.3K</t>
  </si>
  <si>
    <t>422.270157 N</t>
  </si>
  <si>
    <t>591.809841 N</t>
  </si>
  <si>
    <t>9.69921101 B</t>
  </si>
  <si>
    <t>3.01MXN</t>
  </si>
  <si>
    <t>XOMDEXXON MOBIL CORPORATION https://s3-symbol-logo.tradingview.com/exxon.svg</t>
  </si>
  <si>
    <t>2070.00MXN</t>
  </si>
  <si>
    <t>69.23 N</t>
  </si>
  <si>
    <t>273.24K</t>
  </si>
  <si>
    <t>1663.14843351 N</t>
  </si>
  <si>
    <t>2069.47256649 S</t>
  </si>
  <si>
    <t>23.13812285 B</t>
  </si>
  <si>
    <t>35.00MXN</t>
  </si>
  <si>
    <t>NEMAK/ADNEMAK SAB DE CV https://s3-symbol-logo.tradingview.com/nemak-sab-de-cv.svg</t>
  </si>
  <si>
    <t>4.74MXN</t>
  </si>
  <si>
    <t>55.97 N</t>
  </si>
  <si>
    <t>1.584M</t>
  </si>
  <si>
    <t>4.15656689 N</t>
  </si>
  <si>
    <t>4.99743311 N</t>
  </si>
  <si>
    <t>0.00641413 B</t>
  </si>
  <si>
    <t>334.081K</t>
  </si>
  <si>
    <t>0.02MXN</t>
  </si>
  <si>
    <t>GCARSO/A1DGRUPO CARSO SAB DE CV https://s3-symbol-logo.tradingview.com/grupo-carso-sab-de-cv.svg</t>
  </si>
  <si>
    <t>74.78MXN</t>
  </si>
  <si>
    <t>52.31 N</t>
  </si>
  <si>
    <t>267.712K</t>
  </si>
  <si>
    <t>70.56145028 N</t>
  </si>
  <si>
    <t>77.79554902 N</t>
  </si>
  <si>
    <t>0.17482371 B</t>
  </si>
  <si>
    <t>3.58K</t>
  </si>
  <si>
    <t>-0.62MXN</t>
  </si>
  <si>
    <t>FMTY/14DBANCO INVEX S.A. REIT https://s3-symbol-logo.tradingview.com/banco-invex-sa.svg</t>
  </si>
  <si>
    <t>12.41MXN</t>
  </si>
  <si>
    <t>71.31 N</t>
  </si>
  <si>
    <t>92.057K</t>
  </si>
  <si>
    <t>12.08622135 N</t>
  </si>
  <si>
    <t>12.38077865 S</t>
  </si>
  <si>
    <t>0.06844563 B</t>
  </si>
  <si>
    <t>7.418K</t>
  </si>
  <si>
    <t>0.06MXN</t>
  </si>
  <si>
    <t>HERDEZDGRUPO HERDEZ https://s3-symbol-logo.tradingview.com/grupo-herdez-sab-de-cv.svg</t>
  </si>
  <si>
    <t>34.38MXN</t>
  </si>
  <si>
    <t>244.511K</t>
  </si>
  <si>
    <t>30.5672809 N</t>
  </si>
  <si>
    <t>37.3187193 N</t>
  </si>
  <si>
    <t>0.8120989 S</t>
  </si>
  <si>
    <t>7.112K</t>
  </si>
  <si>
    <t>-0.22MXN</t>
  </si>
  <si>
    <t>BACHOCO/BDINDUSTRIAS BACHOCO SAB DE CV https://s3-symbol-logo.tradingview.com/industrias-bachoco.svg</t>
  </si>
  <si>
    <t>80.40MXN</t>
  </si>
  <si>
    <t>61.79 N</t>
  </si>
  <si>
    <t>593.754K</t>
  </si>
  <si>
    <t>76.84951817 N</t>
  </si>
  <si>
    <t>81.00248153 N</t>
  </si>
  <si>
    <t>0.03807377 B</t>
  </si>
  <si>
    <t>7.385K</t>
  </si>
  <si>
    <t>-0.03MXN</t>
  </si>
  <si>
    <t>GENTERADGENTERA SAB DE CV https://s3-symbol-logo.tradingview.com/gentera-sab-de-cv.svg</t>
  </si>
  <si>
    <t>17.26MXN</t>
  </si>
  <si>
    <t>56.54 N</t>
  </si>
  <si>
    <t>1.54M</t>
  </si>
  <si>
    <t>16.03690172 N</t>
  </si>
  <si>
    <t>17.89909848 N</t>
  </si>
  <si>
    <t>0.20022978 B</t>
  </si>
  <si>
    <t>89.242K</t>
  </si>
  <si>
    <t>-0.07MXN</t>
  </si>
  <si>
    <t>AGUADGRUPO ROTOPLAS SAB DE CV https://s3-symbol-logo.tradingview.com/grupo-rotoplas-sab-de-cv.svg</t>
  </si>
  <si>
    <t>32.20MXN</t>
  </si>
  <si>
    <t>64.80 N</t>
  </si>
  <si>
    <t>2.304M</t>
  </si>
  <si>
    <t>26.41928361 N</t>
  </si>
  <si>
    <t>32.08571609 S</t>
  </si>
  <si>
    <t>0.74250065 B</t>
  </si>
  <si>
    <t>71.563K</t>
  </si>
  <si>
    <t>0.01MXN</t>
  </si>
  <si>
    <t>GCCDGRUPO CEMENTOS DE CHIHUAHUA https://s3-symbol-logo.tradingview.com/gcc-sab-de-cv.svg</t>
  </si>
  <si>
    <t>125.00MXN</t>
  </si>
  <si>
    <t>61.02 N</t>
  </si>
  <si>
    <t>5.348M</t>
  </si>
  <si>
    <t>111.91759058 N</t>
  </si>
  <si>
    <t>126.22840942 N</t>
  </si>
  <si>
    <t>1.54252118 B</t>
  </si>
  <si>
    <t>42.787K</t>
  </si>
  <si>
    <t>-0.46MXN</t>
  </si>
  <si>
    <t>SORIANA/BDORGANIZACION SORIANA SAB DE CV https://s3-symbol-logo.tradingview.com/organizacion-soriana-sab-de-cv.svg</t>
  </si>
  <si>
    <t>26.59MXN</t>
  </si>
  <si>
    <t>66.70 N</t>
  </si>
  <si>
    <t>10.716K</t>
  </si>
  <si>
    <t>23.38188362 N</t>
  </si>
  <si>
    <t>28.04711648 N</t>
  </si>
  <si>
    <t>0.98739411 B</t>
  </si>
  <si>
    <t>-0.88MXN</t>
  </si>
  <si>
    <t>TWTRDTWITTER INC https://s3-symbol-logo.tradingview.com/twitter.svg</t>
  </si>
  <si>
    <t>999.99MXN</t>
  </si>
  <si>
    <t>Sell</t>
  </si>
  <si>
    <t>68.08 N</t>
  </si>
  <si>
    <t>24K</t>
  </si>
  <si>
    <t>737.10358497 N</t>
  </si>
  <si>
    <t>1019.07741603 N</t>
  </si>
  <si>
    <t>43.83845892 B</t>
  </si>
  <si>
    <t>HOTELDGRUPO HOTELERO SANTA FE SAB DE CV https://s3-symbol-logo.tradingview.com/grupo-hotelero-santa-fe-sab-de-cv.svg</t>
  </si>
  <si>
    <t>3.98MXN</t>
  </si>
  <si>
    <t>61.55 N</t>
  </si>
  <si>
    <t>179.315K</t>
  </si>
  <si>
    <t>3.78984638 N</t>
  </si>
  <si>
    <t>3.97715362 S</t>
  </si>
  <si>
    <t>0.02342913 B</t>
  </si>
  <si>
    <t>45.054K</t>
  </si>
  <si>
    <t>R/ADREGIONAL SAB DE CV https://s3-symbol-logo.tradingview.com/regional-sab-de-cv.svg</t>
  </si>
  <si>
    <t>118.34MXN</t>
  </si>
  <si>
    <t>59.37 N</t>
  </si>
  <si>
    <t>2.02M</t>
  </si>
  <si>
    <t>108.18200214 N</t>
  </si>
  <si>
    <t>120.90699786 N</t>
  </si>
  <si>
    <t>2.18956282 B</t>
  </si>
  <si>
    <t>17.071K</t>
  </si>
  <si>
    <t>-0.80MXN</t>
  </si>
  <si>
    <t>GFINBUR/ODGRUPO FINANCIERO INBURSA SAB DE CV https://s3-symbol-logo.tradingview.com/grupo-financiero-inbursa-sab-de-cv.svg</t>
  </si>
  <si>
    <t>34.51MXN</t>
  </si>
  <si>
    <t>54.03 N</t>
  </si>
  <si>
    <t>8.858M</t>
  </si>
  <si>
    <t>31.36952579 N</t>
  </si>
  <si>
    <t>35.32047461 N</t>
  </si>
  <si>
    <t>0.08150429 B</t>
  </si>
  <si>
    <t>256.686K</t>
  </si>
  <si>
    <t>-0.89MXN</t>
  </si>
  <si>
    <t>PE_OLESDINDUSTRIAS PENOLES S.A.B. DE C.V. https://s3-symbol-logo.tradingview.com/industrias-penoles-sab-de-cv.svg</t>
  </si>
  <si>
    <t>223.10MXN</t>
  </si>
  <si>
    <t>61.73 N</t>
  </si>
  <si>
    <t>6.865M</t>
  </si>
  <si>
    <t>162.02498455 N</t>
  </si>
  <si>
    <t>241.50101545 N</t>
  </si>
  <si>
    <t>9.72620121 B</t>
  </si>
  <si>
    <t>30.771K</t>
  </si>
  <si>
    <t>-6.37MXN</t>
  </si>
  <si>
    <t>HOMEXDDESARROLLADORA HOMEX https://s3-symbol-logo.tradingview.com/desarrolladora-homex-sab-de-cv.svg</t>
  </si>
  <si>
    <t>0.029MXN</t>
  </si>
  <si>
    <t>49.98 N</t>
  </si>
  <si>
    <t>0.02656697 N</t>
  </si>
  <si>
    <t>0.03023303 N</t>
  </si>
  <si>
    <t>-0.0003686 B</t>
  </si>
  <si>
    <t>7.984K</t>
  </si>
  <si>
    <t>0.001MXN</t>
  </si>
  <si>
    <t>MUDMICRON TECHNOLOGY INC https://s3-symbol-logo.tradingview.com/micron-technology.svg</t>
  </si>
  <si>
    <t>1104.99MXN</t>
  </si>
  <si>
    <t>54.75 N</t>
  </si>
  <si>
    <t>2.231M</t>
  </si>
  <si>
    <t>957.32056095 N</t>
  </si>
  <si>
    <t>1146.91745005 N</t>
  </si>
  <si>
    <t>-21.04146946 B</t>
  </si>
  <si>
    <t>2.019K</t>
  </si>
  <si>
    <t>0.99MXN</t>
  </si>
  <si>
    <t>DANHOS/13DBANCO NACIONAL DE MEXICO S.A. REIT https://s3-symbol-logo.tradingview.com/banco-nacional-de-mexico-sa.svg</t>
  </si>
  <si>
    <t>23.88MXN</t>
  </si>
  <si>
    <t>49.27 N</t>
  </si>
  <si>
    <t>172.485K</t>
  </si>
  <si>
    <t>23.63023993 N</t>
  </si>
  <si>
    <t>24.48376017 N</t>
  </si>
  <si>
    <t>0.1208296 S</t>
  </si>
  <si>
    <t>7.223K</t>
  </si>
  <si>
    <t>-0.27MXN</t>
  </si>
  <si>
    <t>SNAPDSNAP INC https://s3-symbol-logo.tradingview.com/snap.svg</t>
  </si>
  <si>
    <t>223.18MXN</t>
  </si>
  <si>
    <t>52.00 N</t>
  </si>
  <si>
    <t>25.889K</t>
  </si>
  <si>
    <t>189.93730119 N</t>
  </si>
  <si>
    <t>250.58069581 N</t>
  </si>
  <si>
    <t>-3.34598374 B</t>
  </si>
  <si>
    <t>FCXDFREEPORT-MCMORAN INC https://s3-symbol-logo.tradingview.com/freeport-mcmoran.svg</t>
  </si>
  <si>
    <t>599.00MXN</t>
  </si>
  <si>
    <t>52.38 N</t>
  </si>
  <si>
    <t>421.696K</t>
  </si>
  <si>
    <t>522.23831252 N</t>
  </si>
  <si>
    <t>653.20869048 N</t>
  </si>
  <si>
    <t>-3.57321578 B</t>
  </si>
  <si>
    <t>-1.00MXN</t>
  </si>
  <si>
    <t>QCOMDQUALCOMM INC https://s3-symbol-logo.tradingview.com/qualcomm.svg</t>
  </si>
  <si>
    <t>2535.00MXN</t>
  </si>
  <si>
    <t>50.38 N</t>
  </si>
  <si>
    <t>626.145K</t>
  </si>
  <si>
    <t>2280.35444638 N</t>
  </si>
  <si>
    <t>2683.49956362 N</t>
  </si>
  <si>
    <t>-77.7337227 B</t>
  </si>
  <si>
    <t>17.67MXN</t>
  </si>
  <si>
    <t>DALDDELTA AIR LINES INC https://s3-symbol-logo.tradingview.com/delta-air-lines.svg</t>
  </si>
  <si>
    <t>615.45MXN</t>
  </si>
  <si>
    <t>49.48 N</t>
  </si>
  <si>
    <t>16.617K</t>
  </si>
  <si>
    <t>549.36296411 N</t>
  </si>
  <si>
    <t>681.94702889 N</t>
  </si>
  <si>
    <t>-14.70143708 B</t>
  </si>
  <si>
    <t>F 			 				FUNO/11DBANCO ACTINVER SA REIT</t>
  </si>
  <si>
    <t>21.04MXN</t>
  </si>
  <si>
    <t>49.05 N</t>
  </si>
  <si>
    <t>7.277M</t>
  </si>
  <si>
    <t>20.22365539 N</t>
  </si>
  <si>
    <t>22.52934471 N</t>
  </si>
  <si>
    <t>-0.05740842 S</t>
  </si>
  <si>
    <t>345.842K</t>
  </si>
  <si>
    <t>0.28MXN</t>
  </si>
  <si>
    <t>EDUCA/18DBANCO INVEX S.A. REIT https://s3-symbol-logo.tradingview.com/banco-invex-sa.svg</t>
  </si>
  <si>
    <t>59.00MXN</t>
  </si>
  <si>
    <t>31.33 N</t>
  </si>
  <si>
    <t>5.015K</t>
  </si>
  <si>
    <t>58.50 N</t>
  </si>
  <si>
    <t>59.70 N</t>
  </si>
  <si>
    <t>-0.19480627 B</t>
  </si>
  <si>
    <t>LIVEPOL/C-1DEL PUERTO DE LIVERPOOL SAB DE CV https://s3-symbol-logo.tradingview.com/el-puerto-de-liverpool-sab-de-cv.svg</t>
  </si>
  <si>
    <t>91.47MXN</t>
  </si>
  <si>
    <t>50.89 N</t>
  </si>
  <si>
    <t>4.698M</t>
  </si>
  <si>
    <t>84.11450146 N</t>
  </si>
  <si>
    <t>99.53649804 N</t>
  </si>
  <si>
    <t>-0.9203593 B</t>
  </si>
  <si>
    <t>51.356K</t>
  </si>
  <si>
    <t>1.60MXN</t>
  </si>
  <si>
    <t>CRMDSALESFORCE INC https://s3-symbol-logo.tradingview.com/salesforce.svg</t>
  </si>
  <si>
    <t>3131.26MXN</t>
  </si>
  <si>
    <t>5.245M</t>
  </si>
  <si>
    <t>2855.1151087 N</t>
  </si>
  <si>
    <t>3271.6788913 N</t>
  </si>
  <si>
    <t>-68.94769617 B</t>
  </si>
  <si>
    <t>1.675K</t>
  </si>
  <si>
    <t>-18.74MXN</t>
  </si>
  <si>
    <t>BIMBO/ADGRUPO BIMBO SAB DE CV https://s3-symbol-logo.tradingview.com/grupo-bimbo.svg</t>
  </si>
  <si>
    <t>71.27MXN</t>
  </si>
  <si>
    <t>45.71 N</t>
  </si>
  <si>
    <t>6.098M</t>
  </si>
  <si>
    <t>70.53836017 N</t>
  </si>
  <si>
    <t>74.66063843 N</t>
  </si>
  <si>
    <t>-0.25949032 S</t>
  </si>
  <si>
    <t>85.556K</t>
  </si>
  <si>
    <t>0.38MXN</t>
  </si>
  <si>
    <t>UALDUNITED AIRLINES HOLDINGS INC https://s3-symbol-logo.tradingview.com/united-airlines.svg</t>
  </si>
  <si>
    <t>710.05MXN</t>
  </si>
  <si>
    <t>48.95 N</t>
  </si>
  <si>
    <t>1.42K</t>
  </si>
  <si>
    <t>616.69753511 N</t>
  </si>
  <si>
    <t>820.34346289 N</t>
  </si>
  <si>
    <t>-18.07442736 B</t>
  </si>
  <si>
    <t>GAP/BDGPO AEROPORTUARIO DEL PACIFICO SAB https://s3-symbol-logo.tradingview.com/gpo-aeroportuario-del-pacifico.svg</t>
  </si>
  <si>
    <t>280.74MXN</t>
  </si>
  <si>
    <t>51.00 N</t>
  </si>
  <si>
    <t>16.145M</t>
  </si>
  <si>
    <t>255.46518954 N</t>
  </si>
  <si>
    <t>301.25280646 N</t>
  </si>
  <si>
    <t>-3.87954649 B</t>
  </si>
  <si>
    <t>57.51K</t>
  </si>
  <si>
    <t>1.24MXN</t>
  </si>
  <si>
    <t>KOF/UBLDCOCA-COLA FEMSA S.A.B. DE C.V. https://s3-symbol-logo.tradingview.com/coca-cola.svg</t>
  </si>
  <si>
    <t>120.90MXN</t>
  </si>
  <si>
    <t>48.77 N</t>
  </si>
  <si>
    <t>2.582M</t>
  </si>
  <si>
    <t>113.71448913 N</t>
  </si>
  <si>
    <t>129.32551087 N</t>
  </si>
  <si>
    <t>-0.61843322 B</t>
  </si>
  <si>
    <t>21.354K</t>
  </si>
  <si>
    <t>-0.99MXN</t>
  </si>
  <si>
    <t>WALMEXDWALMART DE MÉXICO Y CENTROAMÉRICA https://s3-symbol-logo.tradingview.com/walmart.svg</t>
  </si>
  <si>
    <t>72.24MXN</t>
  </si>
  <si>
    <t>49.36 N</t>
  </si>
  <si>
    <t>53.657M</t>
  </si>
  <si>
    <t>70.53031041 N</t>
  </si>
  <si>
    <t>76.08168939 N</t>
  </si>
  <si>
    <t>0.18941373 S</t>
  </si>
  <si>
    <t>742.757K</t>
  </si>
  <si>
    <t>-1.07MXN</t>
  </si>
  <si>
    <t>OMA/BDGRUPO AEROPORTUARIO DEL CENTRO NORT https://s3-symbol-logo.tradingview.com/grupo-aeroportuario-del-centro-nort.svg</t>
  </si>
  <si>
    <t>134.44MXN</t>
  </si>
  <si>
    <t>49.87 N</t>
  </si>
  <si>
    <t>9.704M</t>
  </si>
  <si>
    <t>126.45313565 N</t>
  </si>
  <si>
    <t>146.13786535 N</t>
  </si>
  <si>
    <t>-0.96765027 S</t>
  </si>
  <si>
    <t>72.181K</t>
  </si>
  <si>
    <t>2.28MXN</t>
  </si>
  <si>
    <t>NCLH/NDNORWEGIAN CRUISE LINE HLDGS LTD https://s3-symbol-logo.tradingview.com/norwegian-cruise-line.svg</t>
  </si>
  <si>
    <t>267.22MXN</t>
  </si>
  <si>
    <t>48.26 N</t>
  </si>
  <si>
    <t>1.311M</t>
  </si>
  <si>
    <t>236.87788677 N</t>
  </si>
  <si>
    <t>324.21211123 N</t>
  </si>
  <si>
    <t>-4.62333584 S</t>
  </si>
  <si>
    <t>4.905K</t>
  </si>
  <si>
    <t>-2.78MXN</t>
  </si>
  <si>
    <t>GFAMSA/ADGRUPO FAMSA SAB DE CV https://s3-symbol-logo.tradingview.com/grupo-famsa-sab-de-cv.svg</t>
  </si>
  <si>
    <t>1.27MXN</t>
  </si>
  <si>
    <t>17.48K</t>
  </si>
  <si>
    <t>1.21766782 N</t>
  </si>
  <si>
    <t>1.31433218 N</t>
  </si>
  <si>
    <t>-0.01296591 B</t>
  </si>
  <si>
    <t>13.764K</t>
  </si>
  <si>
    <t>F 			 				FIBRAHD/15DBANCO ACTINVER SA REIT</t>
  </si>
  <si>
    <t>2.52MXN</t>
  </si>
  <si>
    <t>48.21 N</t>
  </si>
  <si>
    <t>1.086K</t>
  </si>
  <si>
    <t>2.37423964 N</t>
  </si>
  <si>
    <t>2.65776036 N</t>
  </si>
  <si>
    <t>-0.03478605 B</t>
  </si>
  <si>
    <t>BRKBDBERKSHIRE HATHAWAY INC https://s3-symbol-logo.tradingview.com/berkshire-hathaway.svg</t>
  </si>
  <si>
    <t>5566.66MXN</t>
  </si>
  <si>
    <t>49.28 N</t>
  </si>
  <si>
    <t>3.936M</t>
  </si>
  <si>
    <t>5335.09333589 N</t>
  </si>
  <si>
    <t>5708.99269411 N</t>
  </si>
  <si>
    <t>-51.94742767 B</t>
  </si>
  <si>
    <t>-34.04MXN</t>
  </si>
  <si>
    <t>SITES1/A-1DOPERADORA DE SITES MEXICANOS SA CV REIT https://s3-symbol-logo.tradingview.com/operadora-de-sites-mexicanos-sa-cv.svg</t>
  </si>
  <si>
    <t>17.19MXN</t>
  </si>
  <si>
    <t>39.07 N</t>
  </si>
  <si>
    <t>733.927K</t>
  </si>
  <si>
    <t>16.06077108 N</t>
  </si>
  <si>
    <t>19.35422872 N</t>
  </si>
  <si>
    <t>-0.88239641 B</t>
  </si>
  <si>
    <t>42.695K</t>
  </si>
  <si>
    <t>-0.05MXN</t>
  </si>
  <si>
    <t>PYPLDPAYPAL HOLDINGS INC https://s3-symbol-logo.tradingview.com/paypal.svg</t>
  </si>
  <si>
    <t>1830.00MXN</t>
  </si>
  <si>
    <t>49.40 N</t>
  </si>
  <si>
    <t>23.79K</t>
  </si>
  <si>
    <t>1683.94857167 N</t>
  </si>
  <si>
    <t>1989.87341833 N</t>
  </si>
  <si>
    <t>-6.53673923 B</t>
  </si>
  <si>
    <t>FIHO/12DDEUTSCHE BANK MEXICO S.A. REIT https://s3-symbol-logo.tradingview.com/deutsche-bank-mexico-sa.svg</t>
  </si>
  <si>
    <t>8.08MXN</t>
  </si>
  <si>
    <t>45.21 N</t>
  </si>
  <si>
    <t>10.884K</t>
  </si>
  <si>
    <t>7.98494703 N</t>
  </si>
  <si>
    <t>8.36105307 N</t>
  </si>
  <si>
    <t>-0.00605442 S</t>
  </si>
  <si>
    <t>1.347K</t>
  </si>
  <si>
    <t>FNOVA/17DBANCO ACTINVER SA REIT https://s3-symbol-logo.tradingview.com/banco-actinver-sa.svg</t>
  </si>
  <si>
    <t>29.43MXN</t>
  </si>
  <si>
    <t>Strong Sell</t>
  </si>
  <si>
    <t>14.98 B</t>
  </si>
  <si>
    <t>16.569K</t>
  </si>
  <si>
    <t>29.31381489 N</t>
  </si>
  <si>
    <t>30.10818491 N</t>
  </si>
  <si>
    <t>-0.37956338 B</t>
  </si>
  <si>
    <t>TRAXION/ADGRUPO TRAXION SAB DE CV https://s3-symbol-logo.tradingview.com/grupo-traxion-sab-de-cv.svg</t>
  </si>
  <si>
    <t>18.50MXN</t>
  </si>
  <si>
    <t>29.49 B</t>
  </si>
  <si>
    <t>1.058M</t>
  </si>
  <si>
    <t>16.97694563 N</t>
  </si>
  <si>
    <t>22.29105407 N</t>
  </si>
  <si>
    <t>-1.07175478 B</t>
  </si>
  <si>
    <t>57.189K</t>
  </si>
  <si>
    <t>0.26MXN</t>
  </si>
  <si>
    <t>LALA/BDGRUPO LALA SAB DE CV https://s3-symbol-logo.tradingview.com/grupo-lala-sab-de-cv.svg</t>
  </si>
  <si>
    <t>12.31MXN</t>
  </si>
  <si>
    <t>26.57 N</t>
  </si>
  <si>
    <t>102.001K</t>
  </si>
  <si>
    <t>12.07435684 N</t>
  </si>
  <si>
    <t>12.60364316 N</t>
  </si>
  <si>
    <t>-0.24627294 B</t>
  </si>
  <si>
    <t>8.286K</t>
  </si>
  <si>
    <t>HCITYDHOTELES CITY https://s3-symbol-logo.tradingview.com/hoteles-city-express-sab-de-cv.svg</t>
  </si>
  <si>
    <t>3.61MXN</t>
  </si>
  <si>
    <t>46.75 N</t>
  </si>
  <si>
    <t>8.076K</t>
  </si>
  <si>
    <t>3.51712507 N</t>
  </si>
  <si>
    <t>3.74087493 N</t>
  </si>
  <si>
    <t>-0.02543323 B</t>
  </si>
  <si>
    <t>2.237K</t>
  </si>
  <si>
    <t>BSMX/BDBANCO SANTANDER MEXICO SA https://s3-symbol-logo.tradingview.com/santander.svg</t>
  </si>
  <si>
    <t>20.90MXN</t>
  </si>
  <si>
    <t>47.59 N</t>
  </si>
  <si>
    <t>15.299K</t>
  </si>
  <si>
    <t>19.93227481 N</t>
  </si>
  <si>
    <t>22.11872469 N</t>
  </si>
  <si>
    <t>-0.10883137 B</t>
  </si>
  <si>
    <t>CUERVODBECLE SAB DE CV https://s3-symbol-logo.tradingview.com/becle.svg</t>
  </si>
  <si>
    <t>36.43MXN</t>
  </si>
  <si>
    <t>34.62 N</t>
  </si>
  <si>
    <t>159.737M</t>
  </si>
  <si>
    <t>34.02683985 N</t>
  </si>
  <si>
    <t>42.05715985 N</t>
  </si>
  <si>
    <t>-1.55495633 B</t>
  </si>
  <si>
    <t>4.385M</t>
  </si>
  <si>
    <t>BADBOEING CO https://s3-symbol-logo.tradingview.com/boeing.svg</t>
  </si>
  <si>
    <t>2662.00MXN</t>
  </si>
  <si>
    <t>39.92 N</t>
  </si>
  <si>
    <t>5.665M</t>
  </si>
  <si>
    <t>2373.1791273 N</t>
  </si>
  <si>
    <t>3217.7858827 N</t>
  </si>
  <si>
    <t>-143.72817946 B</t>
  </si>
  <si>
    <t>2.128K</t>
  </si>
  <si>
    <t>22.10MXN</t>
  </si>
  <si>
    <t>WFCDWELLS FARGO &amp; COMPANY https://s3-symbol-logo.tradingview.com/wells-fargo.svg</t>
  </si>
  <si>
    <t>830.01MXN</t>
  </si>
  <si>
    <t>43.77 N</t>
  </si>
  <si>
    <t>29.88K</t>
  </si>
  <si>
    <t>788.63562941 N</t>
  </si>
  <si>
    <t>909.00337059 N</t>
  </si>
  <si>
    <t>-9.78485708 B</t>
  </si>
  <si>
    <t>GMEXICO/BDGRUPO MEXICO SAB DE CV https://s3-symbol-logo.tradingview.com/grupo-mexico-sab-de-cv.svg</t>
  </si>
  <si>
    <t>70.06MXN</t>
  </si>
  <si>
    <t>40.57 N</t>
  </si>
  <si>
    <t>34.538M</t>
  </si>
  <si>
    <t>64.14517223 N</t>
  </si>
  <si>
    <t>84.10482637 N</t>
  </si>
  <si>
    <t>-1.79727035 B</t>
  </si>
  <si>
    <t>492.978K</t>
  </si>
  <si>
    <t>-1.72MXN</t>
  </si>
  <si>
    <t>XDUNITED STATES STEEL CORP https://s3-symbol-logo.tradingview.com/united-states-steel.svg</t>
  </si>
  <si>
    <t>384.00MXN</t>
  </si>
  <si>
    <t>40.75 N</t>
  </si>
  <si>
    <t>193.92K</t>
  </si>
  <si>
    <t>334.10183377 N</t>
  </si>
  <si>
    <t>473.73716823 N</t>
  </si>
  <si>
    <t>-16.0588643 B</t>
  </si>
  <si>
    <t>-6.00MXN</t>
  </si>
  <si>
    <t>LAB/BDGENOMMA LAB INTERNACIONAL SAB https://s3-symbol-logo.tradingview.com/genomma-lab-internacional-sab.svg</t>
  </si>
  <si>
    <t>13.49MXN</t>
  </si>
  <si>
    <t>34.91 N</t>
  </si>
  <si>
    <t>8.26M</t>
  </si>
  <si>
    <t>12.76297461 N</t>
  </si>
  <si>
    <t>16.50502539 N</t>
  </si>
  <si>
    <t>-0.82347997 S</t>
  </si>
  <si>
    <t>612.295K</t>
  </si>
  <si>
    <t>0.11MXN</t>
  </si>
  <si>
    <t>PINFRADPROMOTORA Y OPERADORA DE INFRSTRCTR https://s3-symbol-logo.tradingview.com/promotora-y-operadora-de-infrstrctr.svg</t>
  </si>
  <si>
    <t>132.72MXN</t>
  </si>
  <si>
    <t>34.09 N</t>
  </si>
  <si>
    <t>101.219M</t>
  </si>
  <si>
    <t>132.78873189 B</t>
  </si>
  <si>
    <t>143.37526711 N</t>
  </si>
  <si>
    <t>-2.35537898 S</t>
  </si>
  <si>
    <t>762.647K</t>
  </si>
  <si>
    <t>1.06MXN</t>
  </si>
  <si>
    <t>GRUMA/BDGRUMA SAB DE CV https://s3-symbol-logo.tradingview.com/gruma-sab-de-cv.svg</t>
  </si>
  <si>
    <t>201.40MXN</t>
  </si>
  <si>
    <t>39.61 N</t>
  </si>
  <si>
    <t>24.612M</t>
  </si>
  <si>
    <t>190.947133 N</t>
  </si>
  <si>
    <t>227.696866 N</t>
  </si>
  <si>
    <t>-7.32911406 S</t>
  </si>
  <si>
    <t>122.206K</t>
  </si>
  <si>
    <t>2.85MXN</t>
  </si>
  <si>
    <t>VESTADCORPORACION INMOBILIARIA VESTA SAB https://s3-symbol-logo.tradingview.com/corporacion-inmobiliaria-vesta-sab.svg</t>
  </si>
  <si>
    <t>37.55MXN</t>
  </si>
  <si>
    <t>43.74 N</t>
  </si>
  <si>
    <t>4.639M</t>
  </si>
  <si>
    <t>36.66495274 N</t>
  </si>
  <si>
    <t>39.53104756 N</t>
  </si>
  <si>
    <t>-0.23466974 S</t>
  </si>
  <si>
    <t>123.542K</t>
  </si>
  <si>
    <t>0.20MXN</t>
  </si>
  <si>
    <t>COSTDCOSTCO WHOLESALE CORP https://s3-symbol-logo.tradingview.com/costco-wholesale.svg</t>
  </si>
  <si>
    <t>9660.00MXN</t>
  </si>
  <si>
    <t>39.27 N</t>
  </si>
  <si>
    <t>38.64K</t>
  </si>
  <si>
    <t>9155.68851219 N</t>
  </si>
  <si>
    <t>10716.92258781 N</t>
  </si>
  <si>
    <t>-257.35137466 S</t>
  </si>
  <si>
    <t>AEROMEXDGRUPO AEROMEXICO SAB DE CV https://s3-symbol-logo.tradingview.com/grupo-aeromexico.svg</t>
  </si>
  <si>
    <t>169.33MXN</t>
  </si>
  <si>
    <t>29.47 N</t>
  </si>
  <si>
    <t>6.604K</t>
  </si>
  <si>
    <t>160.93818126 N</t>
  </si>
  <si>
    <t>203.21281974 N</t>
  </si>
  <si>
    <t>-7.39920657 S</t>
  </si>
  <si>
    <t>MCDDMCDONALD'S CORPORATION https://s3-symbol-logo.tradingview.com/mcdonalds.svg</t>
  </si>
  <si>
    <t>4791.00MXN</t>
  </si>
  <si>
    <t>33.66 N</t>
  </si>
  <si>
    <t>9.582K</t>
  </si>
  <si>
    <t>4619.25921843 N</t>
  </si>
  <si>
    <t>5304.69469157 N</t>
  </si>
  <si>
    <t>-112.00525119 S</t>
  </si>
  <si>
    <t>TCEHY/NDTENCENT HOLDINGS LIMITED DR https://s3-symbol-logo.tradingview.com/tencent.svg</t>
  </si>
  <si>
    <t>690.00MXN</t>
  </si>
  <si>
    <t>36.08 N</t>
  </si>
  <si>
    <t>4.14K</t>
  </si>
  <si>
    <t>644.78186429 N</t>
  </si>
  <si>
    <t>805.38913871 N</t>
  </si>
  <si>
    <t>-30.62441261 S</t>
  </si>
  <si>
    <t>VITRO/ADVITRO SAB DE CV https://s3-symbol-logo.tradingview.com/vitro-sab-de-cv.svg</t>
  </si>
  <si>
    <t>17.90MXN</t>
  </si>
  <si>
    <t>5.17 N</t>
  </si>
  <si>
    <t>149.841K</t>
  </si>
  <si>
    <t>17.59681901 N</t>
  </si>
  <si>
    <t>20.51118089 N</t>
  </si>
  <si>
    <t>-0.63891776 S</t>
  </si>
  <si>
    <t>8.371K</t>
  </si>
  <si>
    <t>NOK/NDNOKIA OYJ DR https://s3-symbol-logo.tradingview.com/nokia.svg</t>
  </si>
  <si>
    <t>90.00MXN</t>
  </si>
  <si>
    <t>43.35 N</t>
  </si>
  <si>
    <t>2.61K</t>
  </si>
  <si>
    <t>80.26026026 N</t>
  </si>
  <si>
    <t>105.88474094 N</t>
  </si>
  <si>
    <t>-3.26788859 S</t>
  </si>
  <si>
    <t>GEDGENERAL ELECTRIC CO https://s3-symbol-logo.tradingview.com/general-electric.svg</t>
  </si>
  <si>
    <t>1351.35MXN</t>
  </si>
  <si>
    <t>44.85 N</t>
  </si>
  <si>
    <t>1.351K</t>
  </si>
  <si>
    <t>1213.81916195 N</t>
  </si>
  <si>
    <t>1500.09883805 N</t>
  </si>
  <si>
    <t>-41.60860142 B</t>
  </si>
  <si>
    <t>GICSA/BDGRUPO GICSA SAB DE CV https://s3-symbol-logo.tradingview.com/grupo-gicsa-sab-de-cv.svg</t>
  </si>
  <si>
    <t>1.86MXN</t>
  </si>
  <si>
    <t>40.46 N</t>
  </si>
  <si>
    <t>1.84910767 N</t>
  </si>
  <si>
    <t>2.00689233 N</t>
  </si>
  <si>
    <t>-0.02733054 S</t>
  </si>
  <si>
    <t>GILDDGILEAD SCIENCES INC https://s3-symbol-logo.tradingview.com/gilead.svg</t>
  </si>
  <si>
    <t>1270.01MXN</t>
  </si>
  <si>
    <t>48.87 N</t>
  </si>
  <si>
    <t>1.27K</t>
  </si>
  <si>
    <t>1219.76469845 N</t>
  </si>
  <si>
    <t>1345.14430155 N</t>
  </si>
  <si>
    <t>-2.80883679 S</t>
  </si>
  <si>
    <t>MRNADMODERNA INC https://s3-symbol-logo.tradingview.com/moderna.svg</t>
  </si>
  <si>
    <t>2527.98MXN</t>
  </si>
  <si>
    <t>43.37 N</t>
  </si>
  <si>
    <t>1.651M</t>
  </si>
  <si>
    <t>2308.87019316 N</t>
  </si>
  <si>
    <t>2849.01482684 N</t>
  </si>
  <si>
    <t>-110.94741459 B</t>
  </si>
  <si>
    <t>63.57MXN</t>
  </si>
  <si>
    <t>FINN/13DDEUTSCHE BANK MEXICO S.A. REIT https://s3-symbol-logo.tradingview.com/deutsche-bank-mexico-sa.svg</t>
  </si>
  <si>
    <t>3.47MXN</t>
  </si>
  <si>
    <t>44.04 N</t>
  </si>
  <si>
    <t>27.656K</t>
  </si>
  <si>
    <t>3.45873987 N</t>
  </si>
  <si>
    <t>3.55126013 N</t>
  </si>
  <si>
    <t>-0.0157879 B</t>
  </si>
  <si>
    <t>7.97K</t>
  </si>
  <si>
    <t>ORBIADORBIA ADVANCE CORP S A B DE CV https://s3-symbol-logo.tradingview.com/orbia-advance-s-a-b-de-cv.svg</t>
  </si>
  <si>
    <t>33.84MXN</t>
  </si>
  <si>
    <t>32.06 N</t>
  </si>
  <si>
    <t>6.977M</t>
  </si>
  <si>
    <t>31.97189203 N</t>
  </si>
  <si>
    <t>40.54310697 N</t>
  </si>
  <si>
    <t>-1.71139606 S</t>
  </si>
  <si>
    <t>206.169K</t>
  </si>
  <si>
    <t>ELEKTRADGRUPO ELEKTRA https://s3-symbol-logo.tradingview.com/grupo-elektra-sab-de-cv.svg</t>
  </si>
  <si>
    <t>1010.00MXN</t>
  </si>
  <si>
    <t>38.10 N</t>
  </si>
  <si>
    <t>3.418M</t>
  </si>
  <si>
    <t>996.48774114 N</t>
  </si>
  <si>
    <t>1061.82423886 N</t>
  </si>
  <si>
    <t>-16.19599917 B</t>
  </si>
  <si>
    <t>3.384K</t>
  </si>
  <si>
    <t>FIBRAPL/14DBANCO ACTINVER SA REIT https://s3-symbol-logo.tradingview.com/prologis.svg</t>
  </si>
  <si>
    <t>50.91MXN</t>
  </si>
  <si>
    <t>41.26 N</t>
  </si>
  <si>
    <t>7.522M</t>
  </si>
  <si>
    <t>49.81744384 N</t>
  </si>
  <si>
    <t>54.17881196 N</t>
  </si>
  <si>
    <t>-0.60887894 S</t>
  </si>
  <si>
    <t>147.754K</t>
  </si>
  <si>
    <t>-0.30MXN</t>
  </si>
  <si>
    <t>MADMASTERCARD INCORPORATED https://s3-symbol-logo.tradingview.com/mastercard.svg</t>
  </si>
  <si>
    <t>6043.00MXN</t>
  </si>
  <si>
    <t>41.33 N</t>
  </si>
  <si>
    <t>1.251M</t>
  </si>
  <si>
    <t>5559.59127218 N</t>
  </si>
  <si>
    <t>6782.45968782 N</t>
  </si>
  <si>
    <t>-199.35420378 B</t>
  </si>
  <si>
    <t>JPMDJPMORGAN CHASE &amp; CO. https://s3-symbol-logo.tradingview.com/jpmorgan-chase.svg</t>
  </si>
  <si>
    <t>2156.70MXN</t>
  </si>
  <si>
    <t>39.86 N</t>
  </si>
  <si>
    <t>36.664K</t>
  </si>
  <si>
    <t>2067.05864783 N</t>
  </si>
  <si>
    <t>2412.49032217 N</t>
  </si>
  <si>
    <t>-41.57762973 S</t>
  </si>
  <si>
    <t>FIBRAMQ/12DCIBANCO SA INSTIT DE BANCA MULTIPLE REIT https://s3-symbol-logo.tradingview.com/cibanco-sa-instit-de-banca-multiple.svg</t>
  </si>
  <si>
    <t>24.74MXN</t>
  </si>
  <si>
    <t>48.18 N</t>
  </si>
  <si>
    <t>2.711M</t>
  </si>
  <si>
    <t>23.84442311 N</t>
  </si>
  <si>
    <t>25.95157729 N</t>
  </si>
  <si>
    <t>-0.17994736 B</t>
  </si>
  <si>
    <t>109.59K</t>
  </si>
  <si>
    <t>ALPEK/ADALPEK SAB DE CV https://s3-symbol-logo.tradingview.com/alpek-sab-de-cv.svg</t>
  </si>
  <si>
    <t>26.50MXN</t>
  </si>
  <si>
    <t>46.07 N</t>
  </si>
  <si>
    <t>663.693K</t>
  </si>
  <si>
    <t>24.98226574 N</t>
  </si>
  <si>
    <t>28.83773436 N</t>
  </si>
  <si>
    <t>-0.29494239 B</t>
  </si>
  <si>
    <t>25.045K</t>
  </si>
  <si>
    <t>-0.33MXN</t>
  </si>
  <si>
    <t>AZTECA/CPODTV AZTECA SAB DE CV https://s3-symbol-logo.tradingview.com/tv-azteca-sab-de-cv.svg</t>
  </si>
  <si>
    <t>0.720MXN</t>
  </si>
  <si>
    <t>38.23 N</t>
  </si>
  <si>
    <t>2.265K</t>
  </si>
  <si>
    <t>0.69143715 N</t>
  </si>
  <si>
    <t>0.85936285 N</t>
  </si>
  <si>
    <t>-0.02394044 S</t>
  </si>
  <si>
    <t>3.146K</t>
  </si>
  <si>
    <t>0.000MXN</t>
  </si>
  <si>
    <t>TLEVISA/CPODGRUPO TELEVISA SAB https://s3-symbol-logo.tradingview.com/grupo-televisa.svg</t>
  </si>
  <si>
    <t>21.39MXN</t>
  </si>
  <si>
    <t>29.42 N</t>
  </si>
  <si>
    <t>4.902M</t>
  </si>
  <si>
    <t>20.48952843 N</t>
  </si>
  <si>
    <t>26.18947127 N</t>
  </si>
  <si>
    <t>-1.31834628 B</t>
  </si>
  <si>
    <t>229.162K</t>
  </si>
  <si>
    <t>-0.16MXN</t>
  </si>
  <si>
    <t>VDVISA INC https://s3-symbol-logo.tradingview.com/visa.svg</t>
  </si>
  <si>
    <t>3666.00MXN</t>
  </si>
  <si>
    <t>36.84 N</t>
  </si>
  <si>
    <t>219.96K</t>
  </si>
  <si>
    <t>3479.6345068 N</t>
  </si>
  <si>
    <t>4088.6855132 N</t>
  </si>
  <si>
    <t>-100.34899225 B</t>
  </si>
  <si>
    <t>-4.00MXN</t>
  </si>
  <si>
    <t>CEMEX/CPODCEMEX S.A.B. DE C.V. https://s3-symbol-logo.tradingview.com/cemex.svg</t>
  </si>
  <si>
    <t>7.16MXN</t>
  </si>
  <si>
    <t>43.92 N</t>
  </si>
  <si>
    <t>17.516M</t>
  </si>
  <si>
    <t>6.53133743 N</t>
  </si>
  <si>
    <t>7.92166257 N</t>
  </si>
  <si>
    <t>-0.19116823 B</t>
  </si>
  <si>
    <t>2.446M</t>
  </si>
  <si>
    <t>-0.11MXN</t>
  </si>
  <si>
    <t>BOLSA/ADBOLSA MEXICANA DE VALORES SAB DE CV https://s3-symbol-logo.tradingview.com/bolsa-mexicana-de-valores-sab-de-cv.svg</t>
  </si>
  <si>
    <t>34.28MXN</t>
  </si>
  <si>
    <t>43.49 N</t>
  </si>
  <si>
    <t>959.292K</t>
  </si>
  <si>
    <t>32.73096302 N</t>
  </si>
  <si>
    <t>36.90403568 N</t>
  </si>
  <si>
    <t>-0.49597359 B</t>
  </si>
  <si>
    <t>27.984K</t>
  </si>
  <si>
    <t>-0.84MXN</t>
  </si>
  <si>
    <t>FEMSA/UBDDFOMENTO ECONOMICO MEXICANO SAB DE C https://s3-symbol-logo.tradingview.com/femsa.svg</t>
  </si>
  <si>
    <t>128.26MXN</t>
  </si>
  <si>
    <t>49.97 N</t>
  </si>
  <si>
    <t>18.302M</t>
  </si>
  <si>
    <t>121.291068 N</t>
  </si>
  <si>
    <t>135.489933 N</t>
  </si>
  <si>
    <t>-0.26352602 B</t>
  </si>
  <si>
    <t>142.693K</t>
  </si>
  <si>
    <t>-2.24MXN</t>
  </si>
  <si>
    <t>VOLAR/ADCONTROLADORA VUELA CIA DE AVIACION https://s3-symbol-logo.tradingview.com/controladora-vuela-cia-de-aviacion.svg</t>
  </si>
  <si>
    <t>16.04MXN</t>
  </si>
  <si>
    <t>44.06 N</t>
  </si>
  <si>
    <t>3.235M</t>
  </si>
  <si>
    <t>13.67199005 N</t>
  </si>
  <si>
    <t>19.42900965 N</t>
  </si>
  <si>
    <t>-0.78998719 B</t>
  </si>
  <si>
    <t>201.663K</t>
  </si>
  <si>
    <t>METADMETA PLATFORMS INC https://s3-symbol-logo.tradingview.com/meta-platforms.svg</t>
  </si>
  <si>
    <t>2723.83MXN</t>
  </si>
  <si>
    <t>33.04 N</t>
  </si>
  <si>
    <t>713.643K</t>
  </si>
  <si>
    <t>2540.62621808 N</t>
  </si>
  <si>
    <t>3255.97772192 N</t>
  </si>
  <si>
    <t>-124.23001079 B</t>
  </si>
  <si>
    <t>3.34MXN</t>
  </si>
  <si>
    <t>GMDGENERAL MOTORS CO https://s3-symbol-logo.tradingview.com/general-motors.svg</t>
  </si>
  <si>
    <t>680.00MXN</t>
  </si>
  <si>
    <t>38.44 N</t>
  </si>
  <si>
    <t>95.88K</t>
  </si>
  <si>
    <t>619.11681448 N</t>
  </si>
  <si>
    <t>860.15619652 N</t>
  </si>
  <si>
    <t>-25.09432137 S</t>
  </si>
  <si>
    <t>-1.10MXN</t>
  </si>
  <si>
    <t>BABA/NDALIBABA GROUP HOLDING LTD DR https://s3-symbol-logo.tradingview.com/alibaba.svg</t>
  </si>
  <si>
    <t>1650.01MXN</t>
  </si>
  <si>
    <t>42.43 N</t>
  </si>
  <si>
    <t>92.401K</t>
  </si>
  <si>
    <t>1517.4442508 N</t>
  </si>
  <si>
    <t>1862.5337492 N</t>
  </si>
  <si>
    <t>-49.14281393 B</t>
  </si>
  <si>
    <t>-14.99MXN</t>
  </si>
  <si>
    <t>AALDAMERICAN AIRLINES GROUP INC https://s3-symbol-logo.tradingview.com/american-airlines-group.svg</t>
  </si>
  <si>
    <t>247.50MXN</t>
  </si>
  <si>
    <t>41.63 N</t>
  </si>
  <si>
    <t>139.59K</t>
  </si>
  <si>
    <t>230.8661033 N</t>
  </si>
  <si>
    <t>291.8418937 N</t>
  </si>
  <si>
    <t>-7.30668124 B</t>
  </si>
  <si>
    <t>-2.50MXN</t>
  </si>
  <si>
    <t>BYNDDBEYOND MEAT INC https://s3-symbol-logo.tradingview.com/beyond-meat.svg</t>
  </si>
  <si>
    <t>293.00MXN</t>
  </si>
  <si>
    <t>31.17 N</t>
  </si>
  <si>
    <t>7.325K</t>
  </si>
  <si>
    <t>230.32266498 N</t>
  </si>
  <si>
    <t>445.92333102 N</t>
  </si>
  <si>
    <t>-53.08939135 B</t>
  </si>
  <si>
    <t>-2.00MXN</t>
  </si>
  <si>
    <t>TSLADTESLA INC https://s3-symbol-logo.tradingview.com/tesla.svg</t>
  </si>
  <si>
    <t>4590.00MXN</t>
  </si>
  <si>
    <t>26.67 N</t>
  </si>
  <si>
    <t>5.044M</t>
  </si>
  <si>
    <t>4591.1313331 B</t>
  </si>
  <si>
    <t>6580.3217069 N</t>
  </si>
  <si>
    <t>-263.10602999 S</t>
  </si>
  <si>
    <t>1.099K</t>
  </si>
  <si>
    <t>-186.01MXN</t>
  </si>
  <si>
    <t>INTCDINTEL CORP https://s3-symbol-logo.tradingview.com/intel.svg</t>
  </si>
  <si>
    <t>522.01MXN</t>
  </si>
  <si>
    <t>28.33 N</t>
  </si>
  <si>
    <t>516.79K</t>
  </si>
  <si>
    <t>507.13834231 N</t>
  </si>
  <si>
    <t>620.33065569 N</t>
  </si>
  <si>
    <t>-30.46648222 B</t>
  </si>
  <si>
    <t>-22.99MXN</t>
  </si>
  <si>
    <t>MSFTDMICROSOFT CORP. https://s3-symbol-logo.tradingview.com/microsoft.svg</t>
  </si>
  <si>
    <t>4740.00MXN</t>
  </si>
  <si>
    <t>37.30 N</t>
  </si>
  <si>
    <t>985.92K</t>
  </si>
  <si>
    <t>4613.13016541 N</t>
  </si>
  <si>
    <t>5214.70788459 N</t>
  </si>
  <si>
    <t>-108.62097603 B</t>
  </si>
  <si>
    <t>-60.05MXN</t>
  </si>
  <si>
    <t>CCL1/NDCARNIVAL CORP https://s3-symbol-logo.tradingview.com/carnival.svg</t>
  </si>
  <si>
    <t>134.01MXN</t>
  </si>
  <si>
    <t>30.98 N</t>
  </si>
  <si>
    <t>337.303K</t>
  </si>
  <si>
    <t>126.91159071 N</t>
  </si>
  <si>
    <t>238.37540429 N</t>
  </si>
  <si>
    <t>-15.59826435 S</t>
  </si>
  <si>
    <t>2.517K</t>
  </si>
  <si>
    <t>-6.29MXN</t>
  </si>
  <si>
    <t>NVDADNVIDIA CORP https://s3-symbol-logo.tradingview.com/nvidia.svg</t>
  </si>
  <si>
    <t>2490.00MXN</t>
  </si>
  <si>
    <t>36.48 N</t>
  </si>
  <si>
    <t>465.63K</t>
  </si>
  <si>
    <t>2383.0700238 N</t>
  </si>
  <si>
    <t>2819.3150162 N</t>
  </si>
  <si>
    <t>-131.19239932 B</t>
  </si>
  <si>
    <t>-55.00MXN</t>
  </si>
  <si>
    <t>AMDDADVANCED MICRO DEVICES INC https://s3-symbol-logo.tradingview.com/advanced-micro-devices.svg</t>
  </si>
  <si>
    <t>1230.00MXN</t>
  </si>
  <si>
    <t>25.78 N</t>
  </si>
  <si>
    <t>5.213M</t>
  </si>
  <si>
    <t>1185.29795748 N</t>
  </si>
  <si>
    <t>1680.33204252 N</t>
  </si>
  <si>
    <t>-106.90513785 B</t>
  </si>
  <si>
    <t>4.238K</t>
  </si>
  <si>
    <t>-90.00MXN</t>
  </si>
  <si>
    <t>AMX/LDAMERICA MOVIL SAB DE CV https://s3-symbol-logo.tradingview.com/america-movil.svg</t>
  </si>
  <si>
    <t>16.41MXN</t>
  </si>
  <si>
    <t>35.83 N</t>
  </si>
  <si>
    <t>66.832M</t>
  </si>
  <si>
    <t>16.25194717 N</t>
  </si>
  <si>
    <t>18.12205323 N</t>
  </si>
  <si>
    <t>-0.36310672 S</t>
  </si>
  <si>
    <t>4.073M</t>
  </si>
  <si>
    <t>-0.08MXN</t>
  </si>
  <si>
    <t>UBERDUBER TECHNOLOGIES INC https://s3-symbol-logo.tradingview.com/uber.svg</t>
  </si>
  <si>
    <t>565.00MXN</t>
  </si>
  <si>
    <t>46.62 N</t>
  </si>
  <si>
    <t>14.69K</t>
  </si>
  <si>
    <t>507.3920604 N</t>
  </si>
  <si>
    <t>675.1409466 N</t>
  </si>
  <si>
    <t>-6.47899495 S</t>
  </si>
  <si>
    <t>0.60MXN</t>
  </si>
  <si>
    <t>WYNNDWYNN RESORTS LTD https://s3-symbol-logo.tradingview.com/wynn-resorts.svg</t>
  </si>
  <si>
    <t>1492.00MXN</t>
  </si>
  <si>
    <t>66.37 N</t>
  </si>
  <si>
    <t>3.19M</t>
  </si>
  <si>
    <t>1155.5599945 N</t>
  </si>
  <si>
    <t>1456.1790155 S</t>
  </si>
  <si>
    <t>39.34611661 B</t>
  </si>
  <si>
    <t>2.138K</t>
  </si>
  <si>
    <t>32.00MXN</t>
  </si>
  <si>
    <t>APADAPA CORPORATION https://s3-symbol-logo.tradingview.com/apa-corporation.svg</t>
  </si>
  <si>
    <t>870.00MXN</t>
  </si>
  <si>
    <t>66.43 N</t>
  </si>
  <si>
    <t>2.652M</t>
  </si>
  <si>
    <t>637.54176356 N</t>
  </si>
  <si>
    <t>883.76924244 N</t>
  </si>
  <si>
    <t>14.57107982 B</t>
  </si>
  <si>
    <t>3.048K</t>
  </si>
  <si>
    <t>12.00MXN</t>
  </si>
  <si>
    <t>F 			 				FSHOP/13DCIBANCO SA INSTIT DE BANCA MULTIPLE REIT</t>
  </si>
  <si>
    <t>6.44MXN</t>
  </si>
  <si>
    <t>60.77 N</t>
  </si>
  <si>
    <t>7.895K</t>
  </si>
  <si>
    <t>6.0874741 N</t>
  </si>
  <si>
    <t>6.4735259 N</t>
  </si>
  <si>
    <t>0.03060827 B</t>
  </si>
  <si>
    <t>1.226K</t>
  </si>
  <si>
    <t>ACDARCA CONTINENTAL SAB DE CV https://s3-symbol-logo.tradingview.com/arca-continental-sab-de-cv.svg</t>
  </si>
  <si>
    <t>143.50MXN</t>
  </si>
  <si>
    <t>58.34 N</t>
  </si>
  <si>
    <t>8.97M</t>
  </si>
  <si>
    <t>137.38520999 N</t>
  </si>
  <si>
    <t>145.27979001 N</t>
  </si>
  <si>
    <t>1.09790414 B</t>
  </si>
  <si>
    <t>62.508K</t>
  </si>
  <si>
    <t>0.33MXN</t>
  </si>
  <si>
    <t>SBUXDSTARBUCKS CORP https://s3-symbol-logo.tradingview.com/starbucks.svg</t>
  </si>
  <si>
    <t>1800.15MXN</t>
  </si>
  <si>
    <t>56.52 N</t>
  </si>
  <si>
    <t>4.241M</t>
  </si>
  <si>
    <t>1668.27218069 N</t>
  </si>
  <si>
    <t>1867.74781931 N</t>
  </si>
  <si>
    <t>9.11251148 B</t>
  </si>
  <si>
    <t>2.356K</t>
  </si>
  <si>
    <t>-19.85MXN</t>
  </si>
  <si>
    <t>CHDRAUI/BDGRUPO COMERCIAL CHEDRAUI SAB DE CV https://s3-symbol-logo.tradingview.com/grupo-comercial-chedraui-sab-de-cv.svg</t>
  </si>
  <si>
    <t>62.67MXN</t>
  </si>
  <si>
    <t>71.03 N</t>
  </si>
  <si>
    <t>16.123M</t>
  </si>
  <si>
    <t>55.26916975 N</t>
  </si>
  <si>
    <t>62.23183015 S</t>
  </si>
  <si>
    <t>0.87883227 B</t>
  </si>
  <si>
    <t>257.264K</t>
  </si>
  <si>
    <t>0.51MXN</t>
  </si>
  <si>
    <t>VISTA/ADVISTA OIL &amp; GAS SAB DE CV https://s3-symbol-logo.tradingview.com/vista-oil-and-gas.svg</t>
  </si>
  <si>
    <t>238.00MXN</t>
  </si>
  <si>
    <t>88.84 N</t>
  </si>
  <si>
    <t>27.846K</t>
  </si>
  <si>
    <t>180.29668836 N</t>
  </si>
  <si>
    <t>229.42631164 S</t>
  </si>
  <si>
    <t>9.72105044 B</t>
  </si>
  <si>
    <t>GFNORTE/ODGRUPO FINANCIERO BANORTE https://s3-symbol-logo.tradingview.com/banorte.svg</t>
  </si>
  <si>
    <t>138.48MXN</t>
  </si>
  <si>
    <t>65.31 N</t>
  </si>
  <si>
    <t>296.766M</t>
  </si>
  <si>
    <t>124.05610422 N</t>
  </si>
  <si>
    <t>140.06989178 N</t>
  </si>
  <si>
    <t>2.8797771 B</t>
  </si>
  <si>
    <t>2.143M</t>
  </si>
  <si>
    <t>0.47MXN</t>
  </si>
  <si>
    <t>TERRA/13DCIBANCO SA INSTIT DE BANCA MULTIPLE REIT https://s3-symbol-logo.tradingview.com/cibanco-sa-instit-de-banca-multiple.svg</t>
  </si>
  <si>
    <t>26.13MXN</t>
  </si>
  <si>
    <t>42.51 N</t>
  </si>
  <si>
    <t>1.18M</t>
  </si>
  <si>
    <t>25.6930363 N</t>
  </si>
  <si>
    <t>27.4919636 N</t>
  </si>
  <si>
    <t>-0.2390498 S</t>
  </si>
  <si>
    <t>45.15K</t>
  </si>
  <si>
    <t>-0.18MXN</t>
  </si>
  <si>
    <t>QDQUALITAS COMPAÑÍA DE SEGUROS https://s3-symbol-logo.tradingview.com/qualitas-controladora-sab-de-cv.svg</t>
  </si>
  <si>
    <t>80.38MXN</t>
  </si>
  <si>
    <t>31.77 N</t>
  </si>
  <si>
    <t>33.724M</t>
  </si>
  <si>
    <t>80.07638389 N</t>
  </si>
  <si>
    <t>86.93261681 N</t>
  </si>
  <si>
    <t>-1.56499166 S</t>
  </si>
  <si>
    <t>419.56K</t>
  </si>
  <si>
    <t>-1.13MXN</t>
  </si>
  <si>
    <t>KIMBER/ADKIMBERLY-CLARK DE MEXICO SAB DE CV https://s3-symbol-logo.tradingview.com/kimberly-clark.svg</t>
  </si>
  <si>
    <t>26.44MXN</t>
  </si>
  <si>
    <t>42.58 N</t>
  </si>
  <si>
    <t>7.347M</t>
  </si>
  <si>
    <t>25.35061287 N</t>
  </si>
  <si>
    <t>28.84138693 N</t>
  </si>
  <si>
    <t>-0.45877606 B</t>
  </si>
  <si>
    <t>277.893K</t>
  </si>
  <si>
    <t>-0.41MXN</t>
  </si>
  <si>
    <t>GOOGLDALPHABET INC (GOOGLE) CLASS A https://s3-symbol-logo.tradingview.com/alphabet.svg</t>
  </si>
  <si>
    <t>2001.17MXN</t>
  </si>
  <si>
    <t>41.02 N</t>
  </si>
  <si>
    <t>668.391K</t>
  </si>
  <si>
    <t>1901.44498263 N</t>
  </si>
  <si>
    <t>2173.44004737 N</t>
  </si>
  <si>
    <t>-51.68069366 B</t>
  </si>
  <si>
    <t>-0.83MXN</t>
  </si>
  <si>
    <t>SPCEDVIRGIN GALACTIC HLDGS INC https://s3-symbol-logo.tradingview.com/virgin-galactic.svg</t>
  </si>
  <si>
    <t>98.62MXN</t>
  </si>
  <si>
    <t>36.89 N</t>
  </si>
  <si>
    <t>86.983K</t>
  </si>
  <si>
    <t>89.96032498 N</t>
  </si>
  <si>
    <t>118.05167482 N</t>
  </si>
  <si>
    <t>-5.9128211 B</t>
  </si>
  <si>
    <t>-4.38MXN</t>
  </si>
  <si>
    <t>AMZNDAMAZON COM INC https://s3-symbol-logo.tradingview.com/amazon.svg</t>
  </si>
  <si>
    <t>2329.65MXN</t>
  </si>
  <si>
    <t>40.39 N</t>
  </si>
  <si>
    <t>2.6M</t>
  </si>
  <si>
    <t>2193.74296011 N</t>
  </si>
  <si>
    <t>2660.67401989 N</t>
  </si>
  <si>
    <t>-60.15622383 B</t>
  </si>
  <si>
    <t>1.116K</t>
  </si>
  <si>
    <t>-79.34MXN</t>
  </si>
  <si>
    <t>NIO/NDNIO INC https://s3-symbol-logo.tradingview.com/nio.svg</t>
  </si>
  <si>
    <t>279.45MXN</t>
  </si>
  <si>
    <t>29.53 N</t>
  </si>
  <si>
    <t>2.642M</t>
  </si>
  <si>
    <t>266.75893719 N</t>
  </si>
  <si>
    <t>460.89406881 N</t>
  </si>
  <si>
    <t>-24.69325758 S</t>
  </si>
  <si>
    <t>9.453K</t>
  </si>
  <si>
    <t>-18.68MXN</t>
  </si>
  <si>
    <t>KODCOCA-COLA CO https://s3-symbol-logo.tradingview.com/coca-cola.svg</t>
  </si>
  <si>
    <t>1096.00MXN</t>
  </si>
  <si>
    <t>16.47 N</t>
  </si>
  <si>
    <t>235.64K</t>
  </si>
  <si>
    <t>1090.69769188 N</t>
  </si>
  <si>
    <t>1255.10831812 N</t>
  </si>
  <si>
    <t>-36.07047791 S</t>
  </si>
  <si>
    <t>0.97MXN</t>
  </si>
  <si>
    <t>ALFA/ADALFA S.A.B. DE C.V. https://s3-symbol-logo.tradingview.com/alfa.svg</t>
  </si>
  <si>
    <t>12.40MXN</t>
  </si>
  <si>
    <t>36.19 N</t>
  </si>
  <si>
    <t>3.535M</t>
  </si>
  <si>
    <t>12.30893838 N</t>
  </si>
  <si>
    <t>13.59106162 N</t>
  </si>
  <si>
    <t>-0.25376659 S</t>
  </si>
  <si>
    <t>285.107K</t>
  </si>
  <si>
    <t>-0.23MXN</t>
  </si>
  <si>
    <t>PFEDPFIZER INC https://s3-symbol-logo.tradingview.com/pfizer.svg</t>
  </si>
  <si>
    <t>851.50MXN</t>
  </si>
  <si>
    <t>29.59 N</t>
  </si>
  <si>
    <t>24.694K</t>
  </si>
  <si>
    <t>847.15177372 N</t>
  </si>
  <si>
    <t>948.70822528 N</t>
  </si>
  <si>
    <t>-21.28205058 S</t>
  </si>
  <si>
    <t>2.50MXN</t>
  </si>
  <si>
    <t>WMTDWALMART INC https://s3-symbol-logo.tradingview.com/walmart.svg</t>
  </si>
  <si>
    <t>2611.10MXN</t>
  </si>
  <si>
    <t>41.76 N</t>
  </si>
  <si>
    <t>174.944K</t>
  </si>
  <si>
    <t>2602.73379908 N</t>
  </si>
  <si>
    <t>2744.36821092 N</t>
  </si>
  <si>
    <t>-9.66034636 S</t>
  </si>
  <si>
    <t>DISDTHE WALT DISNEY COMPANY https://s3-symbol-logo.tradingview.com/walt-disney.svg</t>
  </si>
  <si>
    <t>1965.00MXN</t>
  </si>
  <si>
    <t>37.14 N</t>
  </si>
  <si>
    <t>1.698M</t>
  </si>
  <si>
    <t>1834.69763108 N</t>
  </si>
  <si>
    <t>2321.95638892 N</t>
  </si>
  <si>
    <t>-67.24031825 S</t>
  </si>
  <si>
    <t>14.98MXN</t>
  </si>
  <si>
    <t>BACDBANK OF AMERICA CORPORATION https://s3-symbol-logo.tradingview.com/bank-of-america.svg</t>
  </si>
  <si>
    <t>617.00MXN</t>
  </si>
  <si>
    <t>36.77 N</t>
  </si>
  <si>
    <t>1.045M</t>
  </si>
  <si>
    <t>593.10574776 N</t>
  </si>
  <si>
    <t>712.22625924 N</t>
  </si>
  <si>
    <t>-15.24226004 S</t>
  </si>
  <si>
    <t>1.694K</t>
  </si>
  <si>
    <t>-13.00MXN</t>
  </si>
  <si>
    <t>AXPDAMERICAN EXPRESS CO https://s3-symbol-logo.tradingview.com/american-express.svg</t>
  </si>
  <si>
    <t>2790.00MXN</t>
  </si>
  <si>
    <t>36.78 N</t>
  </si>
  <si>
    <t>47.43K</t>
  </si>
  <si>
    <t>2626.09194854 N</t>
  </si>
  <si>
    <t>3232.23803146 N</t>
  </si>
  <si>
    <t>-74.89420245 S</t>
  </si>
  <si>
    <t>NKEDNIKE INC https://s3-symbol-logo.tradingview.com/nike.svg</t>
  </si>
  <si>
    <t>1758.01MXN</t>
  </si>
  <si>
    <t>32.84 N</t>
  </si>
  <si>
    <t>1.617M</t>
  </si>
  <si>
    <t>1646.15840436 N</t>
  </si>
  <si>
    <t>2280.99361564 N</t>
  </si>
  <si>
    <t>-106.38738879 S</t>
  </si>
  <si>
    <t>-12.02MXN</t>
  </si>
  <si>
    <t>CDCITIGROUP INC. https://s3-symbol-logo.tradingview.com/citigroup.svg</t>
  </si>
  <si>
    <t>849.50MXN</t>
  </si>
  <si>
    <t>33.02 N</t>
  </si>
  <si>
    <t>775.594K</t>
  </si>
  <si>
    <t>806.49868757 N</t>
  </si>
  <si>
    <t>1024.17632643 N</t>
  </si>
  <si>
    <t>-35.91521608 S</t>
  </si>
  <si>
    <t>-10.50MXN</t>
  </si>
  <si>
    <t>ALSEADALSEA https://s3-symbol-logo.tradingview.com/alsea-sab-de-cv.svg</t>
  </si>
  <si>
    <t>35.61MXN</t>
  </si>
  <si>
    <t>40.33 N</t>
  </si>
  <si>
    <t>9.469M</t>
  </si>
  <si>
    <t>34.5803186 N</t>
  </si>
  <si>
    <t>39.493681 N</t>
  </si>
  <si>
    <t>-0.45938268 S</t>
  </si>
  <si>
    <t>265.905K</t>
  </si>
  <si>
    <t>-0.97MXN</t>
  </si>
  <si>
    <t>MEGA/CPODMEGACABLE HOLDINGS SAB DE CV https://s3-symbol-logo.tradingview.com/megacable-sab-de-cv.svg</t>
  </si>
  <si>
    <t>40.58MXN</t>
  </si>
  <si>
    <t>37.24 N</t>
  </si>
  <si>
    <t>3.186M</t>
  </si>
  <si>
    <t>39.72149725 N</t>
  </si>
  <si>
    <t>45.79350285 N</t>
  </si>
  <si>
    <t>-0.91829195 S</t>
  </si>
  <si>
    <t>78.514K</t>
  </si>
  <si>
    <t>-1.37MXN</t>
  </si>
  <si>
    <t>AAPLDAPPLE INC https://s3-symbol-logo.tradingview.com/apple.svg</t>
  </si>
  <si>
    <t>2825.04MXN</t>
  </si>
  <si>
    <t>34.77 N</t>
  </si>
  <si>
    <t>2.311M</t>
  </si>
  <si>
    <t>2785.53790531 N</t>
  </si>
  <si>
    <t>3249.48205469 N</t>
  </si>
  <si>
    <t>-84.95523292 S</t>
  </si>
  <si>
    <t>-54.96MXN</t>
  </si>
  <si>
    <t>CVSDCVS HEALTH CORPORATION https://s3-symbol-logo.tradingview.com/cvs-health.svg</t>
  </si>
  <si>
    <t>1816.50MXN</t>
  </si>
  <si>
    <t>28.22 N</t>
  </si>
  <si>
    <t>744.765K</t>
  </si>
  <si>
    <t>1893.66981709 B</t>
  </si>
  <si>
    <t>2098.77219291 N</t>
  </si>
  <si>
    <t>-25.60282241 S</t>
  </si>
  <si>
    <t>-59.69MXN</t>
  </si>
  <si>
    <t>12.42MXN</t>
  </si>
  <si>
    <t>43.79 N</t>
  </si>
  <si>
    <t>45.051M</t>
  </si>
  <si>
    <t>−5.34%</t>
  </si>
  <si>
    <t>−16.81%</t>
  </si>
  <si>
    <t>−16.19%</t>
  </si>
  <si>
    <t>−18.98%</t>
  </si>
  <si>
    <t>11.84305738 N</t>
  </si>
  <si>
    <t>13.30694262 N</t>
  </si>
  <si>
    <t>−0.28818013 S</t>
  </si>
  <si>
    <t>−0.28723876</t>
  </si>
  <si>
    <t>3.627M</t>
  </si>
  <si>
    <t>66.05MXN</t>
  </si>
  <si>
    <t>37.11 N</t>
  </si>
  <si>
    <t>480.87M</t>
  </si>
  <si>
    <t>−15.63%</t>
  </si>
  <si>
    <t>−13.68%</t>
  </si>
  <si>
    <t>−36.71%</t>
  </si>
  <si>
    <t>−29.43%</t>
  </si>
  <si>
    <t>63.22359752 N</t>
  </si>
  <si>
    <t>75.25340168 N</t>
  </si>
  <si>
    <t>−2.77694455 S</t>
  </si>
  <si>
    <t>−2.51226817</t>
  </si>
  <si>
    <t>7.28M</t>
  </si>
  <si>
    <t>0.05MXN</t>
  </si>
  <si>
    <t>7.81MXN</t>
  </si>
  <si>
    <t>38.32 N</t>
  </si>
  <si>
    <t>37.722K</t>
  </si>
  <si>
    <t>−4.76%</t>
  </si>
  <si>
    <t>−7.35%</t>
  </si>
  <si>
    <t>−4.99%</t>
  </si>
  <si>
    <t>7.77412038 N</t>
  </si>
  <si>
    <t>8.43287972 N</t>
  </si>
  <si>
    <t>−0.08909621 S</t>
  </si>
  <si>
    <t>−0.0424758</t>
  </si>
  <si>
    <t>4.83K</t>
  </si>
  <si>
    <t>645.00MXN</t>
  </si>
  <si>
    <t>34.73 N</t>
  </si>
  <si>
    <t>85.14K</t>
  </si>
  <si>
    <t>−15.42%</t>
  </si>
  <si>
    <t>−23.67%</t>
  </si>
  <si>
    <t>−27.93%</t>
  </si>
  <si>
    <t>−50.69%</t>
  </si>
  <si>
    <t>600.95749554 N</t>
  </si>
  <si>
    <t>753.40350946 N</t>
  </si>
  <si>
    <t>−35.42432731 S</t>
  </si>
  <si>
    <t>−34.70854703</t>
  </si>
  <si>
    <t>297.00MXN</t>
  </si>
  <si>
    <t>44.29 N</t>
  </si>
  <si>
    <t>95.04K</t>
  </si>
  <si>
    <t>−1.00%</t>
  </si>
  <si>
    <t>−7.76%</t>
  </si>
  <si>
    <t>−40.60%</t>
  </si>
  <si>
    <t>−24.04%</t>
  </si>
  <si>
    <t>280.0334272 N</t>
  </si>
  <si>
    <t>325.4525738 N</t>
  </si>
  <si>
    <t>−3.98100433 S</t>
  </si>
  <si>
    <t>−2.62332778</t>
  </si>
  <si>
    <t>71.41MXN</t>
  </si>
  <si>
    <t>45.98 N</t>
  </si>
  <si>
    <t>898.813M</t>
  </si>
  <si>
    <t>−2.34%</t>
  </si>
  <si>
    <t>−7.13%</t>
  </si>
  <si>
    <t>70.11139661 N</t>
  </si>
  <si>
    <t>75.19960369 N</t>
  </si>
  <si>
    <t>−0.10418672 S</t>
  </si>
  <si>
    <t>12.587M</t>
  </si>
  <si>
    <t>−0.07MXN</t>
  </si>
  <si>
    <t>82.85MXN</t>
  </si>
  <si>
    <t>45.79 N</t>
  </si>
  <si>
    <t>11.469M</t>
  </si>
  <si>
    <t>−2.94%</t>
  </si>
  <si>
    <t>−2.89%</t>
  </si>
  <si>
    <t>−26.87%</t>
  </si>
  <si>
    <t>−15.20%</t>
  </si>
  <si>
    <t>80.14188433 N</t>
  </si>
  <si>
    <t>85.53011507 N</t>
  </si>
  <si>
    <t>−0.74465369 B</t>
  </si>
  <si>
    <t>−1.01594781</t>
  </si>
  <si>
    <t>138.435K</t>
  </si>
  <si>
    <t>−0.65MXN</t>
  </si>
  <si>
    <t>682.00MXN</t>
  </si>
  <si>
    <t>44.90 N</t>
  </si>
  <si>
    <t>68.882K</t>
  </si>
  <si>
    <t>−17.35%</t>
  </si>
  <si>
    <t>−3.13%</t>
  </si>
  <si>
    <t>−17.94%</t>
  </si>
  <si>
    <t>−41.71%</t>
  </si>
  <si>
    <t>619.31884945 N</t>
  </si>
  <si>
    <t>751.28716255 N</t>
  </si>
  <si>
    <t>−25.32983025 B</t>
  </si>
  <si>
    <t>−26.60158296</t>
  </si>
  <si>
    <t>−4.10MXN</t>
  </si>
  <si>
    <t>1836.29MXN</t>
  </si>
  <si>
    <t>39.53 N</t>
  </si>
  <si>
    <t>77.124K</t>
  </si>
  <si>
    <t>−9.15%</t>
  </si>
  <si>
    <t>−7.61%</t>
  </si>
  <si>
    <t>−15.38%</t>
  </si>
  <si>
    <t>1702.34386262 N</t>
  </si>
  <si>
    <t>2134.42614738 N</t>
  </si>
  <si>
    <t>−59.71896058 S</t>
  </si>
  <si>
    <t>−48.69173045</t>
  </si>
  <si>
    <t>−12.71MXN</t>
  </si>
  <si>
    <t>4755.85MXN</t>
  </si>
  <si>
    <t>45.44 N</t>
  </si>
  <si>
    <t>15.233M</t>
  </si>
  <si>
    <t>−4.64%</t>
  </si>
  <si>
    <t>−10.49%</t>
  </si>
  <si>
    <t>−18.00%</t>
  </si>
  <si>
    <t>−23.23%</t>
  </si>
  <si>
    <t>4497.06655809 N</t>
  </si>
  <si>
    <t>5040.14746191 N</t>
  </si>
  <si>
    <t>−120.74864128 B</t>
  </si>
  <si>
    <t>−136.13520738</t>
  </si>
  <si>
    <t>3.203K</t>
  </si>
  <si>
    <t>−39.15MXN</t>
  </si>
  <si>
    <t>2309.00MXN</t>
  </si>
  <si>
    <t>45.23 N</t>
  </si>
  <si>
    <t>13.935M</t>
  </si>
  <si>
    <t>−9.85%</t>
  </si>
  <si>
    <t>−26.10%</t>
  </si>
  <si>
    <t>−33.35%</t>
  </si>
  <si>
    <t>2186.55992659 N</t>
  </si>
  <si>
    <t>2451.09908341 N</t>
  </si>
  <si>
    <t>−69.53401982 B</t>
  </si>
  <si>
    <t>−72.14039621</t>
  </si>
  <si>
    <t>6.035K</t>
  </si>
  <si>
    <t>−41.00MXN</t>
  </si>
  <si>
    <t>DATE</t>
  </si>
  <si>
    <t>HOUR</t>
  </si>
  <si>
    <t>SYMBOL</t>
  </si>
  <si>
    <t>OPERATION</t>
  </si>
  <si>
    <t>TITLES</t>
  </si>
  <si>
    <t>VALUE</t>
  </si>
  <si>
    <t>COM</t>
  </si>
  <si>
    <t>IVA</t>
  </si>
  <si>
    <t>TOTAL</t>
  </si>
  <si>
    <t>IVVPESO ISHRS</t>
  </si>
  <si>
    <t>COMPRA</t>
  </si>
  <si>
    <t>CETETRC ISHRS</t>
  </si>
  <si>
    <t>FIBRATC 14</t>
  </si>
  <si>
    <t>SPLG *</t>
  </si>
  <si>
    <t>NAFTRAC ISHRS</t>
  </si>
  <si>
    <t>SPXL *</t>
  </si>
  <si>
    <t>TQQQ *</t>
  </si>
  <si>
    <t>NVDA *</t>
  </si>
  <si>
    <t>TSLA *</t>
  </si>
  <si>
    <t>HOMEX *</t>
  </si>
  <si>
    <t>ACTI500 B</t>
  </si>
  <si>
    <t>ACTICRE B</t>
  </si>
  <si>
    <t>ACTDUAL B</t>
  </si>
  <si>
    <t>ACTIPLU B</t>
  </si>
  <si>
    <t>ACTIMED B</t>
  </si>
  <si>
    <t>CEMEX CPO</t>
  </si>
  <si>
    <t>ACTINVR B</t>
  </si>
  <si>
    <t>GFAMSA A</t>
  </si>
  <si>
    <t>Folio</t>
  </si>
  <si>
    <t>SOXS *</t>
  </si>
  <si>
    <t>VENTA</t>
  </si>
  <si>
    <t>EDZ *</t>
  </si>
  <si>
    <t>SPXS *</t>
  </si>
  <si>
    <t>TECS *</t>
  </si>
  <si>
    <t>DRIP *</t>
  </si>
  <si>
    <t>LABD *</t>
  </si>
  <si>
    <t>SOXL *</t>
  </si>
  <si>
    <t>VOL</t>
  </si>
  <si>
    <t>DAY</t>
  </si>
  <si>
    <t>−1.01562872</t>
  </si>
  <si>
    <t>−0.74305824 B</t>
  </si>
  <si>
    <t>85.53114996 N</t>
  </si>
  <si>
    <t>80.14284944 N</t>
  </si>
  <si>
    <t>−15.18%</t>
  </si>
  <si>
    <t>−26.85%</t>
  </si>
  <si>
    <t>−2.87%</t>
  </si>
  <si>
    <t>−2.92%</t>
  </si>
  <si>
    <t>13.407M</t>
  </si>
  <si>
    <t>45.89 N</t>
  </si>
  <si>
    <t>161.778K</t>
  </si>
  <si>
    <t>−0.63MXN</t>
  </si>
  <si>
    <t>82.87MXN</t>
  </si>
  <si>
    <t>−0.04199717</t>
  </si>
  <si>
    <t>−0.08670305 S</t>
  </si>
  <si>
    <t>8.42925299 N</t>
  </si>
  <si>
    <t>7.78074711 N</t>
  </si>
  <si>
    <t>−4.62%</t>
  </si>
  <si>
    <t>−7.00%</t>
  </si>
  <si>
    <t>−4.39%</t>
  </si>
  <si>
    <t>64.351K</t>
  </si>
  <si>
    <t>39.76 N</t>
  </si>
  <si>
    <t>8.208K</t>
  </si>
  <si>
    <t>0.04MXN</t>
  </si>
  <si>
    <t>7.84MXN</t>
  </si>
  <si>
    <t>−31.0357536</t>
  </si>
  <si>
    <t>−36.5976815 S</t>
  </si>
  <si>
    <t>394.24440166 N</t>
  </si>
  <si>
    <t>214.60460034 N</t>
  </si>
  <si>
    <t>−68.09%</t>
  </si>
  <si>
    <t>−32.57%</t>
  </si>
  <si>
    <t>−40.45%</t>
  </si>
  <si>
    <t>−44.09%</t>
  </si>
  <si>
    <t>8.716M</t>
  </si>
  <si>
    <t>26.99 B</t>
  </si>
  <si>
    <t>35.609K</t>
  </si>
  <si>
    <t>−10.23MXN</t>
  </si>
  <si>
    <t>244.77MXN</t>
  </si>
  <si>
    <t>−0.10099584 S</t>
  </si>
  <si>
    <t>75.197744 N</t>
  </si>
  <si>
    <t>70.1172563 N</t>
  </si>
  <si>
    <t>−7.08%</t>
  </si>
  <si>
    <t>−2.28%</t>
  </si>
  <si>
    <t>982.54M</t>
  </si>
  <si>
    <t>46.16 N</t>
  </si>
  <si>
    <t>13.751M</t>
  </si>
  <si>
    <t>−0.03MXN</t>
  </si>
  <si>
    <t>71.45MXN</t>
  </si>
  <si>
    <t>−2.51705449</t>
  </si>
  <si>
    <t>−2.80087618 S</t>
  </si>
  <si>
    <t>75.27153788 N</t>
  </si>
  <si>
    <t>63.17546132 N</t>
  </si>
  <si>
    <t>−29.75%</t>
  </si>
  <si>
    <t>−37.00%</t>
  </si>
  <si>
    <t>−14.07%</t>
  </si>
  <si>
    <t>−16.02%</t>
  </si>
  <si>
    <t>510.514M</t>
  </si>
  <si>
    <t>36.14 N</t>
  </si>
  <si>
    <t>7.764M</t>
  </si>
  <si>
    <t>−0.25MXN</t>
  </si>
  <si>
    <t>65.75MXN</t>
  </si>
  <si>
    <t>−48.85446549</t>
  </si>
  <si>
    <t>−60.5326358 S</t>
  </si>
  <si>
    <t>2134.73553718 N</t>
  </si>
  <si>
    <t>1701.01447282 N</t>
  </si>
  <si>
    <t>−15.85%</t>
  </si>
  <si>
    <t>−8.12%</t>
  </si>
  <si>
    <t>−9.65%</t>
  </si>
  <si>
    <t>1.209M</t>
  </si>
  <si>
    <t>37.89 N</t>
  </si>
  <si>
    <t>−22.91MXN</t>
  </si>
  <si>
    <t>1826.09MXN</t>
  </si>
  <si>
    <t>−85.3538644</t>
  </si>
  <si>
    <t>−79.86436463 B</t>
  </si>
  <si>
    <t>3129.645025 N</t>
  </si>
  <si>
    <t>2694.361905 N</t>
  </si>
  <si>
    <t>−2.74%</t>
  </si>
  <si>
    <t>−15.21%</t>
  </si>
  <si>
    <t>−7.49%</t>
  </si>
  <si>
    <t>629.043M</t>
  </si>
  <si>
    <t>43.86 N</t>
  </si>
  <si>
    <t>219.35K</t>
  </si>
  <si>
    <t>−32.24MXN</t>
  </si>
  <si>
    <t>2867.76MXN</t>
  </si>
  <si>
    <t>RSI1425 – 70</t>
  </si>
  <si>
    <t>Rating técnicoVender</t>
  </si>
  <si>
    <t>% de cambioPor encima 0.2</t>
  </si>
  <si>
    <t>TickerNo se encontraron coincidencias  (i)</t>
  </si>
  <si>
    <t>Ticker</t>
  </si>
  <si>
    <t>cambio precio anterior</t>
  </si>
  <si>
    <t>RSI</t>
  </si>
  <si>
    <t>Estrategía SONO-Week (Statistical oversold with neutral oscillator)</t>
  </si>
  <si>
    <t>rrsi</t>
  </si>
  <si>
    <t>volatitilidad</t>
  </si>
  <si>
    <t>�ƮXV�]�_x0008_�_x0019_���ڌ��E&amp;_x0004__x0014_�!`]'�_x000C_���</t>
  </si>
  <si>
    <t>ib_x001F_��_x0017_�_x0014_t��ԗ�Ww�_Y��B[��=|��?ˣ�_x0002_�N�����M��R��٥��_x0016_��=�_x0019_�2�Xu��L_x001C_��L09�{nk���_fdݕ�e�6_x0002_����q_x0004__x0014_#_x000B_��SF�_x0004_�񛢑#�_x001F_襮��_x0002_��������d�r�{�_x0000_�b�Oz�]l5?U�}��ޙ+3��&lt;y߅��W_x0003_�_x0018_Z1_x0000_�F_x000C_@����</t>
  </si>
  <si>
    <t>�_x0003_^_&gt;pl=��RQ��7��_x0001__x001E_r�z\x_x001D_pS�eyx�L����������7w_x001F_�N���_x0005_�+�����1�_x000E_é�s�_x0012_��o��_x0010_��ޥ���!�_x0008_.�L�w)�a�uɘ_x001E_;�T_x0008_��_x0004_��_x0019__x0008_�v|sx_x001F_�8�z@N]$l_x000B_�&lt;Ə	s�x_x001D_/_x0015_N|*�8a��_x000F_��}F_x001E_����</t>
  </si>
  <si>
    <t>Z��X_x0008_��|��!�Hǌ�h(���_x001E_�5_x001A_2�_x0010__x000B_���_x000C_���_x0008_��_x0010_y#OAN����h�����Q:���_x0007_��s�_x0014_�_x0008_�Q_x0000_��O"_x0011_���0$�F�_x0008_2_x0006_�_x0014_�{�4_x0016_;*_x0018_)d_x0001_d��r4�YB9'�_x0005_�2)av��_x0012_�V�(g����)a�2p</t>
  </si>
  <si>
    <t>p�RK</t>
  </si>
  <si>
    <t>p�R�-�S�C(��6�_x0002_#C_x0014__x0004_Aj_x0016_4�)RQ�*7�P:E-</t>
  </si>
  <si>
    <t>p�8����{�</t>
  </si>
  <si>
    <t>]��_x0016_=�"�Unɏ���ҩ_ݽ'_x0017_W:~�&gt;��][3.IrN��_x0011_���_x0004_c��9_x001E_�x�|Y�8���9/�_x0003_s_x001A_g�R�s_x0006_Ef��h���)_x000E_I~�y;._x0007_&gt;�_x0002_&amp;=6�q^���x��-w&gt;E&lt;�:��&gt;�_x0012_?7�)�_x0014_?��⤔����~�_x0016_�=�7�_�O�_x0017_c��/"N��qD����s_x0002_���_x001D_ݍG��G�p_x001D_D;�~/�v�4nq��~�����N�$��G������~L���͇��vo��x���o��_x001D_�Z�\a�3����_x0019_�W"�0_y+��_x0014_�G�==w�/E�Uz�_x0007_^_x001E_W�_x0019_���tF���:�3�_x0017_���&lt;��\�y�s</t>
  </si>
  <si>
    <t>`_x0000__x0002_tOrder�_x0001_%long"&gt;-1&lt;/'_x0001_�_x0001_owCountw_x0001_[0h_x0001_�_x0000_&gt;&lt;c_x0000_�_x0000_HasNullsO_x0001_boolean"&gt;false&lt;/5_x0001_j_x0004_Run_x0001__x0006_�_x0002__x0004__x0004_���_x0000_�_x0007_therso_x0001_?_x0006_'_x0001_&gt;&lt;/Propertiea_x0000_XMObjec _x0005_/M_x0000_�#_x001C_emb�_x0006_D_x0000_�_x0000_5CollH_x0000_iong_x0000_(_x0001__x0011_</t>
  </si>
  <si>
    <t>`_x0000__x0002_tOrder�_x0001_%long"&gt;-1&lt;/'_x0001_�_x0001_owCountw_x0001_[0h_x0001_�_x0000_&gt;&lt;c_x0000_�_x0000_HasNullsO_x0001_boolean"&gt;false&lt;/5_x0001_j_x0004_Run_x0001__x0006_�_x0002__x0004__x0004_���_x0000_�_x0007_therso_x0001_?_x0006_'_x0001_&gt;&lt;/Propertiea_x0000_XMObjec _x0005_/MJ_x0002__x0000__x001E_emb�_x0006_D_x0000_�_x0000_$M_x0000_ class="XMColum5</t>
  </si>
  <si>
    <t>1_x0000_oviderVers8_x0002_�_x0001_"&gt;&lt;�_x0000_pe�_x0002_eL_x0004_�_x0000_ xsi:typ�_x0002_x_x0002__x0000__x001F__x0000_sd:int"&gt;0&lt;/_x000F__x0001_��_x0001_�_x0004_g_x0001_�_x0000_&gt;&lt;SegmentCounto_x0001_*2���-&lt;/_x0017__x0001_&gt;�_x0001_�_x0004_!/�_x0008_P_x0000_o	g_x0000_Q/_x0001_�	lH_x0000_�_x0003___x0000_�Nx	&gt;Relaq_x0000_ships&lt;/��_x0003_��_x0000_�_x0001__x0006_UserHierarch�_x0004_�_x0001__x001B_g_x0000_o_x0004__x0003_��[�_x0000_i_x0000_���*_x000E__x0000__x0003__x0000__x0003__x0018__x0000__x0004__x0018__x0000__x0005__x0018__x0000_	_x0018__x0000__x0011__x0018__x0000__x0013__x0018__x0000_#_x0018__x0000_&amp;_x0018__x0000_'_x0018__x0000_8_x0018__x0000_F_x0018__x0000_�_x0018__x0000_�_x0018__x0000_�_x0018__x0000_񧪠�_x0018__x0000_S_x0001__x0000__x0000_m_x0018__x0000_�_x0018__x0000_�_x0018__x0000_M_x0002__x0000__x0000_}_x0018__x0000_�_x0018__x0000_��_x0002_�_x0018__x0000__�_x0002_��_x0002_�_x000E_{_x0003_�_x0000__x0007__x0000__x000B_����}�j_��&lt;_x0000_B_x0000_a_x0000_c_x0000_k_x0000_u_x0000_p_x0000_L_x0000_o_x0000_g_x0000_&gt;_x0000_&lt;_x0000_B_x0000_a_x0000_c_x0000_k_x0000_u_x0000_p_x0000_R_x0000_e_x0000_s_x0000_t_x0000_o_x0000_r_x0000_e_x0000_S_x0000_y_x0000_n_x0000_c_x0000_V_x0000_e_x0000_r_x0000_s_x0000_i_x0000_o_x0000_n_x0000_&gt;_x0000_1_x0000_1_x0000_._x0000_5_x0000_3_x0000_&lt;_x0000_/_x0000_B_x0000_a_x0000_c_x0000_k_x0000_u_x0000_p_x0000_R_x0000_e_x0000_s_x0000_t_x0000_o_x0000_r_x0000_e_x0000_S_x0000_y_x0000_n_x0000_c_x0000_V_x0000_e_x0000_r_x0000_s_x0000_i_x0000_o_x0000_n_x0000_&gt;_x0000_&lt;_x0000_S_x0000_e_x0000_r_x0000_v_x0000_e_x0000_r_x0000_R_x0000_o_x0000_o_x0000_t_x0000_&gt;_x0000_\_x0000_\_x0000_?_x0000_\_x0000_C_x0000_:_x0000_\_x0000_U_x0000_s_x0000_e_x0000_r_x0000_s_x0000_\_x0000_o_x0000_h_x0000_e_x0000_r_x0000_n_x0000_a_x0000_n_x0000_d_x0000_e_x0000_z_x0000_\_x0000_A_x0000_p_x0000_p_x0000_D_x0000_a_x0000_t_x0000_a_x0000_\_x0000_L_x0000_o_x0000_c_x0000_a_x0000_l_x0000_\_x0000_T_x0000_e_x0000_m_x0000_p_x0000_\_x0000_{_x0000_A_x0000_8_x0000_0_x0000_C_x0000_6_x0000_3_x0000_B_x0000_8_x0000_-_x0000_6_x0000_B_x0000_F_x0000_2_x0000_-_x0000_4_x0000_0_x0000_E_x0000_8_x0000_-_x0000_9_x0000_A_x0000_4_x0000_2_x0000_-_x0000_0_x0000_2_x0000_C_x0000_A_x0000_4_x0000_5_x0000_2_x0000_8_x0000_8_x0000_7_x0000_F_x0000_1_x0000_}_x0000_\_x0000_V_x0000_e_x0000_r_x0000_t_x0000_i_x0000_P_x0000_a_x0000_q_x0000___x0000_1_x0000_3_x0000_7_x0000_B_x0000_C_x0000_0_x0000_F_x0000_C_x0000_9_x0000_8_x0000_2_x0000_D_x0000_4_x0000_6_x0000_6_x0000_2_x0000_B_x0000_1_x0000_1_x0000_5_x0000_&lt;_x0000_/_x0000_S_x0000_e_x0000_r_x0000_v_x0000_e_x0000_r_x0000_R_x0000_o_x0000_o_x0000_t_x0000_&gt;_x0000_&lt;_x0000_S_x0000_v_x0000_r_x0000_E_x0000_n_x0000_c_x0000_r_x0000_y_x0000_p_x0000_t_x0000_P_x0000_w_x0000_d_x0000_F_x0000_l_x0000_a_x0000_g_x0000_&gt;_x0000_t_x0000_r_x0000_u_x0000_e_x0000_&lt;_x0000_/_x0000_S_x0000_v_x0000_r_x0000_E_x0000_n_x0000_c_x0000_r_x0000_y_x0000_p_x0000_t_x0000_P_x0000_w_x0000_d_x0000_F_x0000_l_x0000_a_x0000_g_x0000_&gt;_x0000_&lt;_x0000_S_x0000_e_x0000_r_x0000_v_x0000_e_x0000_r_x0000_E_x0000_n_x0000_a_x0000_b_x0000_l_x0000_e_x0000_B_x0000_i_x0000_n_x0000_a_x0000_r_x0000_y_x0000_X_x0000_M_x0000_L_x0000_&gt;_x0000_f_x0000_a_x0000_l_x0000_s_x0000_e_x0000_&lt;_x0000_/_x0000_S_x0000_e_x0000_r_x0000_v_x0000_e_x0000_r_x0000_E_x0000_n_x0000_a_x0000_b_x0000_l_x0000_e_x0000_B_x0000_i_x0000_n_x0000_a_x0000_r_x0000_y_x0000_X_x0000_M_x0000_L_x0000_&gt;_x0000_&lt;_x0000_S_x0000_e_x0000_r_x0000_v_x0000_e_x0000_r_x0000_E_x0000_n_x0000_a_x0000_b_x0000_l_x0000_e_x0000_C_x0000_o_x0000_m_x0000_p_x0000_r_x0000_e_x0000_s_x0000_s_x0000_i_x0000_o_x0000_n_x0000_&gt;_x0000_f_x0000_a_x0000_l_x0000_s_x0000_e_x0000_&lt;_x0000_/_x0000_S_x0000_e_x0000_r_x0000_v_x0000_e_x0000_r_x0000_E_x0000_n_x0000_a_x0000_b_x0000_l_x0000_e_x0000_C_x0000_o_x0000_m_x0000_p_x0000_r_x0000_e_x0000_s_x0000_s_x0000_i_x0000_o_x0000_n_x0000_&gt;_x0000_&lt;_x0000_C_x0000_o_x0000_m_x0000_p_x0000_r_x0000_e_x0000_s_x0000_s_x0000_i_x0000_o_x0000_n_x0000_F_x0000_l_x0000_a_x0000_g_x0000_&gt;_x0000_t_x0000_r_x0000_u_x0000_e_x0000_&lt;_x0000_/_x0000_C_x0000_o_x0000_m_x0000_p_x0000_r_x0000_e_x0000_s_x0000_s_x0000_i_x0000_o_x0000_n_x0000_F_x0000_l_x0000_a_x0000_g_x0000_&gt;_x0000_&lt;_x0000_E_x0000_n_x0000_c_x0000_r_x0000_y_x0000_p_x0000_t_x0000_i_x0000_o_x0000_n_x0000_F_x0000_l_x0000_a_x0000_g_x0000_&gt;_x0000_f_x0000_a_x0000_l_x0000_s_x0000_e_x0000_&lt;_x0000_/_x0000_E_x0000_n_x0000_c_x0000_r_x0000_y_x0000_p_x0000_t_x0000_i_x0000_o_x0000_n_x0000_F_x0000_l_x0000_a_x0000_g_x0000_&gt;_x0000_&lt;_x0000_O_x0000_b_x0000_j_x0000_e_x0000_c_x0000_t_x0000_N_x0000_a_x0000_m_x0000_e_x0000_&gt;_x0000_M_x0000_i_x0000_c_x0000_r_x0000_o_x0000_s_x0000_o_x0000_f_x0000_t_x0000___x0000_S_x0000_Q_x0000_L_x0000_S_x0000_e_x0000_r_x0000_v_x0000_e_x0000_r_x0000___x0000_A_x0000_n_x0000_a_x0000_l_x0000_y_x0000_s_x0000_i_x0000_s_x0000_S_x0000_e_x0000_r_x0000_v_x0000_i_x0000_c_x0000_e_x0000_s_x0000_&lt;_x0000_/_x0000_O_x0000_b_x0000_j_x0000_e_x0000_c_x0000_t_x0000_N_x0000_a_x0000_m_x0000_e_x0000_&gt;_x0000_&lt;_x0000_O_x0000_b_x0000_j_x0000_e_x0000_c_x0000_t_x0000_I_x0000_d_x0000_&gt;_x0000_2_x0000_2_x0000_3_x0000_2_x0000_4_x0000_3_x0000_9_x0000_0_x0000_-_x0000_3_x0000_4_x0000_6_x0000_2_x0000_-_x0000_4_x0000_d_x0000_7_x0000_c_x0000_-_x0000_8_x0000_b_x0000_0_x0000_8_x0000_-_x0000_d_x0000_9_x0000_4_x0000_6_x0000_e_x0000_c_x0000_f_x0000_a_x0000_8_x0000_2_x0000_3_x0000_8_x0000_&lt;_x0000_/_x0000_O_x0000_b_x0000_j_x0000_e_x0000_c_x0000_t_x0000_I_x0000_d_x0000_&gt;_x0000_&lt;_x0000_W_x0000_r_x0000_i_x0000_t_x0000_e_x0000_&gt;_x0000_R_x0000_e_x0000_a_x0000_d_x0000_W_x0000_r_x0000_i_x0000_t_x0000_e_x0000_&lt;_x0000_/_x0000_W_x0000_r_x0000_i_x0000_t_x0000_e_x0000_&gt;_x0000_&lt;_x0000_O_x0000_l_x0000_a_x0000_p_x0000_I_x0000_n_x0000_f_x0000_o_x0000_&gt;_x0000_f_x0000_a_x0000_l_x0000_s_x0000_e_x0000_&lt;_x0000_/_x0000_O_x0000_l_x0000_a_x0000_p_x0000_I_x0000_n_x0000_f_x0000_o_x0000_&gt;_x0000_&lt;_x0000_C_x0000_o_x0000_l_x0000_l_x0000_a_x0000_t_x0000_i_x0000_o_x0000_n_x0000_s_x0000_/_x0000_&gt;_x0000_&lt;_x0000_L_x0000_a_x0000_n_x0000_g_x0000_u_x0000_a_x0000_g_x0000_e_x0000_s_x0000_&gt;_x0000_&lt;_x0000_L_x0000_a_x0000_n_x0000_g_x0000_u_x0000_a_x0000_g_x0000_e_x0000_&gt;_x0000_2_x0000_0_x0000_5_x0000_8_x0000_&lt;_x0000_/_x0000_L_x0000_a_x0000_n_x0000_g_x0000_u_x0000_a_x0000_g_x0000_e_x0000_&gt;_x0000_&lt;_x0000_/_x0000_L_x0000_a_x0000_n_x0000_g_x0000_u_x0000_a_x0000_g_x0000_e_x0000_s_x0000_&gt;_x0000_&lt;_x0000_F_x0000_i_x0000_l_x0000_e_x0000_G_x0000_r_x0000_o_x0000_u_x0000_p_x0000_s_x0000_&gt;_x0000_&lt;_x0000_F_x0000_i_x0000_l_x0000_e_x0000_G_x0000_r_x0000_o_x0000_u_x0000_p_x0000_&gt;_x0000_&lt;_x0000_C_x0000_l_x0000_a_x0000_s_x0000_s_x0000_&gt;_x0000_1_x0000_0_x0000_0_x0000_0_x0000_0_x0000_2_x0000_&lt;_x0000_/_x0000_C_x0000_l_x0000_a_x0000_s_x0000_s_x0000_&gt;_x0000_&lt;_x0000_I_x0000_D_x0000_&gt;_x0000_2_x0000_2_x0000_3_x0000_2_x0000_4_x0000_3_x0000_9_x0000_0_x0000_-_x0000_3_x0000_4_x0000_6_x0000_2_x0000_-_x0000_4_x0000_d_x0000_7_x0000_c_x0000_-_x0000_8_x0000_b_x0000_0_x0000_8_x0000_-_x0000_d_x0000_9_x0000_4_x0000_6_x0000_e_x0000_c_x0000_f_x0000_a_x0000_8_x0000_2_x0000_3_x0000_8_x0000_&lt;_x0000_/_x0000_I_x0000_D_x0000_&gt;_x0000_&lt;_x0000_N_x0000_a_x0000_m_x0000_e_x0000_&gt;_x0000_M_x0000_i_x0000_c_x0000_r_x0000_o_x0000_s_x0000_o_x0000_f_x0000_t_x0000___x0000_S_x0000_Q_x0000_L_x0000_S_x0000_e_x0000_r_x0000_v_x0000_e_x0000_r_x0000___x0000_A_x0000_n_x0000_a_x0000_l_x0000_y_x0000_s_x0000_i_x0000_s_x0000_S_x0000_e_x0000_r_x0000_v_x0000_i_x0000_c_x0000_e_x0000_s_x0000_&lt;_x0000_/_x0000_N_x0000_a_x0000_m_x0000_e_x0000_&gt;_x0000_&lt;_x0000_O_x0000_b_x0000_j_x0000_e_x0000_c_x0000_t_x0000_V_x0000_e_x0000_r_x0000_s_x0000_i_x0000_o_x0000_n_x0000_&gt;_x0000_0_x0000_&lt;_x0000_/_x0000_O_x0000_b_x0000_j_x0000_e_x0000_c_x0000_t_x0000_V_x0000_e_x0000_r_x0000_s_x0000_i_x0000_o_x0000_n_x0000_&gt;_x0000_&lt;_x0000_P_x0000_e_x0000_r_x0000_s_x0000_i_x0000_s_x0000_t_x0000_L_x0000_o_x0000_c_x0000_a_x0000_t_x0000_i_x0000_o_x0000_n_x0000_&gt;_x0000_0_x0000_&lt;_x0000_/_x0000_P_x0000_e_x0000_r_x0000_s_x0000_i_x0000_s_x0000_t_x0000_L_x0000_o_x0000_c_x0000_a_x0000_t_x0000_i_x0000_o_x0000_n_x0000_&gt;_x0000_&lt;_x0000_P_x0000_e_x0000_r_x0000_s_x0000_i_x0000_s_x0000_t_x0000_L_x0000_o_x0000_c_x0000_a_x0000_t_x0000_i_x0000_o_x0000_n_x0000_P_x0000_a_x0000_t_x0000_h_x0000_&gt;_x0000_\_x0000_\_x0000_?_x0000_\_x0000_C_x0000_:_x0000_\_x0000_U_x0000_s_x0000_e_x0000_r_x0000_s_x0000_\_x0000_o_x0000_h_x0000_e_x0000_r_x0000_n_x0000_a_x0000_n_x0000_d_x0000_e_x0000_z_x0000_\_x0000_A_x0000_p_x0000_p_x0000_D_x0000_a_x0000_t_x0000_a_x0000_\_x0000_L_x0000_o_x0000_c_x0000_a_x0000_l_x0000_\_x0000_T_x0000_e_x0000_m_x0000_p_x0000_\_x0000_{_x0000_A_x0000_8_x0000_0_x0000_C_x0000_6_x0000_3_x0000_B_x0000_8_x0000_-_x0000_6_x0000_B_x0000_F_x0000_2_x0000_-_x0000_4_x0000_0_x0000_E_x0000_8_x0000_-_x0000_9_x0000_A_x0000_4_x0000_2_x0000_-_x0000_0_x0000_2_x0000_C_x0000_A_x0000_4_x0000_5_x0000_2_x0000_8_x0000_8_x0000_7_x0000_F_x0000_1_x0000_}_x0000_\_x0000_V_x0000_e_x0000_r_x0000_t_x0000_i_x0000_P_x0000_a_x0000_q_x0000___x0000_1_x0000_3_x0000_7_x0000_B_x0000_C_x0000_0_x0000_F_x0000_C_x0000_9_x0000_8_x0000_2_x0000_D_x0000_4_x0000_6_x0000_6_x0000_2_x0000_B_x0000_1_x0000_1_x0000_5_x0000_\_x0000_2_x0000_2_x0000_3_x0000_2_x0000_4_x0000_3_x0000_9_x0000_0_x0000_-_x0000_3_x0000_4_x0000_6_x0000_2_x0000_-_x0000_4_x0000_d_x0000_7_x0000_c_x0000_-_x0000_8_x0000_b_x0000_0_x0000_8_x0000_-_x0000_d_x0000_9_x0000_4_x0000_6_x0000_e_x0000_c_x0000_f_x0000_a_x0000_8_x0000_2_x0000_3_x0000_8_x0000_._x0000_0_x0000_._x0000_d_x0000_b_x0000_&lt;_x0000_/_x0000_P_x0000_e_x0000_r_x0000_s_x0000_i_x0000_s_x0000_t_x0000_L_x0000_o_x0000_c_x0000_a_x0000_t_x0000_i_x0000_o_x0000_n_x0000_P_x0000_a_x0000_t_x0000_h_x0000_&gt;_x0000_&lt;_x0000_S_x0000_t_x0000_o_x0000_r_x0000_a_x0000_g_x0000_e_x0000_L_x0000_o_x0000_c_x0000_a_x0000_t_x0000_i_x0000_o_x0000_n_x0000_P_x0000_a_x0000_t_x0000_h_x0000_/_x0000_&gt;_x0000_&lt;_x0000_O_x0000_b_x0000_j_x0000_e_x0000_c_x0000_t_x0000_I_x0000_D_x0000_&gt;_x0000_E_x0000_C_x0000_9_x0000_A_x0000_9_x0000_E_x0000_3_x0000_6_x0000_-_x0000_5_x0000_7_x0000_B_x0000_0_x0000_-_x0000_4_x0000_A_x0000_3_x0000_C_x0000_-_x0000_9_x0000_0_x0000_4_x0000_F_x0000_-_x0000_6_x0000_9_x0000_4_x0000_8_x0000_E_x0000_9_x0000_6_x0000_1_x0000_3_x0000_0_x0000_B_x0000_E_x0000_&lt;_x0000_/_x0000_O_x0000_b_x0000_j_x0000_e_x0000_c_x0000_t_x0000_I_x0000_D_x0000_&gt;_x0000_&lt;_x0000_F_x0000_i_x0000_l_x0000_e_x0000_L_x0000_i_x0000_s_x0000_t_x0000_&gt;_x0000_&lt;_x0000_B_x0000_a_x0000_c_x0000_k_x0000_u_x0000_p_x0000_F_x0000_i_x0000_l_x0000_e_x0000_&gt;_x0000_&lt;_x0000_P_x0000_a_x0000_t_x0000_h_x0000_&gt;_x0000_\_x0000_\_x0000_?_x0000_\_x0000_C_x0000_:_x0000_\_x0000_U_x0000_s_x0000_e_x0000_r_x0000_s_x0000_\_x0000_o_x0000_h_x0000_e_x0000_r_x0000_n_x0000_a_x0000_n_x0000_d_x0000_e_x0000_z_x0000_\_x0000_A_x0000_p_x0000_p_x0000_D_x0000_a_x0000_t_x0000_a_x0000_\_x0000_L_x0000_o_x0000_c_x0000_a_x0000_l_x0000_\_x0000_T_x0000_e_x0000_m_x0000_p_x0000_\_x0000_{_x0000_A_x0000_8_x0000_0_x0000_C_x0000_6_x0000_3_x0000_B_x0000_8_x0000_-_x0000_6_x0000_B_x0000_F_x0000_2_x0000_-_x0000_4_x0000_0_x0000_E_x0000_8_x0000_-_x0000_9_x0000_A_x0000_4_x0000_2_x0000_-_x0000_0_x0000_2_x0000_C_x0000_A_x0000_4_x0000_5_x0000_2_x0000_8_x0000_8_x0000_7_x0000_F_x0000_1_x0000_}_x0000_\_x0000_V_x0000_e_x0000_r_x0000_t_x0000_i_x0000_P_x0000_a_x0000_q_x0000___x0000_1_x0000_3_x0000_7_x0000_B_x0000_C_x0000_0_x0000_F_x0000_C_x0000_9_x0000_8_x0000_2_x0000_D_x0000_4_x0000_6_x0000_6_x0000_2_x0000_B_x0000_1_x0000_1_x0000_5_x0000_\_x0000_2_x0000_2_x0000_3_x0000_2_x0000_4_x0000_3_x0000_9_x0000_0_x0000_-_x0000_3_x0000_4_x0000_6_x0000_2_x0000_-_x0000_4_x0000_d_x0000_7_x0000_c_x0000_-_x0000_8_x0000_b_x0000_0_x0000_8_x0000_-_x0000_d_x0000_9_x0000_4_x0000_6_x0000_e_x0000_c_x0000_f_x0000_a_x0000_8_x0000_2_x0000_3_x0000_8_x0000_._x0000_0_x0000_._x0000_d_x0000_b_x0000_._x0000_x_x0000_m_x0000_l_x0000_&lt;_x0000_/_x0000_P_x0000_a_x0000_t_x0000_h_x0000_&gt;_x0000_&lt;_x0000_S_x0000_t_x0000_o_x0000_r_x0000_a_x0000_g_x0000_e_x0000_P_x0000_a_x0000_t_x0000_h_x0000_&gt;_x0000_5_x0000_F_x0000_9_x0000_1_x0000_0_x0000_A_x0000_B_x0000_8_x0000_D_x0000_3_x0000_A_x0000_E_x0000_4_x0000_C_x0000_A_x0000_B_x0000_B_x0000_0_x0000_4_x0000_B_x0000_&lt;_x0000_/_x0000_S_x0000_t_x0000_o_x0000_r_x0000_a_x0000_g_x0000_e_x0000_P_x0000_a_x0000_t_x0000_h_x0000_&gt;_x0000_&lt;_x0000_L_x0000_a_x0000_s_x0000_t_x0000_W_x0000_r_x0000_i_x0000_t_x0000_e_x0000_T_x0000_i_x0000_m_x0000_e_x0000_&gt;_x0000_2_x0000_0_x0000_0_x0000_8_x0000_7_x0000_6_x0000_3_x0000_7_x0000_1_x0000_7_x0000_&lt;_x0000_/_x0000_L_x0000_a_x0000_s_x0000_t_x0000_W_x0000_r_x0000_i_x0000_t_x0000_e_x0000_T_x0000_i_x0000_m_x0000_e_x0000_&gt;_x0000_&lt;_x0000_S_x0000_i_x0000_z_x0000_e_x0000_&gt;_x0000_3_x0000_6_x0000_5_x0000_4_x0000_&lt;_x0000_/_x0000_S_x0000_i_x0000_z_x0000_e_x0000_&gt;_x0000_&lt;_x0000_/_x0000_B_x0000_a_x0000_c_x0000_k_x0000_u_x0000_p_x0000_F_x0000_i_x0000_l_x0000_e_x0000_&gt;_x0000_&lt;_x0000_B_x0000_a_x0000_c_x0000_k_x0000_u_x0000_p_x0000_F_x0000_i_x0000_l_x0000_e_x0000_&gt;_x0000_&lt;_x0000_P_x0000_a_x0000_t_x0000_h_x0000_&gt;_x0000_\_x0000_\_x0000_?_x0000_\_x0000_C_x0000_:_x0000_\_x0000_U_x0000_s_x0000_e_x0000_r_x0000_s_x0000_\_x0000_o_x0000_h_x0000_e_x0000_r_x0000_n_x0000_a_x0000_n_x0000_d_x0000_e_x0000_z_x0000_\_x0000_A_x0000_p_x0000_p_x0000_D_x0000_a_x0000_t_x0000_a_x0000_\_x0000_L_x0000_o_x0000_c_x0000_a_x0000_l_x0000_\_x0000_T_x0000_e_x0000_m_x0000_p_x0000_\_x0000_{_x0000_A_x0000_8_x0000_0_x0000_C_x0000_6_x0000_3_x0000_B_x0000_8_x0000_-_x0000_6_x0000_B_x0000_F_x0000_2_x0000_-_x0000_4_x0000_0_x0000_E_x0000_8_x0000_-_x0000_9_x0000_A_x0000_4_x0000_2_x0000_-_x0000_0_x0000_2_x0000_C_x0000_A_x0000_4_x0000_5_x0000_2_x0000_8_x0000_8_x0000_7_x0000_F_x0000_1_x0000_}_x0000_\_x0000_V_x0000_e_x0000_r_x0000_t_x0000_i_x0000_P_x0000_a_x0000_q_x0000___x0000_1_x0000_3_x0000_7_x0000_B_x0000_C_x0000_0_x0000_F_x0000_C_x0000_9_x0000_8_x0000_2_x0000_D_x0000_4_x0000_6_x0000_6_x0000_2_x0000_B_x0000_1_x0000_1_x0000_5_x0000_\_x0000_2_x0000_2_x0000_3_x0000_2_x0000_4_x0000_3_x0000_9_x0000_0_x0000_-_x0000_3_x0000_4_x0000_6_x0000_2_x0000_-_x0000_4_x0000_d_x0000_7_x0000_c_x0000_-_x0000_8_x0000_b_x0000_0_x0000_8_x0000_-_x0000_d_x0000_9_x0000_4_x0000_6_x0000_e_x0000_c_x0000_f_x0000_a_x0000_8_x0000_2_x0000_3_x0000_8_x0000_._x0000_0_x0000_._x0000_d_x0000_b_x0000_\_x0000_0_x0000_._x0000_C_x0000_r_x0000_y_x0000_p_x0000_t_x0000_K_x0000_e_x0000_y_x0000_._x0000_b_x0000_i_x0000_n_x0000_&lt;_x0000_/_x0000_P_x0000_a_x0000_t_x0000_h_x0000_&gt;_x0000_&lt;_x0000_S_x0000_t_x0000_o_x0000_r_x0000_a_x0000_g_x0000_e_x0000_P_x0000_a_x0000_t_x0000_h_x0000_&gt;_x0000_6_x0000_A_x0000_F_x0000_5_x0000_2_x0000_5_x0000_0_x0000_4_x0000_D_x0000_B_x0000_D_x0000_C_x0000_4_x0000_8_x0000_6_x0000_B_x0000_8_x0000_D_x0000_2_x0000_5_x0000_&lt;_x0000_/_x0000_S_x0000_t_x0000_o_x0000_r_x0000_a_x0000_g_x0000_e_x0000_P_x0000_a_x0000_t_x0000_h_x0000_&gt;_x0000_&lt;_x0000_L_x0000_a_x0000_s_x0000_t_x0000_W_x0000_r_x0000_i_x0000_t_x0000_e_x0000_T_x0000_i_x0000_m_x0000_e_x0000_&gt;_x0000_1_x0000_3_x0000_3_x0000_1_x0000_0_x0000_6_x0000_8_x0000_8_x0000_6_x0000_6_x0000_8_x0000_0_x0000_3_x0000_1_x0000_5_x0000_6_x0000_1_x0000_1_x0000_&lt;_x0000_/_x0000_L_x0000_a_x0000_s_x0000_t_x0000_W_x0000_r_x0000_i_x0000_t_x0000_e_x0000_T_x0000_i_x0000_m_x0000_e_x0000_&gt;_x0000_&lt;_x0000_S_x0000_i_x0000_z_x0000_e_x0000_&gt;_x0000_1_x0000_4_x0000_4_x0000_&lt;_x0000_/_x0000_S_x0000_i_x0000_z_x0000_e_x0000_&gt;_x0000_&lt;_x0000_/_x0000_B_x0000_a_x0000_c_x0000_k_x0000_u_x0000_p_x0000_F_x0000_i_x0000_l_x0000_e_x0000_&gt;_x0000_&lt;_x0000_/_x0000_F_x0000_i_x0000_l_x0000_e_x0000_L_x0000_i_x0000_s_x0000_t_x0000_&gt;_x0000_&lt;_x0000_/_x0000_F_x0000_i_x0000_l_x0000_e_x0000_G_x0000_r_x0000_o_x0000_u_x0000_p_x0000_&gt;_x0000_&lt;_x0000_F_x0000_i_x0000_l_x0000_e_x0000_G_x0000_r_x0000_o_x0000_u_x0000_p_x0000_&gt;_x0000_&lt;_x0000_C_x0000_l_x0000_a_x0000_s_x0000_s_x0000_&gt;_x0000_1_x0000_0_x0000_0_x0000_0_x0000_1_x0000_0_x0000_&lt;_x0000_/_x0000_C_x0000_l_x0000_a_x0000_s_x0000_s_x0000_&gt;_x0000_&lt;_x0000_I_x0000_D_x0000_&gt;_x0000_M_x0000_o_x0000_d_x0000_e_x0000_l_x0000_&lt;_x0000_/_x0000_I_x0000_D_x0000_&gt;_x0000_&lt;_x0000_N_x0000_a_x0000_m_x0000_e_x0000_&gt;_x0000_M_x0000_o_x0000_d_x0000_e_x0000_l_x0000_&lt;_x0000_/_x0000_N_x0000_a_x0000_m_x0000_e_x0000_&gt;_x0000_&lt;_x0000_O_x0000_b_x0000_j_x0000_e_x0000_c_x0000_t_x0000_V_x0000_e_x0000_r_x0000_s_x0000_i_x0000_o_x0000_n_x0000_&gt;_x0000_0_x0000_&lt;_x0000_/_x0000_O_x0000_b_x0000_j_x0000_e_x0000_c_x0000_t_x0000_V_x0000_e_x0000_r_x0000_s_x0000_i_x0000_o_x0000_n_x0000_&gt;_x0000_&lt;_x0000_P_x0000_e_x0000_r_x0000_s_x0000_i_x0000_s_x0000_t_x0000_L_x0000_o_x0000_c_x0000_a_x0000_t_x0000_i_x0000_o_x0000_n_x0000_&gt;_x0000_0_x0000_&lt;_x0000_/_x0000_P_x0000_e_x0000_r_x0000_s_x0000_i_x0000_s_x0000_t_x0000_L_x0000_o_x0000_c_x0000_a_x0000_t_x0000_i_x0000_o_x0000_n_x0000_&gt;_x0000_&lt;_x0000_P_x0000_e_x0000_r_x0000_s_x0000_i_x0000_s_x0000_t_x0000_L_x0000_o_x0000_c_x0000_a_x0000_t_x0000_i_x0000_o_x0000_n_x0000_P_x0000_a_x0000_t_x0000_h_x0000_&gt;_x0000_\_x0000_\_x0000_?_x0000_\_x0000_C_x0000_:_x0000_\_x0000_U_x0000_s_x0000_e_x0000_r_x0000_s_x0000_\_x0000_o_x0000_h_x0000_e_x0000_r_x0000_n_x0000_a_x0000_n_x0000_d_x0000_e_x0000_z_x0000_\_x0000_A_x0000_p_x0000_p_x0000_D_x0000_a_x0000_t_x0000_a_x0000_\_x0000_L_x0000_o_x0000_c_x0000_a_x0000_l_x0000_\_x0000_T_x0000_e_x0000_m_x0000_p_x0000_\_x0000_{_x0000_A_x0000_8_x0000_0_x0000_C_x0000_6_x0000_3_x0000_B_x0000_8_x0000_-_x0000_6_x0000_B_x0000_F_x0000_2_x0000_-_x0000_4_x0000_0_x0000_E_x0000_8_x0000_-_x0000_9_x0000_A_x0000_4_x0000_2_x0000_-_x0000_0_x0000_2_x0000_C_x0000_A_x0000_4_x0000_5_x0000_2_x0000_8_x0000_8_x0000_7_x0000_F_x0000_1_x0000_}_x0000_\_x0000_V_x0000_e_x0000_r_x0000_t_x0000_i_x0000_P_x0000_a_x0000_q_x0000___x0000_1_x0000_3_x0000_7_x0000_B_x0000_C_x0000_0_x0000_F_x0000_C_x0000_9_x0000_8_x0000_2_x0000_D_x0000_4_x0000_6_x0000_6_x0000_2_x0000_B_x0000_1_x0000_1_x0000_5_x0000_\_x0000_2_x0000_2_x0000_3_x0000_2_x0000_4_x0000_3_x0000_9_x0000_0_x0000_-_x0000_3_x0000_4_x0000_6_x0000_2_x0000_-_x0000_4_x0000_d_x0000_7_x0000_c_x0000_-_x0000_8_x0000_b_x0000_0_x0000_8_x0000_-_x0000_d_x0000_9_x0000_4_x0000_6_x0000_e_x0000_c_x0000_f_x0000_a_x0000_8_x0000_2_x0000_3_x0000_8_x0000_._x0000_0_x0000_._x0000_d_x0000_b_x0000_\_x0000_M_x0000_o_x0000_d_x0000_e_x0000_l_x0000_._x0000_0_x0000_._x0000_c_x0000_u_x0000_b_x0000_&lt;_x0000_/_x0000_P_x0000_e_x0000_r_x0000_s_x0000_i_x0000_s_x0000_t_x0000_L_x0000_o_x0000_c_x0000_a_x0000_t_x0000_i_x0000_o_x0000_n_x0000_P_x0000_a_x0000_t_x0000_h_x0000_&gt;_x0000_&lt;_x0000_S_x0000_t_x0000_o_x0000_r_x0000_a_x0000_g_x0000_e_x0000_L_x0000_o_x0000_c_x0000_a_x0000_t_x0000_i_x0000_o_x0000_n_x0000_P_x0000_a_x0000_t_x0000_h_x0000_/_x0000_&gt;_x0000_&lt;_x0000_O_x0000_b_x0000_j_x0000_e_x0000_c_x0000_t_x0000_I_x0000_D_x0000_&gt;_x0000_E_x0000_7_x0000_2_x0000_D_x0000_F_x0000_4_x0000_A_x0000_D_x0000_-_x0000_7_x0000_5_x0000_3_x0000_E_x0000_-_x0000_4_x0000_C_x0000_1_x0000_8_x0000_-_x0000_9_x0000_0_x0000_8_x0000_C_x0000_-_x0000_C_x0000_0_x0000_5_x0000_F_x0000_8_x0000_B_x0000_B_x0000_B_x0000_6_x0000_F_x0000_1_x0000_2_x0000_&lt;_x0000_/_x0000_O_x0000_b_x0000_j_x0000_e_x0000_c_x0000_t_x0000_I_x0000_D_x0000_&gt;_x0000_&lt;_x0000_F_x0000_i_x0000_l_x0000_e_x0000_L_x0000_i_x0000_s_x0000_t_x0000_&gt;_x0000_&lt;_x0000_B_x0000_a_x0000_c_x0000_k_x0000_u_x0000_p_x0000_F_x0000_i_x0000_l_x0000_e_x0000_&gt;_x0000_&lt;_x0000_P_x0000_a_x0000_t_x0000_h_x0000_&gt;_x0000_\_x0000_\_x0000_?_x0000_\_x0000_C_x0000_:_x0000_\_x0000_U_x0000_s_x0000_e_x0000_r_x0000_s_x0000_\_x0000_o_x0000_h_x0000_e_x0000_r_x0000_n_x0000_a_x0000_n_x0000_d_x0000_e_x0000_z_x0000_\_x0000_A_x0000_p_x0000_p_x0000_D_x0000_a_x0000_t_x0000_a_x0000_\_x0000_L_x0000_o_x0000_c_x0000_a_x0000_l_x0000_\_x0000_T_x0000_e_x0000_m_x0000_p_x0000_\_x0000_{_x0000_A_x0000_8_x0000_0_x0000_C_x0000_6_x0000_3_x0000_B_x0000_8_x0000_-_x0000_6_x0000_B_x0000_F_x0000_2_x0000_-_x0000_4_x0000_0_x0000_E_x0000_8_x0000_-_x0000_9_x0000_A_x0000_4_x0000_2_x0000_-_x0000_0_x0000_2_x0000_C_x0000_A_x0000_4_x0000_5_x0000_2_x0000_8_x0000_8_x0000_7_x0000_F_x0000_1_x0000_}_x0000_\_x0000_V_x0000_e_x0000_r_x0000_t_x0000_i_x0000_P_x0000_a_x0000_q_x0000___x0000_1_x0000_3_x0000_7_x0000_B_x0000_C_x0000_0_x0000_F_x0000_C_x0000_9_x0000_8_x0000_2_x0000_D_x0000_4_x0000_6_x0000_6_x0000_2_x0000_B_x0000_1_x0000_1_x0000_5_x0000_\_x0000_2_x0000_2_x0000_3_x0000_2_x0000_4_x0000_3_x0000_9_x0000_0_x0000_-_x0000_3_x0000_4_x0000_6_x0000_2_x0000_-_x0000_4_x0000_d_x0000_7_x0000_c_x0000_-_x0000_8_x0000_b_x0000_0_x0000_8_x0000_-_x0000_d_x0000_9_x0000_4_x0000_6_x0000_e_x0000_c_x0000_f_x0000_a_x0000_8_x0000_2_x0000_3_x0000_8_x0000_._x0000_0_x0000_._x0000_d_x0000_b_x0000_\_x0000_M_x0000_o_x0000_d_x0000_e_x0000_l_x0000_._x0000_0_x0000_._x0000_c_x0000_u_x0000_b_x0000_._x0000_x_x0000_m_x0000_l_x0000_&lt;_x0000_/_x0000_P_x0000_a_x0000_t_x0000_h_x0000_&gt;_x0000_&lt;_x0000_S_x0000_t_x0000_o_x0000_r_x0000_a_x0000_g_x0000_e_x0000_P_x0000_a_x0000_t_x0000_h_x0000_&gt;_x0000_4_x0000_A_x0000_6_x0000_8_x0000_E_x0000_E_x0000_E_x0000_A_x0000_2_x0000_0_x0000_1_x0000_4_x0000_E_x0000_6_x0000_7_x0000_B_x0000_9_x0000_9_x0000_8_x0000_&lt;_x0000_/_x0000_S_x0000_t_x0000_o_x0000_r_x0000_a_x0000_g_x0000_e_x0000_P_x0000_a_x0000_t_x0000_h_x0000_&gt;_x0000_&lt;_x0000_L_x0000_a_x0000_s_x0000_t_x0000_W_x0000_r_x0000_i_x0000_t_x0000_e_x0000_T_x0000_i_x0000_m_x0000_e_x0000_&gt;_x0000_1_x0000_3_x0000_3_x0000_1_x0000_0_x0000_6_x0000_8_x0000_9_x0000_2_x0000_3_x0000_9_x0000_9_x0000_5_x0000_7_x0000_7_x0000_5_x0000_5_x0000_9_x0000_&lt;_x0000_/_x0000_L_x0000_a_x0000_s_x0000_t_x0000_W_x0000_r_x0000_i_x0000_t_x0000_e_x0000_T_x0000_i_x0000_m_x0000_e_x0000_&gt;_x0000_&lt;_x0000_S_x0000_i_x0000_z_x0000_e_x0000_&gt;_x0000_7_x0000_9_x0000_9_x0000_7_x0000_&lt;_x0000_/_x0000_S_x0000_i_x0000_z_x0000_e_x0000_&gt;_x0000_&lt;_x0000_/_x0000_B_x0000_a_x0000_c_x0000_k_x0000_u_x0000_p_x0000_F_x0000_i_x0000_l_x0000_e_x0000_&gt;_x0000_&lt;_x0000_/_x0000_F_x0000_i_x0000_l_x0000_e_x0000_L_x0000_i_x0000_s_x0000_t_x0000_&gt;_x0000_&lt;_x0000_/_x0000_F_x0000_i_x0000_l_x0000_e_x0000_G_x0000_r_x0000_o_x0000_u_x0000_p_x0000_&gt;_x0000_&lt;_x0000_F_x0000_i_x0000_l_x0000_e_x0000_G_x0000_r_x0000_o_x0000_u_x0000_p_x0000_&gt;_x0000_&lt;_x0000_C_x0000_l_x0000_a_x0000_s_x0000_s_x0000_&gt;_x0000_1_x0000_0_x0000_0_x0000_0_x0000_1_x0000_6_x0000_&lt;_x0000_/_x0000_C_x0000_l_x0000_a_x0000_s_x0000_s_x0000_&gt;_x0000_&lt;_x0000_I_x0000_D_x0000_&gt;_x0000_e_x0000_x_x0000_a_x0000_m_x0000_p_x0000_l_x0000_e_x0000___x0000_d_x0000_a_x0000_t_x0000_a_x0000_&lt;_x0000_/_x0000_I_x0000_D_x0000_&gt;_x0000_&lt;_x0000_N_x0000_a_x0000_m_x0000_e_x0000_&gt;_x0000_e_x0000_x_x0000_a_x0000_m_x0000_p_x0000_l_x0000_e_x0000___x0000_d_x0000_a_x0000_t_x0000_a_x0000_&lt;_x0000_/_x0000_N_x0000_a_x0000_m_x0000_e_x0000_&gt;_x0000_&lt;_x0000_O_x0000_b_x0000_j_x0000_e_x0000_c_x0000_t_x0000_V_x0000_e_x0000_r_x0000_s_x0000_i_x0000_o_x0000_n_x0000_&gt;_x0000_0_x0000_&lt;_x0000_/_x0000_O_x0000_b_x0000_j_x0000_e_x0000_c_x0000_t_x0000_V_x0000_e_x0000_r_x0000_s_x0000_i_x0000_o_x0000_n_x0000_&gt;_x0000_&lt;_x0000_P_x0000_e_x0000_r_x0000_s_x0000_i_x0000_s_x0000_t_x0000_L_x0000_o_x0000_c_x0000_a_x0000_t_x0000_i_x0000_o_x0000_n_x0000_&gt;_x0000_0_x0000_&lt;_x0000_/_x0000_P_x0000_e_x0000_r_x0000_s_x0000_i_x0000_s_x0000_t_x0000_L_x0000_o_x0000_c_x0000_a_x0000_t_x0000_i_x0000_o_x0000_n_x0000_&gt;_x0000_&lt;_x0000_P_x0000_e_x0000_r_x0000_s_x0000_i_x0000_s_x0000_t_x0000_L_x0000_o_x0000_c_x0000_a_x0000_t_x0000_i_x0000_o_x0000_n_x0000_P_x0000_a_x0000_t_x0000_h_x0000_&gt;_x0000_\_x0000_\_x0000_?_x0000_\_x0000_C_x0000_:_x0000_\_x0000_U_x0000_s_x0000_e_x0000_r_x0000_s_x0000_\_x0000_o_x0000_h_x0000_e_x0000_r_x0000_n_x0000_a_x0000_n_x0000_d_x0000_e_x0000_z_x0000_\_x0000_A_x0000_p_x0000_p_x0000_D_x0000_a_x0000_t_x0000_a_x0000_\_x0000_L_x0000_o_x0000_c_x0000_a_x0000_l_x0000_\_x0000_T_x0000_e_x0000_m_x0000_p_x0000_\_x0000_{_x0000_A_x0000_8_x0000_0_x0000_C_x0000_6_x0000_3_x0000_B_x0000_8_x0000_-_x0000_6_x0000_B_x0000_F_x0000_2_x0000_-_x0000_4_x0000_0_x0000_E_x0000_8_x0000_-_x0000_9_x0000_A_x0000_4_x0000_2_x0000_-_x0000_0_x0000_2_x0000_C_x0000_A_x0000_4_x0000_5_x0000_2_x0000_8_x0000_8_x0000_7_x0000_F_x0000_1_x0000_}_x0000_\_x0000_V_x0000_e_x0000_r_x0000_t_x0000_i_x0000_P_x0000_a_x0000_q_x0000___x0000_1_x0000_3_x0000_7_x0000_B_x0000_C_x0000_0_x0000_F_x0000_C_x0000_9_x0000_8_x0000_2_x0000_D_x0000_4_x0000_6_x0000_6_x0000_2_x0000_B_x0000_1_x0000_1_x0000_5_x0000_\_x0000_2_x0000_2_x0000_3_x0000_2_x0000_4_x0000_3_x0000_9_x0000_0_x0000_-_x0000_3_x0000_4_x0000_6_x0000_2_x0000_-_x0000_4_x0000_d_x0000_7_x0000_c_x0000_-_x0000_8_x0000_b_x0000_0_x0000_8_x0000_-_x0000_d_x0000_9_x0000_4_x0000_6_x0000_e_x0000_c_x0000_f_x0000_a_x0000_8_x0000_2_x0000_3_x0000_8_x0000_._x0000_0_x0000_._x0000_d_x0000_b_x0000_\_x0000_M_x0000_o_x0000_d_x0000_e_x0000_l_x0000_._x0000_0_x0000_._x0000_c_x0000_u_x0000_b_x0000_\_x0000_e_x0000_x_x0000_a_x0000_m_x0000_p_x0000_l_x0000_e_x0000___x0000_d_x0000_a_x0000_t_x0000_a_x0000_._x0000_0_x0000_._x0000_d_x0000_e_x0000_t_x0000_&lt;_x0000_/_x0000_P_x0000_e_x0000_r_x0000_s_x0000_i_x0000_s_x0000_t_x0000_L_x0000_o_x0000_c_x0000_a_x0000_t_x0000_i_x0000_o_x0000_n_x0000_P_x0000_a_x0000_t_x0000_h_x0000_&gt;_x0000_&lt;_x0000_S_x0000_t_x0000_o_x0000_r_x0000_a_x0000_g_x0000_e_x0000_L_x0000_o_x0000_c_x0000_a_x0000_t_x0000_i_x0000_o_x0000_n_x0000_P_x0000_a_x0000_t_x0000_h_x0000_/_x0000_&gt;_x0000_&lt;_x0000_O_x0000_b_x0000_j_x0000_e_x0000_c_x0000_t_x0000_I_x0000_D_x0000_&gt;_x0000_4_x0000_A_x0000_9_x0000_5_x0000_C_x0000_C_x0000_D_x0000_E_x0000_-_x0000_7_x0000_7_x0000_C_x0000_D_x0000_-_x0000_4_x0000_E_x0000_B_x0000_F_x0000_-_x0000_B_x0000_1_x0000_B_x0000_D_x0000_-_x0000_C_x0000_4_x0000_0_x0000_D_x0000_F_x0000_7_x0000_5_x0000_C_x0000_6_x0000_3_x0000_5_x0000_2_x0000_&lt;_x0000_/_x0000_O_x0000_b_x0000_j_x0000_e_x0000_c_x0000_t_x0000_I_x0000_D_x0000_&gt;_x0000_&lt;_x0000_F_x0000_i_x0000_l_x0000_e_x0000_L_x0000_i_x0000_s_x0000_t_x0000_&gt;_x0000_&lt;_x0000_B_x0000_a_x0000_c_x0000_k_x0000_u_x0000_p_x0000_F_x0000_i_x0000_l_x0000_e_x0000_&gt;_x0000_&lt;_x0000_P_x0000_a_x0000_t_x0000_h_x0000_&gt;_x0000_\_x0000_\_x0000_?_x0000_\_x0000_C_x0000_:_x0000_\_x0000_U_x0000_s_x0000_e_x0000_r_x0000_s_x0000_\_x0000_o_x0000_h_x0000_e_x0000_r_x0000_n_x0000_a_x0000_n_x0000_d_x0000_e_x0000_z_x0000_\_x0000_A_x0000_p_x0000_p_x0000_D_x0000_a_x0000_t_x0000_a_x0000_\_x0000_L_x0000_o_x0000_c_x0000_a_x0000_l_x0000_\_x0000_T_x0000_e_x0000_m_x0000_p_x0000_\_x0000_{_x0000_A_x0000_8_x0000_0_x0000_C_x0000_6_x0000_3_x0000_B_x0000_8_x0000_-_x0000_6_x0000_B_x0000_F_x0000_2_x0000_-_x0000_4_x0000_0_x0000_E_x0000_8_x0000_-_x0000_9_x0000_A_x0000_4_x0000_2_x0000_-_x0000_0_x0000_2_x0000_C_x0000_A_x0000_4_x0000_5_x0000_2_x0000_8_x0000_8_x0000_7_x0000_F_x0000_1_x0000_}_x0000_\_x0000_V_x0000_e_x0000_r_x0000_t_x0000_i_x0000_P_x0000_a_x0000_q_x0000___x0000_1_x0000_3_x0000_7_x0000_B_x0000_C_x0000_0_x0000_F_x0000_C_x0000_9_x0000_8_x0000_2_x0000_D_x0000_4_x0000_6_x0000_6_x0000_2_x0000_B_x0000_1_x0000_1_x0000_5_x0000_\_x0000_2_x0000_2_x0000_3_x0000_2_x0000_4_x0000_3_x0000_9_x0000_0_x0000_-_x0000_3_x0000_4_x0000_6_x0000_2_x0000_-_x0000_4_x0000_d_x0000_7_x0000_c_x0000_-_x0000_8_x0000_b_x0000_0_x0000_8_x0000_-_x0000_d_x0000_9_x0000_4_x0000_6_x0000_e_x0000_c_x0000_f_x0000_a_x0000_8_x0000_2_x0000_3_x0000_8_x0000_._x0000_0_x0000_._x0000_d_x0000_b_x0000_\_x0000_M_x0000_o_x0000_d_x0000_e_x0000_l_x0000_._x0000_0_x0000_._x0000_c_x0000_u_x0000_b_x0000_\_x0000_e_x0000_x_x0000_a_x0000_m_x0000_p_x0000_l_x0000_e_x0000___x0000_d_x0000_a_x0000_t_x0000_a_x0000_._x0000_0_x0000_._x0000_d_x0000_e_x0000_t_x0000_._x0000_x_x0000_m_x0000_l_x0000_&lt;_x0000_/_x0000_P_x0000_a_x0000_t_x0000_h_x0000_&gt;_x0000_&lt;_x0000_S_x0000_t_x0000_o_x0000_r_x0000_a_x0000_g_x0000_e_x0000_P_x0000_a_x0000_t_x0000_h_x0000_&gt;_x0000_2_x0000_A_x0000_4_x0000_C_x0000_5_x0000_D_x0000_2_x0000_5_x0000_4_x0000_E_x0000_F_x0000_7_x0000_4_x0000_F_x0000_2_x0000_9_x0000_8_x0000_5_x0000_1_x0000_6_x0000_&lt;_x0000_/_x0000_S_x0000_t_x0000_o_x0000_r_x0000_a_x0000_g_x0000_e_x0000_P_x0000_a_x0000_t_x0000_h_x0000_&gt;_x0000_&lt;_x0000_L_x0000_a_x0000_s_x0000_t_x0000_W_x0000_r_x0000_i_x0000_t_x0000_e_x0000_T_x0000_i_x0000_m_x0000_e_x0000_&gt;_x0000_1_x0000_3_x0000_3_x0000_1_x0000_0_x0000_6_x0000_8_x0000_8_x0000_6_x0000_6_x0000_9_x0000_3_x0000_7_x0000_5_x0000_2_x0000_9_x0000_9_x0000_8_x0000_&lt;_x0000_/_x0000_L_x0000_a_x0000_s_x0000_t_x0000_W_x0000_r_x0000_i_x0000_t_x0000_e_x0000_T_x0000_i_x0000_m_x0000_e_x0000_&gt;_x0000_&lt;_x0000_S_x0000_i_x0000_z_x0000_e_x0000_&gt;_x0000_7_x0000_0_x0000_2_x0000_6_x0000_&lt;_x0000_/_x0000_S_x0000_i_x0000_z_x0000_e_x0000_&gt;_x0000_&lt;_x0000_/_x0000_B_x0000_a_x0000_c_x0000_k_x0000_u_x0000_p_x0000_F_x0000_i_x0000_l_x0000_e_x0000_&gt;_x0000_&lt;_x0000_/_x0000_F_x0000_i_x0000_l_x0000_e_x0000_L_x0000_i_x0000_s_x0000_t_x0000_&gt;_x0000_&lt;_x0000_/_x0000_F_x0000_i_x0000_l_x0000_e_x0000_G_x0000_r_x0000_o_x0000_u_x0000_p_x0000_&gt;_x0000_&lt;_x0000_F_x0000_i_x0000_l_x0000_e_x0000_G_x0000_r_x0000_o_x0000_u_x0000_p_x0000_&gt;_x0000_&lt;_x0000_C_x0000_l_x0000_a_x0000_s_x0000_s_x0000_&gt;_x0000_1_x0000_0_x0000_0_x0000_0_x0000_2_x0000_1_x0000_&lt;_x0000_/_x0000_C_x0000_l_x0000_a_x0000_s_x0000_s_x0000_&gt;_x0000_&lt;_x0000_I_x0000_D_x0000_&gt;_x0000_e_x0000_x_x0000_a_x0000_m_x0000_p_x0000_l_x0000_e_x0000___x0000_d_x0000_a_x0000_t_x0000_a_x0000_&lt;_x0000_/_x0000_I_x0000_D_x0000_&gt;_x0000_&lt;_x0000_N_x0000_a_x0000_m_x0000_e_x0000_&gt;_x0000_e_x0000_x_x0000_a_x0000_m_x0000_p_x0000_l_x0000_e_x0000___x0000_d_x0000_a_x0000_t_x0000_a_x0000_&lt;_x0000_/_x0000_N_x0000_a_x0000_m_x0000_e_x0000_&gt;_x0000_&lt;_x0000_O_x0000_b_x0000_j_x0000_e_x0000_c_x0000_t_x0000_V_x0000_e_x0000_r_x0000_s_x0000_i_x0000_o_x0000_n_x0000_&gt;_x0000_1_x0000_&lt;_x0000_/_x0000_O_x0000_b_x0000_j_x0000_e_x0000_c_x0000_t_x0000_V_x0000_e_x0000_r_x0000_s_x0000_i_x0000_o_x0000_n_x0000_&gt;_x0000_&lt;_x0000_P_x0000_e_x0000_r_x0000_s_x0000_i_x0000_s_x0000_t_x0000_L_x0000_o_x0000_c_x0000_a_x0000_t_x0000_i_x0000_o_x0000_n_x0000_&gt;_x0000_0_x0000_&lt;_x0000_/_x0000_P_x0000_e_x0000_r_x0000_s_x0000_i_x0000_s_x0000_t_x0000_L_x0000_o_x0000_c_x0000_a_x0000_t_x0000_i_x0000_o_x0000_n_x0000_&gt;_x0000_&lt;_x0000_P_x0000_e_x0000_r_x0000_s_x0000_i_x0000_s_x0000_t_x0000_L_x0000_o_x0000_c_x0000_a_x0000_t_x0000_i_x0000_o_x0000_n_x0000_P_x0000_a_x0000_t_x0000_h_x0000_&gt;_x0000_\_x0000_\_x0000_?_x0000_\_x0000_C_x0000_:_x0000_\_x0000_U_x0000_s_x0000_e_x0000_r_x0000_s_x0000_\_x0000_o_x0000_h_x0000_e_x0000_r_x0000_n_x0000_a_x0000_n_x0000_d_x0000_e_x0000_z_x0000_\_x0000_A_x0000_p_x0000_p_x0000_D_x0000_a_x0000_t_x0000_a_x0000_\_x0000_L_x0000_o_x0000_c_x0000_a_x0000_l_x0000_\_x0000_T_x0000_e_x0000_m_x0000_p_x0000_\_x0000_{_x0000_A_x0000_8_x0000_0_x0000_C_x0000_6_x0000_3_x0000_B_x0000_8_x0000_-_x0000_6_x0000_B_x0000_F_x0000_2_x0000_-_x0000_4_x0000_0_x0000_E_x0000_8_x0000_-_x0000_9_x0000_A_x0000_4_x0000_2_x0000_-_x0000_0_x0000_2_x0000_C_x0000_A_x0000_4_x0000_5_x0000_2_x0000_8_x0000_8_x0000_7_x0000_F_x0000_1_x0000_}_x0000_\_x0000_V_x0000_e_x0000_r_x0000_t_x0000_i_x0000_P_x0000_a_x0000_q_x0000___x0000_1_x0000_3_x0000_7_x0000_B_x0000_C_x0000_0_x0000_F_x0000_C_x0000_9_x0000_8_x0000_2_x0000_D_x0000_4_x0000_6_x0000_6_x0000_2_x0000_B_x0000_1_x0000_1_x0000_5_x0000_\_x0000_2_x0000_2_x0000_3_x0000_2_x0000_4_x0000_3_x0000_9_x0000_0_x0000_-_x0000_3_x0000_4_x0000_6_x0000_2_x0000_-_x0000_4_x0000_d_x0000_7_x0000_c_x0000_-_x0000_8_x0000_b_x0000_0_x0000_8_x0000_-_x0000_d_x0000_9_x0000_4_x0000_6_x0000_e_x0000_c_x0000_f_x0000_a_x0000_8_x0000_2_x0000_3_x0000_8_x0000_._x0000_0_x0000_._x0000_d_x0000_b_x0000_\_x0000_M_x0000_o_x0000_d_x0000_e_x0000_l_x0000_._x0000_0_x0000_._x0000_c_x0000_u_x0000_b_x0000_\_x0000_e_x0000_x_x0000_a_x0000_m_x0000_p_x0000_l_x0000_e_x0000___x0000_d_x0000_a_x0000_t_x0000_a_x0000_._x0000_0_x0000_._x0000_d_x0000_e_x0000_t_x0000_\_x0000_e_x0000_x_x0000_a_x0000_m_x0000_p_x0000_l_x0000_e_x0000___x0000_d_x0000_a_x0000_t_x0000_a_x0000_._x0000_0_x0000_._x0000_p_x0000_r_x0000_t_x0000_&lt;_x0000_/_x0000_P_x0000_e_x0000_r_x0000_s_x0000_i_x0000_s_x0000_t_x0000_L_x0000_o_x0000_c_x0000_a_x0000_t_x0000_i_x0000_o_x0000_n_x0000_P_x0000_a_x0000_t_x0000_h_x0000_&gt;_x0000_&lt;_x0000_S_x0000_t_x0000_o_x0000_r_x0000_a_x0000_g_x0000_e_x0000_L_x0000_o_x0000_c_x0000_a_x0000_t_x0000_i_x0000_o_x0000_n_x0000_P_x0000_a_x0000_t_x0000_h_x0000_/_x0000_&gt;_x0000_&lt;_x0000_O_x0000_b_x0000_j_x0000_e_x0000_c_x0000_t_x0000_I_x0000_D_x0000_&gt;_x0000_B_x0000_4_x0000_B_x0000_5_x0000_B_x0000_E_x0000_D_x0000_F_x0000_-_x0000_5_x0000_1_x0000_0_x0000_E_x0000_-_x0000_4_x0000_7_x0000_9_x0000_F_x0000_-_x0000_B_x0000_A_x0000_0_x0000_0_x0000_-_x0000_C_x0000_D_x0000_0_x0000_2_x0000_2_x0000_3_x0000_4_x0000_6_x0000_B_x0000_C_x0000_8_x0000_4_x0000_&lt;_x0000_/_x0000_O_x0000_b_x0000_j_x0000_e_x0000_c_x0000_t_x0000_I_x0000_D_x0000_&gt;_x0000_&lt;_x0000_F_x0000_i_x0000_l_x0000_e_x0000_L_x0000_i_x0000_s_x0000_t_x0000_&gt;_x0000_&lt;_x0000_B_x0000_a_x0000_c_x0000_k_x0000_u_x0000_p_x0000_F_x0000_i_x0000_l_x0000_e_x0000_&gt;_x0000_&lt;_x0000_P_x0000_a_x0000_t_x0000_h_x0000_&gt;_x0000_\_x0000_\_x0000_?_x0000_\_x0000_C_x0000_:_x0000_\_x0000_U_x0000_s_x0000_e_x0000_r_x0000_s_x0000_\_x0000_o_x0000_h_x0000_e_x0000_r_x0000_n_x0000_a_x0000_n_x0000_d_x0000_e_x0000_z_x0000_\_x0000_A_x0000_p_x0000_p_x0000_D_x0000_a_x0000_t_x0000_a_x0000_\_x0000_L_x0000_o_x0000_c_x0000_a_x0000_l_x0000_\_x0000_T_x0000_e_x0000_m_x0000_p_x0000_\_x0000_{_x0000_A_x0000_8_x0000_0_x0000_C_x0000_6_x0000_3_x0000_B_x0000_8_x0000_-_x0000_6_x0000_B_x0000_F_x0000_2_x0000_-_x0000_4_x0000_0_x0000_E_x0000_8_x0000_-_x0000_9_x0000_A_x0000_4_x0000_2_x0000_-_x0000_0_x0000_2_x0000_C_x0000_A_x0000_4_x0000_5_x0000_2_x0000_8_x0000_8_x0000_7_x0000_F_x0000_1_x0000_}_x0000_\_x0000_V_x0000_e_x0000_r_x0000_t_x0000_i_x0000_P_x0000_a_x0000_q_x0000___x0000_1_x0000_3_x0000_7_x0000_B_x0000_C_x0000_0_x0000_F_x0000_C_x0000_9_x0000_8_x0000_2_x0000_D_x0000_4_x0000_6_x0000_6_x0000_2_x0000_B_x0000_1_x0000_1_x0000_5_x0000_\_x0000_2_x0000_2_x0000_3_x0000_2_x0000_4_x0000_3_x0000_9_x0000_0_x0000_-_x0000_3_x0000_4_x0000_6_x0000_2_x0000_-_x0000_4_x0000_d_x0000_7_x0000_c_x0000_-_x0000_8_x0000_b_x0000_0_x0000_8_x0000_-_x0000_d_x0000_9_x0000_4_x0000_6_x0000_e_x0000_c_x0000_f_x0000_a_x0000_8_x0000_2_x0000_3_x0000_8_x0000_._x0000_0_x0000_._x0000_d_x0000_b_x0000_\_x0000_M_x0000_o_x0000_d_x0000_e_x0000_l_x0000_._x0000_0_x0000_._x0000_c_x0000_u_x0000_b_x0000_\_x0000_e_x0000_x_x0000_a_x0000_m_x0000_p_x0000_l_x0000_e_x0000___x0000_d_x0000_a_x0000_t_x0000_a_x0000_._x0000_0_x0000_._x0000_d_x0000_e_x0000_t_x0000_\_x0000_e_x0000_x_x0000_a_x0000_m_x0000_p_x0000_l_x0000_e_x0000___x0000_d_x0000_a_x0000_t_x0000_a_x0000_._x0000_1_x0000_._x0000_p_x0000_r_x0000_t_x0000_._x0000_x_x0000_m_x0000_l_x0000_&lt;_x0000_/_x0000_P_x0000_a_x0000_t_x0000_h_x0000_&gt;_x0000_&lt;_x0000_S_x0000_t_x0000_o_x0000_r_x0000_a_x0000_g_x0000_e_x0000_P_x0000_a_x0000_t_x0000_h_x0000_&gt;_x0000_2_x0000_2_x0000_9_x0000_D_x0000_A_x0000_F_x0000_8_x0000_0_x0000_A_x0000_6_x0000_C_x0000_3_x0000_4_x0000_A_x0000_F_x0000_2_x0000_8_x0000_7_x0000_E_x0000_6_x0000_&lt;_x0000_/_x0000_S_x0000_t_x0000_o_x0000_r_x0000_a_x0000_g_x0000_e_x0000_P_x0000_a_x0000_t_x0000_h_x0000_&gt;_x0000_&lt;_x0000_L_x0000_a_x0000_s_x0000_t_x0000_W_x0000_r_x0000_i_x0000_t_x0000_e_x0000_T_x0000_i_x0000_m_x0000_e_x0000_&gt;_x0000_1_x0000_3_x0000_3_x0000_1_x0000_0_x0000_6_x0000_8_x0000_8_x0000_6_x0000_6_x0000_8_x0000_9_x0000_2_x0000_2_x0000_1_x0000_7_x0000_9_x0000_8_x0000_&lt;_x0000_/_x0000_L_x0000_a_x0000_s_x0000_t_x0000_W_x0000_r_x0000_i_x0000_t_x0000_e_x0000_T_x0000_i_x0000_m_x0000_e_x0000_&gt;_x0000_&lt;_x0000_S_x0000_i_x0000_z_x0000_e_x0000_&gt;_x0000_3_x0000_1_x0000_3_x0000_8_x0000_&lt;_x0000_/_x0000_S_x0000_i_x0000_z_x0000_e_x0000_&gt;_x0000_&lt;_x0000_/_x0000_B_x0000_a_x0000_c_x0000_k_x0000_u_x0000_p_x0000_F_x0000_i_x0000_l_x0000_e_x0000_&gt;_x0000_&lt;_x0000_B_x0000_a_x0000_c_x0000_k_x0000_u_x0000_p_x0000_F_x0000_i_x0000_l_x0000_e_x0000_&gt;_x0000_&lt;_x0000_P_x0000_a_x0000_t_x0000_h_x0000_&gt;_x0000_\_x0000_\_x0000_?_x0000_\_x0000_C_x0000_:_x0000_\_x0000_U_x0000_s_x0000_e_x0000_r_x0000_s_x0000_\_x0000_o_x0000_h_x0000_e_x0000_r_x0000_n_x0000_a_x0000_n_x0000_d_x0000_e_x0000_z_x0000_\_x0000_A_x0000_p_x0000_p_x0000_D_x0000_a_x0000_t_x0000_a_x0000_\_x0000_L_x0000_o_x0000_c_x0000_a_x0000_l_x0000_\_x0000_T_x0000_e_x0000_m_x0000_p_x0000_\_x0000_{_x0000_A_x0000_8_x0000_0_x0000_C_x0000_6_x0000_3_x0000_B_x0000_8_x0000_-_x0000_6_x0000_B_x0000_F_x0000_2_x0000_-_x0000_4_x0000_0_x0000_E_x0000_8_x0000_-_x0000_9_x0000_A_x0000_4_x0000_2_x0000_-_x0000_0_x0000_2_x0000_C_x0000_A_x0000_4_x0000_5_x0000_2_x0000_8_x0000_8_x0000_7_x0000_F_x0000_1_x0000_}_x0000_\_x0000_V_x0000_e_x0000_r_x0000_t_x0000_i_x0000_P_x0000_a_x0000_q_x0000___x0000_1_x0000_3_x0000_7_x0000_B_x0000_C_x0000_0_x0000_F_x0000_C_x0000_9_x0000_8_x0000_2_x0000_D_x0000_4_x0000_6_x0000_6_x0000_2_x0000_B_x0000_1_x0000_1_x0000_5_x0000_\_x0000_2_x0000_2_x0000_3_x0000_2_x0000_4_x0000_3_x0000_9_x0000_0_x0000_-_x0000_3_x0000_4_x0000_6_x0000_2_x0000_-_x0000_4_x0000_d_x0000_7_x0000_c_x0000_-_x0000_8_x0000_b_x0000_0_x0000_8_x0000_-_x0000_d_x0000_9_x0000_4_x0000_6_x0000_e_x0000_c_x0000_f_x0000_a_x0000_8_x0000_2_x0000_3_x0000_8_x0000_._x0000_0_x0000_._x0000_d_x0000_b_x0000_\_x0000_M_x0000_o_x0000_d_x0000_e_x0000_l_x0000_._x0000_0_x0000_._x0000_c_x0000_u_x0000_b_x0000_\_x0000_e_x0000_x_x0000_a_x0000_m_x0000_p_x0000_l_x0000_e_x0000___x0000_d_x0000_a_x0000_t_x0000_a_x0000_._x0000_0_x0000_._x0000_d_x0000_e_x0000_t_x0000_\_x0000_e_x0000_x_x0000_a_x0000_m_x0000_p_x0000_l_x0000_e_x0000___x0000_d_x0000_a_x0000_t_x0000_a_x0000_._x0000_0_x0000_._x0000_p_x0000_r_x0000_t_x0000_\_x0000_i_x0000_n_x0000_f_x0000_o_x0000_._x0000_1_x0000_._x0000_x_x0000_m_x0000_l_x0000_&lt;_x0000_/_x0000_P_x0000_a_x0000_t_x0000_h_x0000_&gt;_x0000_&lt;_x0000_S_x0000_t_x0000_o_x0000_r_x0000_a_x0000_g_x0000_e_x0000_P_x0000_a_x0000_t_x0000_h_x0000_&gt;_x0000_3_x0000_B_x0000_7_x0000_2_x0000_D_x0000_3_x0000_F_x0000_E_x0000_8_x0000_D_x0000_2_x0000_6_x0000_4_x0000_B_x0000_F_x0000_3_x0000_B_x0000_4_x0000_A_x0000_0_x0000_&lt;_x0000_/_x0000_S_x0000_t_x0000_o_x0000_r_x0000_a_x0000_g_x0000_e_x0000_P_x0000_a_x0000_t_x0000_h_x0000_&gt;_x0000_&lt;_x0000_L_x0000_a_x0000_s_x0000_t_x0000_W_x0000_r_x0000_i_x0000_t_x0000_e_x0000_T_x0000_i_x0000_m_x0000_e_x0000_&gt;_x0000_1_x0000_3_x0000_3_x0000_1_x0000_0_x0000_6_x0000_8_x0000_8_x0000_6_x0000_6_x0000_8_x0000_9_x0000_2_x0000_2_x0000_1_x0000_7_x0000_9_x0000_8_x0000_&lt;_x0000_/_x0000_L_x0000_a_x0000_s_x0000_t_x0000_W_x0000_r_x0000_i_x0000_t_x0000_e_x0000_T_x0000_i_x0000_m_x0000_e_x0000_&gt;_x0000_&lt;_x0000_S_x0000_i_x0000_z_x0000_e_x0000_&gt;_x0000_4_x0000_0_x0000_4_x0000_&lt;_x0000_/_x0000_S_x0000_i_x0000_z_x0000_e_x0000_&gt;_x0000_&lt;_x0000_/_x0000_B_x0000_a_x0000_c_x0000_k_x0000_u_x0000_p_x0000_F_x0000_i_x0000_l_x0000_e_x0000_&gt;_x0000_&lt;_x0000_/_x0000_F_x0000_i_x0000_l_x0000_e_x0000_L_x0000_i_x0000_s_x0000_t_x0000_&gt;_x0000_&lt;_x0000_/_x0000_F_x0000_i_x0000_l_x0000_e_x0000_G_x0000_r_x0000_o_x0000_u_x0000_p_x0000_&gt;_x0000_&lt;_x0000_F_x0000_i_x0000_l_x0000_e_x0000_G_x0000_r_x0000_o_x0000_u_x0000_p_x0000_&gt;_x0000_&lt;_x0000_C_x0000_l_x0000_a_x0000_s_x0000_s_x0000_&gt;_x0000_1_x0000_0_x0000_0_x0000_0_x0000_6_x0000_0_x0000_&lt;_x0000_/_x0000_C_x0000_l_x0000_a_x0000_s_x0000_s_x0000_&gt;_x0000_&lt;_x0000_I_x0000_D_x0000_&gt;_x0000_M_x0000_d_x0000_x_x0000_S_x0000_c_x0000_r_x0000_i_x0000_p_x0000_t_x0000_&lt;_x0000_/_x0000_I_x0000_D_x0000_&gt;_x0000_&lt;_x0000_N_x0000_a_x0000_m_x0000_e_x0000_&gt;_x0000_M_x0000_d_x0000_x_x0000_S_x0000_c_x0000_r_x0000_i_x0000_p_x0000_t_x0000_&lt;_x0000_/_x0000_N_x0000_a_x0000_m_x0000_e_x0000_&gt;_x0000_&lt;_x0000_O_x0000_b_x0000_j_x0000_e_x0000_c_x0000_t_x0000_V_x0000_e_x0000_r_x0000_s_x0000_i_x0000_o_x0000_n_x0000_&gt;_x0000_3_x0000_&lt;_x0000_/_x0000_O_x0000_b_x0000_j_x0000_e_x0000_c_x0000_t_x0000_V_x0000_e_x0000_r_x0000_s_x0000_i_x0000_o_x0000_n_x0000_&gt;_x0000_&lt;_x0000_P_x0000_e_x0000_r_x0000_s_x0000_i_x0000_s_x0000_t_x0000_L_x0000_o_x0000_c_x0000_a_x0000_t_x0000_i_x0000_o_x0000_n_x0000_&gt;_x0000_0_x0000_&lt;_x0000_/_x0000_P_x0000_e_x0000_r_x0000_s_x0000_i_x0000_s_x0000_t_x0000_L_x0000_o_x0000_c_x0000_a_x0000_t_x0000_i_x0000_o_x0000_n_x0000_&gt;_x0000_&lt;_x0000_P_x0000_e_x0000_r_x0000_s_x0000_i_x0000_s_x0000_t_x0000_L_x0000_o_x0000_c_x0000_a_x0000_t_x0000_i_x0000_o_x0000_n_x0000_P_x0000_a_x0000_t_x0000_h_x0000_&gt;_x0000_\_x0000_\_x0000_?_x0000_\_x0000_C_x0000_:_x0000_\_x0000_U_x0000_s_x0000_e_x0000_r_x0000_s_x0000_\_x0000_o_x0000_h_x0000_e_x0000_r_x0000_n_x0000_a_x0000_n_x0000_d_x0000_e_x0000_z_x0000_\_x0000_A_x0000_p_x0000_p_x0000_D_x0000_a_x0000_t_x0000_a_x0000_\_x0000_L_x0000_o_x0000_c_x0000_a_x0000_l_x0000_\_x0000_T_x0000_e_x0000_m_x0000_p_x0000_\_x0000_{_x0000_A_x0000_8_x0000_0_x0000_C_x0000_6_x0000_3_x0000_B_x0000_8_x0000_-_x0000_6_x0000_B_x0000_F_x0000_2_x0000_-_x0000_4_x0000_0_x0000_E_x0000_8_x0000_-_x0000_9_x0000_A_x0000_4_x0000_2_x0000_-_x0000_0_x0000_2_x0000_C_x0000_A_x0000_4_x0000_5_x0000_2_x0000_8_x0000_8_x0000_7_x0000_F_x0000_1_x0000_}_x0000_\_x0000_V_x0000_e_x0000_r_x0000_t_x0000_i_x0000_P_x0000_a_x0000_q_x0000___x0000_1_x0000_3_x0000_7_x0000_B_x0000_C_x0000_0_x0000_F_x0000_C_x0000_9_x0000_8_x0000_2_x0000_D_x0000_4_x0000_6_x0000_6_x0000_2_x0000_B_x0000_1_x0000_1_x0000_5_x0000_\_x0000_2_x0000_2_x0000_3_x0000_2_x0000_4_x0000_3_x0000_9_x0000_0_x0000_-_x0000_3_x0000_4_x0000_6_x0000_2_x0000_-_x0000_4_x0000_d_x0000_7_x0000_c_x0000_-_x0000_8_x0000_b_x0000_0_x0000_8_x0000_-_x0000_d_x0000_9_x0000_4_x0000_6_x0000_e_x0000_c_x0000_f_x0000_a_x0000_8_x0000_2_x0000_3_x0000_8_x0000_._x0000_0_x0000_._x0000_d_x0000_b_x0000_\_x0000_M_x0000_o_x0000_d_x0000_e_x0000_l_x0000_._x0000_0_x0000_._x0000_c_x0000_u_x0000_b_x0000_&lt;_x0000_/_x0000_P_x0000_e_x0000_r_x0000_s_x0000_i_x0000_s_x0000_t_x0000_L_x0000_o_x0000_c_x0000_a_x0000_t_x0000_i_x0000_o_x0000_n_x0000_P_x0000_a_x0000_t_x0000_h_x0000_&gt;_x0000_&lt;_x0000_S_x0000_t_x0000_o_x0000_r_x0000_a_x0000_g_x0000_e_x0000_L_x0000_o_x0000_c_x0000_a_x0000_t_x0000_i_x0000_o_x0000_n_x0000_P_x0000_a_x0000_t_x0000_h_x0000_/_x0000_&gt;_x0000_&lt;_x0000_O_x0000_b_x0000_j_x0000_e_x0000_c_x0000_t_x0000_I_x0000_D_x0000_&gt;_x0000_D_x0000_F_x0000_0_x0000_6_x0000_6_x0000_C_x0000_6_x0000_E_x0000_-_x0000_C_x0000_F_x0000_4_x0000_2_x0000_-_x0000_4_x0000_2_x0000_3_x0000_A_x0000_-_x0000_B_x0000_0_x0000_2_x0000_6_x0000_-_x0000_9_x0000_E_x0000_3_x0000_5_x0000_D_x0000_2_x0000_0_x0000_9_x0000_9_x0000_8_x0000_6_x0000_C_x0000_&lt;_x0000_/_x0000_O_x0000_b_x0000_j_x0000_e_x0000_c_x0000_t_x0000_I_x0000_D_x0000_&gt;_x0000_&lt;_x0000_F_x0000_i_x0000_l_x0000_e_x0000_L_x0000_i_x0000_s_x0000_t_x0000_&gt;_x0000_&lt;_x0000_B_x0000_a_x0000_c_x0000_k_x0000_u_x0000_p_x0000_F_x0000_i_x0000_l_x0000_e_x0000_&gt;_x0000_&lt;_x0000_P_x0000_a_x0000_t_x0000_h_x0000_&gt;_x0000_\_x0000_\_x0000_?_x0000_\_x0000_C_x0000_:_x0000_\_x0000_U_x0000_s_x0000_e_x0000_r_x0000_s_x0000_\_x0000_o_x0000_h_x0000_e_x0000_r_x0000_n_x0000_a_x0000_n_x0000_d_x0000_e_x0000_z_x0000_\_x0000_A_x0000_p_x0000_p_x0000_D_x0000_a_x0000_t_x0000_a_x0000_\_x0000_L_x0000_o_x0000_c_x0000_a_x0000_l_x0000_\_x0000_T_x0000_e_x0000_m_x0000_p_x0000_\_x0000_{_x0000_A_x0000_8_x0000_0_x0000_C_x0000_6_x0000_3_x0000_B_x0000_8_x0000_-_x0000_6_x0000_B_x0000_F_x0000_2_x0000_-_x0000_4_x0000_0_x0000_E_x0000_8_x0000_-_x0000_9_x0000_A_x0000_4_x0000_2_x0000_-_x0000_0_x0000_2_x0000_C_x0000_A_x0000_4_x0000_5_x0000_2_x0000_8_x0000_8_x0000_7_x0000_F_x0000_1_x0000_}_x0000_\_x0000_V_x0000_e_x0000_r_x0000_t_x0000_i_x0000_P_x0000_a_x0000_q_x0000___x0000_1_x0000_3_x0000_7_x0000_B_x0000_C_x0000_0_x0000_F_x0000_C_x0000_9_x0000_8_x0000_2_x0000_D_x0000_4_x0000_6_x0000_6_x0000_2_x0000_B_x0000_1_x0000_1_x0000_5_x0000_\_x0000_2_x0000_2_x0000_3_x0000_2_x0000_4_x0000_3_x0000_9_x0000_0_x0000_-_x0000_3_x0000_4_x0000_6_x0000_2_x0000_-_x0000_4_x0000_d_x0000_7_x0000_c_x0000_-_x0000_8_x0000_b_x0000_0_x0000_8_x0000_-_x0000_d_x0000_9_x0000_4_x0000_6_x0000_e_x0000_c_x0000_f_x0000_a_x0000_8_x0000_2_x0000_3_x0000_8_x0000_._x0000_0_x0000_._x0000_d_x0000_b_x0000_\_x0000_M_x0000_o_x0000_d_x0000_e_x0000_l_x0000_._x0000_0_x0000_._x0000_c_x0000_u_x0000_b_x0000_\_x0000_M_x0000_d_x0000_x_x0000_S_x0000_c_x0000_r_x0000_i_x0000_p_x0000_t_x0000_._x0000_3_x0000_._x0000_s_x0000_c_x0000_r_x0000_._x0000_x_x0000_m_x0000_l_x0000_&lt;_x0000_/_x0000_P_x0000_a_x0000_t_x0000_h_x0000_&gt;_x0000_&lt;_x0000_S_x0000_t_x0000_o_x0000_r_x0000_a_x0000_g_x0000_e_x0000_P_x0000_a_x0000_t_x0000_h_x0000_&gt;_x0000_F_x0000_0_x0000_1_x0000_0_x0000_4_x0000_D_x0000_0_x0000_C_x0000_B_x0000_1_x0000_2_x0000_3_x0000_4_x0000_2_x0000_A_x0000_E_x0000_9_x0000_7_x0000_D_x0000_8_x0000_&lt;_x0000_/_x0000_S_x0000_t_x0000_o_x0000_r_x0000_a_x0000_g_x0000_e_x0000_P_x0000_a_x0000_t_x0000_h_x0000_&gt;_x0000_&lt;_x0000_L_x0000_a_x0000_s_x0000_t_x0000_W_x0000_r_x0000_i_x0000_t_x0000_e_x0000_T_x0000_i_x0000_m_x0000_e_x0000_&gt;_x0000_1_x0000_3_x0000_3_x0000_1_x0000_0_x0000_6_x0000_8_x0000_9_x0000_2_x0000_3_x0000_9_x0000_8_x0000_9_x0000_5_x0000_2_x0000_5_x0000_8_x0000_2_x0000_&lt;_x0000_/_x0000_L_x0000_a_x0000_s_x0000_t_x0000_W_x0000_r_x0000_i_x0000_t_x0000_e_x0000_T_x0000_i_x0000_m_x0000_e_x0000_&gt;_x0000_&lt;_x0000_S_x0000_i_x0000_z_x0000_e_x0000_&gt;_x0000_9_x0000_6_x0000_2_x0000_9_x0000_&lt;_x0000_/_x0000_S_x0000_i_x0000_z_x0000_e_x0000_&gt;_x0000_&lt;_x0000_/_x0000_B_x0000_a_x0000_c_x0000_k_x0000_u_x0000_p_x0000_F_x0000_i_x0000_l_x0000_e_x0000_&gt;_x0000_&lt;_x0000_/_x0000_F_x0000_i_x0000_l_x0000_e_x0000_L_x0000_i_x0000_s_x0000_t_x0000_&gt;_x0000_&lt;_x0000_/_x0000_F_x0000_i_x0000_l_x0000_e_x0000_G_x0000_r_x0000_o_x0000_u_x0000_p_x0000_&gt;_x0000_&lt;_x0000_F_x0000_i_x0000_l_x0000_e_x0000_G_x0000_r_x0000_o_x0000_u_x0000_p_x0000_&gt;_x0000_&lt;_x0000_C_x0000_l_x0000_a_x0000_s_x0000_s_x0000_&gt;_x0000_1_x0000_0_x0000_0_x0000_0_x0000_0_x0000_6_x0000_&lt;_x0000_/_x0000_C_x0000_l_x0000_a_x0000_s_x0000_s_x0000_&gt;_x0000_&lt;_x0000_I_x0000_D_x0000_&gt;_x0000_e_x0000_x_x0000_a_x0000_m_x0000_p_x0000_l_x0000_e_x0000___x0000_d_x0000_a_x0000_t_x0000_a_x0000_&lt;_x0000_/_x0000_I_x0000_D_x0000_&gt;_x0000_&lt;_x0000_N_x0000_a_x0000_m_x0000_e_x0000_&gt;_x0000_e_x0000_x_x0000_a_x0000_m_x0000_p_x0000_l_x0000_e_x0000___x0000_d_x0000_a_x0000_t_x0000_a_x0000_&lt;_x0000_/_x0000_N_x0000_a_x0000_m_x0000_e_x0000_&gt;_x0000_&lt;_x0000_O_x0000_b_x0000_j_x0000_e_x0000_c_x0000_t_x0000_V_x0000_e_x0000_r_x0000_s_x0000_i_x0000_o_x0000_n_x0000_&gt;_x0000_1_x0000_&lt;_x0000_/_x0000_O_x0000_b_x0000_j_x0000_e_x0000_c_x0000_t_x0000_V_x0000_e_x0000_r_x0000_s_x0000_i_x0000_o_x0000_n_x0000_&gt;_x0000_&lt;_x0000_P_x0000_e_x0000_r_x0000_s_x0000_i_x0000_s_x0000_t_x0000_L_x0000_o_x0000_c_x0000_a_x0000_t_x0000_i_x0000_o_x0000_n_x0000_&gt;_x0000_0_x0000_&lt;_x0000_/_x0000_P_x0000_e_x0000_r_x0000_s_x0000_i_x0000_s_x0000_t_x0000_L_x0000_o_x0000_c_x0000_a_x0000_t_x0000_i_x0000_o_x0000_n_x0000_&gt;_x0000_&lt;_x0000_P_x0000_e_x0000_r_x0000_s_x0000_i_x0000_s_x0000_t_x0000_L_x0000_o_x0000_c_x0000_a_x0000_t_x0000_i_x0000_o_x0000_n_x0000_P_x0000_a_x0000_t_x0000_h_x0000_&gt;_x0000_\_x0000_\_x0000_?_x0000_\_x0000_C_x0000_:_x0000_\_x0000_U_x0000_s_x0000_e_x0000_r_x0000_s_x0000_\_x0000_o_x0000_h_x0000_e_x0000_r_x0000_n_x0000_a_x0000_n_x0000_d_x0000_e_x0000_z_x0000_\_x0000_A_x0000_p_x0000_p_x0000_D_x0000_a_x0000_t_x0000_a_x0000_\_x0000_L_x0000_o_x0000_c_x0000_a_x0000_l_x0000_\_x0000_T_x0000_e_x0000_m_x0000_p_x0000_\_x0000_{_x0000_A_x0000_8_x0000_0_x0000_C_x0000_6_x0000_3_x0000_B_x0000_8_x0000_-_x0000_6_x0000_B_x0000_F_x0000_2_x0000_-_x0000_4_x0000_0_x0000_E_x0000_8_x0000_-_x0000_9_x0000_A_x0000_4_x0000_2_x0000_-_x0000_0_x0000_2_x0000_C_x0000_A_x0000_4_x0000_5_x0000_2_x0000_8_x0000_8_x0000_7_x0000_F_x0000_1_x0000_}_x0000_\_x0000_V_x0000_e_x0000_r_x0000_t_x0000_i_x0000_P_x0000_a_x0000_q_x0000___x0000_1_x0000_3_x0000_7_x0000_B_x0000_C_x0000_0_x0000_F_x0000_C_x0000_9_x0000_8_x0000_2_x0000_D_x0000_4_x0000_6_x0000_6_x0000_2_x0000_B_x0000_1_x0000_1_x0000_5_x0000_\_x0000_2_x0000_2_x0000_3_x0000_2_x0000_4_x0000_3_x0000_9_x0000_0_x0000_-_x0000_3_x0000_4_x0000_6_x0000_2_x0000_-_x0000_4_x0000_d_x0000_7_x0000_c_x0000_-_x0000_8_x0000_b_x0000_0_x0000_8_x0000_-_x0000_d_x0000_9_x0000_4_x0000_6_x0000_e_x0000_c_x0000_f_x0000_a_x0000_8_x0000_2_x0000_3_x0000_8_x0000_._x0000_0_x0000_._x0000_d_x0000_b_x0000_\_x0000_e_x0000_x_x0000_a_x0000_m_x0000_p_x0000_l_x0000_e_x0000___x0000_d_x0000_a_x0000_t_x0000_a_x0000_._x0000_0_x0000_._x0000_d_x0000_i_x0000_m_x0000_&lt;_x0000_/_x0000_P_x0000_e_x0000_r_x0000_s_x0000_i_x0000_s_x0000_t_x0000_L_x0000_o_x0000_c_x0000_a_x0000_t_x0000_i_x0000_o_x0000_n_x0000_P_x0000_a_x0000_t_x0000_h_x0000_&gt;_x0000_&lt;_x0000_S_x0000_t_x0000_o_x0000_r_x0000_a_x0000_g_x0000_e_x0000_L_x0000_o_x0000_c_x0000_a_x0000_t_x0000_i_x0000_o_x0000_n_x0000_P_x0000_a_x0000_t_x0000_h_x0000_/_x0000_&gt;_x0000_&lt;_x0000_O_x0000_b_x0000_j_x0000_e_x0000_c_x0000_t_x0000_I_x0000_D_x0000_&gt;_x0000_D_x0000_8_x0000_7_x0000_8_x0000_3_x0000_1_x0000_0_x0000_0_x0000_-_x0000_B_x0000_4_x0000_4_x0000_F_x0000_-_x0000_4_x0000_2_x0000_A_x0000_2_x0000_-_x0000_A_x0000_F_x0000_9_x0000_D_x0000_-_x0000_4_x0000_0_x0000_2_x0000_D_x0000_5_x0000_2_x0000_9_x0000_A_x0000_2_x0000_7_x0000_3_x0000_6_x0000_&lt;_x0000_/_x0000_O_x0000_b_x0000_j_x0000_e_x0000_c_x0000_t_x0000_I_x0000_D_x0000_&gt;_x0000_&lt;_x0000_F_x0000_i_x0000_l_x0000_e_x0000_L_x0000_i_x0000_s_x0000_t_x0000_&gt;_x0000_&lt;_x0000_B_x0000_a_x0000_c_x0000_k_x0000_u_x0000_p_x0000_F_x0000_i_x0000_l_x0000_e_x0000_&gt;_x0000_&lt;_x0000_P_x0000_a_x0000_t_x0000_h_x0000_&gt;_x0000_\_x0000_\_x0000_?_x0000_\_x0000_C_x0000_:_x0000_\_x0000_U_x0000_s_x0000_e_x0000_r_x0000_s_x0000_\_x0000_o_x0000_h_x0000_e_x0000_r_x0000_n_x0000_a_x0000_n_x0000_d_x0000_e_x0000_z_x0000_\_x0000_A_x0000_p_x0000_p_x0000_D_x0000_a_x0000_t_x0000_a_x0000_\_x0000_L_x0000_o_x0000_c_x0000_a_x0000_l_x0000_\_x0000_T_x0000_e_x0000_m_x0000_p_x0000_\_x0000_{_x0000_A_x0000_8_x0000_0_x0000_C_x0000_6_x0000_3_x0000_B_x0000_8_x0000_-_x0000_6_x0000_B_x0000_F_x0000_2_x0000_-_x0000_4_x0000_0_x0000_E_x0000_8_x0000_-_x0000_9_x0000_A_x0000_4_x0000_2_x0000_-_x0000_0_x0000_2_x0000_C_x0000_A_x0000_4_x0000_5_x0000_2_x0000_8_x0000_8_x0000_7_x0000_F_x0000_1_x0000_}_x0000_\_x0000_V_x0000_e_x0000_r_x0000_t_x0000_i_x0000_P_x0000_a_x0000_q_x0000___x0000_1_x0000_3_x0000_7_x0000_B_x0000_C_x0000_0_x0000_F_x0000_C_x0000_9_x0000_8_x0000_2_x0000_D_x0000_4_x0000_6_x0000_6_x0000_2_x0000_B_x0000_1_x0000_1_x0000_5_x0000_\_x0000_2_x0000_2_x0000_3_x0000_2_x0000_4_x0000_3_x0000_9_x0000_0_x0000_-_x0000_3_x0000_4_x0000_6_x0000_2_x0000_-_x0000_4_x0000_d_x0000_7_x0000_c_x0000_-_x0000_8_x0000_b_x0000_0_x0000_8_x0000_-_x0000_d_x0000_9_x0000_4_x0000_6_x0000_e_x0000_c_x0000_f_x0000_a_x0000_8_x0000_2_x0000_3_x0000_8_x0000_._x0000_0_x0000_._x0000_d_x0000_b_x0000_\_x0000_e_x0000_x_x0000_a_x0000_m_x0000_p_x0000_l_x0000_e_x0000___x0000_d_x0000_a_x0000_t_x0000_a_x0000_._x0000_1_x0000_._x0000_d_x0000_i_x0000_m_x0000_._x0000_x_x0000_m_x0000_l_x0000_&lt;_x0000_/_x0000_P_x0000_a_x0000_t_x0000_h_x0000_&gt;_x0000_&lt;_x0000_S_x0000_t_x0000_o_x0000_r_x0000_a_x0000_g_x0000_e_x0000_P_x0000_a_x0000_t_x0000_h_x0000_&gt;_x0000_E_x0000_C_x0000_7_x0000_A_x0000_C_x0000_A_x0000_5_x0000_F_x0000_3_x0000_9_x0000_C_x0000_A_x0000_4_x0000_0_x0000_0_x0000_E_x0000_A_x0000_D_x0000_A_x0000_5_x0000_&lt;_x0000_/_x0000_S_x0000_t_x0000_o_x0000_r_x0000_a_x0000_g_x0000_e_x0000_P_x0000_a_x0000_t_x0000_h_x0000_&gt;_x0000_&lt;_x0000_L_x0000_a_x0000_s_x0000_t_x0000_W_x0000_r_x0000_i_x0000_t_x0000_e_x0000_T_x0000_i_x0000_m_x0000_e_x0000_&gt;_x0000_1_x0000_3_x0000_3_x0000_1_x0000_0_x0000_6_x0000_8_x0000_8_x0000_6_x0000_6_x0000_9_x0000_3_x0000_4_x0000_4_x0000_0_x0000_5_x0000_9_x0000_2_x0000_&lt;_x0000_/_x0000_L_x0000_a_x0000_s_x0000_t_x0000_W_x0000_r_x0000_i_x0000_t_x0000_e_x0000_T_x0000_i_x0000_m_x0000_e_x0000_&gt;_x0000_&lt;_x0000_S_x0000_i_x0000_z_x0000_e_x0000_&gt;_x0000_3_x0000_8_x0000_8_x0000_1_x0000_7_x0000_&lt;_x0000_/_x0000_S_x0000_i_x0000_z_x0000_e_x0000_&gt;_x0000_&lt;_x0000_/_x0000_B_x0000_a_x0000_c_x0000_k_x0000_u_x0000_p_x0000_F_x0000_i_x0000_l_x0000_e_x0000_&gt;_x0000_&lt;_x0000_B_x0000_a_x0000_c_x0000_k_x0000_u_x0000_p_x0000_F_x0000_i_x0000_l_x0000_e_x0000_&gt;_x0000_&lt;_x0000_P_x0000_a_x0000_t_x0000_h_x0000_&gt;_x0000_\_x0000_\_x0000_?_x0000_\_x0000_C_x0000_:_x0000_\_x0000_U_x0000_s_x0000_e_x0000_r_x0000_s_x0000_\_x0000_o_x0000_h_x0000_e_x0000_r_x0000_n_x0000_a_x0000_n_x0000_d_x0000_e_x0000_z_x0000_\_x0000_A_x0000_p_x0000_p_x0000_D_x0000_a_x0000_t_x0000_a_x0000_\_x0000_L_x0000_o_x0000_c_x0000_a_x0000_l_x0000_\_x0000_T_x0000_e_x0000_m_x0000_p_x0000_\_x0000_{_x0000_A_x0000_8_x0000_0_x0000_C_x0000_6_x0000_3_x0000_B_x0000_8_x0000_-_x0000_6_x0000_B_x0000_F_x0000_2_x0000_-_x0000_4_x0000_0_x0000_E_x0000_8_x0000_-_x0000_9_x0000_A_x0000_4_x0000_2_x0000_-_x0000_0_x0000_2_x0000_C_x0000_A_x0000_4_x0000_5_x0000_2_x0000_8_x0000_8_x0000_7_x0000_F_x0000_1_x0000_}_x0000_\_x0000_V_x0000_e_x0000_r_x0000_t_x0000_i_x0000_P_x0000_a_x0000_q_x0000___x0000_1_x0000_3_x0000_7_x0000_B_x0000_C_x0000_0_x0000_F_x0000_C_x0000_9_x0000_8_x0000_2_x0000_D_x0000_4_x0000_6_x0000_6_x0000_2_x0000_B_x0000_1_x0000_1_x0000_5_x0000_\_x0000_2_x0000_2_x0000_3_x0000_2_x0000_4_x0000_3_x0000_9_x0000_0_x0000_-_x0000_3_x0000_4_x0000_6_x0000_2_x0000_-_x0000_4_x0000_d_x0000_7_x0000_c_x0000_-_x0000_8_x0000_b_x0000_0_x0000_8_x0000_-_x0000_d_x0000_9_x0000_4_x0000_6_x0000_e_x0000_c_x0000_f_x0000_a_x0000_8_x0000_2_x0000_3_x0000_8_x0000_._x0000_0_x0000_._x0000_d_x0000_b_x0000_\_x0000_e_x0000_x_x0000_a_x0000_m_x0000_p_x0000_l_x0000_e_x0000___x0000_d_x0000_a_x0000_t_x0000_a_x0000_._x0000_0_x0000_._x0000_d_x0000_i_x0000_m_x0000_\_x0000_i_x0000_n_x0000_f_x0000_o_x0000_._x0000_1_x0000_._x0000_x_x0000_m_x0000_l_x0000_&lt;_x0000_/_x0000_P_x0000_a_x0000_t_x0000_h_x0000_&gt;_x0000_&lt;_x0000_S_x0000_t_x0000_o_x0000_r_x0000_a_x0000_g_x0000_e_x0000_P_x0000_a_x0000_t_x0000_h_x0000_&gt;_x0000_A_x0000_1_x0000_B_x0000_9_x0000_6_x0000_6_x0000_A_x0000_0_x0000_6_x0000_2_x0000_2_x0000_1_x0000_4_x0000_1_x0000_6_x0000_F_x0000_9_x0000_F_x0000_E_x0000_E_x0000_&lt;_x0000_/_x0000_S_x0000_t_x0000_o_x0000_r_x0000_a_x0000_g_x0000_e_x0000_P_x0000_a_x0000_t_x0000_h_x0000_&gt;_x0000_&lt;_x0000_L_x0000_a_x0000_s_x0000_t_x0000_W_x0000_r_x0000_i_x0000_t_x0000_e_x0000_T_x0000_i_x0000_m_x0000_e_x0000_&gt;_x0000_1_x0000_3_x0000_3_x0000_1_x0000_0_x0000_6_x0000_8_x0000_8_x0000_6_x0000_6_x0000_8_x0000_9_x0000_3_x0000_7_x0000_8_x0000_0_x0000_3_x0000_8_x0000_&lt;_x0000_/_x0000_L_x0000_a_x0000_s_x0000_t_x0000_W_x0000_r_x0000_i_x0000_t_x0000_e_x0000_T_x0000_i_x0000_m_x0000_e_x0000_&gt;_x0000_&lt;_x0000_S_x0000_i_x0000_z_x0000_e_x0000_&gt;_x0000_5_x0000_6_x0000_6_x0000_5_x0000_&lt;_x0000_/_x0000_S_x0000_i_x0000_z_x0000_e_x0000_&gt;_x0000_&lt;_x0000_/_x0000_B_x0000_a_x0000_c_x0000_k_x0000_u_x0000_p_x0000_F_x0000_i_x0000_l_x0000_e_x0000_&gt;_x0000_&lt;_x0000_B_x0000_a_x0000_c_x0000_k_x0000_u_x0000_p_x0000_F_x0000_i_x0000_l_x0000_e_x0000_&gt;_x0000_&lt;_x0000_P_x0000_a_x0000_t_x0000_h_x0000_&gt;_x0000_\_x0000_\_x0000_?_x0000_\_x0000_C_x0000_:_x0000_\_x0000_U_x0000_s_x0000_e_x0000_r_x0000_s_x0000_\_x0000_o_x0000_h_x0000_e_x0000_r_x0000_n_x0000_a_x0000_n_x0000_d_x0000_e_x0000_z_x0000_\_x0000_A_x0000_p_x0000_p_x0000_D_x0000_a_x0000_t_x0000_a_x0000_\_x0000_L_x0000_o_x0000_c_x0000_a_x0000_l_x0000_\_x0000_T_x0000_e_x0000_m_x0000_p_x0000_\_x0000_{_x0000_A_x0000_8_x0000_0_x0000_C_x0000_6_x0000_3_x0000_B_x0000_8_x0000_-_x0000_6_x0000_B_x0000_F_x0000_2_x0000_-_x0000_4_x0000_0_x0000_E_x0000_8_x0000_-_x0000_9_x0000_A_x0000_4_x0000_2_x0000_-_x0000_0_x0000_2_x0000_C_x0000_A_x0000_4_x0000_5_x0000_2_x0000_8_x0000_8_x0000_7_x0000_F_x0000_1_x0000_}_x0000_\_x0000_V_x0000_e_x0000_r_x0000_t_x0000_i_x0000_P_x0000_a_x0000_q_x0000___x0000_1_x0000_3_x0000_7_x0000_B_x0000_C_x0000_0_x0000_F_x0000_C_x0000_9_x0000_8_x0000_2_x0000_D_x0000_4_x0000_6_x0000_6_x0000_2_x0000_B_x0000_1_x0000_1_x0000_5_x0000_\_x0000_2_x0000_2_x0000_3_x0000_2_x0000_4_x0000_3_x0000_9_x0000_0_x0000_-_x0000_3_x0000_4_x0000_6_x0000_2_x0000_-_x0000_4_x0000_d_x0000_7_x0000_c_x0000_-_x0000_8_x0000_b_x0000_0_x0000_8_x0000_-_x0000_d_x0000_9_x0000_4_x0000_6_x0000_e_x0000_c_x0000_f_x0000_a_x0000_8_x0000_2_x0000_3_x0000_8_x0000_._x0000_0_x0000_._x0000_d_x0000_b_x0000_\_x0000_e_x0000_x_x0000_a_x0000_m_x0000_p_x0000_l_x0000_e_x0000___x0000_d_x0000_a_x0000_t_x0000_a_x0000_._x0000_0_x0000_._x0000_d_x0000_i_x0000_m_x0000_\_x0000_0_x0000_._x0000_H_x0000_$_x0000_e_x0000_x_x0000_a_x0000_m_x0000_p_x0000_l_x0000_e_x0000___x0000_d_x0000_a_x0000_t_x0000_a_x0000_$_x0000_C_x0000_O_x0000_M_x0000_I_x0000_S_x0000_I_x0000_O_x0000_N_x0000_._x0000_P_x0000_O_x0000_S_x0000___x0000_T_x0000_O_x0000___x0000_I_x0000_D_x0000_._x0000_0_x0000_._x0000_i_x0000_d_x0000_f_x0000_&lt;_x0000_/_x0000_P_x0000_a_x0000_t_x0000_h_x0000_&gt;_x0000_&lt;_x0000_S_x0000_t_x0000_o_x0000_r_x0000_a_x0000_g_x0000_e_x0000_P_x0000_a_x0000_t_x0000_h_x0000_&gt;_x0000_9_x0000_E_x0000_9_x0000_6_x0000_2_x0000_C_x0000_6_x0000_B_x0000_4_x0000_B_x0000_8_x0000_4_x0000_4_x0000_4_x0000_A_x0000_5_x0000_A_x0000_9_x0000_B_x0000_0_x0000_&lt;_x0000_/_x0000_S_x0000_t_x0000_o_x0000_r_x0000_a_x0000_g_x0000_e_x0000_P_x0000_a_x0000_t_x0000_h_x0000_&gt;_x0000_&lt;_x0000_L_x0000_a_x0000_s_x0000_t_x0000_W_x0000_r_x0000_i_x0000_t_x0000_e_x0000_T_x0000_i_x0000_m_x0000_e_x0000_&gt;_x0000_1_x0000_3_x0000_3_x0000_1_x0000_0_x0000_6_x0000_8_x0000_9_x0000_3_x0000_2_x0000_0_x0000_0_x0000_3_x0000_9_x0000_1_x0000_8_x0000_0_x0000_7_x0000_&lt;_x0000_/_x0000_L_x0000_a_x0000_s_x0000_t_x0000_W_x0000_r_x0000_i_x0000_t_x0000_e_x0000_T_x0000_i_x0000_m_x0000_e_x0000_&gt;_x0000_&lt;_x0000_S_x0000_i_x0000_z_x0000_e_x0000_&gt;_x0000_1_x0000_6_x0000_0_x0000_&lt;_x0000_/_x0000_S_x0000_i_x0000_z_x0000_e_x0000_&gt;_x0000_&lt;_x0000_/_x0000_B_x0000_a_x0000_c_x0000_k_x0000_u_x0000_p_x0000_F_x0000_i_x0000_l_x0000_e_x0000_&gt;_x0000_&lt;_x0000_B_x0000_a_x0000_c_x0000_k_x0000_u_x0000_p_x0000_F_x0000_i_x0000_l_x0000_e_x0000_&gt;_x0000_&lt;_x0000_P_x0000_a_x0000_t_x0000_h_x0000_&gt;_x0000_\_x0000_\_x0000_?_x0000_\_x0000_C_x0000_:_x0000_\_x0000_U_x0000_s_x0000_e_x0000_r_x0000_s_x0000_\_x0000_o_x0000_h_x0000_e_x0000_r_x0000_n_x0000_a_x0000_n_x0000_d_x0000_e_x0000_z_x0000_\_x0000_A_x0000_p_x0000_p_x0000_D_x0000_a_x0000_t_x0000_a_x0000_\_x0000_L_x0000_o_x0000_c_x0000_a_x0000_l_x0000_\_x0000_T_x0000_e_x0000_m_x0000_p_x0000_\_x0000_{_x0000_A_x0000_8_x0000_0_x0000_C_x0000_6_x0000_3_x0000_B_x0000_8_x0000_-_x0000_6_x0000_B_x0000_F_x0000_2_x0000_-_x0000_4_x0000_0_x0000_E_x0000_8_x0000_-_x0000_9_x0000_A_x0000_4_x0000_2_x0000_-_x0000_0_x0000_2_x0000_C_x0000_A_x0000_4_x0000_5_x0000_2_x0000_8_x0000_8_x0000_7_x0000_F_x0000_1_x0000_}_x0000_\_x0000_V_x0000_e_x0000_r_x0000_t_x0000_i_x0000_P_x0000_a_x0000_q_x0000___x0000_1_x0000_3_x0000_7_x0000_B_x0000_C_x0000_0_x0000_F_x0000_C_x0000_9_x0000_8_x0000_2_x0000_D_x0000_4_x0000_6_x0000_6_x0000_2_x0000_B_x0000_1_x0000_1_x0000_5_x0000_\_x0000_2_x0000_2_x0000_3_x0000_2_x0000_4_x0000_3_x0000_9_x0000_0_x0000_-_x0000_3_x0000_4_x0000_6_x0000_2_x0000_-_x0000_4_x0000_d_x0000_7_x0000_c_x0000_-_x0000_8_x0000_b_x0000_0_x0000_8_x0000_-_x0000_d_x0000_9_x0000_4_x0000_6_x0000_e_x0000_c_x0000_f_x0000_a_x0000_8_x0000_2_x0000_3_x0000_8_x0000_._x0000_0_x0000_._x0000_d_x0000_b_x0000_\_x0000_e_x0000_x_x0000_a_x0000_m_x0000_p_x0000_l_x0000_e_x0000___x0000_d_x0000_a_x0000_t_x0000_a_x0000_._x0000_0_x0000_._x0000_d_x0000_i_x0000_m_x0000_\_x0000_H_x0000_$_x0000_e_x0000_x_x0000_a_x0000_m_x0000_p_x0000_l_x0000_e_x0000___x0000_d_x0000_a_x0000_t_x0000_a_x0000_$_x0000_T_x0000_O_x0000_T_x0000_A_x0000_L_x0000_._x0000_0_x0000_._x0000_t_x0000_b_x0000_l_x0000_._x0000_x_x0000_m_x0000_l_x0000_&lt;_x0000_/_x0000_P_x0000_a_x0000_t_x0000_h_x0000_&gt;_x0000_&lt;_x0000_S_x0000_t_x0000_o_x0000_r_x0000_a_x0000_g_x0000_e_x0000_P_x0000_a_x0000_t_x0000_h_x0000_&gt;_x0000_1_x0000_9_x0000_8_x0000_D_x0000_A_x0000_D_x0000_0_x0000_D_x0000_8_x0000_3_x0000_4_x0000_F_x0000_4_x0000_0_x0000_C_x0000_C_x0000_B_x0000_1_x0000_C_x0000_6_x0000_&lt;_x0000_/_x0000_S_x0000_t_x0000_o_x0000_r_x0000_a_x0000_g_x0000_e_x0000_P_x0000_a_x0000_t_x0000_h_x0000_&gt;_x0000_&lt;_x0000_L_x0000_a_x0000_s_x0000_t_x0000_W_x0000_r_x0000_i_x0000_t_x0000_e_x0000_T_x0000_i_x0000_m_x0000_e_x0000_&gt;_x0000_1_x0000_3_x0000_3_x0000_1_x0000_0_x0000_6_x0000_8_x0000_8_x0000_6_x0000_6_x0000_9_x0000_1_x0000_0_x0000_9_x0000_6_x0000_7_x0000_3_x0000_3_x0000_&lt;_x0000_/_x0000_L_x0000_a_x0000_s_x0000_t_x0000_W_x0000_r_x0000_i_x0000_t_x0000_e_x0000_T_x0000_i_x0000_m_x0000_e_x0000_&gt;_x0000_&lt;_x0000_S_x0000_i_x0000_z_x0000_e_x0000_&gt;_x0000_5_x0000_0_x0000_1_x0000_8_x0000_&lt;_x0000_/_x0000_S_x0000_i_x0000_z_x0000_e_x0000_&gt;_x0000_&lt;_x0000_/_x0000_B_x0000_a_x0000_c_x0000_k_x0000_u_x0000_p_x0000_F_x0000_i_x0000_l_x0000_e_x0000_&gt;_x0000_&lt;_x0000_B_x0000_a_x0000_c_x0000_k_x0000_u_x0000_p_x0000_F_x0000_i_x0000_l_x0000_e_x0000_&gt;_x0000_&lt;_x0000_P_x0000_a_x0000_t_x0000_h_x0000_&gt;_x0000_\_x0000_\_x0000_?_x0000_\_x0000_C_x0000_:_x0000_\_x0000_U_x0000_s_x0000_e_x0000_r_x0000_s_x0000_\_x0000_o_x0000_h_x0000_e_x0000_r_x0000_n_x0000_a_x0000_n_x0000_d_x0000_e_x0000_z_x0000_\_x0000_A_x0000_p_x0000_p_x0000_D_x0000_a_x0000_t_x0000_a_x0000_\_x0000_L_x0000_o_x0000_c_x0000_a_x0000_l_x0000_\_x0000_T_x0000_e_x0000_m_x0000_p_x0000_\_x0000_{_x0000_A_x0000_8_x0000_0_x0000_C_x0000_6_x0000_3_x0000_B_x0000_8_x0000_-_x0000_6_x0000_B_x0000_F_x0000_2_x0000_-_x0000_4_x0000_0_x0000_E_x0000_8_x0000_-_x0000_9_x0000_A_x0000_4_x0000_2_x0000_-_x0000_0_x0000_2_x0000_C_x0000_A_x0000_4_x0000_5_x0000_2_x0000_8_x0000_8_x0000_7_x0000_F_x0000_1_x0000_}_x0000_\_x0000_V_x0000_e_x0000_r_x0000_t_x0000_i_x0000_P_x0000_a_x0000_q_x0000___x0000_1_x0000_3_x0000_7_x0000_B_x0000_C_x0000_0_x0000_F_x0000_C_x0000_9_x0000_8_x0000_2_x0000_D_x0000_4_x0000_6_x0000_6_x0000_2_x0000_B_x0000_1_x0000_1_x0000_5_x0000_\_x0000_2_x0000_2_x0000_3_x0000_2_x0000_4_x0000_3_x0000_9_x0000_0_x0000_-_x0000_3_x0000_4_x0000_6_x0000_2_x0000_-_x0000_4_x0000_d_x0000_7_x0000_c_x0000_-_x0000_8_x0000_b_x0000_0_x0000_8_x0000_-_x0000_d_x0000_9_x0000_4_x0000_6_x0000_e_x0000_c_x0000_f_x0000_a_x0000_8_x0000_2_x0000_3_x0000_8_x0000_._x0000_0_x0000_._x0000_d_x0000_b_x0000_\_x0000_e_x0000_x_x0000_a_x0000_m_x0000_p_x0000_l_x0000_e_x0000___x0000_d_x0000_a_x0000_t_x0000_a_x0000_._x0000_0_x0000_._x0000_d_x0000_i_x0000_m_x0000_\_x0000_0_x0000_._x0000_H_x0000_$_x0000_e_x0000_x_x0000_a_x0000_m_x0000_p_x0000_l_x0000_e_x0000___x0000_d_x0000_a_x0000_t_x0000_a_x0000_$_x0000_T_x0000_I_x0000_T_x0000_L_x0000_E_x0000_S_x0000_._x0000_h_x0000_i_x0000_d_x0000_x_x0000_&lt;_x0000_/_x0000_P_x0000_a_x0000_t_x0000_h_x0000_&gt;_x0000_&lt;_x0000_S_x0000_t_x0000_o_x0000_r_x0000_a_x0000_g_x0000_e_x0000_P_x0000_a_x0000_t_x0000_h_x0000_&gt;_x0000_1_x0000_A_x0000_F_x0000_8_x0000_8_x0000_7_x0000_4_x0000_8_x0000_4_x0000_C_x0000_F_x0000_E_x0000_4_x0000_6_x0000_4_x0000_D_x0000_8_x0000_F_x0000_7_x0000_3_x0000_&lt;_x0000_/_x0000_S_x0000_t_x0000_o_x0000_r_x0000_a_x0000_g_x0000_e_x0000_P_x0000_a_x0000_t_x0000_h_x0000_&gt;_x0000_&lt;_x0000_L_x0000_a_x0000_s_x0000_t_x0000_W_x0000_r_x0000_i_x0000_t_x0000_e_x0000_T_x0000_i_x0000_m_x0000_e_x0000_&gt;_x0000_1_x0000_3_x0000_3_x0000_1_x0000_0_x0000_6_x0000_8_x0000_9_x0000_3_x0000_2_x0000_0_x0000_0_x0000_5_x0000_4_x0000_8_x0000_0_x0000_7_x0000_0_x0000_&lt;_x0000_/_x0000_L_x0000_a_x0000_s_x0000_t_x0000_W_x0000_r_x0000_i_x0000_t_x0000_e_x0000_T_x0000_i_x0000_m_x0000_e_x0000_&gt;_x0000_&lt;_x0000_S_x0000_i_x0000_z_x0000_e_x0000_&gt;_x0000_1_x0000_2_x0000_1_x0000_3_x0000_&lt;_x0000_/_x0000_S_x0000_i_x0000_z_x0000_e_x0000_&gt;_x0000_&lt;_x0000_/_x0000_B_x0000_a_x0000_c_x0000_k_x0000_u_x0000_p_x0000_F_x0000_i_x0000_l_x0000_e_x0000_&gt;_x0000_&lt;_x0000_B_x0000_a_x0000_c_x0000_k_x0000_u_x0000_p_x0000_F_x0000_i_x0000_l_x0000_e_x0000_&gt;_x0000_&lt;_x0000_P_x0000_a_x0000_t_x0000_h_x0000_&gt;_x0000_\_x0000_\_x0000_?_x0000_\_x0000_C_x0000_:_x0000_\_x0000_U_x0000_s_x0000_e_x0000_r_x0000_s_x0000_\_x0000_o_x0000_h_x0000_e_x0000_r_x0000_n_x0000_a_x0000_n_x0000_d_x0000_e_x0000_z_x0000_\_x0000_A_x0000_p_x0000_p_x0000_D_x0000_a_x0000_t_x0000_a_x0000_\_x0000_L_x0000_o_x0000_c_x0000_a_x0000_l_x0000_\_x0000_T_x0000_e_x0000_m_x0000_p_x0000_\_x0000_{_x0000_A_x0000_8_x0000_0_x0000_C_x0000_6_x0000_3_x0000_B_x0000_8_x0000_-_x0000_6_x0000_B_x0000_F_x0000_2_x0000_-_x0000_4_x0000_0_x0000_E_x0000_8_x0000_-_x0000_9_x0000_A_x0000_4_x0000_2_x0000_-_x0000_0_x0000_2_x0000_C_x0000_A_x0000_4_x0000_5_x0000_2_x0000_8_x0000_8_x0000_7_x0000_F_x0000_1_x0000_}_x0000_\_x0000_V_x0000_e_x0000_r_x0000_t_x0000_i_x0000_P_x0000_a_x0000_q_x0000___x0000_1_x0000_3_x0000_7_x0000_B_x0000_C_x0000_0_x0000_F_x0000_C_x0000_9_x0000_8_x0000_2_x0000_D_x0000_4_x0000_6_x0000_6_x0000_2_x0000_B_x0000_1_x0000_1_x0000_5_x0000_\_x0000_2_x0000_2_x0000_3_x0000_2_x0000_4_x0000_3_x0000_9_x0000_0_x0000_-_x0000_3_x0000_4_x0000_6_x0000_2_x0000_-_x0000_4_x0000_d_x0000_7_x0000_c_x0000_-_x0000_8_x0000_b_x0000_0_x0000_8_x0000_-_x0000_d_x0000_9_x0000_4_x0000_6_x0000_e_x0000_c_x0000_f_x0000_a_x0000_8_x0000_2_x0000_3_x0000_8_x0000_._x0000_0_x0000_._x0000_d_x0000_b_x0000_\_x0000_e_x0000_x_x0000_a_x0000_m_x0000_p_x0000_l_x0000_e_x0000___x0000_d_x0000_a_x0000_t_x0000_a_x0000_._x0000_0_x0000_._x0000_d_x0000_i_x0000_m_x0000_\_x0000_H_x0000_$_x0000_e_x0000_x_x0000_a_x0000_m_x0000_p_x0000_l_x0000_e_x0000___x0000_d_x0000_a_x0000_t_x0000_a_x0000_$_x0000_F_x0000_O_x0000_L_x0000_I_x0000_O_x0000_._x0000_0_x0000_._x0000_t_x0000_b_x0000_l_x0000_._x0000_x_x0000_m_x0000_l_x0000_&lt;_x0000_/_x0000_P_x0000_a_x0000_t_x0000_h_x0000_&gt;_x0000_&lt;_x0000_S_x0000_t_x0000_o_x0000_r_x0000_a_x0000_g_x0000_e_x0000_P_x0000_a_x0000_t_x0000_h_x0000_&gt;_x0000_7_x0000_C_x0000_D_x0000_5_x0000_6_x0000_6_x0000_B_x0000_7_x0000_A_x0000_D_x0000_2_x0000_A_x0000_4_x0000_8_x0000_C_x0000_6_x0000_B_x0000_0_x0000_2_x0000_C_x0000_&lt;_x0000_/_x0000_S_x0000_t_x0000_o_x0000_r_x0000_a_x0000_g_x0000_e_x0000_P_x0000_a_x0000_t_x0000_h_x0000_&gt;_x0000_&lt;_x0000_L_x0000_a_x0000_s_x0000_t_x0000_W_x0000_r_x0000_i_x0000_t_x0000_e_x0000_T_x0000_i_x0000_m_x0000_e_x0000_&gt;_x0000_1_x0000_3_x0000_3_x0000_1_x0000_0_x0000_6_x0000_8_x0000_8_x0000_6_x0000_6_x0000_9_x0000_0_x0000_9_x0000_4_x0000_0_x0000_5_x0000_1_x0000_6_x0000_&lt;_x0000_/_x0000_L_x0000_a_x0000_s_x0000_t_x0000_W_x0000_r_x0000_i_x0000_t_x0000_e_x0000_T_x0000_i_x0000_m_x0000_e_x0000_&gt;_x0000_&lt;_x0000_S_x0000_i_x0000_z_x0000_e_x0000_&gt;_x0000_8_x0000_6_x0000_8_x0000_9_x0000_&lt;_x0000_/_x0000_S_x0000_i_x0000_z_x0000_e_x0000_&gt;_x0000_&lt;_x0000_/_x0000_B_x0000_a_x0000_c_x0000_k_x0000_u_x0000_p_x0000_F_x0000_i_x0000_l_x0000_e_x0000_&gt;_x0000_&lt;_x0000_B_x0000_a_x0000_c_x0000_k_x0000_u_x0000_p_x0000_F_x0000_i_x0000_l_x0000_e_x0000_&gt;_x0000_&lt;_x0000_P_x0000_a_x0000_t_x0000_h_x0000_&gt;_x0000_\_x0000_\_x0000_?_x0000_\_x0000_C_x0000_:_x0000_\_x0000_U_x0000_s_x0000_e_x0000_r_x0000_s_x0000_\_x0000_o_x0000_h_x0000_e_x0000_r_x0000_n_x0000_a_x0000_n_x0000_d_x0000_e_x0000_z_x0000_\_x0000_A_x0000_p_x0000_p_x0000_D_x0000_a_x0000_t_x0000_a_x0000_\_x0000_L_x0000_o_x0000_c_x0000_a_x0000_l_x0000_\_x0000_T_x0000_e_x0000_m_x0000_p_x0000_\_x0000_{_x0000_A_x0000_8_x0000_0_x0000_C_x0000_6_x0000_3_x0000_B_x0000_8_x0000_-_x0000_6_x0000_B_x0000_F_x0000_2_x0000_-_x0000_4_x0000_0_x0000_E_x0000_8_x0000_-_x0000_9_x0000_A_x0000_4_x0000_2_x0000_-_x0000_0_x0000_2_x0000_C_x0000_A_x0000_4_x0000_5_x0000_2_x0000_8_x0000_8_x0000_7_x0000_F_x0000_1_x0000_}_x0000_\_x0000_V_x0000_e_x0000_r_x0000_t_x0000_i_x0000_P_x0000_a_x0000_q_x0000___x0000_1_x0000_3_x0000_7_x0000_B_x0000_C_x0000_0_x0000_F_x0000_C_x0000_9_x0000_8_x0000_2_x0000_D_x0000_4_x0000_6_x0000_6_x0000_2_x0000_B_x0000_1_x0000_1_x0000_5_x0000_\_x0000_2_x0000_2_x0000_3_x0000_2_x0000_4_x0000_3_x0000_9_x0000_0_x0000_-_x0000_3_x0000_4_x0000_6_x0000_2_x0000_-_x0000_4_x0000_d_x0000_7_x0000_c_x0000_-_x0000_8_x0000_b_x0000_0_x0000_8_x0000_-_x0000_d_x0000_9_x0000_4_x0000_6_x0000_e_x0000_c_x0000_f_x0000_a_x0000_8_x0000_2_x0000_3_x0000_8_x0000_._x0000_0_x0000_._x0000_d_x0000_b_x0000_\_x0000_e_x0000_x_x0000_a_x0000_m_x0000_p_x0000_l_x0000_e_x0000___x0000_d_x0000_a_x0000_t_x0000_a_x0000_._x0000_0_x0000_._x0000_d_x0000_i_x0000_m_x0000_\_x0000_H_x0000_$_x0000_e_x0000_x_x0000_a_x0000_m_x0000_p_x0000_l_x0000_e_x0000___x0000_d_x0000_a_x0000_t_x0000_a_x0000_$_x0000_O_x0000_P_x0000_E_x0000_R_x0000_A_x0000_T_x0000_I_x0000_O_x0000_N_x0000_._x0000_0_x0000_._x0000_t_x0000_b_x0000_l_x0000_._x0000_x_x0000_m_x0000_l_x0000_&lt;_x0000_/_x0000_P_x0000_a_x0000_t_x0000_h_x0000_&gt;_x0000_&lt;_x0000_S_x0000_t_x0000_o_x0000_r_x0000_a_x0000_g_x0000_e_x0000_P_x0000_a_x0000_t_x0000_h_x0000_&gt;_x0000_9_x0000_8_x0000_C_x0000_F_x0000_2_x0000_3_x0000_F_x0000_9_x0000_F_x0000_8_x0000_E_x0000_4_x0000_C_x0000_F_x0000_8_x0000_8_x0000_A_x0000_F_x0000_0_x0000_&lt;_x0000_/_x0000_S_x0000_t_x0000_o_x0000_r_x0000_a_x0000_g_x0000_e_x0000_P_x0000_a_x0000_t_x0000_h_x0000_&gt;_x0000_&lt;_x0000_L_x0000_a_x0000_s_x0000_t_x0000_W_x0000_r_x0000_i_x0000_t_x0000_e_x0000_T_x0000_i_x0000_m_x0000_e_x0000_&gt;_x0000_1_x0000_3_x0000_3_x0000_1_x0000_0_x0000_6_x0000_8_x0000_8_x0000_6_x0000_6_x0000_9_x0000_0_x0000_9_x0000_4_x0000_0_x0000_5_x0000_1_x0000_6_x0000_&lt;_x0000_/_x0000_L_x0000_a_x0000_s_x0000_t_x0000_W_x0000_r_x0000_i_x0000_t_x0000_e_x0000_T_x0000_i_x0000_m_x0000_e_x0000_&gt;_x0000_&lt;_x0000_S_x0000_i_x0000_z_x0000_e_x0000_&gt;_x0000_1_x0000_2_x0000_5_x0000_2_x0000_5_x0000_&lt;_x0000_/_x0000_S_x0000_i_x0000_z_x0000_e_x0000_&gt;_x0000_&lt;_x0000_/_x0000_B_x0000_a_x0000_c_x0000_k_x0000_u_x0000_p_x0000_F_x0000_i_x0000_l_x0000_e_x0000_&gt;_x0000_&lt;_x0000_B_x0000_a_x0000_c_x0000_k_x0000_u_x0000_p_x0000_F_x0000_i_x0000_l_x0000_e_x0000_&gt;_x0000_&lt;_x0000_P_x0000_a_x0000_t_x0000_h_x0000_&gt;_x0000_\_x0000_\_x0000_?_x0000_\_x0000_C_x0000_:_x0000_\_x0000_U_x0000_s_x0000_e_x0000_r_x0000_s_x0000_\_x0000_o_x0000_h_x0000_e_x0000_r_x0000_n_x0000_a_x0000_n_x0000_d_x0000_e_x0000_z_x0000_\_x0000_A_x0000_p_x0000_p_x0000_D_x0000_a_x0000_t_x0000_a_x0000_\_x0000_L_x0000_o_x0000_c_x0000_a_x0000_l_x0000_\_x0000_T_x0000_e_x0000_m_x0000_p_x0000_\_x0000_{_x0000_A_x0000_8_x0000_0_x0000_C_x0000_6_x0000_3_x0000_B_x0000_8_x0000_-_x0000_6_x0000_B_x0000_F_x0000_2_x0000_-_x0000_4_x0000_0_x0000_E_x0000_8_x0000_-_x0000_9_x0000_A_x0000_4_x0000_2_x0000_-_x0000_0_x0000_2_x0000_C_x0000_A_x0000_4_x0000_5_x0000_2_x0000_8_x0000_8_x0000_7_x0000_F_x0000_1_x0000_}_x0000_\_x0000_V_x0000_e_x0000_r_x0000_t_x0000_i_x0000_P_x0000_a_x0000_q_x0000___x0000_1_x0000_3_x0000_7_x0000_B_x0000_C_x0000_0_x0000_F_x0000_C_x0000_9_x0000_8_x0000_2_x0000_D_x0000_4_x0000_6_x0000_6_x0000_2_x0000_B_x0000_1_x0000_1_x0000_5_x0000_\_x0000_2_x0000_2_x0000_3_x0000_2_x0000_4_x0000_3_x0000_9_x0000_0_x0000_-_x0000_3_x0000_4_x0000_6_x0000_2_x0000_-_x0000_4_x0000_d_x0000_7_x0000_c_x0000_-_x0000_8_x0000_b_x0000_0_x0000_8_x0000_-_x0000_d_x0000_9_x0000_4_x0000_6_x0000_e_x0000_c_x0000_f_x0000_a_x0000_8_x0000_2_x0000_3_x0000_8_x0000_._x0000_0_x0000_._x0000_d_x0000_b_x0000_\_x0000_e_x0000_x_x0000_a_x0000_m_x0000_p_x0000_l_x0000_e_x0000___x0000_d_x0000_a_x0000_t_x0000_a_x0000_._x0000_0_x0000_._x0000_d_x0000_i_x0000_m_x0000_\_x0000_0_x0000_._x0000_H_x0000_$_x0000_e_x0000_x_x0000_a_x0000_m_x0000_p_x0000_l_x0000_e_x0000___x0000_d_x0000_a_x0000_t_x0000_a_x0000_$_x0000_I_x0000_V_x0000_A_x0000_._x0000_h_x0000_i_x0000_d_x0000_x_x0000_&lt;_x0000_/_x0000_P_x0000_a_x0000_t_x0000_h_x0000_&gt;_x0000_&lt;_x0000_S_x0000_t_x0000_o_x0000_r_x0000_a_x0000_g_x0000_e_x0000_P_x0000_a_x0000_t_x0000_h_x0000_&gt;_x0000_A_x0000_0_x0000_3_x0000_5_x0000_E_x0000_1_x0000_6_x0000_4_x0000_5_x0000_4_x0000_4_x0000_F_x0000_4_x0000_9_x0000_3_x0000_F_x0000_9_x0000_0_x0000_B_x0000_8_x0000_&lt;_x0000_/_x0000_S_x0000_t_x0000_o_x0000_r_x0000_a_x0000_g_x0000_e_x0000_P_x0000_a_x0000_t_x0000_h_x0000_&gt;_x0000_&lt;_x0000_L_x0000_a_x0000_s_x0000_t_x0000_W_x0000_r_x0000_i_x0000_t_x0000_e_x0000_T_x0000_i_x0000_m_x0000_e_x0000_&gt;_x0000_1_x0000_3_x0000_3_x0000_1_x0000_0_x0000_6_x0000_8_x0000_9_x0000_3_x0000_2_x0000_0_x0000_0_x0000_5_x0000_4_x0000_8_x0000_0_x0000_7_x0000_0_x0000_&lt;_x0000_/_x0000_L_x0000_a_x0000_s_x0000_t_x0000_W_x0000_r_x0000_i_x0000_t_x0000_e_x0000_T_x0000_i_x0000_m_x0000_e_x0000_&gt;_x0000_&lt;_x0000_S_x0000_i_x0000_z_x0000_e_x0000_&gt;_x0000_1_x0000_2_x0000_1_x0000_3_x0000_&lt;_x0000_/_x0000_S_x0000_i_x0000_z_x0000_e_x0000_&gt;_x0000_&lt;_x0000_/_x0000_B_x0000_a_x0000_c_x0000_k_x0000_u_x0000_p_x0000_F_x0000_i_x0000_l_x0000_e_x0000_&gt;_x0000_&lt;_x0000_B_x0000_a_x0000_c_x0000_k_x0000_u_x0000_p_x0000_F_x0000_i_x0000_l_x0000_e_x0000_&gt;_x0000_&lt;_x0000_P_x0000_a_x0000_t_x0000_h_x0000_&gt;_x0000_\_x0000_\_x0000_?_x0000_\_x0000_C_x0000_:_x0000_\_x0000_U_x0000_s_x0000_e_x0000_r_x0000_s_x0000_\_x0000_o_x0000_h_x0000_e_x0000_r_x0000_n_x0000_a_x0000_n_x0000_d_x0000_e_x0000_z_x0000_\_x0000_A_x0000_p_x0000_p_x0000_D_x0000_a_x0000_t_x0000_a_x0000_\_x0000_L_x0000_o_x0000_c_x0000_a_x0000_l_x0000_\_x0000_T_x0000_e_x0000_m_x0000_p_x0000_\_x0000_{_x0000_A_x0000_8_x0000_0_x0000_C_x0000_6_x0000_3_x0000_B_x0000_8_x0000_-_x0000_6_x0000_B_x0000_F_x0000_2_x0000_-_x0000_4_x0000_0_x0000_E_x0000_8_x0000_-_x0000_9_x0000_A_x0000_4_x0000_2_x0000_-_x0000_0_x0000_2_x0000_C_x0000_A_x0000_4_x0000_5_x0000_2_x0000_8_x0000_8_x0000_7_x0000_F_x0000_1_x0000_}_x0000_\_x0000_V_x0000_e_x0000_r_x0000_t_x0000_i_x0000_P_x0000_a_x0000_q_x0000___x0000_1_x0000_3_x0000_7_x0000_B_x0000_C_x0000_0_x0000_F_x0000_C_x0000_9_x0000_8_x0000_2_x0000_D_x0000_4_x0000_6_x0000_6_x0000_2_x0000_B_x0000_1_x0000_1_x0000_5_x0000_\_x0000_2_x0000_2_x0000_3_x0000_2_x0000_4_x0000_3_x0000_9_x0000_0_x0000_-_x0000_3_x0000_4_x0000_6_x0000_2_x0000_-_x0000_4_x0000_d_x0000_7_x0000_c_x0000_-_x0000_8_x0000_b_x0000_0_x0000_8_x0000_-_x0000_d_x0000_9_x0000_4_x0000_6_x0000_e_x0000_c_x0000_f_x0000_a_x0000_8_x0000_2_x0000_3_x0000_8_x0000_._x0000_0_x0000_._x0000_d_x0000_b_x0000_\_x0000_e_x0000_x_x0000_a_x0000_m_x0000_p_x0000_l_x0000_e_x0000___x0000_d_x0000_a_x0000_t_x0000_a_x0000_._x0000_0_x0000_._x0000_d_x0000_i_x0000_m_x0000_\_x0000_H_x0000_$_x0000_e_x0000_x_x0000_a_x0000_m_x0000_p_x0000_l_x0000_e_x0000___x0000_d_x0000_a_x0000_t_x0000_a_x0000_$_x0000_D_x0000_A_x0000_T_x0000_E_x0000_._x0000_0_x0000_._x0000_t_x0000_b_x0000_l_x0000_._x0000_x_x0000_m_x0000_l_x0000_&lt;_x0000_/_x0000_P_x0000_a_x0000_t_x0000_h_x0000_&gt;_x0000_&lt;_x0000_S_x0000_t_x0000_o_x0000_r_x0000_a_x0000_g_x0000_e_x0000_P_x0000_a_x0000_t_x0000_h_x0000_&gt;_x0000_F_x0000_9_x0000_F_x0000_1_x0000_A_x0000_A_x0000_8_x0000_B_x0000_4_x0000_7_x0000_6_x0000_9_x0000_4_x0000_3_x0000_3_x0000_E_x0000_8_x0000_7_x0000_E_x0000_&lt;_x0000_/_x0000_S_x0000_t_x0000_o_x0000_r_x0000_a_x0000_g_x0000_e_x0000_P_x0000_a_x0000_t_x0000_h_x0000_&gt;_x0000_&lt;_x0000_L_x0000_a_x0000_s_x0000_t_x0000_W_x0000_r_x0000_i_x0000_t_x0000_e_x0000_T_x0000_i_x0000_m_x0000_e_x0000_&gt;_x0000_1_x0000_3_x0000_3_x0000_1_x0000_0_x0000_6_x0000_8_x0000_8_x0000_6_x0000_6_x0000_9_x0000_0_x0000_9_x0000_4_x0000_0_x0000_5_x0000_1_x0000_6_x0000_&lt;_x0000_/_x0000_L_x0000_a_x0000_s_x0000_t_x0000_W_x0000_r_x0000_i_x0000_t_x0000_e_x0000_T_x0000_i_x0000_m_x0000_e_x0000_&gt;_x0000_&lt;_x0000_S_x0000_i_x0000_z_x0000_e_x0000_&gt;_x0000_1_x0000_0_x0000_5_x0000_9_x0000_6_x0000_&lt;_x0000_/_x0000_S_x0000_i_x0000_z_x0000_e_x0000_&gt;_x0000_&lt;_x0000_/_x0000_B_x0000_a_x0000_c_x0000_k_x0000_u_x0000_p_x0000_F_x0000_i_x0000_l_x0000_e_x0000_&gt;_x0000_&lt;_x0000_B_x0000_a_x0000_c_x0000_k_x0000_u_x0000_p_x0000_F_x0000_i_x0000_l_x0000_e_x0000_&gt;_x0000_&lt;_x0000_P_x0000_a_x0000_t_x0000_h_x0000_&gt;_x0000_\_x0000_\_x0000_?_x0000_\_x0000_C_x0000_:_x0000_\_x0000_U_x0000_s_x0000_e_x0000_r_x0000_s_x0000_\_x0000_o_x0000_h_x0000_e_x0000_r_x0000_n_x0000_a_x0000_n_x0000_d_x0000_e_x0000_z_x0000_\_x0000_A_x0000_p_x0000_p_x0000_D_x0000_a_x0000_t_x0000_a_x0000_\_x0000_L_x0000_o_x0000_c_x0000_a_x0000_l_x0000_\_x0000_T_x0000_e_x0000_m_x0000_p_x0000_\_x0000_{_x0000_A_x0000_8_x0000_0_x0000_C_x0000_6_x0000_3_x0000_B_x0000_8_x0000_-_x0000_6_x0000_B_x0000_F_x0000_2_x0000_-_x0000_4_x0000_0_x0000_E_x0000_8_x0000_-_x0000_9_x0000_A_x0000_4_x0000_2_x0000_-_x0000_0_x0000_2_x0000_C_x0000_A_x0000_4_x0000_5_x0000_2_x0000_8_x0000_8_x0000_7_x0000_F_x0000_1_x0000_}_x0000_\_x0000_V_x0000_e_x0000_r_x0000_t_x0000_i_x0000_P_x0000_a_x0000_q_x0000___x0000_1_x0000_3_x0000_7_x0000_B_x0000_C_x0000_0_x0000_F_x0000_C_x0000_9_x0000_8_x0000_2_x0000_D_x0000_4_x0000_6_x0000_6_x0000_2_x0000_B_x0000_1_x0000_1_x0000_5_x0000_\_x0000_2_x0000_2_x0000_3_x0000_2_x0000_4_x0000_3_x0000_9_x0000_0_x0000_-_x0000_3_x0000_4_x0000_6_x0000_2_x0000_-_x0000_4_x0000_d_x0000_7_x0000_c_x0000_-_x0000_8_x0000_b_x0000_0_x0000_8_x0000_-_x0000_d_x0000_9_x0000_4_x0000_6_x0000_e_x0000_c_x0000_f_x0000_a_x0000_8_x0000_2_x0000_3_x0000_8_x0000_._x0000_0_x0000_._x0000_d_x0000_b_x0000_\_x0000_e_x0000_x_x0000_a_x0000_m_x0000_p_x0000_l_x0000_e_x0000___x0000_d_x0000_a_x0000_t_x0000_a_x0000_._x0000_0_x0000_._x0000_d_x0000_i_x0000_m_x0000_\_x0000_0_x0000_._x0000_e_x0000_x_x0000_a_x0000_m_x0000_p_x0000_l_x0000_e_x0000___x0000_d_x0000_a_x0000_t_x0000_a_x0000_._x0000_F_x0000_O_x0000_L_x0000_I_x0000_O_x0000_._x0000_0_x0000_._x0000_i_x0000_d_x0000_f_x0000_&lt;_x0000_/_x0000_P_x0000_a_x0000_t_x0000_h_x0000_&gt;_x0000_&lt;_x0000_S_x0000_t_x0000_o_x0000_r_x0000_a_x0000_g_x0000_e_x0000_P_x0000_a_x0000_t_x0000_h_x0000_&gt;_x0000_C_x0000_1_x0000_F_x0000_B_x0000_0_x0000_5_x0000_C_x0000_2_x0000_2_x0000_9_x0000_F_x0000_A_x0000_4_x0000_5_x0000_5_x0000_3_x0000_8_x0000_A_x0000_C_x0000_0_x0000_&lt;_x0000_/_x0000_S_x0000_t_x0000_o_x0000_r_x0000_a_x0000_g_x0000_e_x0000_P_x0000_a_x0000_t_x0000_h_x0000_&gt;_x0000_&lt;_x0000_L_x0000_a_x0000_s_x0000_t_x0000_W_x0000_r_x0000_i_x0000_t_x0000_e_x0000_T_x0000_i_x0000_m_x0000_e_x0000_&gt;_x0000_1_x0000_3_x0000_3_x0000_1_x0000_0_x0000_6_x0000_8_x0000_9_x0000_3_x0000_2_x0000_0_x0000_0_x0000_3_x0000_9_x0000_1_x0000_8_x0000_0_x0000_7_x0000_&lt;_x0000_/_x0000_L_x0000_a_x0000_s_x0000_t_x0000_W_x0000_r_x0000_i_x0000_t_x0000_e_x0000_T_x0000_i_x0000_m_x0000_e_x0000_&gt;_x0000_&lt;_x0000_S_x0000_i_x0000_z_x0000_e_x0000_&gt;_x0000_1_x0000_7_x0000_6_x0000_&lt;_x0000_/_x0000_S_x0000_i_x0000_z_x0000_e_x0000_&gt;_x0000_&lt;_x0000_/_x0000_B_x0000_a_x0000_c_x0000_k_x0000_u_x0000_p_x0000_F_x0000_i_x0000_l_x0000_e_x0000_&gt;_x0000_&lt;_x0000_B_x0000_a_x0000_c_x0000_k_x0000_u_x0000_p_x0000_F_x0000_i_x0000_l_x0000_e_x0000_&gt;_x0000_&lt;_x0000_P_x0000_a_x0000_t_x0000_h_x0000_&gt;_x0000_\_x0000_\_x0000_?_x0000_\_x0000_C_x0000_:_x0000_\_x0000_U_x0000_s_x0000_e_x0000_r_x0000_s_x0000_\_x0000_o_x0000_h_x0000_e_x0000_r_x0000_n_x0000_a_x0000_n_x0000_d_x0000_e_x0000_z_x0000_\_x0000_A_x0000_p_x0000_p_x0000_D_x0000_a_x0000_t_x0000_a_x0000_\_x0000_L_x0000_o_x0000_c_x0000_a_x0000_l_x0000_\_x0000_T_x0000_e_x0000_m_x0000_p_x0000_\_x0000_{_x0000_A_x0000_8_x0000_0_x0000_C_x0000_6_x0000_3_x0000_B_x0000_8_x0000_-_x0000_6_x0000_B_x0000_F_x0000_2_x0000_-_x0000_4_x0000_0_x0000_E_x0000_8_x0000_-_x0000_9_x0000_A_x0000_4_x0000_2_x0000_-_x0000_0_x0000_2_x0000_C_x0000_A_x0000_4_x0000_5_x0000_2_x0000_8_x0000_8_x0000_7_x0000_F_x0000_1_x0000_}_x0000_\_x0000_V_x0000_e_x0000_r_x0000_t_x0000_i_x0000_P_x0000_a_x0000_q_x0000___x0000_1_x0000_3_x0000_7_x0000_B_x0000_C_x0000_0_x0000_F_x0000_C_x0000_9_x0000_8_x0000_2_x0000_D_x0000_4_x0000_6_x0000_6_x0000_2_x0000_B_x0000_1_x0000_1_x0000_5_x0000_\_x0000_2_x0000_2_x0000_3_x0000_2_x0000_4_x0000_3_x0000_9_x0000_0_x0000_-_x0000_3_x0000_4_x0000_6_x0000_2_x0000_-_x0000_4_x0000_d_x0000_7_x0000_c_x0000_-_x0000_8_x0000_b_x0000_0_x0000_8_x0000_-_x0000_d_x0000_9_x0000_4_x0000_6_x0000_e_x0000_c_x0000_f_x0000_a_x0000_8_x0000_2_x0000_3_x0000_8_x0000_._x0000_0_x0000_._x0000_d_x0000_b_x0000_\_x0000_e_x0000_x_x0000_a_x0000_m_x0000_p_x0000_l_x0000_e_x0000___x0000_d_x0000_a_x0000_t_x0000_a_x0000_._x0000_0_x0000_._x0000_d_x0000_i_x0000_m_x0000_\_x0000_H_x0000_$_x0000_e_x0000_x_x0000_a_x0000_m_x0000_p_x0000_l_x0000_e_x0000___x0000_d_x0000_a_x0000_t_x0000_a_x0000_$_x0000_P_x0000_R_x0000_E_x0000_C_x0000_I_x0000_O_x0000_._x0000_0_x0000_._x0000_t_x0000_b_x0000_l_x0000_._x0000_x_x0000_m_x0000_l_x0000_&lt;_x0000_/_x0000_P_x0000_a_x0000_t_x0000_h_x0000_&gt;_x0000_&lt;_x0000_S_x0000_t_x0000_o_x0000_r_x0000_a_x0000_g_x0000_e_x0000_P_x0000_a_x0000_t_x0000_h_x0000_&gt;_x0000_1_x0000_7_x0000_E_x0000_A_x0000_6_x0000_4_x0000_0_x0000_E_x0000_5_x0000_D_x0000_E_x0000_0_x0000_4_x0000_2_x0000_A_x0000_E_x0000_9_x0000_F_x0000_D_x0000_F_x0000_&lt;_x0000_/_x0000_S_x0000_t_x0000_o_x0000_r_x0000_a_x0000_g_x0000_e_x0000_P_x0000_a_x0000_t_x0000_h_x0000_&gt;_x0000_&lt;_x0000_L_x0000_a_x0000_s_x0000_t_x0000_W_x0000_r_x0000_i_x0000_t_x0000_e_x0000_T_x0000_i_x0000_m_x0000_e_x0000_&gt;_x0000_1_x0000_3_x0000_3_x0000_1_x0000_0_x0000_6_x0000_8_x0000_8_x0000_6_x0000_6_x0000_9_x0000_0_x0000_9_x0000_4_x0000_0_x0000_5_x0000_1_x0000_6_x0000_&lt;_x0000_/_x0000_L_x0000_a_x0000_s_x0000_t_x0000_W_x0000_r_x0000_i_x0000_t_x0000_e_x0000_T_x0000_i_x0000_m_x0000_e_x0000_&gt;_x0000_&lt;_x0000_S_x0000_i_x0000_z_x0000_e_x0000_&gt;_x0000_5_x0000_0_x0000_2_x0000_0_x0000_&lt;_x0000_/_x0000_S_x0000_i_x0000_z_x0000_e_x0000_&gt;_x0000_&lt;_x0000_/_x0000_B_x0000_a_x0000_c_x0000_k_x0000_u_x0000_p_x0000_F_x0000_i_x0000_l_x0000_e_x0000_&gt;_x0000_&lt;_x0000_B_x0000_a_x0000_c_x0000_k_x0000_u_x0000_p_x0000_F_x0000_i_x0000_l_x0000_e_x0000_&gt;_x0000_&lt;_x0000_P_x0000_a_x0000_t_x0000_h_x0000_&gt;_x0000_\_x0000_\_x0000_?_x0000_\_x0000_C_x0000_:_x0000_\_x0000_U_x0000_s_x0000_e_x0000_r_x0000_s_x0000_\_x0000_o_x0000_h_x0000_e_x0000_r_x0000_n_x0000_a_x0000_n_x0000_d_x0000_e_x0000_z_x0000_\_x0000_A_x0000_p_x0000_p_x0000_D_x0000_a_x0000_t_x0000_a_x0000_\_x0000_L_x0000_o_x0000_c_x0000_a_x0000_l_x0000_\_x0000_T_x0000_e_x0000_m_x0000_p_x0000_\_x0000_{_x0000_A_x0000_8_x0000_0_x0000_C_x0000_6_x0000_3_x0000_B_x0000_8_x0000_-_x0000_6_x0000_B_x0000_F_x0000_2_x0000_-_x0000_4_x0000_0_x0000_E_x0000_8_x0000_-_x0000_9_x0000_A_x0000_4_x0000_2_x0000_-_x0000_0_x0000_2_x0000_C_x0000_A_x0000_4_x0000_5_x0000_2_x0000_8_x0000_8_x0000_7_x0000_F_x0000_1_x0000_}_x0000_\_x0000_V_x0000_e_x0000_r_x0000_t_x0000_i_x0000_P_x0000_a_x0000_q_x0000___x0000_1_x0000_3_x0000_7_x0000_B_x0000_C_x0000_0_x0000_F_x0000_C_x0000_9_x0000_8_x0000_2_x0000_D_x0000_4_x0000_6_x0000_6_x0000_2_x0000_B_x0000_1_x0000_1_x0000_5_x0000_\_x0000_2_x0000_2_x0000_3_x0000_2_x0000_4_x0000_3_x0000_9_x0000_0_x0000_-_x0000_3_x0000_4_x0000_6_x0000_2_x0000_-_x0000_4_x0000_d_x0000_7_x0000_c_x0000_-_x0000_8_x0000_b_x0000_0_x0000_8_x0000_-_x0000_d_x0000_9_x0000_4_x0000_6_x0000_e_x0000_c_x0000_f_x0000_a_x0000_8_x0000_2_x0000_3_x0000_8_x0000_._x0000_0_x0000_._x0000_d_x0000_b_x0000_\_x0000_e_x0000_x_x0000_a_x0000_m_x0000_p_x0000_l_x0000_e_x0000___x0000_d_x0000_a_x0000_t_x0000_a_x0000_._x0000_0_x0000_._x0000_d_x0000_i_x0000_m_x0000_\_x0000_0_x0000_._x0000_e_x0000_x_x0000_a_x0000_m_x0000_p_x0000_l_x0000_e_x0000___x0000_d_x0000_a_x0000_t_x0000_a_x0000_._x0000_D_x0000_A_x0000_T_x0000_E_x0000_._x0000_d_x0000_i_x0000_c_x0000_t_x0000_i_x0000_o_x0000_n_x0000_a_x0000_r_x0000_y_x0000_&lt;_x0000_/_x0000_P_x0000_a_x0000_t_x0000_h_x0000_&gt;_x0000_&lt;_x0000_S_x0000_t_x0000_o_x0000_r_x0000_a_x0000_g_x0000_e_x0000_P_x0000_a_x0000_t_x0000_h_x0000_&gt;_x0000_B_x0000_A_x0000_E_x0000_9_x0000_C_x0000_A_x0000_8_x0000_4_x0000_B_x0000_1_x0000_3_x0000_F_x0000_4_x0000_D_x0000_1_x0000_5_x0000_9_x0000_5_x0000_C_x0000_9_x0000_&lt;_x0000_/_x0000_S_x0000_t_x0000_o_x0000_r_x0000_a_x0000_g_x0000_e_x0000_P_x0000_a_x0000_t_x0000_h_x0000_&gt;_x0000_&lt;_x0000_L_x0000_a_x0000_s_x0000_t_x0000_W_x0000_r_x0000_i_x0000_t_x0000_e_x0000_T_x0000_i_x0000_m_x0000_e_x0000_&gt;_x0000_1_x0000_3_x0000_3_x0000_1_x0000_0_x0000_6_x0000_8_x0000_9_x0000_3_x0000_2_x0000_0_x0000_0_x0000_3_x0000_9_x0000_1_x0000_8_x0000_0_x0000_7_x0000_&lt;_x0000_/_x0000_L_x0000_a_x0000_s_x0000_t_x0000_W_x0000_r_x0000_i_x0000_t_x0000_e_x0000_T_x0000_i_x0000_m_x0000_e_x0000_&gt;_x0000_&lt;_x0000_S_x0000_i_x0000_z_x0000_e_x0000_&gt;_x0000_5_x0000_6_x0000_&lt;_x0000_/_x0000_S_x0000_i_x0000_z_x0000_e_x0000_&gt;_x0000_&lt;_x0000_/_x0000_B_x0000_a_x0000_c_x0000_k_x0000_u_x0000_p_x0000_F_x0000_i_x0000_l_x0000_e_x0000_&gt;_x0000_&lt;_x0000_B_x0000_a_x0000_c_x0000_k_x0000_u_x0000_p_x0000_F_x0000_i_x0000_l_x0000_e_x0000_&gt;_x0000_&lt;_x0000_P_x0000_a_x0000_t_x0000_h_x0000_&gt;_x0000_\_x0000_\_x0000_?_x0000_\_x0000_C_x0000_:_x0000_\_x0000_U_x0000_s_x0000_e_x0000_r_x0000_s_x0000_\_x0000_o_x0000_h_x0000_e_x0000_r_x0000_n_x0000_a_x0000_n_x0000_d_x0000_e_x0000_z_x0000_\_x0000_A_x0000_p_x0000_p_x0000_D_x0000_a_x0000_t_x0000_a_x0000_\_x0000_L_x0000_o_x0000_c_x0000_a_x0000_l_x0000_\_x0000_T_x0000_e_x0000_m_x0000_p_x0000_\_x0000_{_x0000_A_x0000_8_x0000_0_x0000_C_x0000_6_x0000_3_x0000_B_x0000_8_x0000_-_x0000_6_x0000_B_x0000_F_x0000_2_x0000_-_x0000_4_x0000_0_x0000_E_x0000_8_x0000_-_x0000_9_x0000_A_x0000_4_x0000_2_x0000_-_x0000_0_x0000_2_x0000_C_x0000_A_x0000_4_x0000_5_x0000_2_x0000_8_x0000_8_x0000_7_x0000_F_x0000_1_x0000_}_x0000_\_x0000_V_x0000_e_x0000_r_x0000_t_x0000_i_x0000_P_x0000_a_x0000_q_x0000___x0000_1_x0000_3_x0000_7_x0000_B_x0000_C_x0000_0_x0000_F_x0000_C_x0000_9_x0000_8_x0000_2_x0000_D_x0000_4_x0000_6_x0000_6_x0000_2_x0000_B_x0000_1_x0000_1_x0000_5_x0000_\_x0000_2_x0000_2_x0000_3_x0000_2_x0000_4_x0000_3_x0000_9_x0000_0_x0000_-_x0000_3_x0000_4_x0000_6_x0000_2_x0000_-_x0000_4_x0000_d_x0000_7_x0000_c_x0000_-_x0000_8_x0000_b_x0000_0_x0000_8_x0000_-_x0000_d_x0000_9_x0000_4_x0000_6_x0000_e_x0000_c_x0000_f_x0000_a_x0000_8_x0000_2_x0000_3_x0000_8_x0000_._x0000_0_x0000_._x0000_d_x0000_b_x0000_\_x0000_e_x0000_x_x0000_a_x0000_m_x0000_p_x0000_l_x0000_e_x0000___x0000_d_x0000_a_x0000_t_x0000_a_x0000_._x0000_0_x0000_._x0000_d_x0000_i_x0000_m_x0000_\_x0000_0_x0000_._x0000_e_x0000_x_x0000_a_x0000_m_x0000_p_x0000_l_x0000_e_x0000___x0000_d_x0000_a_x0000_t_x0000_a_x0000_._x0000_C_x0000_O_x0000_M_x0000_I_x0000_S_x0000_I_x0000_O_x0000_N_x0000_._x0000_0_x0000_._x0000_i_x0000_d_x0000_f_x0000_&lt;_x0000_/_x0000_P_x0000_a_x0000_t_x0000_h_x0000_&gt;_x0000_&lt;_x0000_S_x0000_t_x0000_o_x0000_r_x0000_a_x0000_g_x0000_e_x0000_P_x0000_a_x0000_t_x0000_h_x0000_&gt;_x0000_7_x0000_B_x0000_B_x0000_3_x0000_7_x0000_9_x0000_5_x0000_4_x0000_B_x0000_B_x0000_3_x0000_3_x0000_4_x0000_D_x0000_6_x0000_8_x0000_A_x0000_7_x0000_D_x0000_6_x0000_&lt;_x0000_/_x0000_S_x0000_t_x0000_o_x0000_r_x0000_a_x0000_g_x0000_e_x0000_P_x0000_a_x0000_t_x0000_h_x0000_&gt;_x0000_&lt;_x0000_L_x0000_a_x0000_s_x0000_t_x0000_W_x0000_r_x0000_i_x0000_t_x0000_e_x0000_T_x0000_i_x0000_m_x0000_e_x0000_&gt;_x0000_1_x0000_3_x0000_3_x0000_1_x0000_0_x0000_6_x0000_8_x0000_9_x0000_3_x0000_2_x0000_0_x0000_0_x0000_5_x0000_4_x0000_8_x0000_0_x0000_7_x0000_0_x0000_&lt;_x0000_/_x0000_L_x0000_a_x0000_s_x0000_t_x0000_W_x0000_r_x0000_i_x0000_t_x0000_e_x0000_T_x0000_i_x0000_m_x0000_e_x0000_&gt;_x0000_&lt;_x0000_S_x0000_i_x0000_z_x0000_e_x0000_&gt;_x0000_2_x0000_4_x0000_0_x0000_&lt;_x0000_/_x0000_S_x0000_i_x0000_z_x0000_e_x0000_&gt;_x0000_&lt;_x0000_/_x0000_B_x0000_a_x0000_c_x0000_k_x0000_u_x0000_p_x0000_F_x0000_i_x0000_l_x0000_e_x0000_&gt;_x0000_&lt;_x0000_B_x0000_a_x0000_c_x0000_k_x0000_u_x0000_p_x0000_F_x0000_i_x0000_l_x0000_e_x0000_&gt;_x0000_&lt;_x0000_P_x0000_a_x0000_t_x0000_h_x0000_&gt;_x0000_\_x0000_\_x0000_?_x0000_\_x0000_C_x0000_:_x0000_\_x0000_U_x0000_s_x0000_e_x0000_r_x0000_s_x0000_\_x0000_o_x0000_h_x0000_e_x0000_r_x0000_n_x0000_a_x0000_n_x0000_d_x0000_e_x0000_z_x0000_\_x0000_A_x0000_p_x0000_p_x0000_D_x0000_a_x0000_t_x0000_a_x0000_\_x0000_L_x0000_o_x0000_c_x0000_a_x0000_l_x0000_\_x0000_T_x0000_e_x0000_m_x0000_p_x0000_\_x0000_{_x0000_A_x0000_8_x0000_0_x0000_C_x0000_6_x0000_3_x0000_B_x0000_8_x0000_-_x0000_6_x0000_B_x0000_F_x0000_2_x0000_-_x0000_4_x0000_0_x0000_E_x0000_8_x0000_-_x0000_9_x0000_A_x0000_4_x0000_2_x0000_-_x0000_0_x0000_2_x0000_C_x0000_A_x0000_4_x0000_5_x0000_2_x0000_8_x0000_8_x0000_7_x0000_F_x0000_1_x0000_}_x0000_\_x0000_V_x0000_e_x0000_r_x0000_t_x0000_i_x0000_P_x0000_a_x0000_q_x0000___x0000_1_x0000_3_x0000_7_x0000_B_x0000_C_x0000_0_x0000_F_x0000_C_x0000_9_x0000_8_x0000_2_x0000_D_x0000_4_x0000_6_x0000_6_x0000_2_x0000_B_x0000_1_x0000_1_x0000_5_x0000_\_x0000_2_x0000_2_x0000_3_x0000_2_x0000_4_x0000_3_x0000_9_x0000_0_x0000_-_x0000_3_x0000_4_x0000_6_x0000_2_x0000_-_x0000_4_x0000_d_x0000_7_x0000_c_x0000_-_x0000_8_x0000_b_x0000_0_x0000_8_x0000_-_x0000_d_x0000_9_x0000_4_x0000_6_x0000_e_x0000_c_x0000_f_x0000_a_x0000_8_x0000_2_x0000_3_x0000_8_x0000_._x0000_0_x0000_._x0000_d_x0000_b_x0000_\_x0000_e_x0000_x_x0000_a_x0000_m_x0000_p_x0000_l_x0000_e_x0000___x0000_d_x0000_a_x0000_t_x0000_a_x0000_._x0000_0_x0000_._x0000_d_x0000_i_x0000_m_x0000_\_x0000_0_x0000_._x0000_H_x0000_$_x0000_e_x0000_x_x0000_a_x0000_m_x0000_p_x0000_l_x0000_e_x0000___x0000_d_x0000_a_x0000_t_x0000_a_x0000_$_x0000_O_x0000_P_x0000_E_x0000_R_x0000_A_x0000_T_x0000_I_x0000_O_x0000_N_x0000_._x0000_P_x0000_O_x0000_S_x0000___x0000_T_x0000_O_x0000___x0000_I_x0000_D_x0000_._x0000_0_x0000_._x0000_i_x0000_d_x0000_f_x0000_&lt;_x0000_/_x0000_P_x0000_a_x0000_t_x0000_h_x0000_&gt;_x0000_&lt;_x0000_S_x0000_t_x0000_o_x0000_r_x0000_a_x0000_g_x0000_e_x0000_P_x0000_a_x0000_t_x0000_h_x0000_&gt;_x0000_A_x0000_0_x0000_5_x0000_6_x0000_7_x0000_5_x0000_F_x0000_7_x0000_C_x0000_A_x0000_9_x0000_5_x0000_4_x0000_A_x0000_7_x0000_5_x0000_B_x0000_3_x0000_A_x0000_6_x0000_&lt;_x0000_/_x0000_S_x0000_t_x0000_o_x0000_r_x0000_a_x0000_g_x0000_e_x0000_P_x0000_a_x0000_t_x0000_h_x0000_&gt;_x0000_&lt;_x0000_L_x0000_a_x0000_s_x0000_t_x0000_W_x0000_r_x0000_i_x0000_t_x0000_e_x0000_T_x0000_i_x0000_m_x0000_e_x0000_&gt;_x0000_1_x0000_3_x0000_3_x0000_1_x0000_0_x0000_6_x0000_8_x0000_9_x0000_3_x0000_2_x0000_0_x0000_0_x0000_2_x0000_3_x0000_5_x0000_6_x0000_4_x0000_0_x0000_&lt;_x0000_/_x0000_L_x0000_a_x0000_s_x0000_t_x0000_W_x0000_r_x0000_i_x0000_t_x0000_e_x0000_T_x0000_i_x0000_m_x0000_e_x0000_&gt;_x0000_&lt;_x0000_S_x0000_i_x0000_z_x0000_e_x0000_&gt;_x0000_6_x0000_4_x0000_&lt;_x0000_/_x0000_S_x0000_i_x0000_z_x0000_e_x0000_&gt;_x0000_&lt;_x0000_/_x0000_B_x0000_a_x0000_c_x0000_k_x0000_u_x0000_p_x0000_F_x0000_i_x0000_l_x0000_e_x0000_&gt;_x0000_&lt;_x0000_B_x0000_a_x0000_c_x0000_k_x0000_u_x0000_p_x0000_F_x0000_i_x0000_l_x0000_e_x0000_&gt;_x0000_&lt;_x0000_P_x0000_a_x0000_t_x0000_h_x0000_&gt;_x0000_\_x0000_\_x0000_?_x0000_\_x0000_C_x0000_:_x0000_\_x0000_U_x0000_s_x0000_e_x0000_r_x0000_s_x0000_\_x0000_o_x0000_h_x0000_e_x0000_r_x0000_n_x0000_a_x0000_n_x0000_d_x0000_e_x0000_z_x0000_\_x0000_A_x0000_p_x0000_p_x0000_D_x0000_a_x0000_t_x0000_a_x0000_\_x0000_L_x0000_o_x0000_c_x0000_a_x0000_l_x0000_\_x0000_T_x0000_e_x0000_m_x0000_p_x0000_\_x0000_{_x0000_A_x0000_8_x0000_0_x0000_C_x0000_6_x0000_3_x0000_B_x0000_8_x0000_-_x0000_6_x0000_B_x0000_F_x0000_2_x0000_-_x0000_4_x0000_0_x0000_E_x0000_8_x0000_-_x0000_9_x0000_A_x0000_4_x0000_2_x0000_-_x0000_0_x0000_2_x0000_C_x0000_A_x0000_4_x0000_5_x0000_2_x0000_8_x0000_8_x0000_7_x0000_F_x0000_1_x0000_}_x0000_\_x0000_V_x0000_e_x0000_r_x0000_t_x0000_i_x0000_P_x0000_a_x0000_q_x0000___x0000_1_x0000_3_x0000_7_x0000_B_x0000_C_x0000_0_x0000_F_x0000_C_x0000_9_x0000_8_x0000_2_x0000_D_x0000_4_x0000_6_x0000_6_x0000_2_x0000_B_x0000_1_x0000_1_x0000_5_x0000_\_x0000_2_x0000_2_x0000_3_x0000_2_x0000_4_x0000_3_x0000_9_x0000_0_x0000_-_x0000_3_x0000_4_x0000_6_x0000_2_x0000_-_x0000_4_x0000_d_x0000_7_x0000_c_x0000_-_x0000_8_x0000_b_x0000_0_x0000_8_x0000_-_x0000_d_x0000_9_x0000_4_x0000_6_x0000_e_x0000_c_x0000_f_x0000_a_x0000_8_x0000_2_x0000_3_x0000_8_x0000_._x0000_0_x0000_._x0000_d_x0000_b_x0000_\_x0000_e_x0000_x_x0000_a_x0000_m_x0000_p_x0000_l_x0000_e_x0000___x0000_d_x0000_a_x0000_t_x0000_a_x0000_._x0000_0_x0000_._x0000_d_x0000_i_x0000_m_x0000_\_x0000_0_x0000_._x0000_e_x0000_x_x0000_a_x0000_m_x0000_p_x0000_l_x0000_e_x0000___x0000_d_x0000_a_x0000_t_x0000_a_x0000_._x0000_F_x0000_O_x0000_L_x0000_I_x0000_O_x0000_._x0000_d_x0000_i_x0000_c_x0000_t_x0000_i_x0000_o_x0000_n_x0000_a_x0000_r_x0000_y_x0000_&lt;_x0000_/_x0000_P_x0000_a_x0000_t_x0000_h_x0000_&gt;_x0000_&lt;_x0000_S_x0000_t_x0000_o_x0000_r_x0000_a_x0000_g_x0000_e_x0000_P_x0000_a_x0000_t_x0000_h_x0000_&gt;_x0000_2_x0000_3_x0000_2_x0000_9_x0000_8_x0000_6_x0000_5_x0000_2_x0000_6_x0000_9_x0000_0_x0000_E_x0000_4_x0000_7_x0000_F_x0000_D_x0000_A_x0000_1_x0000_3_x0000_B_x0000_&lt;_x0000_/_x0000_S_x0000_t_x0000_o_x0000_r_x0000_a_x0000_g_x0000_e_x0000_P_x0000_a_x0000_t_x0000_h_x0000_&gt;_x0000_&lt;_x0000_L_x0000_a_x0000_s_x0000_t_x0000_W_x0000_r_x0000_i_x0000_t_x0000_e_x0000_T_x0000_i_x0000_m_x0000_e_x0000_&gt;_x0000_1_x0000_3_x0000_3_x0000_1_x0000_0_x0000_6_x0000_8_x0000_9_x0000_3_x0000_2_x0000_0_x0000_0_x0000_3_x0000_9_x0000_1_x0000_8_x0000_0_x0000_7_x0000_&lt;_x0000_/_x0000_L_x0000_a_x0000_s_x0000_t_x0000_W_x0000_r_x0000_i_x0000_t_x0000_e_x0000_T_x0000_i_x0000_m_x0000_e_x0000_&gt;_x0000_&lt;_x0000_S_x0000_i_x0000_z_x0000_e_x0000_&gt;_x0000_6_x0000_6_x0000_9_x0000_&lt;_x0000_/_x0000_S_x0000_i_x0000_z_x0000_e_x0000_&gt;_x0000_&lt;_x0000_/_x0000_B_x0000_a_x0000_c_x0000_k_x0000_u_x0000_p_x0000_F_x0000_i_x0000_l_x0000_e_x0000_&gt;_x0000_&lt;_x0000_B_x0000_a_x0000_c_x0000_k_x0000_u_x0000_p_x0000_F_x0000_i_x0000_l_x0000_e_x0000_&gt;_x0000_&lt;_x0000_P_x0000_a_x0000_t_x0000_h_x0000_&gt;_x0000_\_x0000_\_x0000_?_x0000_\_x0000_C_x0000_:_x0000_\_x0000_U_x0000_s_x0000_e_x0000_r_x0000_s_x0000_\_x0000_o_x0000_h_x0000_e_x0000_r_x0000_n_x0000_a_x0000_n_x0000_d_x0000_e_x0000_z_x0000_\_x0000_A_x0000_p_x0000_p_x0000_D_x0000_a_x0000_t_x0000_a_x0000_\_x0000_L_x0000_o_x0000_c_x0000_a_x0000_l_x0000_\_x0000_T_x0000_e_x0000_m_x0000_p_x0000_\_x0000_{_x0000_A_x0000_8_x0000_0_x0000_C_x0000_6_x0000_3_x0000_B_x0000_8_x0000_-_x0000_6_x0000_B_x0000_F_x0000_2_x0000_-_x0000_4_x0000_0_x0000_E_x0000_8_x0000_-_x0000_9_x0000_A_x0000_4_x0000_2_x0000_-_x0000_0_x0000_2_x0000_C_x0000_A_x0000_4_x0000_5_x0000_2_x0000_8_x0000_8_x0000_7_x0000_F_x0000_1_x0000_}_x0000_\_x0000_V_x0000_e_x0000_r_x0000_t_x0000_i_x0000_P_x0000_a_x0000_q_x0000___x0000_1_x0000_3_x0000_7_x0000_B_x0000_C_x0000_0_x0000_F_x0000_C_x0000_9_x0000_8_x0000_2_x0000_D_x0000_4_x0000_6_x0000_6_x0000_2_x0000_B_x0000_1_x0000_1_x0000_5_x0000_\_x0000_2_x0000_2_x0000_3_x0000_2_x0000_4_x0000_3_x0000_9_x0000_0_x0000_-_x0000_3_x0000_4_x0000_6_x0000_2_x0000_-_x0000_4_x0000_d_x0000_7_x0000_c_x0000_-_x0000_8_x0000_b_x0000_0_x0000_8_x0000_-_x0000_d_x0000_9_x0000_4_x0000_6_x0000_e_x0000_c_x0000_f_x0000_a_x0000_8_x0000_2_x0000_3_x0000_8_x0000_._x0000_0_x0000_._x0000_d_x0000_b_x0000_\_x0000_e_x0000_x_x0000_a_x0000_m_x0000_p_x0000_l_x0000_e_x0000___x0000_d_x0000_a_x0000_t_x0000_a_x0000_._x0000_0_x0000_._x0000_d_x0000_i_x0000_m_x0000_\_x0000_0_x0000_._x0000_e_x0000_x_x0000_a_x0000_m_x0000_p_x0000_l_x0000_e_x0000___x0000_d_x0000_a_x0000_t_x0000_a_x0000_._x0000_T_x0000_I_x0000_T_x0000_L_x0000_E_x0000_S_x0000_._x0000_0_x0000_._x0000_i_x0000_d_x0000_f_x0000_&lt;_x0000_/_x0000_P_x0000_a_x0000_t_x0000_h_x0000_&gt;_x0000_&lt;_x0000_S_x0000_t_x0000_o_x0000_r_x0000_a_x0000_g_x0000_e_x0000_P_x0000_a_x0000_t_x0000_h_x0000_&gt;_x0000_C_x0000_5_x0000_E_x0000_2_x0000_8_x0000_4_x0000_A_x0000_3_x0000_F_x0000_2_x0000_0_x0000_B_x0000_4_x0000_0_x0000_4_x0000_4_x0000_8_x0000_5_x0000_C_x0000_8_x0000_&lt;_x0000_/_x0000_S_x0000_t_x0000_o_x0000_r_x0000_a_x0000_g_x0000_e_x0000_P_x0000_a_x0000_t_x0000_h_x0000_&gt;_x0000_&lt;_x0000_L_x0000_a_x0000_s_x0000_t_x0000_W_x0000_r_x0000_i_x0000_t_x0000_e_x0000_T_x0000_i_x0000_m_x0000_e_x0000_&gt;_x0000_1_x0000_3_x0000_3_x0000_1_x0000_0_x0000_6_x0000_8_x0000_9_x0000_3_x0000_2_x0000_0_x0000_0_x0000_5_x0000_4_x0000_8_x0000_0_x0000_7_x0000_0_x0000_&lt;_x0000_/_x0000_L_x0000_a_x0000_s_x0000_t_x0000_W_x0000_r_x0000_i_x0000_t_x0000_e_x0000_T_x0000_i_x0000_m_x0000_e_x0000_&gt;_x0000_&lt;_x0000_S_x0000_i_x0000_z_x0000_e_x0000_&gt;_x0000_2_x0000_0_x0000_8_x0000_&lt;_x0000_/_x0000_S_x0000_i_x0000_z_x0000_e_x0000_&gt;_x0000_&lt;_x0000_/_x0000_B_x0000_a_x0000_c_x0000_k_x0000_u_x0000_p_x0000_F_x0000_i_x0000_l_x0000_e_x0000_&gt;_x0000_&lt;_x0000_B_x0000_a_x0000_c_x0000_k_x0000_u_x0000_p_x0000_F_x0000_i_x0000_l_x0000_e_x0000_&gt;_x0000_&lt;_x0000_P_x0000_a_x0000_t_x0000_h_x0000_&gt;_x0000_\_x0000_\_x0000_?_x0000_\_x0000_C_x0000_:_x0000_\_x0000_U_x0000_s_x0000_e_x0000_r_x0000_s_x0000_\_x0000_o_x0000_h_x0000_e_x0000_r_x0000_n_x0000_a_x0000_n_x0000_d_x0000_e_x0000_z_x0000_\_x0000_A_x0000_p_x0000_p_x0000_D_x0000_a_x0000_t_x0000_a_x0000_\_x0000_L_x0000_o_x0000_c_x0000_a_x0000_l_x0000_\_x0000_T_x0000_e_x0000_m_x0000_p_x0000_\_x0000_{_x0000_A_x0000_8_x0000_0_x0000_C_x0000_6_x0000_3_x0000_B_x0000_8_x0000_-_x0000_6_x0000_B_x0000_F_x0000_2_x0000_-_x0000_4_x0000_0_x0000_E_x0000_8_x0000_-_x0000_9_x0000_A_x0000_4_x0000_2_x0000_-_x0000_0_x0000_2_x0000_C_x0000_A_x0000_4_x0000_5_x0000_2_x0000_8_x0000_8_x0000_7_x0000_F_x0000_1_x0000_}_x0000_\_x0000_V_x0000_e_x0000_r_x0000_t_x0000_i_x0000_P_x0000_a_x0000_q_x0000___x0000_1_x0000_3_x0000_7_x0000_B_x0000_C_x0000_0_x0000_F_x0000_C_x0000_9_x0000_8_x0000_2_x0000_D_x0000_4_x0000_6_x0000_6_x0000_2_x0000_B_x0000_1_x0000_1_x0000_5_x0000_\_x0000_2_x0000_2_x0000_3_x0000_2_x0000_4_x0000_3_x0000_9_x0000_0_x0000_-_x0000_3_x0000_4_x0000_6_x0000_2_x0000_-_x0000_4_x0000_d_x0000_7_x0000_c_x0000_-_x0000_8_x0000_b_x0000_0_x0000_8_x0000_-_x0000_d_x0000_9_x0000_4_x0000_6_x0000_e_x0000_c_x0000_f_x0000_a_x0000_8_x0000_2_x0000_3_x0000_8_x0000_._x0000_0_x0000_._x0000_d_x0000_b_x0000_\_x0000_e_x0000_x_x0000_a_x0000_m_x0000_p_x0000_l_x0000_e_x0000___x0000_d_x0000_a_x0000_t_x0000_a_x0000_._x0000_0_x0000_._x0000_d_x0000_i_x0000_m_x0000_\_x0000_0_x0000_._x0000_H_x0000_$_x0000_e_x0000_x_x0000_a_x0000_m_x0000_p_x0000_l_x0000_e_x0000___x0000_d_x0000_a_x0000_t_x0000_a_x0000_$_x0000_H_x0000_O_x0000_U_x0000_R_x0000_._x0000_P_x0000_O_x0000_S_x0000___x0000_T_x0000_O_x0000___x0000_I_x0000_D_x0000_._x0000_0_x0000_._x0000_i_x0000_d_x0000_f_x0000_&lt;_x0000_/_x0000_P_x0000_a_x0000_t_x0000_h_x0000_&gt;_x0000_&lt;_x0000_S_x0000_t_x0000_o_x0000_r_x0000_a_x0000_g_x0000_e_x0000_P_x0000_a_x0000_t_x0000_h_x0000_&gt;_x0000_3_x0000_C_x0000_4_x0000_A_x0000_A_x0000_F_x0000_4_x0000_0_x0000_A_x0000_F_x0000_8_x0000_9_x0000_4_x0000_0_x0000_2_x0000_7_x0000_9_x0000_3_x0000_E_x0000_D_x0000_&lt;_x0000_/_x0000_S_x0000_t_x0000_o_x0000_r_x0000_a_x0000_g_x0000_e_x0000_P_x0000_a_x0000_t_x0000_h_x0000_&gt;_x0000_&lt;_x0000_L_x0000_a_x0000_s_x0000_t_x0000_W_x0000_r_x0000_i_x0000_t_x0000_e_x0000_T_x0000_i_x0000_m_x0000_e_x0000_&gt;_x0000_1_x0000_3_x0000_3_x0000_1_x0000_0_x0000_6_x0000_8_x0000_9_x0000_3_x0000_2_x0000_0_x0000_0_x0000_2_x0000_3_x0000_5_x0000_6_x0000_4_x0000_0_x0000_&lt;_x0000_/_x0000_L_x0000_a_x0000_s_x0000_t_x0000_W_x0000_r_x0000_i_x0000_t_x0000_e_x0000_T_x0000_i_x0000_m_x0000_e_x0000_&gt;_x0000_&lt;_x0000_S_x0000_i_x0000_z_x0000_e_x0000_&gt;_x0000_9_x0000_6_x0000_&lt;_x0000_/_x0000_S_x0000_i_x0000_z_x0000_e_x0000_&gt;_x0000_&lt;_x0000_/_x0000_B_x0000_a_x0000_c_x0000_k_x0000_u_x0000_p_x0000_F_x0000_i_x0000_l_x0000_e_x0000_&gt;_x0000_&lt;_x0000_B_x0000_a_x0000_c_x0000_k_x0000_u_x0000_p_x0000_F_x0000_i_x0000_l_x0000_e_x0000_&gt;_x0000_&lt;_x0000_P_x0000_a_x0000_t_x0000_h_x0000_&gt;_x0000_\_x0000_\_x0000_?_x0000_\_x0000_C_x0000_:_x0000_\_x0000_U_x0000_s_x0000_e_x0000_r_x0000_s_x0000_\_x0000_o_x0000_h_x0000_e_x0000_r_x0000_n_x0000_a_x0000_n_x0000_d_x0000_e_x0000_z_x0000_\_x0000_A_x0000_p_x0000_p_x0000_D_x0000_a_x0000_t_x0000_a_x0000_\_x0000_L_x0000_o_x0000_c_x0000_a_x0000_l_x0000_\_x0000_T_x0000_e_x0000_m_x0000_p_x0000_\_x0000_{_x0000_A_x0000_8_x0000_0_x0000_C_x0000_6_x0000_3_x0000_B_x0000_8_x0000_-_x0000_6_x0000_B_x0000_F_x0000_2_x0000_-_x0000_4_x0000_0_x0000_E_x0000_8_x0000_-_x0000_9_x0000_A_x0000_4_x0000_2_x0000_-_x0000_0_x0000_2_x0000_C_x0000_A_x0000_4_x0000_5_x0000_2_x0000_8_x0000_8_x0000_7_x0000_F_x0000_1_x0000_}_x0000_\_x0000_V_x0000_e_x0000_r_x0000_t_x0000_i_x0000_P_x0000_a_x0000_q_x0000___x0000_1_x0000_3_x0000_7_x0000_B_x0000_C_x0000_0_x0000_F_x0000_C_x0000_9_x0000_8_x0000_2_x0000_D_x0000_4_x0000_6_x0000_6_x0000_2_x0000_B_x0000_1_x0000_1_x0000_5_x0000_\_x0000_2_x0000_2_x0000_3_x0000_2_x0000_4_x0000_3_x0000_9_x0000_0_x0000_-_x0000_3_x0000_4_x0000_6_x0000_2_x0000_-_x0000_4_x0000_d_x0000_7_x0000_c_x0000_-_x0000_8_x0000_b_x0000_0_x0000_8_x0000_-_x0000_d_x0000_9_x0000_4_x0000_6_x0000_e_x0000_c_x0000_f_x0000_a_x0000_8_x0000_2_x0000_3_x0000_8_x0000_._x0000_0_x0000_._x0000_d_x0000_b_x0000_\_x0000_e_x0000_x_x0000_a_x0000_m_x0000_p_x0000_l_x0000_e_x0000___x0000_d_x0000_a_x0000_t_x0000_a_x0000_._x0000_0_x0000_._x0000_d_x0000_i_x0000_m_x0000_\_x0000_0_x0000_._x0000_e_x0000_x_x0000_a_x0000_m_x0000_p_x0000_l_x0000_e_x0000___x0000_d_x0000_a_x0000_t_x0000_a_x0000_._x0000_D_x0000_A_x0000_T_x0000_E_x0000_._x0000_0_x0000_._x0000_i_x0000_d_x0000_f_x0000_&lt;_x0000_/_x0000_P_x0000_a_x0000_t_x0000_h_x0000_&gt;_x0000_&lt;_x0000_S_x0000_t_x0000_o_x0000_r_x0000_a_x0000_g_x0000_e_x0000_P_x0000_a_x0000_t_x0000_h_x0000_&gt;_x0000_9_x0000_B_x0000_A_x0000_0_x0000_C_x0000_A_x0000_D_x0000_2_x0000_A_x0000_2_x0000_6_x0000_2_x0000_4_x0000_B_x0000_D_x0000_7_x0000_A_x0000_B_x0000_A_x0000_0_x0000_&lt;_x0000_/_x0000_S_x0000_t_x0000_o_x0000_r_x0000_a_x0000_g_x0000_e_x0000_P_x0000_a_x0000_t_x0000_h_x0000_&gt;_x0000_&lt;_x0000_L_x0000_a_x0000_s_x0000_t_x0000_W_x0000_r_x0000_i_x0000_t_x0000_e_x0000_T_x0000_i_x0000_m_x0000_e_x0000_&gt;_x0000_1_x0000_3_x0000_3_x0000_1_x0000_0_x0000_6_x0000_8_x0000_9_x0000_3_x0000_2_x0000_0_x0000_0_x0000_3_x0000_9_x0000_1_x0000_8_x0000_0_x0000_7_x0000_&lt;_x0000_/_x0000_L_x0000_a_x0000_s_x0000_t_x0000_W_x0000_r_x0000_i_x0000_t_x0000_e_x0000_T_x0000_i_x0000_m_x0000_e_x0000_&gt;_x0000_&lt;_x0000_S_x0000_i_x0000_z_x0000_e_x0000_&gt;_x0000_1_x0000_5_x0000_2_x0000_&lt;_x0000_/_x0000_S_x0000_i_x0000_z_x0000_e_x0000_&gt;_x0000_&lt;_x0000_/_x0000_B_x0000_a_x0000_c_x0000_k_x0000_u_x0000_p_x0000_F_x0000_i_x0000_l_x0000_e_x0000_&gt;_x0000_&lt;_x0000_B_x0000_a_x0000_c_x0000_k_x0000_u_x0000_p_x0000_F_x0000_i_x0000_l_x0000_e_x0000_&gt;_x0000_&lt;_x0000_P_x0000_a_x0000_t_x0000_h_x0000_&gt;_x0000_\_x0000_\_x0000_?_x0000_\_x0000_C_x0000_:_x0000_\_x0000_U_x0000_s_x0000_e_x0000_r_x0000_s_x0000_\_x0000_o_x0000_h_x0000_e_x0000_r_x0000_n_x0000_a_x0000_n_x0000_d_x0000_e_x0000_z_x0000_\_x0000_A_x0000_p_x0000_p_x0000_D_x0000_a_x0000_t_x0000_a_x0000_\_x0000_L_x0000_o_x0000_c_x0000_a_x0000_l_x0000_\_x0000_T_x0000_e_x0000_m_x0000_p_x0000_\_x0000_{_x0000_A_x0000_8_x0000_0_x0000_C_x0000_6_x0000_3_x0000_B_x0000_8_x0000_-_x0000_6_x0000_B_x0000_F_x0000_2_x0000_-_x0000_4_x0000_0_x0000_E_x0000_8_x0000_-_x0000_9_x0000_A_x0000_4_x0000_2_x0000_-_x0000_0_x0000_2_x0000_C_x0000_A_x0000_4_x0000_5_x0000_2_x0000_8_x0000_8_x0000_7_x0000_F_x0000_1_x0000_}_x0000_\_x0000_V_x0000_e_x0000_r_x0000_t_x0000_i_x0000_P_x0000_a_x0000_q_x0000___x0000_1_x0000_3_x0000_7_x0000_B_x0000_C_x0000_0_x0000_F_x0000_C_x0000_9_x0000_8_x0000_2_x0000_D_x0000_4_x0000_6_x0000_6_x0000_2_x0000_B_x0000_1_x0000_1_x0000_5_x0000_\_x0000_2_x0000_2_x0000_3_x0000_2_x0000_4_x0000_3_x0000_9_x0000_0_x0000_-_x0000_3_x0000_4_x0000_6_x0000_2_x0000_-_x0000_4_x0000_d_x0000_7_x0000_c_x0000_-_x0000_8_x0000_b_x0000_0_x0000_8_x0000_-_x0000_d_x0000_9_x0000_4_x0000_6_x0000_e_x0000_c_x0000_f_x0000_a_x0000_8_x0000_2_x0000_3_x0000_8_x0000_._x0000_0_x0000_._x0000_d_x0000_b_x0000_\_x0000_e_x0000_x_x0000_a_x0000_m_x0000_p_x0000_l_x0000_e_x0000___x0000_d_x0000_a_x0000_t_x0000_a_x0000_._x0000_0_x0000_._x0000_d_x0000_i_x0000_m_x0000_\_x0000_0_x0000_._x0000_H_x0000_$_x0000_e_x0000_x_x0000_a_x0000_m_x0000_p_x0000_l_x0000_e_x0000___x0000_d_x0000_a_x0000_t_x0000_a_x0000_$_x0000_D_x0000_A_x0000_T_x0000_E_x0000_._x0000_P_x0000_O_x0000_S_x0000___x0000_T_x0000_O_x0000___x0000_I_x0000_D_x0000_._x0000_0_x0000_._x0000_i_x0000_d_x0000_f_x0000_&lt;_x0000_/_x0000_P_x0000_a_x0000_t_x0000_h_x0000_&gt;_x0000_&lt;_x0000_S_x0000_t_x0000_o_x0000_r_x0000_a_x0000_g_x0000_e_x0000_P_x0000_a_x0000_t_x0000_h_x0000_&gt;_x0000_4_x0000_6_x0000_D_x0000_0_x0000_D_x0000_D_x0000_C_x0000_1_x0000_D_x0000_B_x0000_E_x0000_9_x0000_4_x0000_1_x0000_D_x0000_E_x0000_9_x0000_5_x0000_4_x0000_&lt;_x0000_/_x0000_S_x0000_t_x0000_o_x0000_r_x0000_a_x0000_g_x0000_e_x0000_P_x0000_a_x0000_t_x0000_h_x0000_&gt;_x0000_&lt;_x0000_L_x0000_a_x0000_s_x0000_t_x0000_W_x0000_r_x0000_i_x0000_t_x0000_e_x0000_T_x0000_i_x0000_m_x0000_e_x0000_&gt;_x0000_1_x0000_3_x0000_3_x0000_1_x0000_0_x0000_6_x0000_8_x0000_9_x0000_3_x0000_2_x0000_0_x0000_0_x0000_2_x0000_3_x0000_5_x0000_6_x0000_4_x0000_0_x0000_&lt;_x0000_/_x0000_L_x0000_a_x0000_s_x0000_t_x0000_W_x0000_r_x0000_i_x0000_t_x0000_e_x0000_T_x0000_i_x0000_m_x0000_e_x0000_&gt;_x0000_&lt;_x0000_S_x0000_i_x0000_z_x0000_e_x0000_&gt;_x0000_6_x0000_4_x0000_&lt;_x0000_/_x0000_S_x0000_i_x0000_z_x0000_e_x0000_&gt;_x0000_&lt;_x0000_/_x0000_B_x0000_a_x0000_c_x0000_k_x0000_u_x0000_p_x0000_F_x0000_i_x0000_l_x0000_e_x0000_&gt;_x0000_&lt;_x0000_B_x0000_a_x0000_c_x0000_k_x0000_u_x0000_p_x0000_F_x0000_i_x0000_l_x0000_e_x0000_&gt;_x0000_&lt;_x0000_P_x0000_a_x0000_t_x0000_h_x0000_&gt;_x0000_\_x0000_\_x0000_?_x0000_\_x0000_C_x0000_:_x0000_\_x0000_U_x0000_s_x0000_e_x0000_r_x0000_s_x0000_\_x0000_o_x0000_h_x0000_e_x0000_r_x0000_n_x0000_a_x0000_n_x0000_d_x0000_e_x0000_z_x0000_\_x0000_A_x0000_p_x0000_p_x0000_D_x0000_a_x0000_t_x0000_a_x0000_\_x0000_L_x0000_o_x0000_c_x0000_a_x0000_l_x0000_\_x0000_T_x0000_e_x0000_m_x0000_p_x0000_\_x0000_{_x0000_A_x0000_8_x0000_0_x0000_C_x0000_6_x0000_3_x0000_B_x0000_8_x0000_-_x0000_6_x0000_B_x0000_F_x0000_2_x0000_-_x0000_4_x0000_0_x0000_E_x0000_8_x0000_-_x0000_9_x0000_A_x0000_4_x0000_2_x0000_-_x0000_0_x0000_2_x0000_C_x0000_A_x0000_4_x0000_5_x0000_2_x0000_8_x0000_8_x0000_7_x0000_F_x0000_1_x0000_}_x0000_\_x0000_V_x0000_e_x0000_r_x0000_t_x0000_i_x0000_P_x0000_a_x0000_q_x0000___x0000_1_x0000_3_x0000_7_x0000_B_x0000_C_x0000_0_x0000_F_x0000_C_x0000_9_x0000_8_x0000_2_x0000_D_x0000_4_x0000_6_x0000_6_x0000_2_x0000_B_x0000_1_x0000_1_x0000_5_x0000_\_x0000_2_x0000_2_x0000_3_x0000_2_x0000_4_x0000_3_x0000_9_x0000_0_x0000_-_x0000_3_x0000_4_x0000_6_x0000_2_x0000_-_x0000_4_x0000_d_x0000_7_x0000_c_x0000_-_x0000_8_x0000_b_x0000_0_x0000_8_x0000_-_x0000_d_x0000_9_x0000_4_x0000_6_x0000_e_x0000_c_x0000_f_x0000_a_x0000_8_x0000_2_x0000_3_x0000_8_x0000_._x0000_0_x0000_._x0000_d_x0000_b_x0000_\_x0000_e_x0000_x_x0000_a_x0000_m_x0000_p_x0000_l_x0000_e_x0000___x0000_d_x0000_a_x0000_t_x0000_a_x0000_._x0000_0_x0000_._x0000_d_x0000_i_x0000_m_x0000_\_x0000_0_x0000_._x0000_e_x0000_x_x0000_a_x0000_m_x0000_p_x0000_l_x0000_e_x0000___x0000_d_x0000_a_x0000_t_x0000_a_x0000_._x0000_S_x0000_Y_x0000_M_x0000_B_x0000_O_x0000_L_x0000_._x0000_0_x0000_._x0000_i_x0000_d_x0000_f_x0000_&lt;_x0000_/_x0000_P_x0000_a_x0000_t_x0000_h_x0000_&gt;_x0000_&lt;_x0000_S_x0000_t_x0000_o_x0000_r_x0000_a_x0000_g_x0000_e_x0000_P_x0000_a_x0000_t_x0000_h_x0000_&gt;_x0000_8_x0000_A_x0000_F_x0000_4_x0000_7_x0000_E_x0000_A_x0000_7_x0000_7_x0000_0_x0000_3_x0000_2_x0000_4_x0000_C_x0000_7_x0000_C_x0000_9_x0000_1_x0000_4_x0000_1_x0000_&lt;_x0000_/_x0000_S_x0000_t_x0000_o_x0000_r_x0000_a_x0000_g_x0000_e_x0000_P_x0000_a_x0000_t_x0000_h_x0000_&gt;_x0000_&lt;_x0000_L_x0000_a_x0000_s_x0000_t_x0000_W_x0000_r_x0000_i_x0000_t_x0000_e_x0000_T_x0000_i_x0000_m_x0000_e_x0000_&gt;_x0000_1_x0000_3_x0000_3_x0000_1_x0000_0_x0000_6_x0000_8_x0000_9_x0000_3_x0000_2_x0000_0_x0000_0_x0000_3_x0000_9_x0000_1_x0000_8_x0000_0_x0000_7_x0000_&lt;_x0000_/_x0000_L_x0000_a_x0000_s_x0000_t_x0000_W_x0000_r_x0000_i_x0000_t_x0000_e_x0000_T_x0000_i_x0000_m_x0000_e_x0000_&gt;_x0000_&lt;_x0000_S_x0000_i_x0000_z_x0000_e_x0000_&gt;_x0000_1_x0000_7_x0000_6_x0000_&lt;_x0000_/_x0000_S_x0000_i_x0000_z_x0000_e_x0000_&gt;_x0000_&lt;_x0000_/_x0000_B_x0000_a_x0000_c_x0000_k_x0000_u_x0000_p_x0000_F_x0000_i_x0000_l_x0000_e_x0000_&gt;_x0000_&lt;_x0000_B_x0000_a_x0000_c_x0000_k_x0000_u_x0000_p_x0000_F_x0000_i_x0000_l_x0000_e_x0000_&gt;_x0000_&lt;_x0000_P_x0000_a_x0000_t_x0000_h_x0000_&gt;_x0000_\_x0000_\_x0000_?_x0000_\_x0000_C_x0000_:_x0000_\_x0000_U_x0000_s_x0000_e_x0000_r_x0000_s_x0000_\_x0000_o_x0000_h_x0000_e_x0000_r_x0000_n_x0000_a_x0000_n_x0000_d_x0000_e_x0000_z_x0000_\_x0000_A_x0000_p_x0000_p_x0000_D_x0000_a_x0000_t_x0000_a_x0000_\_x0000_L_x0000_o_x0000_c_x0000_a_x0000_l_x0000_\_x0000_T_x0000_e_x0000_m_x0000_p_x0000_\_x0000_{_x0000_A_x0000_8_x0000_0_x0000_C_x0000_6_x0000_3_x0000_B_x0000_8_x0000_-_x0000_6_x0000_B_x0000_F_x0000_2_x0000_-_x0000_4_x0000_0_x0000_E_x0000_8_x0000_-_x0000_9_x0000_A_x0000_4_x0000_2_x0000_-_x0000_0_x0000_2_x0000_C_x0000_A_x0000_4_x0000_5_x0000_2_x0000_8_x0000_8_x0000_7_x0000_F_x0000_1_x0000_}_x0000_\_x0000_V_x0000_e_x0000_r_x0000_t_x0000_i_x0000_P_x0000_a_x0000_q_x0000___x0000_1_x0000_3_x0000_7_x0000_B_x0000_C_x0000_0_x0000_F_x0000_C_x0000_9_x0000_8_x0000_2_x0000_D_x0000_4_x0000_6_x0000_6_x0000_2_x0000_B_x0000_1_x0000_1_x0000_5_x0000_\_x0000_2_x0000_2_x0000_3_x0000_2_x0000_4_x0000_3_x0000_9_x0000_0_x0000_-_x0000_3_x0000_4_x0000_6_x0000_2_x0000_-_x0000_4_x0000_d_x0000_7_x0000_c_x0000_-_x0000_8_x0000_b_x0000_0_x0000_8_x0000_-_x0000_d_x0000_9_x0000_4_x0000_6_x0000_e_x0000_c_x0000_f_x0000_a_x0000_8_x0000_2_x0000_3_x0000_8_x0000_._x0000_0_x0000_._x0000_d_x0000_b_x0000_\_x0000_e_x0000_x_x0000_a_x0000_m_x0000_p_x0000_l_x0000_e_x0000___x0000_d_x0000_a_x0000_t_x0000_a_x0000_._x0000_0_x0000_._x0000_d_x0000_i_x0000_m_x0000_\_x0000_0_x0000_._x0000_e_x0000_x_x0000_a_x0000_m_x0000_p_x0000_l_x0000_e_x0000___x0000_d_x0000_a_x0000_t_x0000_a_x0000_._x0000_O_x0000_P_x0000_E_x0000_R_x0000_A_x0000_T_x0000_I_x0000_O_x0000_N_x0000_._x0000_d_x0000_i_x0000_c_x0000_t_x0000_i_x0000_o_x0000_n_x0000_a_x0000_r_x0000_y_x0000_&lt;_x0000_/_x0000_P_x0000_a_x0000_t_x0000_h_x0000_&gt;_x0000_&lt;_x0000_S_x0000_t_x0000_o_x0000_r_x0000_a_x0000_g_x0000_e_x0000_P_x0000_a_x0000_t_x0000_h_x0000_&gt;_x0000_E_x0000_F_x0000_8_x0000_7_x0000_C_x0000_7_x0000_A_x0000_A_x0000_4_x0000_9_x0000_2_x0000_0_x0000_4_x0000_3_x0000_D_x0000_3_x0000_9_x0000_4_x0000_6_x0000_2_x0000_&lt;_x0000_/_x0000_S_x0000_t_x0000_o_x0000_r_x0000_a_x0000_g_x0000_e_x0000_P_x0000_a_x0000_t_x0000_h_x0000_&gt;_x0000_&lt;_x0000_L_x0000_a_x0000_s_x0000_t_x0000_W_x0000_r_x0000_i_x0000_t_x0000_e_x0000_T_x0000_i_x0000_m_x0000_e_x0000_&gt;_x0000_1_x0000_3_x0000_3_x0000_1_x0000_0_x0000_6_x0000_8_x0000_9_x0000_3_x0000_2_x0000_0_x0000_0_x0000_3_x0000_9_x0000_1_x0000_8_x0000_0_x0000_7_x0000_&lt;_x0000_/_x0000_L_x0000_a_x0000_s_x0000_t_x0000_W_x0000_r_x0000_i_x0000_t_x0000_e_x0000_T_x0000_i_x0000_m_x0000_e_x0000_&gt;_x0000_&lt;_x0000_S_x0000_i_x0000_z_x0000_e_x0000_&gt;_x0000_1_x0000_4_x0000_5_x0000_&lt;_x0000_/_x0000_S_x0000_i_x0000_z_x0000_e_x0000_&gt;_x0000_&lt;_x0000_/_x0000_B_x0000_a_x0000_c_x0000_k_x0000_u_x0000_p_x0000_F_x0000_i_x0000_l_x0000_e_x0000_&gt;_x0000_&lt;_x0000_B_x0000_a_x0000_c_x0000_k_x0000_u_x0000_p_x0000_F_x0000_i_x0000_l_x0000_e_x0000_&gt;_x0000_&lt;_x0000_P_x0000_a_x0000_t_x0000_h_x0000_&gt;_x0000_\_x0000_\_x0000_?_x0000_\_x0000_C_x0000_:_x0000_\_x0000_U_x0000_s_x0000_e_x0000_r_x0000_s_x0000_\_x0000_o_x0000_h_x0000_e_x0000_r_x0000_n_x0000_a_x0000_n_x0000_d_x0000_e_x0000_z_x0000_\_x0000_A_x0000_p_x0000_p_x0000_D_x0000_a_x0000_t_x0000_a_x0000_\_x0000_L_x0000_o_x0000_c_x0000_a_x0000_l_x0000_\_x0000_T_x0000_e_x0000_m_x0000_p_x0000_\_x0000_{_x0000_A_x0000_8_x0000_0_x0000_C_x0000_6_x0000_3_x0000_B_x0000_8_x0000_-_x0000_6_x0000_B_x0000_F_x0000_2_x0000_-_x0000_4_x0000_0_x0000_E_x0000_8_x0000_-_x0000_9_x0000_A_x0000_4_x0000_2_x0000_-_x0000_0_x0000_2_x0000_C_x0000_A_x0000_4_x0000_5_x0000_2_x0000_8_x0000_8_x0000_7_x0000_F_x0000_1_x0000_}_x0000_\_x0000_V_x0000_e_x0000_r_x0000_t_x0000_i_x0000_P_x0000_a_x0000_q_x0000___x0000_1_x0000_3_x0000_7_x0000_B_x0000_C_x0000_0_x0000_F_x0000_C_x0000_9_x0000_8_x0000_2_x0000_D_x0000_4_x0000_6_x0000_6_x0000_2_x0000_B_x0000_1_x0000_1_x0000_5_x0000_\_x0000_2_x0000_2_x0000_3_x0000_2_x0000_4_x0000_3_x0000_9_x0000_0_x0000_-_x0000_3_x0000_4_x0000_6_x0000_2_x0000_-_x0000_4_x0000_d_x0000_7_x0000_c_x0000_-_x0000_8_x0000_b_x0000_0_x0000_8_x0000_-_x0000_d_x0000_9_x0000_4_x0000_6_x0000_e_x0000_c_x0000_f_x0000_a_x0000_8_x0000_2_x0000_3_x0000_8_x0000_._x0000_0_x0000_._x0000_d_x0000_b_x0000_\_x0000_e_x0000_x_x0000_a_x0000_m_x0000_p_x0000_l_x0000_e_x0000___x0000_d_x0000_a_x0000_t_x0000_a_x0000_._x0000_0_x0000_._x0000_d_x0000_i_x0000_m_x0000_\_x0000_0_x0000_._x0000_e_x0000_x_x0000_a_x0000_m_x0000_p_x0000_l_x0000_e_x0000___x0000_d_x0000_a_x0000_t_x0000_a_x0000_._x0000_P_x0000_R_x0000_E_x0000_C_x0000_I_x0000_O_x0000_._x0000_0_x0000_._x0000_i_x0000_d_x0000_f_x0000_&lt;_x0000_/_x0000_P_x0000_a_x0000_t_x0000_h_x0000_&gt;_x0000_&lt;_x0000_S_x0000_t_x0000_o_x0000_r_x0000_a_x0000_g_x0000_e_x0000_P_x0000_a_x0000_t_x0000_h_x0000_&gt;_x0000_7_x0000_7_x0000_E_x0000_6_x0000_6_x0000_D_x0000_6_x0000_6_x0000_D_x0000_3_x0000_3_x0000_A_x0000_4_x0000_7_x0000_6_x0000_1_x0000_A_x0000_F_x0000_D_x0000_9_x0000_&lt;_x0000_/_x0000_S_x0000_t_x0000_o_x0000_r_x0000_a_x0000_g_x0000_e_x0000_P_x0000_a_x0000_t_x0000_h_x0000_&gt;_x0000_&lt;_x0000_L_x0000_a_x0000_s_x0000_t_x0000_W_x0000_r_x0000_i_x0000_t_x0000_e_x0000_T_x0000_i_x0000_m_x0000_e_x0000_&gt;_x0000_1_x0000_3_x0000_3_x0000_1_x0000_0_x0000_6_x0000_8_x0000_9_x0000_3_x0000_2_x0000_0_x0000_0_x0000_5_x0000_4_x0000_8_x0000_0_x0000_7_x0000_0_x0000_&lt;_x0000_/_x0000_L_x0000_a_x0000_s_x0000_t_x0000_W_x0000_r_x0000_i_x0000_t_x0000_e_x0000_T_x0000_i_x0000_m_x0000_e_x0000_&gt;_x0000_&lt;_x0000_S_x0000_i_x0000_z_x0000_e_x0000_&gt;_x0000_3_x0000_3_x0000_6_x0000_&lt;_x0000_/_x0000_S_x0000_i_x0000_z_x0000_e_x0000_&gt;_x0000_&lt;_x0000_/_x0000_B_x0000_a_x0000_c_x0000_k_x0000_u_x0000_p_x0000_F_x0000_i_x0000_l_x0000_e_x0000_&gt;_x0000_&lt;_x0000_B_x0000_a_x0000_c_x0000_k_x0000_u_x0000_p_x0000_F_x0000_i_x0000_l_x0000_e_x0000_&gt;_x0000_&lt;_x0000_P_x0000_a_x0000_t_x0000_h_x0000_&gt;_x0000_\_x0000_\_x0000_?_x0000_\_x0000_C_x0000_:_x0000_\_x0000_U_x0000_s_x0000_e_x0000_r_x0000_s_x0000_\_x0000_o_x0000_h_x0000_e_x0000_r_x0000_n_x0000_a_x0000_n_x0000_d_x0000_e_x0000_z_x0000_\_x0000_A_x0000_p_x0000_p_x0000_D_x0000_a_x0000_t_x0000_a_x0000_\_x0000_L_x0000_o_x0000_c_x0000_a_x0000_l_x0000_\_x0000_T_x0000_e_x0000_m_x0000_p_x0000_\_x0000_{_x0000_A_x0000_8_x0000_0_x0000_C_x0000_6_x0000_3_x0000_B_x0000_8_x0000_-_x0000_6_x0000_B_x0000_F_x0000_2_x0000_-_x0000_4_x0000_0_x0000_E_x0000_8_x0000_-_x0000_9_x0000_A_x0000_4_x0000_2_x0000_-_x0000_0_x0000_2_x0000_C_x0000_A_x0000_4_x0000_5_x0000_2_x0000_8_x0000_8_x0000_7_x0000_F_x0000_1_x0000_}_x0000_\_x0000_V_x0000_e_x0000_r_x0000_t_x0000_i_x0000_P_x0000_a_x0000_q_x0000___x0000_1_x0000_3_x0000_7_x0000_B_x0000_C_x0000_0_x0000_F_x0000_C_x0000_9_x0000_8_x0000_2_x0000_D_x0000_4_x0000_6_x0000_6_x0000_2_x0000_B_x0000_1_x0000_1_x0000_5_x0000_\_x0000_2_x0000_2_x0000_3_x0000_2_x0000_4_x0000_3_x0000_9_x0000_0_x0000_-_x0000_3_x0000_4_x0000_6_x0000_2_x0000_-_x0000_4_x0000_d_x0000_7_x0000_c_x0000_-_x0000_8_x0000_b_x0000_0_x0000_8_x0000_-_x0000_d_x0000_9_x0000_4_x0000_6_x0000_e_x0000_c_x0000_f_x0000_a_x0000_8_x0000_2_x0000_3_x0000_8_x0000_._x0000_0_x0000_._x0000_d_x0000_b_x0000_\_x0000_e_x0000_x_x0000_a_x0000_m_x0000_p_x0000_l_x0000_e_x0000___x0000_d_x0000_a_x0000_t_x0000_a_x0000_._x0000_0_x0000_._x0000_d_x0000_i_x0000_m_x0000_\_x0000_0_x0000_._x0000_H_x0000_$_x0000_e_x0000_x_x0000_a_x0000_m_x0000_p_x0000_l_x0000_e_x0000___x0000_d_x0000_a_x0000_t_x0000_a_x0000_$_x0000_P_x0000_R_x0000_E_x0000_C_x0000_I_x0000_O_x0000_._x0000_h_x0000_i_x0000_d_x0000_x_x0000_&lt;_x0000_/_x0000_P_x0000_a_x0000_t_x0000_h_x0000_&gt;_x0000_&lt;_x0000_S_x0000_t_x0000_o_x0000_r_x0000_a_x0000_g_x0000_e_x0000_P_x0000_a_x0000_t_x0000_h_x0000_&gt;_x0000_2_x0000_C_x0000_3_x0000_A_x0000_1_x0000_8_x0000_B_x0000_E_x0000_9_x0000_8_x0000_E_x0000_3_x0000_4_x0000_C_x0000_0_x0000_D_x0000_B_x0000_C_x0000_B_x0000_2_x0000_&lt;_x0000_/_x0000_S_x0000_t_x0000_o_x0000_r_x0000_a_x0000_g_x0000_e_x0000_P_x0000_a_x0000_t_x0000_h_x0000_&gt;_x0000_&lt;_x0000_L_x0000_a_x0000_s_x0000_t_x0000_W_x0000_r_x0000_i_x0000_t_x0000_e_x0000_T_x0000_i_x0000_m_x0000_e_x0000_&gt;_x0000_1_x0000_3_x0000_3_x0000_1_x0000_0_x0000_6_x0000_8_x0000_9_x0000_3_x0000_2_x0000_0_x0000_0_x0000_5_x0000_4_x0000_8_x0000_0_x0000_7_x0000_0_x0000_&lt;_x0000_/_x0000_L_x0000_a_x0000_s_x0000_t_x0000_W_x0000_r_x0000_i_x0000_t_x0000_e_x0000_T_x0000_i_x0000_m_x0000_e_x0000_&gt;_x0000_&lt;_x0000_S_x0000_i_x0000_z_x0000_e_x0000_&gt;_x0000_1_x0000_2_x0000_1_x0000_3_x0000_&lt;_x0000_/_x0000_S_x0000_i_x0000_z_x0000_e_x0000_&gt;_x0000_&lt;_x0000_/_x0000_B_x0000_a_x0000_c_x0000_k_x0000_u_x0000_p_x0000_F_x0000_i_x0000_l_x0000_e_x0000_&gt;_x0000_&lt;_x0000_B_x0000_a_x0000_c_x0000_k_x0000_u_x0000_p_x0000_F_x0000_i_x0000_l_x0000_e_x0000_&gt;_x0000_&lt;_x0000_P_x0000_a_x0000_t_x0000_h_x0000_&gt;_x0000_\_x0000_\_x0000_?_x0000_\_x0000_C_x0000_:_x0000_\_x0000_U_x0000_s_x0000_e_x0000_r_x0000_s_x0000_\_x0000_o_x0000_h_x0000_e_x0000_r_x0000_n_x0000_a_x0000_n_x0000_d_x0000_e_x0000_z_x0000_\_x0000_A_x0000_p_x0000_p_x0000_D_x0000_a_x0000_t_x0000_a_x0000_\_x0000_L_x0000_o_x0000_c_x0000_a_x0000_l_x0000_\_x0000_T_x0000_e_x0000_m_x0000_p_x0000_\_x0000_{_x0000_A_x0000_8_x0000_0_x0000_C_x0000_6_x0000_3_x0000_B_x0000_8_x0000_-_x0000_6_x0000_B_x0000_F_x0000_2_x0000_-_x0000_4_x0000_0_x0000_E_x0000_8_x0000_-_x0000_9_x0000_A_x0000_4_x0000_2_x0000_-_x0000_0_x0000_2_x0000_C_x0000_A_x0000_4_x0000_5_x0000_2_x0000_8_x0000_8_x0000_7_x0000_F_x0000_1_x0000_}_x0000_\_x0000_V_x0000_e_x0000_r_x0000_t_x0000_i_x0000_P_x0000_a_x0000_q_x0000___x0000_1_x0000_3_x0000_7_x0000_B_x0000_C_x0000_0_x0000_F_x0000_C_x0000_9_x0000_8_x0000_2_x0000_D_x0000_4_x0000_6_x0000_6_x0000_2_x0000_B_x0000_1_x0000_1_x0000_5_x0000_\_x0000_2_x0000_2_x0000_3_x0000_2_x0000_4_x0000_3_x0000_9_x0000_0_x0000_-_x0000_3_x0000_4_x0000_6_x0000_2_x0000_-_x0000_4_x0000_d_x0000_7_x0000_c_x0000_-_x0000_8_x0000_b_x0000_0_x0000_8_x0000_-_x0000_d_x0000_9_x0000_4_x0000_6_x0000_e_x0000_c_x0000_f_x0000_a_x0000_8_x0000_2_x0000_3_x0000_8_x0000_._x0000_0_x0000_._x0000_d_x0000_b_x0000_\_x0000_e_x0000_x_x0000_a_x0000_m_x0000_p_x0000_l_x0000_e_x0000___x0000_d_x0000_a_x0000_t_x0000_a_x0000_._x0000_0_x0000_._x0000_d_x0000_i_x0000_m_x0000_\_x0000_0_x0000_._x0000_e_x0000_x_x0000_a_x0000_m_x0000_p_x0000_l_x0000_e_x0000___x0000_d_x0000_a_x0000_t_x0000_a_x0000_._x0000_T_x0000_O_x0000_T_x0000_A_x0000_L_x0000_._x0000_0_x0000_._x0000_i_x0000_d_x0000_f_x0000_&lt;_x0000_/_x0000_P_x0000_a_x0000_t_x0000_h_x0000_&gt;_x0000_&lt;_x0000_S_x0000_t_x0000_o_x0000_r_x0000_a_x0000_g_x0000_e_x0000_P_x0000_a_x0000_t_x0000_h_x0000_&gt;_x0000_B_x0000_B_x0000_9_x0000_3_x0000_D_x0000_2_x0000_1_x0000_8_x0000_C_x0000_1_x0000_F_x0000_F_x0000_4_x0000_2_x0000_4_x0000_E_x0000_A_x0000_4_x0000_D_x0000_8_x0000_&lt;_x0000_/_x0000_S_x0000_t_x0000_o_x0000_r_x0000_a_x0000_g_x0000_e_x0000_P_x0000_a_x0000_t_x0000_h_x0000_&gt;_x0000_&lt;_x0000_L_x0000_a_x0000_s_x0000_t_x0000_W_x0000_r_x0000_i_x0000_t_x0000_e_x0000_T_x0000_i_x0000_m_x0000_e_x0000_&gt;_x0000_1_x0000_3_x0000_3_x0000_1_x0000_0_x0000_6_x0000_8_x0000_9_x0000_3_x0000_2_x0000_0_x0000_0_x0000_5_x0000_4_x0000_8_x0000_0_x0000_7_x0000_0_x0000_&lt;_x0000_/_x0000_L_x0000_a_x0000_s_x0000_t_x0000_W_x0000_r_x0000_i_x0000_t_x0000_e_x0000_T_x0000_i_x0000_m_x0000_e_x0000_&gt;_x0000_&lt;_x0000_S_x0000_i_x0000_z_x0000_e_x0000_&gt;_x0000_3_x0000_3_x0000_6_x0000_&lt;_x0000_/_x0000_S_x0000_i_x0000_z_x0000_e_x0000_&gt;_x0000_&lt;_x0000_/_x0000_B_x0000_a_x0000_c_x0000_k_x0000_u_x0000_p_x0000_F_x0000_i_x0000_l_x0000_e_x0000_&gt;_x0000_&lt;_x0000_B_x0000_a_x0000_c_x0000_k_x0000_u_x0000_p_x0000_F_x0000_i_x0000_l_x0000_e_x0000_&gt;_x0000_&lt;_x0000_P_x0000_a_x0000_t_x0000_h_x0000_&gt;_x0000_\_x0000_\_x0000_?_x0000_\_x0000_C_x0000_:_x0000_\_x0000_U_x0000_s_x0000_e_x0000_r_x0000_s_x0000_\_x0000_o_x0000_h_x0000_e_x0000_r_x0000_n_x0000_a_x0000_n_x0000_d_x0000_e_x0000_z_x0000_\_x0000_A_x0000_p_x0000_p_x0000_D_x0000_a_x0000_t_x0000_a_x0000_\_x0000_L_x0000_o_x0000_c_x0000_a_x0000_l_x0000_\_x0000_T_x0000_e_x0000_m_x0000_p_x0000_\_x0000_{_x0000_A_x0000_8_x0000_0_x0000_C_x0000_6_x0000_3_x0000_B_x0000_8_x0000_-_x0000_6_x0000_B_x0000_F_x0000_2_x0000_-_x0000_4_x0000_0_x0000_E_x0000_8_x0000_-_x0000_9_x0000_A_x0000_4_x0000_2_x0000_-_x0000_0_x0000_2_x0000_C_x0000_A_x0000_4_x0000_5_x0000_2_x0000_8_x0000_8_x0000_7_x0000_F_x0000_1_x0000_}_x0000_\_x0000_V_x0000_e_x0000_r_x0000_t_x0000_i_x0000_P_x0000_a_x0000_q_x0000___x0000_1_x0000_3_x0000_7_x0000_B_x0000_C_x0000_0_x0000_F_x0000_C_x0000_9_x0000_8_x0000_2_x0000_D_x0000_4_x0000_6_x0000_6_x0000_2_x0000_B_x0000_1_x0000_1_x0000_5_x0000_\_x0000_2_x0000_2_x0000_3_x0000_2_x0000_4_x0000_3_x0000_9_x0000_0_x0000_-_x0000_3_x0000_4_x0000_6_x0000_2_x0000_-_x0000_4_x0000_d_x0000_7_x0000_c_x0000_-_x0000_8_x0000_b_x0000_0_x0000_8_x0000_-_x0000_d_x0000_9_x0000_4_x0000_6_x0000_e_x0000_c_x0000_f_x0000_a_x0000_8_x0000_2_x0000_3_x0000_8_x0000_._x0000_0_x0000_._x0000_d_x0000_b_x0000_\_x0000_e_x0000_x_x0000_a_x0000_m_x0000_p_x0000_l_x0000_e_x0000___x0000_d_x0000_a_x0000_t_x0000_a_x0000_._x0000_0_x0000_._x0000_d_x0000_i_x0000_m_x0000_\_x0000_0_x0000_._x0000_H_x0000_$_x0000_e_x0000_x_x0000_a_x0000_m_x0000_p_x0000_l_x0000_e_x0000___x0000_d_x0000_a_x0000_t_x0000_a_x0000_$_x0000_F_x0000_O_x0000_L_x0000_I_x0000_O_x0000_._x0000_I_x0000_D_x0000___x0000_T_x0000_O_x0000___x0000_P_x0000_O_x0000_S_x0000_._x0000_0_x0000_._x0000_i_x0000_d_x0000_f_x0000_&lt;_x0000_/_x0000_P_x0000_a_x0000_t_x0000_h_x0000_&gt;_x0000_&lt;_x0000_S_x0000_t_x0000_o_x0000_r_x0000_a_x0000_g_x0000_e_x0000_P_x0000_a_x0000_t_x0000_h_x0000_&gt;_x0000_8_x0000_5_x0000_F_x0000_5_x0000_5_x0000_C_x0000_B_x0000_0_x0000_6_x0000_0_x0000_D_x0000_F_x0000_4_x0000_D_x0000_D_x0000_6_x0000_B_x0000_F_x0000_9_x0000_E_x0000_&lt;_x0000_/_x0000_S_x0000_t_x0000_o_x0000_r_x0000_a_x0000_g_x0000_e_x0000_P_x0000_a_x0000_t_x0000_h_x0000_&gt;_x0000_&lt;_x0000_L_x0000_a_x0000_s_x0000_t_x0000_W_x0000_r_x0000_i_x0000_t_x0000_e_x0000_T_x0000_i_x0000_m_x0000_e_x0000_&gt;_x0000_1_x0000_3_x0000_3_x0000_1_x0000_0_x0000_6_x0000_8_x0000_9_x0000_3_x0000_2_x0000_0_x0000_0_x0000_2_x0000_3_x0000_5_x0000_6_x0000_4_x0000_0_x0000_&lt;_x0000_/_x0000_L_x0000_a_x0000_s_x0000_t_x0000_W_x0000_r_x0000_i_x0000_t_x0000_e_x0000_T_x0000_i_x0000_m_x0000_e_x0000_&gt;_x0000_&lt;_x0000_S_x0000_i_x0000_z_x0000_e_x0000_&gt;_x0000_1_x0000_2_x0000_0_x0000_&lt;_x0000_/_x0000_S_x0000_i_x0000_z_x0000_e_x0000_&gt;_x0000_&lt;_x0000_/_x0000_B_x0000_a_x0000_c_x0000_k_x0000_u_x0000_p_x0000_F_x0000_i_x0000_l_x0000_e_x0000_&gt;_x0000_&lt;_x0000_B_x0000_a_x0000_c_x0000_k_x0000_u_x0000_p_x0000_F_x0000_i_x0000_l_x0000_e_x0000_&gt;_x0000_&lt;_x0000_P_x0000_a_x0000_t_x0000_h_x0000_&gt;_x0000_\_x0000_\_x0000_?_x0000_\_x0000_C_x0000_:_x0000_\_x0000_U_x0000_s_x0000_e_x0000_r_x0000_s_x0000_\_x0000_o_x0000_h_x0000_e_x0000_r_x0000_n_x0000_a_x0000_n_x0000_d_x0000_e_x0000_z_x0000_\_x0000_A_x0000_p_x0000_p_x0000_D_x0000_a_x0000_t_x0000_a_x0000_\_x0000_L_x0000_o_x0000_c_x0000_a_x0000_l_x0000_\_x0000_T_x0000_e_x0000_m_x0000_p_x0000_\_x0000_{_x0000_A_x0000_8_x0000_0_x0000_C_x0000_6_x0000_3_x0000_B_x0000_8_x0000_-_x0000_6_x0000_B_x0000_F_x0000_2_x0000_-_x0000_4_x0000_0_x0000_E_x0000_8_x0000_-_x0000_9_x0000_A_x0000_4_x0000_2_x0000_-_x0000_0_x0000_2_x0000_C_x0000_A_x0000_4_x0000_5_x0000_2_x0000_8_x0000_8_x0000_7_x0000_F_x0000_1_x0000_}_x0000_\_x0000_V_x0000_e_x0000_r_x0000_t_x0000_i_x0000_P_x0000_a_x0000_q_x0000___x0000_1_x0000_3_x0000_7_x0000_B_x0000_C_x0000_0_x0000_F_x0000_C_x0000_9_x0000_8_x0000_2_x0000_D_x0000_4_x0000_6_x0000_6_x0000_2_x0000_B_x0000_1_x0000_1_x0000_5_x0000_\_x0000_2_x0000_2_x0000_3_x0000_2_x0000_4_x0000_3_x0000_9_x0000_0_x0000_-_x0000_3_x0000_4_x0000_6_x0000_2_x0000_-_x0000_4_x0000_d_x0000_7_x0000_c_x0000_-_x0000_8_x0000_b_x0000_0_x0000_8_x0000_-_x0000_d_x0000_9_x0000_4_x0000_6_x0000_e_x0000_c_x0000_f_x0000_a_x0000_8_x0000_2_x0000_3_x0000_8_x0000_._x0000_0_x0000_._x0000_d_x0000_b_x0000_\_x0000_e_x0000_x_x0000_a_x0000_m_x0000_p_x0000_l_x0000_e_x0000___x0000_d_x0000_a_x0000_t_x0000_a_x0000_._x0000_0_x0000_._x0000_d_x0000_i_x0000_m_x0000_\_x0000_0_x0000_._x0000_e_x0000_x_x0000_a_x0000_m_x0000_p_x0000_l_x0000_e_x0000___x0000_d_x0000_a_x0000_t_x0000_a_x0000_._x0000_O_x0000_P_x0000_E_x0000_R_x0000_A_x0000_T_x0000_I_x0000_O_x0000_N_x0000_._x0000_0_x0000_._x0000_i_x0000_d_x0000_f_x0000_&lt;_x0000_/_x0000_P_x0000_a_x0000_t_x0000_h_x0000_&gt;_x0000_&lt;_x0000_S_x0000_t_x0000_o_x0000_r_x0000_a_x0000_g_x0000_e_x0000_P_x0000_a_x0000_t_x0000_h_x0000_&gt;_x0000_E_x0000_A_x0000_E_x0000_9_x0000_8_x0000_1_x0000_3_x0000_0_x0000_C_x0000_9_x0000_6_x0000_9_x0000_4_x0000_0_x0000_1_x0000_6_x0000_B_x0000_C_x0000_9_x0000_1_x0000_&lt;_x0000_/_x0000_S_x0000_t_x0000_o_x0000_r_x0000_a_x0000_g_x0000_e_x0000_P_x0000_a_x0000_t_x0000_h_x0000_&gt;_x0000_&lt;_x0000_L_x0000_a_x0000_s_x0000_t_x0000_W_x0000_r_x0000_i_x0000_t_x0000_e_x0000_T_x0000_i_x0000_m_x0000_e_x0000_&gt;_x0000_1_x0000_3_x0000_3_x0000_1_x0000_0_x0000_6_x0000_8_x0000_9_x0000_3_x0000_2_x0000_0_x0000_0_x0000_5_x0000_4_x0000_8_x0000_0_x0000_7_x0000_0_x0000_&lt;_x0000_/_x0000_L_x0000_a_x0000_s_x0000_t_x0000_W_x0000_r_x0000_i_x0000_t_x0000_e_x0000_T_x0000_i_x0000_m_x0000_e_x0000_&gt;_x0000_&lt;_x0000_S_x0000_i_x0000_z_x0000_e_x0000_&gt;_x0000_1_x0000_5_x0000_2_x0000_&lt;_x0000_/_x0000_S_x0000_i_x0000_z_x0000_e_x0000_&gt;_x0000_&lt;_x0000_/_x0000_B_x0000_a_x0000_c_x0000_k_x0000_u_x0000_p_x0000_F_x0000_i_x0000_l_x0000_e_x0000_&gt;_x0000_&lt;_x0000_B_x0000_a_x0000_c_x0000_k_x0000_u_x0000_p_x0000_F_x0000_i_x0000_l_x0000_e_x0000_&gt;_x0000_&lt;_x0000_P_x0000_a_x0000_t_x0000_h_x0000_&gt;_x0000_\_x0000_\_x0000_?_x0000_\_x0000_C_x0000_:_x0000_\_x0000_U_x0000_s_x0000_e_x0000_r_x0000_s_x0000_\_x0000_o_x0000_h_x0000_e_x0000_r_x0000_n_x0000_a_x0000_n_x0000_d_x0000_e_x0000_z_x0000_\_x0000_A_x0000_p_x0000_p_x0000_D_x0000_a_x0000_t_x0000_a_x0000_\_x0000_L_x0000_o_x0000_c_x0000_a_x0000_l_x0000_\_x0000_T_x0000_e_x0000_m_x0000_p_x0000_\_x0000_{_x0000_A_x0000_8_x0000_0_x0000_C_x0000_6_x0000_3_x0000_B_x0000_8_x0000_-_x0000_6_x0000_B_x0000_F_x0000_2_x0000_-_x0000_4_x0000_0_x0000_E_x0000_8_x0000_-_x0000_9_x0000_A_x0000_4_x0000_2_x0000_-_x0000_0_x0000_2_x0000_C_x0000_A_x0000_4_x0000_5_x0000_2_x0000_8_x0000_8_x0000_7_x0000_F_x0000_1_x0000_}_x0000_\_x0000_V_x0000_e_x0000_r_x0000_t_x0000_i_x0000_P_x0000_a_x0000_q_x0000___x0000_1_x0000_3_x0000_7_x0000_B_x0000_C_x0000_0_x0000_F_x0000_C_x0000_9_x0000_8_x0000_2_x0000_D_x0000_4_x0000_6_x0000_6_x0000_2_x0000_B_x0000_1_x0000_1_x0000_5_x0000_\_x0000_2_x0000_2_x0000_3_x0000_2_x0000_4_x0000_3_x0000_9_x0000_0_x0000_-_x0000_3_x0000_4_x0000_6_x0000_2_x0000_-_x0000_4_x0000_d_x0000_7_x0000_c_x0000_-_x0000_8_x0000_b_x0000_0_x0000_8_x0000_-_x0000_d_x0000_9_x0000_4_x0000_6_x0000_e_x0000_c_x0000_f_x0000_a_x0000_8_x0000_2_x0000_3_x0000_8_x0000_._x0000_0_x0000_._x0000_d_x0000_b_x0000_\_x0000_e_x0000_x_x0000_a_x0000_m_x0000_p_x0000_l_x0000_e_x0000___x0000_d_x0000_a_x0000_t_x0000_a_x0000_._x0000_0_x0000_._x0000_d_x0000_i_x0000_m_x0000_\_x0000_0_x0000_._x0000_H_x0000_$_x0000_e_x0000_x_x0000_a_x0000_m_x0000_p_x0000_l_x0000_e_x0000___x0000_d_x0000_a_x0000_t_x0000_a_x0000_$_x0000_S_x0000_Y_x0000_M_x0000_B_x0000_O_x0000_L_x0000_._x0000_P_x0000_O_x0000_S_x0000___x0000_T_x0000_O_x0000___x0000_I_x0000_D_x0000_._x0000_0_x0000_._x0000_i_x0000_d_x0000_f_x0000_&lt;_x0000_/_x0000_P_x0000_a_x0000_t_x0000_h_x0000_&gt;_x0000_&lt;_x0000_S_x0000_t_x0000_o_x0000_r_x0000_a_x0000_g_x0000_e_x0000_P_x0000_a_x0000_t_x0000_h_x0000_&gt;_x0000_4_x0000_1_x0000_6_x0000_3_x0000_2_x0000_2_x0000_D_x0000_9_x0000_E_x0000_7_x0000_E_x0000_5_x0000_4_x0000_0_x0000_0_x0000_7_x0000_9_x0000_F_x0000_A_x0000_9_x0000_&lt;_x0000_/_x0000_S_x0000_t_x0000_o_x0000_r_x0000_a_x0000_g_x0000_e_x0000_P_x0000_a_x0000_t_x0000_h_x0000_&gt;_x0000_&lt;_x0000_L_x0000_a_x0000_s_x0000_t_x0000_W_x0000_r_x0000_i_x0000_t_x0000_e_x0000_T_x0000_i_x0000_m_x0000_e_x0000_&gt;_x0000_1_x0000_3_x0000_3_x0000_1_x0000_0_x0000_6_x0000_8_x0000_9_x0000_3_x0000_2_x0000_0_x0000_0_x0000_2_x0000_3_x0000_5_x0000_6_x0000_4_x0000_0_x0000_&lt;_x0000_/_x0000_L_x0000_a_x0000_s_x0000_t_x0000_W_x0000_r_x0000_i_x0000_t_x0000_e_x0000_T_x0000_i_x0000_m_x0000_e_x0000_&gt;_x0000_&lt;_x0000_S_x0000_i_x0000_z_x0000_e_x0000_&gt;_x0000_1_x0000_1_x0000_2_x0000_&lt;_x0000_/_x0000_S_x0000_i_x0000_z_x0000_e_x0000_&gt;_x0000_&lt;_x0000_/_x0000_B_x0000_a_x0000_c_x0000_k_x0000_u_x0000_p_x0000_F_x0000_i_x0000_l_x0000_e_x0000_&gt;_x0000_&lt;_x0000_B_x0000_a_x0000_c_x0000_k_x0000_u_x0000_p_x0000_F_x0000_i_x0000_l_x0000_e_x0000_&gt;_x0000_&lt;_x0000_P_x0000_a_x0000_t_x0000_h_x0000_&gt;_x0000_\_x0000_\_x0000_?_x0000_\_x0000_C_x0000_:_x0000_\_x0000_U_x0000_s_x0000_e_x0000_r_x0000_s_x0000_\_x0000_o_x0000_h_x0000_e_x0000_r_x0000_n_x0000_a_x0000_n_x0000_d_x0000_e_x0000_z_x0000_\_x0000_A_x0000_p_x0000_p_x0000_D_x0000_a_x0000_t_x0000_a_x0000_\_x0000_L_x0000_o_x0000_c_x0000_a_x0000_l_x0000_\_x0000_T_x0000_e_x0000_m_x0000_p_x0000_\_x0000_{_x0000_A_x0000_8_x0000_0_x0000_C_x0000_6_x0000_3_x0000_B_x0000_8_x0000_-_x0000_6_x0000_B_x0000_F_x0000_2_x0000_-_x0000_4_x0000_0_x0000_E_x0000_8_x0000_-_x0000_9_x0000_A_x0000_4_x0000_2_x0000_-_x0000_0_x0000_2_x0000_C_x0000_A_x0000_4_x0000_5_x0000_2_x0000_8_x0000_8_x0000_7_x0000_F_x0000_1_x0000_}_x0000_\_x0000_V_x0000_e_x0000_r_x0000_t_x0000_i_x0000_P_x0000_a_x0000_q_x0000___x0000_1_x0000_3_x0000_7_x0000_B_x0000_C_x0000_0_x0000_F_x0000_C_x0000_9_x0000_8_x0000_2_x0000_D_x0000_4_x0000_6_x0000_6_x0000_2_x0000_B_x0000_1_x0000_1_x0000_5_x0000_\_x0000_2_x0000_2_x0000_3_x0000_2_x0000_4_x0000_3_x0000_9_x0000_0_x0000_-_x0000_3_x0000_4_x0000_6_x0000_2_x0000_-_x0000_4_x0000_d_x0000_7_x0000_c_x0000_-_x0000_8_x0000_b_x0000_0_x0000_8_x0000_-_x0000_d_x0000_9_x0000_4_x0000_6_x0000_e_x0000_c_x0000_f_x0000_a_x0000_8_x0000_2_x0000_3_x0000_8_x0000_._x0000_0_x0000_._x0000_d_x0000_b_x0000_\_x0000_e_x0000_x_x0000_a_x0000_m_x0000_p_x0000_l_x0000_e_x0000___x0000_d_x0000_a_x0000_t_x0000_a_x0000_._x0000_0_x0000_._x0000_d_x0000_i_x0000_m_x0000_\_x0000_0_x0000_._x0000_H_x0000_$_x0000_e_x0000_x_x0000_a_x0000_m_x0000_p_x0000_l_x0000_e_x0000___x0000_d_x0000_a_x0000_t_x0000_a_x0000_$_x0000_O_x0000_P_x0000_E_x0000_R_x0000_A_x0000_T_x0000_I_x0000_O_x0000_N_x0000_._x0000_I_x0000_D_x0000___x0000_T_x0000_O_x0000___x0000_P_x0000_O_x0000_S_x0000_._x0000_0_x0000_._x0000_i_x0000_d_x0000_f_x0000_&lt;_x0000_/_x0000_P_x0000_a_x0000_t_x0000_h_x0000_&gt;_x0000_&lt;_x0000_S_x0000_t_x0000_o_x0000_r_x0000_a_x0000_g_x0000_e_x0000_P_x0000_a_x0000_t_x0000_h_x0000_&gt;_x0000_A_x0000_F_x0000_C_x0000_6_x0000_B_x0000_3_x0000_F_x0000_A_x0000_B_x0000_5_x0000_F_x0000_5_x0000_4_x0000_A_x0000_2_x0000_5_x0000_B_x0000_E_x0000_4_x0000_4_x0000_&lt;_x0000_/_x0000_S_x0000_t_x0000_o_x0000_r_x0000_a_x0000_g_x0000_e_x0000_P_x0000_a_x0000_t_x0000_h_x0000_&gt;_x0000_&lt;_x0000_L_x0000_a_x0000_s_x0000_t_x0000_W_x0000_r_x0000_i_x0000_t_x0000_e_x0000_T_x0000_i_x0000_m_x0000_e_x0000_&gt;_x0000_1_x0000_3_x0000_3_x0000_1_x0000_0_x0000_6_x0000_8_x0000_9_x0000_3_x0000_2_x0000_0_x0000_0_x0000_2_x0000_3_x0000_5_x0000_6_x0000_4_x0000_0_x0000_&lt;_x0000_/_x0000_L_x0000_a_x0000_s_x0000_t_x0000_W_x0000_r_x0000_i_x0000_t_x0000_e_x0000_T_x0000_i_x0000_m_x0000_e_x0000_&gt;_x0000_&lt;_x0000_S_x0000_i_x0000_z_x0000_e_x0000_&gt;_x0000_6_x0000_4_x0000_&lt;_x0000_/_x0000_S_x0000_i_x0000_z_x0000_e_x0000_&gt;_x0000_&lt;_x0000_/_x0000_B_x0000_a_x0000_c_x0000_k_x0000_u_x0000_p_x0000_F_x0000_i_x0000_l_x0000_e_x0000_&gt;_x0000_&lt;_x0000_B_x0000_a_x0000_c_x0000_k_x0000_u_x0000_p_x0000_F_x0000_i_x0000_l_x0000_e_x0000_&gt;_x0000_&lt;_x0000_P_x0000_a_x0000_t_x0000_h_x0000_&gt;_x0000_\_x0000_\_x0000_?_x0000_\_x0000_C_x0000_:_x0000_\_x0000_U_x0000_s_x0000_e_x0000_r_x0000_s_x0000_\_x0000_o_x0000_h_x0000_e_x0000_r_x0000_n_x0000_a_x0000_n_x0000_d_x0000_e_x0000_z_x0000_\_x0000_A_x0000_p_x0000_p_x0000_D_x0000_a_x0000_t_x0000_a_x0000_\_x0000_L_x0000_o_x0000_c_x0000_a_x0000_l_x0000_\_x0000_T_x0000_e_x0000_m_x0000_p_x0000_\_x0000_{_x0000_A_x0000_8_x0000_0_x0000_C_x0000_6_x0000_3_x0000_B_x0000_8_x0000_-_x0000_6_x0000_B_x0000_F_x0000_2_x0000_-_x0000_4_x0000_0_x0000_E_x0000_8_x0000_-_x0000_9_x0000_A_x0000_4_x0000_2_x0000_-_x0000_0_x0000_2_x0000_C_x0000_A_x0000_4_x0000_5_x0000_2_x0000_8_x0000_8_x0000_7_x0000_F_x0000_1_x0000_}_x0000_\_x0000_V_x0000_e_x0000_r_x0000_t_x0000_i_x0000_P_x0000_a_x0000_q_x0000___x0000_1_x0000_3_x0000_7_x0000_B_x0000_C_x0000_0_x0000_F_x0000_C_x0000_9_x0000_8_x0000_2_x0000_D_x0000_4_x0000_6_x0000_6_x0000_2_x0000_B_x0000_1_x0000_1_x0000_5_x0000_\_x0000_2_x0000_2_x0000_3_x0000_2_x0000_4_x0000_3_x0000_9_x0000_0_x0000_-_x0000_3_x0000_4_x0000_6_x0000_2_x0000_-_x0000_4_x0000_d_x0000_7_x0000_c_x0000_-_x0000_8_x0000_b_x0000_0_x0000_8_x0000_-_x0000_d_x0000_9_x0000_4_x0000_6_x0000_e_x0000_c_x0000_f_x0000_a_x0000_8_x0000_2_x0000_3_x0000_8_x0000_._x0000_0_x0000_._x0000_d_x0000_b_x0000_\_x0000_e_x0000_x_x0000_a_x0000_m_x0000_p_x0000_l_x0000_e_x0000___x0000_d_x0000_a_x0000_t_x0000_a_x0000_._x0000_0_x0000_._x0000_d_x0000_i_x0000_m_x0000_\_x0000_0_x0000_._x0000_H_x0000_$_x0000_e_x0000_x_x0000_a_x0000_m_x0000_p_x0000_l_x0000_e_x0000___x0000_d_x0000_a_x0000_t_x0000_a_x0000_$_x0000_P_x0000_R_x0000_E_x0000_C_x0000_I_x0000_O_x0000_._x0000_P_x0000_O_x0000_S_x0000___x0000_T_x0000_O_x0000___x0000_I_x0000_D_x0000_._x0000_0_x0000_._x0000_i_x0000_d_x0000_f_x0000_&lt;_x0000_/_x0000_P_x0000_a_x0000_t_x0000_h_x0000_&gt;_x0000_&lt;_x0000_S_x0000_t_x0000_o_x0000_r_x0000_a_x0000_g_x0000_e_x0000_P_x0000_a_x0000_t_x0000_h_x0000_&gt;_x0000_5_x0000_7_x0000_0_x0000_5_x0000_0_x0000_D_x0000_0_x0000_9_x0000_A_x0000_2_x0000_6_x0000_C_x0000_4_x0000_0_x0000_F_x0000_4_x0000_8_x0000_E_x0000_C_x0000_3_x0000_&lt;_x0000_/_x0000_S_x0000_t_x0000_o_x0000_r_x0000_a_x0000_g_x0000_e_x0000_P_x0000_a_x0000_t_x0000_h_x0000_&gt;_x0000_&lt;_x0000_L_x0000_a_x0000_s_x0000_t_x0000_W_x0000_r_x0000_i_x0000_t_x0000_e_x0000_T_x0000_i_x0000_m_x0000_e_x0000_&gt;_x0000_1_x0000_3_x0000_3_x0000_1_x0000_0_x0000_6_x0000_8_x0000_9_x0000_3_x0000_2_x0000_0_x0000_0_x0000_3_x0000_9_x0000_1_x0000_8_x0000_0_x0000_7_x0000_&lt;_x0000_/_x0000_L_x0000_a_x0000_s_x0000_t_x0000_W_x0000_r_x0000_i_x0000_t_x0000_e_x0000_T_x0000_i_x0000_m_x0000_e_x0000_&gt;_x0000_&lt;_x0000_S_x0000_i_x0000_z_x0000_e_x0000_&gt;_x0000_1_x0000_4_x0000_4_x0000_&lt;_x0000_/_x0000_S_x0000_i_x0000_z_x0000_e_x0000_&gt;_x0000_&lt;_x0000_/_x0000_B_x0000_a_x0000_c_x0000_k_x0000_u_x0000_p_x0000_F_x0000_i_x0000_l_x0000_e_x0000_&gt;_x0000_&lt;_x0000_B_x0000_a_x0000_c_x0000_k_x0000_u_x0000_p_x0000_F_x0000_i_x0000_l_x0000_e_x0000_&gt;_x0000_&lt;_x0000_P_x0000_a_x0000_t_x0000_h_x0000_&gt;_x0000_\_x0000_\_x0000_?_x0000_\_x0000_C_x0000_:_x0000_\_x0000_U_x0000_s_x0000_e_x0000_r_x0000_s_x0000_\_x0000_o_x0000_h_x0000_e_x0000_r_x0000_n_x0000_a_x0000_n_x0000_d_x0000_e_x0000_z_x0000_\_x0000_A_x0000_p_x0000_p_x0000_D_x0000_a_x0000_t_x0000_a_x0000_\_x0000_L_x0000_o_x0000_c_x0000_a_x0000_l_x0000_\_x0000_T_x0000_e_x0000_m_x0000_p_x0000_\_x0000_{_x0000_A_x0000_8_x0000_0_x0000_C_x0000_6_x0000_3_x0000_B_x0000_8_x0000_-_x0000_6_x0000_B_x0000_F_x0000_2_x0000_-_x0000_4_x0000_0_x0000_E_x0000_8_x0000_-_x0000_9_x0000_A_x0000_4_x0000_2_x0000_-_x0000_0_x0000_2_x0000_C_x0000_A_x0000_4_x0000_5_x0000_2_x0000_8_x0000_8_x0000_7_x0000_F_x0000_1_x0000_}_x0000_\_x0000_V_x0000_e_x0000_r_x0000_t_x0000_i_x0000_P_x0000_a_x0000_q_x0000___x0000_1_x0000_3_x0000_7_x0000_B_x0000_C_x0000_0_x0000_F_x0000_C_x0000_9_x0000_8_x0000_2_x0000_D_x0000_4_x0000_6_x0000_6_x0000_2_x0000_B_x0000_1_x0000_1_x0000_5_x0000_\_x0000_2_x0000_</t>
  </si>
  <si>
    <t>��C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&lt;_x0000_V_x0000_i_x0000_r_x0000_t_x0000_u_x0000_a_x0000_l_x0000_D_x0000_i_x0000_r_x0000_e_x0000_c_x0000_t_x0000_o_x0000_r_x0000_y_x0000_&gt;_x0000_&lt;_x0000_B_x0000_a_x0000_c_x0000_k_x0000_u_x0000_p_x0000_F_x0000_i_x0000_l_x0000_e_x0000_&gt;_x0000_&lt;_x0000_P_x0000_a_x0000_t_x0000_h_x0000_&gt;_x0000_P_x0000_A_x0000_R_x0000_T_x0000_I_x0000_T_x0000_I_x0000_O_x0000_N_x0000_S_x0000_&lt;_x0000_/_x0000_P_x0000_a_x0000_t_x0000_h_x0000_&gt;_x0000_&lt;_x0000_S_x0000_i_x0000_z_x0000_e_x0000_&gt;_x0000_5_x0000_5_x0000_2_x0000_&lt;_x0000_/_x0000_S_x0000_i_x0000_z_x0000_e_x0000_&gt;_x0000_&lt;_x0000_m_x0000___x0000_c_x0000_b_x0000_O_x0000_f_x0000_f_x0000_s_x0000_e_x0000_t_x0000_H_x0000_e_x0000_a_x0000_d_x0000_e_x0000_r_x0000_&gt;_x0000_4_x0000_0_x0000_9_x0000_6_x0000_&lt;_x0000_/_x0000_m_x0000___x0000_c_x0000_b_x0000_O_x0000_f_x0000_f_x0000_s_x0000_e_x0000_t_x0000_H_x0000_e_x0000_a_x0000_d_x0000_e_x0000_r_x0000_&gt;_x0000_&lt;_x0000_D_x0000_e_x0000_l_x0000_e_x0000_t_x0000_e_x0000_&gt;_x0000_f_x0000_a_x0000_l_x0000_s_x0000_e_x0000_&lt;_x0000_/_x0000_D_x0000_e_x0000_l_x0000_e_x0000_t_x0000_e_x0000_&gt;_x0000_&lt;_x0000_C_x0000_r_x0000_e_x0000_a_x0000_t_x0000_e_x0000_d_x0000_T_x0000_i_x0000_m_x0000_e_x0000_s_x0000_t_x0000_a_x0000_m_x0000_p_x0000_&gt;_x0000_1_x0000_3_x0000_3_x0000_1_x0000_0_x0000_6_x0000_9_x0000_1_x0000_4_x0000_6_x0000_6_x0000_9_x0000_2_x0000_9_x0000_5_x0000_5_x0000_4_x0000_0_x0000_&lt;_x0000_/_x0000_C_x0000_r_x0000_e_x0000_a_x0000_t_x0000_e_x0000_d_x0000_T_x0000_i_x0000_m_x0000_e_x0000_s_x0000_t_x0000_a_x0000_m_x0000_p_x0000_&gt;_x0000_&lt;_x0000_A_x0000_c_x0000_c_x0000_e_x0000_s_x0000_s_x0000_&gt;_x0000_1_x0000_3_x0000_3_x0000_1_x0000_0_x0000_6_x0000_9_x0000_1_x0000_4_x0000_6_x0000_6_x0000_9_x0000_2_x0000_9_x0000_5_x0000_5_x0000_4_x0000_0_x0000_&lt;_x0000_/_x0000_A_x0000_c_x0000_c_x0000_e_x0000_s_x0000_s_x0000_&gt;_x0000_&lt;_x0000_L_x0000_a_x0000_s_x0000_t_x0000_W_x0000_r_x0000_i_x0000_t_x0000_e_x0000_T_x0000_i_x0000_m_x0000_e_x0000_&gt;_x0000_1_x0000_3_x0000_3_x0000_1_x0000_0_x0000_6_x0000_9_x0000_1_x0000_4_x0000_6_x0000_6_x0000_9_x0000_2_x0000_9_x0000_5_x0000_5_x0000_4_x0000_0_x0000_&lt;_x0000_/_x0000_L_x0000_a_x0000_s_x0000_t_x0000_W_x0000_r_x0000_i_x0000_t_x0000_e_x0000_T_x0000_i_x0000_m_x0000_e_x0000_&gt;_x0000_&lt;_x0000_/_x0000_B_x0000_a_x0000_c_x0000_k_x0000_u_x0000_p_x0000_F_x0000_i_x0000_l_x0000_e_x0000_&gt;_x0000_&lt;_x0000_B_x0000_a_x0000_c_x0000_k_x0000_u_x0000_p_x0000_F_x0000_i_x0000_l_x0000_e_x0000_&gt;_x0000_&lt;_x0000_P_x0000_a_x0000_t_x0000_h_x0000_&gt;_x0000_5_x0000_F_x0000_9_x0000_1_x0000_0_x0000_A_x0000_B_x0000_8_x0000_D_x0000_3_x0000_A_x0000_E_x0000_4_x0000_C_x0000_A_x0000_B_x0000_B_x0000_0_x0000_4_x0000_B_x0000_&lt;_x0000_/_x0000_P_x0000_a_x0000_t_x0000_h_x0000_&gt;_x0000_&lt;_x0000_S_x0000_i_x0000_z_x0000_e_x0000_&gt;_x0000_1_x0000_0_x0000_8_x0000_6_x0000_&lt;_x0000_/_x0000_S_x0000_i_x0000_z_x0000_e_x0000_&gt;_x0000_&lt;_x0000_m_x0000___x0000_c_x0000_b_x0000_O_x0000_f_x0000_f_x0000_s_x0000_e_x0000_t_x0000_H_x0000_e_x0000_a_x0000_d_x0000_e_x0000_r_x0000_&gt;_x0000_4_x0000_6_x0000_4_x0000_8_x0000_&lt;_x0000_/_x0000_m_x0000___x0000_c_x0000_b_x0000_O_x0000_f_x0000_f_x0000_s_x0000_e_x0000_t_x0000_H_x0000_e_x0000_a_x0000_d_x0000_e_x0000_r_x0000_&gt;_x0000_&lt;_x0000_D_x0000_e_x0000_l_x0000_e_x0000_t_x0000_e_x0000_&gt;_x0000_f_x0000_a_x0000_l_x0000_s_x0000_e_x0000_&lt;_x0000_/_x0000_D_x0000_e_x0000_l_x0000_e_x0000_t_x0000_e_x0000_&gt;_x0000_&lt;_x0000_C_x0000_r_x0000_e_x0000_a_x0000_t_x0000_e_x0000_d_x0000_T_x0000_i_x0000_m_x0000_e_x0000_s_x0000_t_x0000_a_x0000_m_x0000_p_x0000_&gt;_x0000_1_x0000_3_x0000_3_x0000_1_x0000_0_x0000_6_x0000_9_x0000_1_x0000_4_x0000_6_x0000_6_x0000_9_x0000_9_x0000_2_x0000_0_x0000_5_x0000_5_x0000_1_x0000_&lt;_x0000_/_x0000_C_x0000_r_x0000_e_x0000_a_x0000_t_x0000_e_x0000_d_x0000_T_x0000_i_x0000_m_x0000_e_x0000_s_x0000_t_x0000_a_x0000_m_x0000_p_x0000_&gt;_x0000_&lt;_x0000_A_x0000_c_x0000_c_x0000_e_x0000_s_x0000_s_x0000_&gt;_x0000_1_x0000_3_x0000_3_x0000_1_x0000_0_x0000_6_x0000_9_x0000_1_x0000_4_x0000_6_x0000_6_x0000_9_x0000_9_x0000_2_x0000_0_x0000_5_x0000_5_x0000_1_x0000_&lt;_x0000_/_x0000_A_x0000_c_x0000_c_x0000_e_x0000_s_x0000_s_x0000_&gt;_x0000_&lt;_x0000_L_x0000_a_x0000_s_x0000_t_x0000_W_x0000_r_x0000_i_x0000_t_x0000_e_x0000_T_x0000_i_x0000_m_x0000_e_x0000_&gt;_x0000_1_x0000_3_x0000_3_x0000_1_x0000_0_x0000_6_x0000_9_x0000_1_x0000_4_x0000_6_x0000_6_x0000_9_x0000_9_x0000_2_x0000_0_x0000_5_x0000_5_x0000_1_x0000_&lt;_x0000_/_x0000_L_x0000_a_x0000_s_x0000_t_x0000_W_x0000_r_x0000_i_x0000_t_x0000_e_x0000_T_x0000_i_x0000_m_x0000_e_x0000_&gt;_x0000_&lt;_x0000_/_x0000_B_x0000_a_x0000_c_x0000_k_x0000_u_x0000_p_x0000_F_x0000_i_x0000_l_x0000_e_x0000_&gt;_x0000_&lt;_x0000_B_x0000_a_x0000_c_x0000_k_x0000_u_x0000_p_x0000_F_x0000_i_x0000_l_x0000_e_x0000_&gt;_x0000_&lt;_x0000_P_x0000_a_x0000_t_x0000_h_x0000_&gt;_x0000_6_x0000_A_x0000_F_x0000_5_x0000_2_x0000_5_x0000_0_x0000_4_x0000_D_x0000_B_x0000_D_x0000_C_x0000_4_x0000_8_x0000_6_x0000_B_x0000_8_x0000_D_x0000_2_x0000_5_x0000_&lt;_x0000_/_x0000_P_x0000_a_x0000_t_x0000_h_x0000_&gt;_x0000_&lt;_x0000_S_x0000_i_x0000_z_x0000_e_x0000_&gt;_x0000_1_x0000_5_x0000_2_x0000_&lt;_x0000_/_x0000_S_x0000_i_x0000_z_x0000_e_x0000_&gt;_x0000_&lt;_x0000_m_x0000___x0000_c_x0000_b_x0000_O_x0000_f_x0000_f_x0000_s_x0000_e_x0000_t_x0000_H_x0000_e_x0000_a_x0000_d_x0000_e_x0000_r_x0000_&gt;_x0000_5_x0000_7_x0000_3_x0000_4_x0000_&lt;_x0000_/_x0000_m_x0000___x0000_c_x0000_b_x0000_O_x0000_f_x0000_f_x0000_s_x0000_e_x0000_t_x0000_H_x0000_e_x0000_a_x0000_d_x0000_e_x0000_r_x0000_&gt;_x0000_&lt;_x0000_D_x0000_e_x0000_l_x0000_e_x0000_t_x0000_e_x0000_&gt;_x0000_f_x0000_a_x0000_l_x0000_s_x0000_e_x0000_&lt;_x0000_/_x0000_D_x0000_e_x0000_l_x0000_e_x0000_t_x0000_e_x0000_&gt;_x0000_&lt;_x0000_C_x0000_r_x0000_e_x0000_a_x0000_t_x0000_e_x0000_d_x0000_T_x0000_i_x0000_m_x0000_e_x0000_s_x0000_t_x0000_a_x0000_m_x0000_p_x0000_&gt;_x0000_1_x0000_3_x0000_3_x0000_1_x0000_0_x0000_6_x0000_9_x0000_1_x0000_4_x0000_6_x0000_6_x0000_9_x0000_9_x0000_2_x0000_0_x0000_5_x0000_5_x0000_1_x0000_&lt;_x0000_/_x0000_C_x0000_r_x0000_e_x0000_a_x0000_t_x0000_e_x0000_d_x0000_T_x0000_i_x0000_m_x0000_e_x0000_s_x0000_t_x0000_a_x0000_m_x0000_p_x0000_&gt;_x0000_&lt;_x0000_A_x0000_c_x0000_c_x0000_e_x0000_s_x0000_s_x0000_&gt;_x0000_1_x0000_3_x0000_3_x0000_1_x0000_0_x0000_6_x0000_9_x0000_1_x0000_4_x0000_6_x0000_6_x0000_9_x0000_9_x0000_2_x0000_0_x0000_5_x0000_5_x0000_1_x0000_&lt;_x0000_/_x0000_A_x0000_c_x0000_c_x0000_e_x0000_s_x0000_s_x0000_&gt;_x0000_&lt;_x0000_L_x0000_a_x0000_s_x0000_t_x0000_W_x0000_r_x0000_i_x0000_t_x0000_e_x0000_T_x0000_i_x0000_m_x0000_e_x0000_&gt;_x0000_1_x0000_3_x0000_3_x0000_1_x0000_0_x0000_6_x0000_9_x0000_1_x0000_4_x0000_6_x0000_6_x0000_9_x0000_9_x0000_2_x0000_0_x0000_5_x0000_5_x0000_1_x0000_&lt;_x0000_/_x0000_L_x0000_a_x0000_s_x0000_t_x0000_W_x0000_r_x0000_i_x0000_t_x0000_e_x0000_T_x0000_i_x0000_m_x0000_e_x0000_&gt;_x0000_&lt;_x0000_/_x0000_B_x0000_a_x0000_c_x0000_k_x0000_u_x0000_p_x0000_F_x0000_i_x0000_l_x0000_e_x0000_&gt;_x0000_&lt;_x0000_B_x0000_a_x0000_c_x0000_k_x0000_u_x0000_p_x0000_F_x0000_i_x0000_l_x0000_e_x0000_&gt;_x0000_&lt;_x0000_P_x0000_a_x0000_t_x0000_h_x0000_&gt;_x0000_4_x0000_A_x0000_6_x0000_8_x0000_E_x0000_E_x0000_E_x0000_A_x0000_2_x0000_0_x0000_1_x0000_4_x0000_E_x0000_6_x0000_7_x0000_B_x0000_9_x0000_9_x0000_8_x0000_&lt;_x0000_/_x0000_P_x0000_a_x0000_t_x0000_h_x0000_&gt;_x0000_&lt;_x0000_S_x0000_i_x0000_z_x0000_e_x0000_&gt;_x0000_1_x0000_9_x0000_1_x0000_4_x0000_&lt;_x0000_/_x0000_S_x0000_i_x0000_z_x0000_e_x0000_&gt;_x0000_&lt;_x0000_m_x0000___x0000_c_x0000_b_x0000_O_x0000_f_x0000_f_x0000_s_x0000_e_x0000_t_x0000_H_x0000_e_x0000_a_x0000_d_x0000_e_x0000_r_x0000_&gt;_x0000_5_x0000_8_x0000_8_x0000_6_x0000_&lt;_x0000_/_x0000_m_x0000___x0000_c_x0000_b_x0000_O_x0000_f_x0000_f_x0000_s_x0000_e_x0000_t_x0000_H_x0000_e_x0000_a_x0000_d_x0000_e_x0000_r_x0000_&gt;_x0000_&lt;_x0000_D_x0000_e_x0000_l_x0000_e_x0000_t_x0000_e_x0000_&gt;_x0000_f_x0000_a_x0000_l_x0000_s_x0000_e_x0000_&lt;_x0000_/_x0000_D_x0000_e_x0000_l_x0000_e_x0000_t_x0000_e_x0000_&gt;_x0000_&lt;_x0000_C_x0000_r_x0000_e_x0000_a_x0000_t_x0000_e_x0000_d_x0000_T_x0000_i_x0000_m_x0000_e_x0000_s_x0000_t_x0000_a_x0000_m_x0000_p_x0000_&gt;_x0000_1_x0000_3_x0000_3_x0000_1_x0000_0_x0000_6_x0000_9_x0000_1_x0000_4_x0000_6_x0000_6_x0000_9_x0000_9_x0000_2_x0000_0_x0000_5_x0000_5_x0000_1_x0000_&lt;_x0000_/_x0000_C_x0000_r_x0000_e_x0000_a_x0000_t_x0000_e_x0000_d_x0000_T_x0000_i_x0000_m_x0000_e_x0000_s_x0000_t_x0000_a_x0000_m_x0000_p_x0000_&gt;_x0000_&lt;_x0000_A_x0000_c_x0000_c_x0000_e_x0000_s_x0000_s_x0000_&gt;_x0000_1_x0000_3_x0000_3_x0000_1_x0000_0_x0000_6_x0000_9_x0000_1_x0000_4_x0000_6_x0000_7_x0000_0_x0000_0_x0000_7_x0000_6_x0000_8_x0000_0_x0000_7_x0000_&lt;_x0000_/_x0000_A_x0000_c_x0000_c_x0000_e_x0000_s_x0000_s_x0000_&gt;_x0000_&lt;_x0000_L_x0000_a_x0000_s_x0000_t_x0000_W_x0000_r_x0000_i_x0000_t_x0000_e_x0000_T_x0000_i_x0000_m_x0000_e_x0000_&gt;_x0000_1_x0000_3_x0000_3_x0000_1_x0000_0_x0000_6_x0000_9_x0000_1_x0000_4_x0000_6_x0000_7_x0000_0_x0000_0_x0000_7_x0000_6_x0000_8_x0000_0_x0000_7_x0000_&lt;_x0000_/_x0000_L_x0000_a_x0000_s_x0000_t_x0000_W_x0000_r_x0000_i_x0000_t_x0000_e_x0000_T_x0000_i_x0000_m_x0000_e_x0000_&gt;_x0000_&lt;_x0000_/_x0000_B_x0000_a_x0000_c_x0000_k_x0000_u_x0000_p_x0000_F_x0000_i_x0000_l_x0000_e_x0000_&gt;_x0000_&lt;_x0000_B_x0000_a_x0000_c_x0000_k_x0000_u_x0000_p_x0000_F_x0000_i_x0000_l_x0000_e_x0000_&gt;_x0000_&lt;_x0000_P_x0000_a_x0000_t_x0000_h_x0000_&gt;_x0000_2_x0000_A_x0000_4_x0000_C_x0000_5_x0000_D_x0000_2_x0000_5_x0000_4_x0000_E_x0000_F_x0000_7_x0000_4_x0000_F_x0000_2_x0000_9_x0000_8_x0000_5_x0000_1_x0000_6_x0000_&lt;_x0000_/_x0000_P_x0000_a_x0000_t_x0000_h_x0000_&gt;_x0000_&lt;_x0000_S_x0000_i_x0000_z_x0000_e_x0000_&gt;_x0000_2_x0000_2_x0000_0_x0000_4_x0000_&lt;_x0000_/_x0000_S_x0000_i_x0000_z_x0000_e_x0000_&gt;_x0000_&lt;_x0000_m_x0000___x0000_c_x0000_b_x0000_O_x0000_f_x0000_f_x0000_s_x0000_e_x0000_t_x0000_H_x0000_e_x0000_a_x0000_d_x0000_e_x0000_r_x0000_&gt;_x0000_7_x0000_8_x0000_0_x0000_0_x0000_&lt;_x0000_/_x0000_m_x0000___x0000_c_x0000_b_x0000_O_x0000_f_x0000_f_x0000_s_x0000_e_x0000_t_x0000_H_x0000_e_x0000_a_x0000_d_x0000_e_x0000_r_x0000_&gt;_x0000_&lt;_x0000_D_x0000_e_x0000_l_x0000_e_x0000_t_x0000_e_x0000_&gt;_x0000_f_x0000_a_x0000_l_x0000_s_x0000_e_x0000_&lt;_x0000_/_x0000_D_x0000_e_x0000_l_x0000_e_x0000_t_x0000_e_x0000_&gt;_x0000_&lt;_x0000_C_x0000_r_x0000_e_x0000_a_x0000_t_x0000_e_x0000_d_x0000_T_x0000_i_x0000_m_x0000_e_x0000_s_x0000_t_x0000_a_x0000_m_x0000_p_x0000_&gt;_x0000_1_x0000_3_x0000_3_x0000_1_x0000_0_x0000_6_x0000_9_x0000_1_x0000_4_x0000_6_x0000_7_x0000_0_x0000_0_x0000_7_x0000_6_x0000_8_x0000_0_x0000_7_x0000_&lt;_x0000_/_x0000_C_x0000_r_x0000_e_x0000_a_x0000_t_x0000_e_x0000_d_x0000_T_x0000_i_x0000_m_x0000_e_x0000_s_x0000_t_x0000_a_x0000_m_x0000_p_x0000_&gt;_x0000_&lt;_x0000_A_x0000_c_x0000_c_x0000_e_x0000_s_x0000_s_x0000_&gt;_x0000_1_x0000_3_x0000_3_x0000_1_x0000_0_x0000_6_x0000_9_x0000_1_x0000_4_x0000_6_x0000_7_x0000_0_x0000_2_x0000_3_x0000_3_x0000_0_x0000_6_x0000_9_x0000_&lt;_x0000_/_x0000_A_x0000_c_x0000_c_x0000_e_x0000_s_x0000_s_x0000_&gt;_x0000_&lt;_x0000_L_x0000_a_x0000_s_x0000_t_x0000_W_x0000_r_x0000_i_x0000_t_x0000_e_x0000_T_x0000_i_x0000_m_x0000_e_x0000_&gt;_x0000_1_x0000_3_x0000_3_x0000_1_x0000_0_x0000_6_x0000_9_x0000_1_x0000_4_x0000_6_x0000_7_x0000_0_x0000_2_x0000_3_x0000_3_x0000_0_x0000_6_x0000_9_x0000_&lt;_x0000_/_x0000_L_x0000_a_x0000_s_x0000_t_x0000_W_x0000_r_x0000_i_x0000_t_x0000_e_x0000_T_x0000_i_x0000_m_x0000_e_x0000_&gt;_x0000_&lt;_x0000_/_x0000_B_x0000_a_x0000_c_x0000_k_x0000_u_x0000_p_x0000_F_x0000_i_x0000_l_x0000_e_x0000_&gt;_x0000_&lt;_x0000_B_x0000_a_x0000_c_x0000_k_x0000_u_x0000_p_x0000_F_x0000_i_x0000_l_x0000_e_x0000_&gt;_x0000_&lt;_x0000_P_x0000_a_x0000_t_x0000_h_x0000_&gt;_x0000_2_x0000_2_x0000_9_x0000_D_x0000_A_x0000_F_x0000_8_x0000_0_x0000_A_x0000_6_x0000_C_x0000_3_x0000_4_x0000_A_x0000_F_x0000_2_x0000_8_x0000_7_x0000_E_x0000_6_x0000_&lt;_x0000_/_x0000_P_x0000_a_x0000_t_x0000_h_x0000_&gt;_x0000_&lt;_x0000_S_x0000_i_x0000_z_x0000_e_x0000_&gt;_x0000_1_x0000_1_x0000_9_x0000_1_x0000_&lt;_x0000_/_x0000_S_x0000_i_x0000_z_x0000_e_x0000_&gt;_x0000_&lt;_x0000_m_x0000___x0000_c_x0000_b_x0000_O_x0000_f_x0000_f_x0000_s_x0000_e_x0000_t_x0000_H_x0000_e_x0000_a_x0000_d_x0000_e_x0000_r_x0000_&gt;_x0000_1_x0000_0_x0000_0_x0000_0_x0000_4_x0000_&lt;_x0000_/_x0000_m_x0000___x0000_c_x0000_b_x0000_O_x0000_f_x0000_f_x0000_s_x0000_e_x0000_t_x0000_H_x0000_e_x0000_a_x0000_d_x0000_e_x0000_r_x0000_&gt;_x0000_&lt;_x0000_D_x0000_e_x0000_l_x0000_e_x0000_t_x0000_e_x0000_&gt;_x0000_f_x0000_a_x0000_l_x0000_s_x0000_e_x0000_&lt;_x0000_/_x0000_D_x0000_e_x0000_l_x0000_e_x0000_t_x0000_e_x0000_&gt;_x0000_&lt;_x0000_C_x0000_r_x0000_e_x0000_a_x0000_t_x0000_e_x0000_d_x0000_T_x0000_i_x0000_m_x0000_e_x0000_s_x0000_t_x0000_a_x0000_m_x0000_p_x0000_&gt;_x0000_1_x0000_3_x0000_3_x0000_1_x0000_0_x0000_6_x0000_9_x0000_1_x0000_4_x0000_6_x0000_7_x0000_0_x0000_2_x0000_3_x0000_3_x0000_0_x0000_6_x0000_9_x0000_&lt;_x0000_/_x0000_C_x0000_r_x0000_e_x0000_a_x0000_t_x0000_e_x0000_d_x0000_T_x0000_i_x0000_m_x0000_e_x0000_s_x0000_t_x0000_a_x0000_m_x0000_p_x0000_&gt;_x0000_&lt;_x0000_A_x0000_c_x0000_c_x0000_e_x0000_s_x0000_s_x0000_&gt;_x0000_1_x0000_3_x0000_3_x0000_1_x0000_0_x0000_6_x0000_9_x0000_1_x0000_4_x0000_6_x0000_7_x0000_0_x0000_3_x0000_8_x0000_9_x0000_3_x0000_3_x0000_4_x0000_&lt;_x0000_/_x0000_A_x0000_c_x0000_c_x0000_e_x0000_s_x0000_s_x0000_&gt;_x0000_&lt;_x0000_L_x0000_a_x0000_s_x0000_t_x0000_W_x0000_r_x0000_i_x0000_t_x0000_e_x0000_T_x0000_i_x0000_m_x0000_e_x0000_&gt;_x0000_1_x0000_3_x0000_3_x0000_1_x0000_0_x0000_6_x0000_9_x0000_1_x0000_4_x0000_6_x0000_7_x0000_0_x0000_3_x0000_8_x0000_9_x0000_3_x0000_3_x0000_4_x0000_&lt;_x0000_/_x0000_L_x0000_a_x0000_s_x0000_t_x0000_W_x0000_r_x0000_i_x0000_t_x0000_e_x0000_T_x0000_i_x0000_m_x0000_e_x0000_&gt;_x0000_&lt;_x0000_/_x0000_B_x0000_a_x0000_c_x0000_k_x0000_u_x0000_p_x0000_F_x0000_i_x0000_l_x0000_e_x0000_&gt;_x0000_&lt;_x0000_B_x0000_a_x0000_c_x0000_k_x0000_u_x0000_p_x0000_F_x0000_i_x0000_l_x0000_e_x0000_&gt;_x0000_&lt;_x0000_P_x0000_a_x0000_t_x0000_h_x0000_&gt;_x0000_3_x0000_B_x0000_7_x0000_2_x0000_D_x0000_3_x0000_F_x0000_E_x0000_8_x0000_D_x0000_2_x0000_6_x0000_4_x0000_B_x0000_F_x0000_3_x0000_B_x0000_4_x0000_A_x0000_0_x0000_&lt;_x0000_/_x0000_P_x0000_a_x0000_t_x0000_h_x0000_&gt;_x0000_&lt;_x0000_S_x0000_i_x0000_z_x0000_e_x0000_&gt;_x0000_2_x0000_2_x0000_6_x0000_&lt;_x0000_/_x0000_S_x0000_i_x0000_z_x0000_e_x0000_&gt;_x0000_&lt;_x0000_m_x0000___x0000_c_x0000_b_x0000_O_x0000_f_x0000_f_x0000_s_x0000_e_x0000_t_x0000_H_x0000_e_x0000_a_x0000_d_x0000_e_x0000_r_x0000_&gt;_x0000_1_x0000_1_x0000_1_x0000_9_x0000_5_x0000_&lt;_x0000_/_x0000_m_x0000___x0000_c_x0000_b_x0000_O_x0000_f_x0000_f_x0000_s_x0000_e_x0000_t_x0000_H_x0000_e_x0000_a_x0000_d_x0000_e_x0000_r_x0000_&gt;_x0000_&lt;_x0000_D_x0000_e_x0000_l_x0000_e_x0000_t_x0000_e_x0000_&gt;_x0000_f_x0000_a_x0000_l_x0000_s_x0000_e_x0000_&lt;_x0000_/_x0000_D_x0000_e_x0000_l_x0000_e_x0000_t_x0000_e_x0000_&gt;_x0000_&lt;_x0000_C_x0000_r_x0000_e_x0000_a_x0000_t_x0000_e_x0000_d_x0000_T_x0000_i_x0000_m_x0000_e_x0000_s_x0000_t_x0000_a_x0000_m_x0000_p_x0000_&gt;_x0000_1_x0000_3_x0000_3_x0000_1_x0000_0_x0000_6_x0000_9_x0000_1_x0000_4_x0000_6_x0000_7_x0000_0_x0000_3_x0000_8_x0000_9_x0000_3_x0000_3_x0000_4_x0000_&lt;_x0000_/_x0000_C_x0000_r_x0000_e_x0000_a_x0000_t_x0000_e_x0000_d_x0000_T_x0000_i_x0000_m_x0000_e_x0000_s_x0000_t_x0000_a_x0000_m_x0000_p_x0000_&gt;_x0000_&lt;_x0000_A_x0000_c_x0000_c_x0000_e_x0000_s_x0000_s_x0000_&gt;_x0000_1_x0000_3_x0000_3_x0000_1_x0000_0_x0000_6_x0000_9_x0000_1_x0000_4_x0000_6_x0000_7_x0000_0_x0000_3_x0000_8_x0000_9_x0000_3_x0000_3_x0000_4_x0000_&lt;_x0000_/_x0000_A_x0000_c_x0000_c_x0000_e_x0000_s_x0000_s_x0000_&gt;_x0000_&lt;_x0000_L_x0000_a_x0000_s_x0000_t_x0000_W_x0000_r_x0000_i_x0000_t_x0000_e_x0000_T_x0000_i_x0000_m_x0000_e_x0000_&gt;_x0000_1_x0000_3_x0000_3_x0000_1_x0000_0_x0000_6_x0000_9_x0000_1_x0000_4_x0000_6_x0000_7_x0000_0_x0000_3_x0000_8_x0000_9_x0000_3_x0000_3_x0000_4_x0000_&lt;_x0000_/_x0000_L_x0000_a_x0000_s_x0000_t_x0000_W_x0000_r_x0000_i_x0000_t_x0000_e_x0000_T_x0000_i_x0000_m_x0000_e_x0000_&gt;_x0000_&lt;_x0000_/_x0000_B_x0000_a_x0000_c_x0000_k_x0000_u_x0000_p_x0000_F_x0000_i_x0000_l_x0000_e_x0000_&gt;_x0000_&lt;_x0000_B_x0000_a_x0000_c_x0000_k_x0000_u_x0000_p_x0000_F_x0000_i_x0000_l_x0000_e_x0000_&gt;_x0000_&lt;_x0000_P_x0000_a_x0000_t_x0000_h_x0000_&gt;_x0000_F_x0000_0_x0000_1_x0000_0_x0000_4_x0000_D_x0000_0_x0000_C_x0000_B_x0000_1_x0000_2_x0000_3_x0000_4_x0000_2_x0000_A_x0000_E_x0000_9_x0000_7_x0000_D_x0000_8_x0000_&lt;_x0000_/_x0000_P_x0000_a_x0000_t_x0000_h_x0000_&gt;_x0000_&lt;_x0000_S_x0000_i_x0000_z_x0000_e_x0000_&gt;_x0000_2_x0000_1_x0000_9_x0000_6_x0000_&lt;_x0000_/_x0000_S_x0000_i_x0000_z_x0000_e_x0000_&gt;_x0000_&lt;_x0000_m_x0000___x0000_c_x0000_b_x0000_O_x0000_f_x0000_f_x0000_s_x0000_e_x0000_t_x0000_H_x0000_e_x0000_a_x0000_d_x0000_e_x0000_r_x0000_&gt;_x0000_1_x0000_1_x0000_4_x0000_2_x0000_1_x0000_&lt;_x0000_/_x0000_m_x0000___x0000_c_x0000_b_x0000_O_x0000_f_x0000_f_x0000_s_x0000_e_x0000_t_x0000_H_x0000_e_x0000_a_x0000_d_x0000_e_x0000_r_x0000_&gt;_x0000_&lt;_x0000_D_x0000_e_x0000_l_x0000_e_x0000_t_x0000_e_x0000_&gt;_x0000_f_x0000_a_x0000_l_x0000_s_x0000_e_x0000_&lt;_x0000_/_x0000_D_x0000_e_x0000_l_x0000_e_x0000_t_x0000_e_x0000_&gt;_x0000_&lt;_x0000_C_x0000_r_x0000_e_x0000_a_x0000_t_x0000_e_x0000_d_x0000_T_x0000_i_x0000_m_x0000_e_x0000_s_x0000_t_x0000_a_x0000_m_x0000_p_x0000_&gt;_x0000_1_x0000_3_x0000_3_x0000_1_x0000_0_x0000_6_x0000_9_x0000_1_x0000_4_x0000_6_x0000_7_x0000_0_x0000_3_x0000_8_x0000_9_x0000_3_x0000_3_x0000_4_x0000_&lt;_x0000_/_x0000_C_x0000_r_x0000_e_x0000_a_x0000_t_x0000_e_x0000_d_x0000_T_x0000_i_x0000_m_x0000_e_x0000_s_x0000_t_x0000_a_x0000_m_x0000_p_x0000_&gt;_x0000_&lt;_x0000_A_x0000_c_x0000_c_x0000_e_x0000_s_x0000_s_x0000_&gt;_x0000_1_x0000_3_x0000_3_x0000_1_x0000_0_x0000_6_x0000_9_x0000_1_x0000_4_x0000_6_x0000_7_x0000_0_x0000_5_x0000_4_x0000_5_x0000_6_x0000_1_x0000_7_x0000_&lt;_x0000_/_x0000_A_x0000_c_x0000_c_x0000_e_x0000_s_x0000_s_x0000_&gt;_x0000_&lt;_x0000_L_x0000_a_x0000_s_x0000_t_x0000_W_x0000_r_x0000_i_x0000_t_x0000_e_x0000_T_x0000_i_x0000_m_x0000_e_x0000_&gt;_x0000_1_x0000_3_x0000_3_x0000_1_x0000_0_x0000_6_x0000_9_x0000_1_x0000_4_x0000_6_x0000_7_x0000_0_x0000_5_x0000_4_x0000_5_x0000_6_x0000_1_x0000_7_x0000_&lt;_x0000_/_x0000_L_x0000_a_x0000_s_x0000_t_x0000_W_x0000_r_x0000_i_x0000_t_x0000_e_x0000_T_x0000_i_x0000_m_x0000_e_x0000_&gt;_x0000_&lt;_x0000_/_x0000_B_x0000_a_x0000_c_x0000_k_x0000_u_x0000_p_x0000_F_x0000_i_x0000_l_x0000_e_x0000_&gt;_x0000_&lt;_x0000_B_x0000_a_x0000_c_x0000_k_x0000_u_x0000_p_x0000_F_x0000_i_x0000_l_x0000_e_x0000_&gt;_x0000_&lt;_x0000_P_x0000_a_x0000_t_x0000_h_x0000_&gt;_x0000_E_x0000_C_x0000_7_x0000_A_x0000_C_x0000_A_x0000_5_x0000_F_x0000_3_x0000_9_x0000_C_x0000_A_x0000_4_x0000_0_x0000_0_x0000_E_x0000_A_x0000_D_x0000_A_x0000_5_x0000_&lt;_x0000_/_x0000_P_x0000_a_x0000_t_x0000_h_x0000_&gt;_x0000_&lt;_x0000_S_x0000_i_x0000_z_x0000_e_x0000_&gt;_x0000_1_x0000_0_x0000_2_x0000_7_x0000_2_x0000_&lt;_x0000_/_x0000_S_x0000_i_x0000_z_x0000_e_x0000_&gt;_x0000_&lt;_x0000_m_x0000___x0000_c_x0000_b_x0000_O_x0000_f_x0000_f_x0000_s_x0000_e_x0000_t_x0000_H_x0000_e_x0000_a_x0000_d_x0000_e_x0000_r_x0000_&gt;_x0000_1_x0000_3_x0000_6_x0000_1_x0000_7_x0000_&lt;_x0000_/_x0000_m_x0000___x0000_c_x0000_b_x0000_O_x0000_f_x0000_f_x0000_s_x0000_e_x0000_t_x0000_H_x0000_e_x0000_a_x0000_d_x0000_e_x0000_r_x0000_&gt;_x0000_&lt;_x0000_D_x0000_e_x0000_l_x0000_e_x0000_t_x0000_e_x0000_&gt;_x0000_f_x0000_a_x0000_l_x0000_s_x0000_e_x0000_&lt;_x0000_/_x0000_D_x0000_e_x0000_l_x0000_e_x0000_t_x0000_e_x0000_&gt;_x0000_&lt;_x0000_C_x0000_r_x0000_e_x0000_a_x0000_t_x0000_e_x0000_d_x0000_T_x0000_i_x0000_m_x0000_e_x0000_s_x0000_t_x0000_a_x0000_m_x0000_p_x0000_&gt;_x0000_1_x0000_3_x0000_3_x0000_1_x0000_0_x0000_6_x0000_9_x0000_1_x0000_4_x0000_6_x0000_7_x0000_0_x0000_5_x0000_4_x0000_5_x0000_6_x0000_1_x0000_7_x0000_&lt;_x0000_/_x0000_C_x0000_r_x0000_e_x0000_a_x0000_t_x0000_e_x0000_d_x0000_T_x0000_i_x0000_m_x0000_e_x0000_s_x0000_t_x0000_a_x0000_m_x0000_p_x0000_&gt;_x0000_&lt;_x0000_A_x0000_c_x0000_c_x0000_e_x0000_s_x0000_s_x0000_&gt;_x0000_1_x0000_3_x0000_3_x0000_1_x0000_0_x0000_6_x0000_9_x0000_1_x0000_4_x0000_6_x0000_7_x0000_0_x0000_7_x0000_0_x0000_1_x0000_8_x0000_2_x0000_8_x0000_&lt;_x0000_/_x0000_A_x0000_c_x0000_c_x0000_e_x0000_s_x0000_s_x0000_&gt;_x0000_&lt;_x0000_L_x0000_a_x0000_s_x0000_t_x0000_W_x0000_r_x0000_i_x0000_t_x0000_e_x0000_T_x0000_i_x0000_m_x0000_e_x0000_&gt;_x0000_1_x0000_3_x0000_3_x0000_1_x0000_0_x0000_6_x0000_9_x0000_1_x0000_4_x0000_6_x0000_7_x0000_0_x0000_7_x0000_0_x0000_1_x0000_8_x0000_2_x0000_8_x0000_&lt;_x0000_/_x0000_L_x0000_a_x0000_s_x0000_t_x0000_W_x0000_r_x0000_i_x0000_t_x0000_e_x0000_T_x0000_i_x0000_m_x0000_e_x0000_&gt;_x0000_&lt;_x0000_/_x0000_B_x0000_a_x0000_c_x0000_k_x0000_u_x0000_p_x0000_F_x0000_i_x0000_l_x0000_e_x0000_&gt;_x0000_&lt;_x0000_B_x0000_a_x0000_c_x0000_k_x0000_u_x0000_p_x0000_F_x0000_i_x0000_l_x0000_e_x0000_&gt;_x0000_&lt;_x0000_P_x0000_a_x0000_t_x0000_h_x0000_&gt;_x0000_A_x0000_1_x0000_B_x0000_9_x0000_6_x0000_6_x0000_A_x0000_0_x0000_6_x0000_2_x0000_2_x0000_1_x0000_4_x0000_1_x0000_6_x0000_F_x0000_9_x0000_F_x0000_E_x0000_E_x0000_&lt;_x0000_/_x0000_P_x0000_a_x0000_t_x0000_h_x0000_&gt;_x0000_&lt;_x0000_S_x0000_i_x0000_z_x0000_e_x0000_&gt;_x0000_7_x0000_9_x0000_8_x0000_&lt;_x0000_/_x0000_S_x0000_i_x0000_z_x0000_e_x0000_&gt;_x0000_&lt;_x0000_m_x0000___x0000_c_x0000_b_x0000_O_x0000_f_x0000_f_x0000_s_x0000_e_x0000_t_x0000_H_x0000_e_x0000_a_x0000_d_x0000_e_x0000_r_x0000_&gt;_x0000_2_x0000_3_x0000_8_x0000_8_x0000_9_x0000_&lt;_x0000_/_x0000_m_x0000___x0000_c_x0000_b_x0000_O_x0000_f_x0000_f_x0000_s_x0000_e_x0000_t_x0000_H_x0000_e_x0000_a_x0000_d_x0000_e_x0000_r_x0000_&gt;_x0000_&lt;_x0000_D_x0000_e_x0000_l_x0000_e_x0000_t_x0000_e_x0000_&gt;_x0000_f_x0000_a_x0000_l_x0000_s_x0000_e_x0000_&lt;_x0000_/_x0000_D_x0000_e_x0000_l_x0000_e_x0000_t_x0000_e_x0000_&gt;_x0000_&lt;_x0000_C_x0000_r_x0000_e_x0000_a_x0000_t_x0000_e_x0000_d_x0000_T_x0000_i_x0000_m_x0000_e_x0000_s_x0000_t_x0000_a_x0000_m_x0000_p_x0000_&gt;_x0000_1_x0000_3_x0000_3_x0000_1_x0000_0_x0000_6_x0000_9_x0000_1_x0000_4_x0000_6_x0000_7_x0000_0_x0000_7_x0000_0_x0000_1_x0000_8_x0000_2_x0000_8_x0000_&lt;_x0000_/_x0000_C_x0000_r_x0000_e_x0000_a_x0000_t_x0000_e_x0000_d_x0000_T_x0000_i_x0000_m_x0000_e_x0000_s_x0000_t_x0000_a_x0000_m_x0000_p_x0000_&gt;_x0000_&lt;_x0000_A_x0000_c_x0000_c_x0000_e_x0000_s_x0000_s_x0000_&gt;_x0000_1_x0000_3_x0000_3_x0000_1_x0000_0_x0000_6_x0000_9_x0000_1_x0000_4_x0000_6_x0000_7_x0000_0_x0000_8_x0000_5_x0000_8_x0000_0_x0000_6_x0000_1_x0000_&lt;_x0000_/_x0000_A_x0000_c_x0000_c_x0000_e_x0000_s_x0000_s_x0000_&gt;_x0000_&lt;_x0000_L_x0000_a_x0000_s_x0000_t_x0000_W_x0000_r_x0000_i_x0000_t_x0000_e_x0000_T_x0000_i_x0000_m_x0000_e_x0000_&gt;_x0000_1_x0000_3_x0000_3_x0000_1_x0000_0_x0000_6_x0000_9_x0000_1_x0000_4_x0000_6_x0000_7_x0000_0_x0000_8_x0000_5_x0000_8_x0000_0_x0000_6_x0000_1_x0000_&lt;_x0000_/_x0000_L_x0000_a_x0000_s_x0000_t_x0000_W_x0000_r_x0000_i_x0000_t_x0000_e_x0000_T_x0000_i_x0000_m_x0000_e_x0000_&gt;_x0000_&lt;_x0000_/_x0000_B_x0000_a_x0000_c_x0000_k_x0000_u_x0000_p_x0000_F_x0000_i_x0000_l_x0000_e_x0000_&gt;_x0000_&lt;_x0000_B_x0000_a_x0000_c_x0000_k_x0000_u_x0000_p_x0000_F_x0000_i_x0000_l_x0000_e_x0000_&gt;_x0000_&lt;_x0000_P_x0000_a_x0000_t_x0000_h_x0000_&gt;_x0000_9_x0000_E_x0000_9_x0000_6_x0000_2_x0000_C_x0000_6_x0000_B_x0000_4_x0000_B_x0000_8_x0000_4_x0000_4_x0000_4_x0000_A_x0000_5_x0000_A_x0000_9_x0000_B_x0000_0_x0000_&lt;_x0000_/_x0000_P_x0000_a_x0000_t_x0000_h_x0000_&gt;_x0000_&lt;_x0000_S_x0000_i_x0000_z_x0000_e_x0000_&gt;_x0000_1_x0000_3_x0000_0_x0000_&lt;_x0000_/_x0000_S_x0000_i_x0000_z_x0000_e_x0000_&gt;_x0000_&lt;_x0000_m_x0000___x0000_c_x0000_b_x0000_O_x0000_f_x0000_f_x0000_s_x0000_e_x0000_t_x0000_H_x0000_e_x0000_a_x0000_d_x0000_e_x0000_r_x0000_&gt;_x0000_2_x0000_4_x0000_6_x0000_8_x0000_7_x0000_&lt;_x0000_/_x0000_m_x0000___x0000_c_x0000_b_x0000_O_x0000_f_x0000_f_x0000_s_x0000_e_x0000_t_x0000_H_x0000_e_x0000_a_x0000_d_x0000_e_x0000_r_x0000_&gt;_x0000_&lt;_x0000_D_x0000_e_x0000_l_x0000_e_x0000_t_x0000_e_x0000_&gt;_x0000_f_x0000_a_x0000_l_x0000_s_x0000_e_x0000_&lt;_x0000_/_x0000_D_x0000_e_x0000_l_x0000_e_x0000_t_x0000_e_x0000_&gt;_x0000_&lt;_x0000_C_x0000_r_x0000_e_x0000_a_x0000_t_x0000_e_x0000_d_x0000_T_x0000_i_x0000_m_x0000_e_x0000_s_x0000_t_x0000_a_x0000_m_x0000_p_x0000_&gt;_x0000_1_x0000_3_x0000_3_x0000_1_x0000_0_x0000_6_x0000_9_x0000_1_x0000_4_x0000_6_x0000_7_x0000_0_x0000_8_x0000_5_x0000_8_x0000_0_x0000_6_x0000_1_x0000_&lt;_x0000_/_x0000_C_x0000_r_x0000_e_x0000_a_x0000_t_x0000_e_x0000_d_x0000_T_x0000_i_x0000_m_x0000_e_x0000_s_x0000_t_x0000_a_x0000_m_x0000_p_x0000_&gt;_x0000_&lt;_x0000_A_x0000_c_x0000_c_x0000_e_x0000_s_x0000_s_x0000_&gt;_x0000_1_x0000_3_x0000_3_x0000_1_x0000_0_x0000_6_x0000_9_x0000_1_x0000_4_x0000_6_x0000_7_x0000_0_x0000_8_x0000_5_x0000_8_x0000_0_x0000_6_x0000_1_x0000_&lt;_x0000_/_x0000_A_x0000_c_x0000_c_x0000_e_x0000_s_x0000_s_x0000_&gt;_x0000_&lt;_x0000_L_x0000_a_x0000_s_x0000_t_x0000_W_x0000_r_x0000_i_x0000_t_x0000_e_x0000_T_x0000_i_x0000_m_x0000_e_x0000_&gt;_x0000_1_x0000_3_x0000_3_x0000_1_x0000_0_x0000_6_x0000_9_x0000_1_x0000_4_x0000_6_x0000_7_x0000_0_x0000_8_x0000_5_x0000_8_x0000_0_x0000_6_x0000_1_x0000_&lt;_x0000_/_x0000_L_x0000_a_x0000_s_x0000_t_x0000_W_x0000_r_x0000_i_x0000_t_x0000_e_x0000_T_x0000_i_x0000_m_x0000_e_x0000_&gt;_x0000_&lt;_x0000_/_x0000_B_x0000_a_x0000_c_x0000_k_x0000_u_x0000_p_x0000_F_x0000_i_x0000_l_x0000_e_x0000_&gt;_x0000_&lt;_x0000_B_x0000_a_x0000_c_x0000_k_x0000_u_x0000_p_x0000_F_x0000_i_x0000_l_x0000_e_x0000_&gt;_x0000_&lt;_x0000_P_x0000_a_x0000_t_x0000_h_x0000_&gt;_x0000_1_x0000_9_x0000_8_x0000_D_x0000_A_x0000_D_x0000_0_x0000_D_x0000_8_x0000_3_x0000_4_x0000_F_x0000_4_x0000_0_x0000_C_x0000_C_x0000_B_x0000_1_x0000_C_x0000_6_x0000_&lt;_x0000_/_x0000_P_x0000_a_x0000_t_x0000_h_x0000_&gt;_x0000_&lt;_x0000_S_x0000_i_x0000_z_x0000_e_x0000_&gt;_x0000_1_x0000_5_x0000_0_x0000_6_x0000_&lt;_x0000_/_x0000_S_x0000_i_x0000_z_x0000_e_x0000_&gt;_x0000_&lt;_x0000_m_x0000___x0000_c_x0000_b_x0000_O_x0000_f_x0000_f_x0000_s_x0000_e_x0000_t_x0000_H_x0000_e_x0000_a_x0000_d_x0000_e_x0000_r_x0000_&gt;_x0000_2_x0000_4_x0000_8_x0000_1_x0000_7_x0000_&lt;_x0000_/_x0000_m_x0000___x0000_c_x0000_b_x0000_O_x0000_f_x0000_f_x0000_s_x0000_e_x0000_t_x0000_H_x0000_e_x0000_a_x0000_d_x0000_e_x0000_r_x0000_&gt;_x0000_&lt;_x0000_D_x0000_e_x0000_l_x0000_e_x0000_t_x0000_e_x0000_&gt;_x0000_f_x0000_a_x0000_l_x0000_s_x0000_e_x0000_&lt;_x0000_/_x0000_D_x0000_e_x0000_l_x0000_e_x0000_t_x0000_e_x0000_&gt;_x0000_&lt;_x0000_C_x0000_r_x0000_e_x0000_a_x0000_t_x0000_e_x0000_d_x0000_T_x0000_i_x0000_m_x0000_e_x0000_s_x0000_t_x0000_a_x0000_m_x0000_p_x0000_&gt;_x0000_1_x0000_3_x0000_3_x0000_1_x0000_0_x0000_6_x0000_9_x0000_1_x0000_4_x0000_6_x0000_7_x0000_0_x0000_8_x0000_5_x0000_8_x0000_0_x0000_6_x0000_1_x0000_&lt;_x0000_/_x0000_C_x0000_r_x0000_e_x0000_a_x0000_t_x0000_e_x0000_d_x0000_T_x0000_i_x0000_m_x0000_e_x0000_s_x0000_t_x0000_a_x0000_m_x0000_p_x0000_&gt;_x0000_&lt;_x0000_A_x0000_c_x0000_c_x0000_e_x0000_s_x0000_s_x0000_&gt;_x0000_1_x0000_3_x0000_3_x0000_1_x0000_0_x0000_6_x0000_9_x0000_1_x0000_4_x0000_6_x0000_7_x0000_1_x0000_0_x0000_1_x0000_4_x0000_3_x0000_2_x0000_5_x0000_&lt;_x0000_/_x0000_A_x0000_c_x0000_c_x0000_e_x0000_s_x0000_s_x0000_&gt;_x0000_&lt;_x0000_L_x0000_a_x0000_s_x0000_t_x0000_W_x0000_r_x0000_i_x0000_t_x0000_e_x0000_T_x0000_i_x0000_m_x0000_e_x0000_&gt;_x0000_1_x0000_3_x0000_3_x0000_1_x0000_0_x0000_6_x0000_9_x0000_1_x0000_4_x0000_6_x0000_7_x0000_1_x0000_0_x0000_1_x0000_4_x0000_3_x0000_2_x0000_5_x0000_&lt;_x0000_/_x0000_L_x0000_a_x0000_s_x0000_t_x0000_W_x0000_r_x0000_i_x0000_t_x0000_e_x0000_T_x0000_i_x0000_m_x0000_e_x0000_&gt;_x0000_&lt;_x0000_/_x0000_B_x0000_a_x0000_c_x0000_k_x0000_u_x0000_p_x0000_F_x0000_i_x0000_l_x0000_e_x0000_&gt;_x0000_&lt;_x0000_B_x0000_a_x0000_c_x0000_k_x0000_u_x0000_p_x0000_F_x0000_i_x0000_l_x0000_e_x0000_&gt;_x0000_&lt;_x0000_P_x0000_a_x0000_t_x0000_h_x0000_&gt;_x0000_1_x0000_A_x0000_F_x0000_8_x0000_8_x0000_7_x0000_4_x0000_8_x0000_4_x0000_C_x0000_F_x0000_E_x0000_4_x0000_6_x0000_4_x0000_D_x0000_8_x0000_F_x0000_7_x0000_3_x0000_&lt;_x0000_/_x0000_P_x0000_a_x0000_t_x0000_h_x0000_&gt;_x0000_&lt;_x0000_S_x0000_i_x0000_z_x0000_e_x0000_&gt;_x0000_2_x0000_3_x0000_6_x0000_&lt;_x0000_/_x0000_S_x0000_i_x0000_z_x0000_e_x0000_&gt;_x0000_&lt;_x0000_m_x0000___x0000_c_x0000_b_x0000_O_x0000_f_x0000_f_x0000_s_x0000_e_x0000_t_x0000_H_x0000_e_x0000_a_x0000_d_x0000_e_x0000_r_x0000_&gt;_x0000_2_x0000_6_x0000_3_x0000_2_x0000_3_x0000_&lt;_x0000_/_x0000_m_x0000___x0000_c_x0000_b_x0000_O_x0000_f_x0000_f_x0000_s_x0000_e_x0000_t_x0000_H_x0000_e_x0000_a_x0000_d_x0000_e_x0000_r_x0000_&gt;_x0000_&lt;_x0000_D_x0000_e_x0000_l_x0000_e_x0000_t_x0000_e_x0000_&gt;_x0000_f_x0000_a_x0000_l_x0000_s_x0000_e_x0000_&lt;_x0000_/_x0000_D_x0000_e_x0000_l_x0000_e_x0000_t_x0000_e_x0000_&gt;_x0000_&lt;_x0000_C_x0000_r_x0000_e_x0000_a_x0000_t_x0000_e_x0000_d_x0000_T_x0000_i_x0000_m_x0000_e_x0000_s_x0000_t_x0000_a_x0000_m_x0000_p_x0000_&gt;_x0000_1_x0000_3_x0000_3_x0000_1_x0000_0_x0000_6_x0000_9_x0000_1_x0000_4_x0000_6_x0000_7_x0000_1_x0000_0_x0000_1_x0000_4_x0000_3_x0000_2_x0000_5_x0000_&lt;_x0000_/_x0000_C_x0000_r_x0000_e_x0000_a_x0000_t_x0000_e_x0000_d_x0000_T_x0000_i_x0000_m_x0000_e_x0000_s_x0000_t_x0000_a_x0000_m_x0000_p_x0000_&gt;_x0000_&lt;_x0000_A_x0000_c_x0000_c_x0000_e_x0000_s_x0000_s_x0000_&gt;_x0000_1_x0000_3_x0000_3_x0000_1_x0000_0_x0000_6_x0000_9_x0000_1_x0000_4_x0000_6_x0000_7_x0000_1_x0000_1_x0000_7_x0000_0_x0000_5_x0000_5_x0000_6_x0000_&lt;_x0000_/_x0000_A_x0000_c_x0000_c_x0000_e_x0000_s_x0000_s_x0000_&gt;_x0000_&lt;_x0000_L_x0000_a_x0000_s_x0000_t_x0000_W_x0000_r_x0000_i_x0000_t_x0000_e_x0000_T_x0000_i_x0000_m_x0000_e_x0000_&gt;_x0000_1_x0000_3_x0000_3_x0000_1_x0000_0_x0000_6_x0000_9_x0000_1_x0000_4_x0000_6_x0000_7_x0000_1_x0000_1_x0000_7_x0000_0_x0000_5_x0000_5_x0000_6_x0000_&lt;_x0000_/_x0000_L_x0000_a_x0000_s_x0000_t_x0000_W_x0000_r_x0000_i_x0000_t_x0000_e_x0000_T_x0000_i_x0000_m_x0000_e_x0000_&gt;_x0000_&lt;_x0000_/_x0000_B_x0000_a_x0000_c_x0000_k_x0000_u_x0000_p_x0000_F_x0000_i_x0000_l_x0000_e_x0000_&gt;_x0000_&lt;_x0000_B_x0000_a_x0000_c_x0000_k_x0000_u_x0000_p_x0000_F_x0000_i_x0000_l_x0000_e_x0000_&gt;_x0000_&lt;_x0000_P_x0000_a_x0000_t_x0000_h_x0000_&gt;_x0000_7_x0000_C_x0000_D_x0000_5_x0000_6_x0000_6_x0000_B_x0000_7_x0000_A_x0000_D_x0000_2_x0000_A_x0000_4_x0000_8_x0000_C_x0000_6_x0000_B_x0000_0_x0000_2_x0000_C_x0000_&lt;_x0000_/_x0000_P_x0000_a_x0000_t_x0000_h_x0000_&gt;_x0000_&lt;_x0000_S_x0000_i_x0000_z_x0000_e_x0000_&gt;_x0000_2_x0000_1_x0000_9_x0000_2_x0000_&lt;_x0000_/_x0000_S_x0000_i_x0000_z_x0000_e_x0000_&gt;_x0000_&lt;_x0000_m_x0000___x0000_c_x0000_b_x0000_O_x0000_f_x0000_f_x0000_s_x0000_e_x0000_t_x0000_H_x0000_e_x0000_a_x0000_d_x0000_e_x0000_r_x0000_&gt;_x0000_2_x0000_6_x0000_5_x0000_5_x0000_9_x0000_&lt;_x0000_/_x0000_m_x0000___x0000_c_x0000_b_x0000_O_x0000_f_x0000_f_x0000_s_x0000_e_x0000_t_x0000_H_x0000_e_x0000_a_x0000_d_x0000_e_x0000_r_x0000_&gt;_x0000_&lt;_x0000_D_x0000_e_x0000_l_x0000_e_x0000_t_x0000_e_x0000_&gt;_x0000_f_x0000_a_x0000_l_x0000_s_x0000_e_x0000_&lt;_x0000_/_x0000_D_x0000_e_x0000_l_x0000_e_x0000_t_x0000_e_x0000_&gt;_x0000_&lt;_x0000_C_x0000_r_x0000_e_x0000_a_x0000_t_x0000_e_x0000_d_x0000_T_x0000_i_x0000_m_x0000_e_x0000_s_x0000_t_x0000_a_x0000_m_x0000_p_x0000_&gt;_x0000_1_x0000_3_x0000_3_x0000_1_x0000_0_x0000_6_x0000_9_x0000_1_x0000_4_x0000_6_x0000_7_x0000_1_x0000_1_x0000_7_x0000_0_x0000_5_x0000_5_x0000_6_x0000_&lt;_x0000_/_x0000_C_x0000_r_x0000_e_x0000_a_x0000_t_x0000_e_x0000_d_x0000_T_x0000_i_x0000_m_x0000_e_x0000_s_x0000_t_x0000_a_x0000_m_x0000_p_x0000_&gt;_x0000_&lt;_x0000_A_x0000_c_x0000_c_x0000_e_x0000_s_x0000_s_x0000_&gt;_x0000_1_x0000_3_x0000_3_x0000_1_x0000_0_x0000_6_x0000_9_x0000_1_x0000_4_x0000_6_x0000_7_x0000_1_x0000_1_x0000_7_x0000_0_x0000_5_x0000_5_x0000_6_x0000_&lt;_x0000_/_x0000_A_x0000_c_x0000_c_x0000_e_x0000_s_x0000_s_x0000_&gt;_x0000_&lt;_x0000_L_x0000_a_x0000_s_x0000_t_x0000_W_x0000_r_x0000_i_x0000_t_x0000_e_x0000_T_x0000_i_x0000_m_x0000_e_x0000_&gt;_x0000_1_x0000_3_x0000_3_x0000_1_x0000_0_x0000_6_x0000_9_x0000_1_x0000_4_x0000_6_x0000_7_x0000_1_x0000_1_x0000_7_x0000_0_x0000_5_x0000_5_x0000_6_x0000_&lt;_x0000_/_x0000_L_x0000_a_x0000_s_x0000_t_x0000_W_x0000_r_x0000_i_x0000_t_x0000_e_x0000_T_x0000_i_x0000_m_x0000_e_x0000_&gt;_x0000_&lt;_x0000_/_x0000_B_x0000_a_x0000_c_x0000_k_x0000_u_x0000_p_x0000_F_x0000_i_x0000_l_x0000_e_x0000_&gt;_x0000_&lt;_x0000_B_x0000_a_x0000_c_x0000_k_x0000_u_x0000_p_x0000_F_x0000_i_x0000_l_x0000_e_x0000_&gt;_x0000_&lt;_x0000_P_x0000_a_x0000_t_x0000_h_x0000_&gt;_x0000_9_x0000_8_x0000_C_x0000_F_x0000_2_x0000_3_x0000_F_x0000_9_x0000_F_x0000_8_x0000_E_x0000_4_x0000_C_x0000_F_x0000_8_x0000_8_x0000_A_x0000_F_x0000_0_x0000_&lt;_x0000_/_x0000_P_x0000_a_x0000_t_x0000_h_x0000_&gt;_x0000_&lt;_x0000_S_x0000_i_x0000_z_x0000_e_x0000_&gt;_x0000_2_x0000_5_x0000_7_x0000_3_x0000_&lt;_x0000_/_x0000_S_x0000_i_x0000_z_x0000_e_x0000_&gt;_x0000_&lt;_x0000_m_x0000___x0000_c_x0000_b_x0000_O_x0000_f_x0000_f_x0000_s_x0000_e_x0000_t_x0000_H_x0000_e_x0000_a_x0000_d_x0000_e_x0000_r_x0000_&gt;_x0000_2_x0000_8_x0000_7_x0000_5_x0000_1_x0000_&lt;_x0000_/_x0000_m_x0000___x0000_c_x0000_b_x0000_O_x0000_f_x0000_f_x0000_s_x0000_e_x0000_t_x0000_H_x0000_e_x0000_a_x0000_d_x0000_e_x0000_r_x0000_&gt;_x0000_&lt;_x0000_D_x0000_e_x0000_l_x0000_e_x0000_t_x0000_e_x0000_&gt;_x0000_f_x0000_a_x0000_l_x0000_s_x0000_e_x0000_&lt;_x0000_/_x0000_D_x0000_e_x0000_l_x0000_e_x0000_t_x0000_e_x0000_&gt;_x0000_&lt;_x0000_C_x0000_r_x0000_e_x0000_a_x0000_t_x0000_e_x0000_d_x0000_T_x0000_i_x0000_m_x0000_e_x0000_s_x0000_t_x0000_a_x0000_m_x0000_p_x0000_&gt;_x0000_1_x0000_3_x0000_3_x0000_1_x0000_0_x0000_6_x0000_9_x0000_1_x0000_4_x0000_6_x0000_7_x0000_1_x0000_1_x0000_7_x0000_0_x0000_5_x0000_5_x0000_6_x0000_&lt;_x0000_/_x0000_C_x0000_r_x0000_e_x0000_a_x0000_t_x0000_e_x0000_d_x0000_T_x0000_i_x0000_m_x0000_e_x0000_s_x0000_t_x0000_a_x0000_m_x0000_p_x0000_&gt;_x0000_&lt;_x0000_A_x0000_c_x0000_c_x0000_e_x0000_s_x0000_s_x0000_&gt;_x0000_1_x0000_3_x0000_3_x0000_1_x0000_0_x0000_6_x0000_9_x0000_1_x0000_4_x0000_6_x0000_7_x0000_1_x0000_3_x0000_2_x0000_6_x0000_8_x0000_3_x0000_4_x0000_&lt;_x0000_/_x0000_A_x0000_c_x0000_c_x0000_e_x0000_s_x0000_s_x0000_&gt;_x0000_&lt;_x0000_L_x0000_a_x0000_s_x0000_t_x0000_W_x0000_r_x0000_i_x0000_t_x0000_e_x0000_T_x0000_i_x0000_m_x0000_e_x0000_&gt;_x0000_1_x0000_3_x0000_3_x0000_1_x0000_0_x0000_6_x0000_9_x0000_1_x0000_4_x0000_6_x0000_7_x0000_1_x0000_3_x0000_2_x0000_6_x0000_8_x0000_3_x0000_4_x0000_&lt;_x0000_/_x0000_L_x0000_a_x0000_s_x0000_t_x0000_W_x0000_r_x0000_i_x0000_t_x0000_e_x0000_T_x0000_i_x0000_m_x0000_e_x0000_&gt;_x0000_&lt;_x0000_/_x0000_B_x0000_a_x0000_c_x0000_k_x0000_u_x0000_p_x0000_F_x0000_i_x0000_l_x0000_e_x0000_&gt;_x0000_&lt;_x0000_B_x0000_a_x0000_c_x0000_k_x0000_u_x0000_p_x0000_F_x0000_i_x0000_l_x0000_e_x0000_&gt;_x0000_&lt;_x0000_P_x0000_a_x0000_t_x0000_h_x0000_&gt;_x0000_A_x0000_0_x0000_3_x0000_5_x0000_E_x0000_1_x0000_6_x0000_4_x0000_5_x0000_4_x0000_4_x0000_F_x0000_4_x0000_9_x0000_3_x0000_F_x0000_9_x0000_0_x0000_B_x0000_8_x0000_&lt;_x0000_/_x0000_P_x0000_a_x0000_t_x0000_h_x0000_&gt;_x0000_&lt;_x0000_S_x0000_i_x0000_z_x0000_e_x0000_&gt;_x0000_2_x0000_9_x0000_8_x0000_&lt;_x0000_/_x0000_S_x0000_i_x0000_z_x0000_e_x0000_&gt;_x0000_&lt;_x0000_m_x0000___x0000_c_x0000_b_x0000_O_x0000_f_x0000_f_x0000_s_x0000_e_x0000_t_x0000_H_x0000_e_x0000_a_x0000_d_x0000_e_x0000_r_x0000_&gt;_x0000_3_x0000_1_x0000_3_x0000_2_x0000_4_x0000_&lt;_x0000_/_x0000_m_x0000___x0000_c_x0000_b_x0000_O_x0000_f_x0000_f_x0000_s_x0000_e_x0000_t_x0000_H_x0000_e_x0000_a_x0000_d_x0000_e_x0000_r_x0000_&gt;_x0000_&lt;_x0000_D_x0000_e_x0000_l_x0000_e_x0000_t_x0000_e_x0000_&gt;_x0000_f_x0000_a_x0000_l_x0000_s_x0000_e_x0000_&lt;_x0000_/_x0000_D_x0000_e_x0000_l_x0000_e_x0000_t_x0000_e_x0000_&gt;_x0000_&lt;_x0000_C_x0000_r_x0000_e_x0000_a_x0000_t_x0000_e_x0000_d_x0000_T_x0000_i_x0000_m_x0000_e_x0000_s_x0000_t_x0000_a_x0000_m_x0000_p_x0000_&gt;_x0000_1_x0000_3_x0000_3_x0000_1_x0000_0_x0000_6_x0000_9_x0000_1_x0000_4_x0000_6_x0000_7_x0000_1_x0000_3_x0000_2_x0000_6_x0000_8_x0000_3_x0000_4_x0000_&lt;_x0000_/_x0000_C_x0000_r_x0000_e_x0000_a_x0000_t_x0000_e_x0000_d_x0000_T_x0000_i_x0000_m_x0000_e_x0000_s_x0000_t_x0000_a_x0000_m_x0000_p_x0000_&gt;_x0000_&lt;_x0000_A_x0000_c_x0000_c_x0000_e_x0000_s_x0000_s_x0000_&gt;_x0000_1_x0000_3_x0000_3_x0000_1_x0000_0_x0000_6_x0000_9_x0000_1_x0000_4_x0000_6_x0000_7_x0000_1_x0000_4_x0000_8_x0000_3_x0000_0_x0000_7_x0000_0_x0000_&lt;_x0000_/_x0000_A_x0000_c_x0000_c_x0000_e_x0000_s_x0000_s_x0000_&gt;_x0000_&lt;_x0000_L_x0000_a_x0000_s_x0000_t_x0000_W_x0000_r_x0000_i_x0000_t_x0000_e_x0000_T_x0000_i_x0000_m_x0000_e_x0000_&gt;_x0000_1_x0000_3_x0000_3_x0000_1_x0000_0_x0000_6_x0000_9_x0000_1_x0000_4_x0000_6_x0000_7_x0000_1_x0000_4_x0000_8_x0000_3_x0000_0_x0000_7_x0000_0_x0000_&lt;_x0000_/_x0000_L_x0000_a_x0000_s_x0000_t_x0000_W_x0000_r_x0000_i_x0000_t_x0000_e_x0000_T_x0000_i_x0000_m_x0000_e_x0000_&gt;_x0000_&lt;_x0000_/_x0000_B_x0000_a_x0000_c_x0000_k_x0000_u_x0000_p_x0000_F_x0000_i_x0000_l_x0000_e_x0000_&gt;_x0000_&lt;_x0000_B_x0000_a_x0000_c_x0000_k_x0000_u_x0000_p_x0000_F_x0000_i_x0000_l_x0000_e_x0000_&gt;_x0000_&lt;_x0000_P_x0000_a_x0000_t_x0000_h_x0000_&gt;_x0000_F_x0000_9_x0000_F_x0000_1_x0000_A_x0000_A_x0000_8_x0000_B_x0000_4_x0000_7_x0000_6_x0000_9_x0000_4_x0000_3_x0000_3_x0000_E_x0000_8_x0000_7_x0000_E_x0000_&lt;_x0000_/_x0000_P_x0000_a_x0000_t_x0000_h_x0000_&gt;_x0000_&lt;_x0000_S_x0000_i_x0000_z_x0000_e_x0000_&gt;_x0000_2_x0000_4_x0000_9_x0000_5_x0000_&lt;_x0000_/_x0000_S_x0000_i_x0000_z_x0000_e_x0000_&gt;_x0000_&lt;_x0000_m_x0000___x0000_c_x0000_b_x0000_O_x0000_f_x0000_f_x0000_s_x0000_e_x0000_t_x0000_H_x0000_e_x0000_a_x0000_d_x0000_e_x0000_r_x0000_&gt;_x0000_3_x0000_1_x0000_6_x0000_2_x0000_2_x0000_&lt;_x0000_/_x0000_m_x0000___x0000_c_x0000_b_x0000_O_x0000_f_x0000_f_x0000_s_x0000_e_x0000_t_x0000_H_x0000_e_x0000_a_x0000_d_x0000_e_x0000_r_x0000_&gt;_x0000_&lt;_x0000_D_x0000_e_x0000_l_x0000_e_x0000_t_x0000_e_x0000_&gt;_x0000_f_x0000_a_x0000_l_x0000_s_x0000_e_x0000_&lt;_x0000_/_x0000_D_x0000_e_x0000_l_x0000_e_x0000_t_x0000_e_x0000_&gt;_x0000_&lt;_x0000_C_x0000_r_x0000_e_x0000_a_x0000_t_x0000_e_x0000_d_x0000_T_x0000_i_x0000_m_x0000_e_x0000_s_x0000_t_x0000_a_x0000_m_x0000_p_x0000_&gt;_x0000_1_x0000_3_x0000_3_x0000_1_x0000_0_x0000_6_x0000_9_x0000_1_x0000_4_x0000_6_x0000_7_x0000_1_x0000_4_x0000_8_x0000_3_x0000_0_x0000_7_x0000_0_x0000_&lt;_x0000_/_x0000_C_x0000_r_x0000_e_x0000_a_x0000_t_x0000_e_x0000_d_x0000_T_x0000_i_x0000_m_x0000_e_x0000_s_x0000_t_x0000_a_x0000_m_x0000_p_x0000_&gt;_x0000_&lt;_x0000_A_x0000_c_x0000_c_x0000_e_x0000_s_x0000_s_x0000_&gt;_x0000_1_x0000_3_x0000_3_x0000_1_x0000_0_x0000_6_x0000_9_x0000_1_x0000_4_x0000_6_x0000_7_x0000_1_x0000_6_x0000_3_x0000_9_x0000_3_x0000_1_x0000_0_x0000_&lt;_x0000_/_x0000_A_x0000_c_x0000_c_x0000_e_x0000_s_x0000_s_x0000_&gt;_x0000_&lt;_x0000_L_x0000_a_x0000_s_x0000_t_x0000_W_x0000_r_x0000_i_x0000_t_x0000_e_x0000_T_x0000_i_x0000_m_x0000_e_x0000_&gt;_x0000_1_x0000_3_x0000_3_x0000_1_x0000_0_x0000_6_x0000_9_x0000_1_x0000_4_x0000_6_x0000_7_x0000_1_x0000_6_x0000_3_x0000_9_x0000_3_x0000_1_x0000_0_x0000_&lt;_x0000_/_x0000_L_x0000_a_x0000_s_x0000_t_x0000_W_x0000_r_x0000_i_x0000_t_x0000_e_x0000_T_x0000_i_x0000_m_x0000_e_x0000_&gt;_x0000_&lt;_x0000_/_x0000_B_x0000_a_x0000_c_x0000_k_x0000_u_x0000_p_x0000_F_x0000_i_x0000_l_x0000_e_x0000_&gt;_x0000_&lt;_x0000_B_x0000_a_x0000_c_x0000_k_x0000_u_x0000_p_x0000_F_x0000_i_x0000_l_x0000_e_x0000_&gt;_x0000_&lt;_x0000_P_x0000_a_x0000_t_x0000_h_x0000_&gt;_x0000_C_x0000_1_x0000_F_x0000_B_x0000_0_x0000_5_x0000_C_x0000_2_x0000_2_x0000_9_x0000_F_x0000_A_x0000_4_x0000_5_x0000_5_x0000_3_x0000_8_x0000_A_x0000_C_x0000_0_x0000_&lt;_x0000_/_x0000_P_x0000_a_x0000_t_x0000_h_x0000_&gt;_x0000_&lt;_x0000_S_x0000_i_x0000_z_x0000_e_x0000_&gt;_x0000_6_x0000_2_x0000_&lt;_x0000_/_x0000_S_x0000_i_x0000_z_x0000_e_x0000_&gt;_x0000_&lt;_x0000_m_x0000___x0000_c_x0000_b_x0000_O_x0000_f_x0000_f_x0000_s_x0000_e_x0000_t_x0000_H_x0000_e_x0000_a_x0000_d_x0000_e_x0000_r_x0000_&gt;_x0000_3_x0000_4_x0000_1_x0000_1_x0000_7_x0000_&lt;_x0000_/_x0000_m_x0000___x0000_c_x0000_b_x0000_O_x0000_f_x0000_f_x0000_s_x0000_e_x0000_t_x0000_H_x0000_e_x0000_a_x0000_d_x0000_e_x0000_r_x0000_&gt;_x0000_&lt;_x0000_D_x0000_e_x0000_l_x0000_e_x0000_t_x0000_e_x0000_&gt;_x0000_f_x0000_a_x0000_l_x0000_s_x0000_e_x0000_&lt;_x0000_/_x0000_D_x0000_e_x0000_l_x0000_e_x0000_t_x0000_e_x0000_&gt;_x0000_&lt;_x0000_C_x0000_r_x0000_e_x0000_a_x0000_t_x0000_e_x0000_d_x0000_T_x0000_i_x0000_m_x0000_e_x0000_s_x0000_t_x0000_a_x0000_m_x0000_p_x0000_&gt;_x0000_1_x0000_3_x0000_3_x0000_1_x0000_0_x0000_6_x0000_9_x0000_1_x0000_4_x0000_6_x0000_7_x0000_1_x0000_6_x0000_3_x0000_9_x0000_3_x0000_1_x0000_0_x0000_&lt;_x0000_/_x0000_C_x0000_r_x0000_e_x0000_a_x0000_t_x0000_e_x0000_d_x0000_T_x0000_i_x0000_m_x0000_e_x0000_s_x0000_t_x0000_a_x0000_m_x0000_p_x0000_&gt;_x0000_&lt;_x0000_A_x0000_c_x0000_c_x0000_e_x0000_s_x0000_s_x0000_&gt;_x0000_1_x0000_3_x0000_3_x0000_1_x0000_0_x0000_6_x0000_9_x0000_1_x0000_4_x0000_6_x0000_7_x0000_1_x0000_6_x0000_3_x0000_9_x0000_3_x0000_1_x0000_0_x0000_&lt;_x0000_/_x0000_A_x0000_c_x0000_c_x0000_e_x0000_s_x0000_s_x0000_&gt;_x0000_&lt;_x0000_L_x0000_a_x0000_s_x0000_t_x0000_W_x0000_r_x0000_i_x0000_t_x0000_e_x0000_T_x0000_i_x0000_m_x0000_e_x0000_&gt;_x0000_1_x0000_3_x0000_3_x0000_1_x0000_0_x0000_6_x0000_9_x0000_1_x0000_4_x0000_6_x0000_7_x0000_1_x0000_6_x0000_3_x0000_9_x0000_3_x0000_1_x0000_0_x0000_&lt;_x0000_/_x0000_L_x0000_a_x0000_s_x0000_t_x0000_W_x0000_r_x0000_i_x0000_t_x0000_e_x0000_T_x0000_i_x0000_m_x0000_e_x0000_&gt;_x0000_&lt;_x0000_/_x0000_B_x0000_a_x0000_c_x0000_k_x0000_u_x0000_p_x0000_F_x0000_i_x0000_l_x0000_e_x0000_&gt;_x0000_&lt;_x0000_B_x0000_a_x0000_c_x0000_k_x0000_u_x0000_p_x0000_F_x0000_i_x0000_l_x0000_e_x0000_&gt;_x0000_&lt;_x0000_P_x0000_a_x0000_t_x0000_h_x0000_&gt;_x0000_1_x0000_7_x0000_E_x0000_A_x0000_6_x0000_4_x0000_0_x0000_E_x0000_5_x0000_D_x0000_E_x0000_0_x0000_4_x0000_2_x0000_A_x0000_E_x0000_9_x0000_F_x0000_D_x0000_F_x0000_&lt;_x0000_/_x0000_P_x0000_a_x0000_t_x0000_h_x0000_&gt;_x0000_&lt;_x0000_S_x0000_i_x0000_z_x0000_e_x0000_&gt;_x0000_1_x0000_5_x0000_1_x0000_1_x0000_&lt;_x0000_/_x0000_S_x0000_i_x0000_z_x0000_e_x0000_&gt;_x0000_&lt;_x0000_m_x0000___x0000_c_x0000_b_x0000_O_x0000_f_x0000_f_x0000_s_x0000_e_x0000_t_x0000_H_x0000_e_x0000_a_x0000_d_x0000_e_x0000_r_x0000_&gt;_x0000_3_x0000_4_x0000_1_x0000_7_x0000_9_x0000_&lt;_x0000_/_x0000_m_x0000___x0000_c_x0000_b_x0000_O_x0000_f_x0000_f_x0000_s_x0000_e_x0000_t_x0000_H_x0000_e_x0000_a_x0000_d_x0000_e_x0000_r_x0000_&gt;_x0000_&lt;_x0000_D_x0000_e_x0000_l_x0000_e_x0000_t_x0000_e_x0000_&gt;_x0000_f_x0000_a_x0000_l_x0000_s_x0000_e_x0000_&lt;_x0000_/_x0000_D_x0000_e_x0000_l_x0000_e_x0000_t_x0000_e_x0000_&gt;_x0000_&lt;_x0000_C_x0000_r_x0000_e_x0000_a_x0000_t_x0000_e_x0000_d_x0000_T_x0000_i_x0000_m_x0000_e_x0000_s_x0000_t_x0000_a_x0000_m_x0000_p_x0000_&gt;_x0000_1_x0000_3_x0000_3_x0000_1_x0000_0_x0000_6_x0000_9_x0000_1_x0000_4_x0000_6_x0000_7_x0000_1_x0000_6_x0000_3_x0000_9_x0000_3_x0000_1_x0000_0_x0000_&lt;_x0000_/_x0000_C_x0000_r_x0000_e_x0000_a_x0000_t_x0000_e_x0000_d_x0000_T_x0000_i_x0000_m_x0000_e_x0000_s_x0000_t_x0000_a_x0000_m_x0000_p_x0000_&gt;_x0000_&lt;_x0000_A_x0000_c_x0000_c_x0000_e_x0000_s_x0000_s_x0000_&gt;_x0000_1_x0000_3_x0000_3_x0000_1_x0000_0_x0000_6_x0000_9_x0000_1_x0000_4_x0000_6_x0000_7_x0000_1_x0000_7_x0000_9_x0000_5_x0000_5_x0000_5_x0000_3_x0000_&lt;_x0000_/_x0000_A_x0000_c_x0000_c_x0000_e_x0000_s_x0000_s_x0000_&gt;_x0000_&lt;_x0000_L_x0000_a_x0000_s_x0000_t_x0000_W_x0000_r_x0000_i_x0000_t_x0000_e_x0000_T_x0000_i_x0000_m_x0000_e_x0000_&gt;_x0000_1_x0000_3_x0000_3_x0000_1_x0000_0_x0000_6_x0000_9_x0000_1_x0000_4_x0000_6_x0000_7_x0000_1_x0000_7_x0000_9_x0000_5_x0000_5_x0000_5_x0000_3_x0000_&lt;_x0000_/_x0000_L_x0000_a_x0000_s_x0000_t_x0000_W_x0000_r_x0000_i_x0000_t_x0000_e_x0000_T_x0000_i_x0000_m_x0000_e_x0000_&gt;_x0000_&lt;_x0000_/_x0000_B_x0000_a_x0000_c_x0000_k_x0000_u_x0000_p_x0000_F_x0000_i_x0000_l_x0000_e_x0000_&gt;_x0000_&lt;_x0000_B_x0000_a_x0000_c_x0000_k_x0000_u_x0000_p_x0000_F_x0000_i_x0000_l_x0000_e_x0000_&gt;_x0000_&lt;_x0000_P_x0000_a_x0000_t_x0000_h_x0000_&gt;_x0000_B_x0000_A_x0000_E_x0000_9_x0000_C_x0000_A_x0000_8_x0000_4_x0000_B_x0000_1_x0000_3_x0000_F_x0000_4_x0000_D_x0000_1_x0000_5_x0000_9_x0000_5_x0000_C_x0000_9_x0000_&lt;_x0000_/_x0000_P_x0000_a_x0000_t_x0000_h_x0000_&gt;_x0000_&lt;_x0000_S_x0000_i_x0000_z_x0000_e_x0000_&gt;_x0000_6_x0000_4_x0000_&lt;_x0000_/_x0000_S_x0000_i_x0000_z_x0000_e_x0000_&gt;_x0000_&lt;_x0000_m_x0000___x0000_c_x0000_b_x0000_O_x0000_f_x0000_f_x0000_s_x0000_e_x0000_t_x0000_H_x0000_e_x0000_a_x0000_d_x0000_e_x0000_r_x0000_&gt;_x0000_3_x0000_5_x0000_6_x0000_9_x0000_0_x0000_&lt;_x0000_/_x0000_m_x0000___x0000_c_x0000_b_x0000_O_x0000_f_x0000_f_x0000_s_x0000_e_x0000_t_x0000_H_x0000_e_x0000_a_x0000_d_x0000_e_x0000_r_x0000_&gt;_x0000_&lt;_x0000_D_x0000_e_x0000_l_x0000_e_x0000_t_x0000_e_x0000_&gt;_x0000_f_x0000_a_x0000_l_x0000_s_x0000_e_x0000_&lt;_x0000_/_x0000_D_x0000_e_x0000_l_x0000_e_x0000_t_x0000_e_x0000_&gt;_x0000_&lt;_x0000_C_x0000_r_x0000_e_x0000_a_x0000_t_x0000_e_x0000_d_x0000_T_x0000_i_x0000_m_x0000_e_x0000_s_x0000_t_x0000_a_x0000_m_x0000_p_x0000_&gt;_x0000_1_x0000_3_x0000_3_x0000_1_x0000_0_x0000_6_x0000_9_x0000_1_x0000_4_x0000_6_x0000_7_x0000_1_x0000_7_x0000_9_x0000_5_x0000_5_x0000_5_x0000_3_x0000_&lt;_x0000_/_x0000_C_x0000_r_x0000_e_x0000_a_x0000_t_x0000_e_x0000_d_x0000_T_x0000_i_x0000_m_x0000_e_x0000_s_x0000_t_x0000_a_x0000_m_x0000_p_x0000_&gt;_x0000_&lt;_x0000_A_x0000_c_x0000_c_x0000_e_x0000_s_x0000_s_x0000_&gt;_x0000_1_x0000_3_x0000_3_x0000_1_x0000_0_x0000_6_x0000_9_x0000_1_x0000_4_x0000_6_x0000_7_x0000_1_x0000_7_x0000_9_x0000_5_x0000_5_x0000_5_x0000_3_x0000_&lt;_x0000_/_x0000_A_x0000_c_x0000_c_x0000_e_x0000_s_x0000_s_x0000_&gt;_x0000_&lt;_x0000_L_x0000_a_x0000_s_x0000_t_x0000_W_x0000_r_x0000_i_x0000_t_x0000_e_x0000_T_x0000_i_x0000_m_x0000_e_x0000_&gt;_x0000_1_x0000_3_x0000_3_x0000_1_x0000_0_x0000_6_x0000_9_x0000_1_x0000_4_x0000_6_x0000_7_x0000_1_x0000_7_x0000_9_x0000_5_x0000_5_x0000_5_x0000_3_x0000_&lt;_x0000_/_x0000_L_x0000_a_x0000_s_x0000_t_x0000_W_x0000_r_x0000_i_x0000_t_x0000_e_x0000_T_x0000_i_x0000_m_x0000_e_x0000_&gt;_x0000_&lt;_x0000_/_x0000_B_x0000_a_x0000_c_x0000_k_x0000_u_x0000_p_x0000_F_x0000_i_x0000_l_x0000_e_x0000_&gt;_x0000_&lt;_x0000_B_x0000_a_x0000_c_x0000_k_x0000_u_x0000_p_x0000_F_x0000_i_x0000_l_x0000_e_x0000_&gt;_x0000_&lt;_x0000_P_x0000_a_x0000_t_x0000_h_x0000_&gt;_x0000_7_x0000_B_x0000_B_x0000_3_x0000_7_x0000_9_x0000_5_x0000_4_x0000_B_x0000_B_x0000_3_x0000_3_x0000_4_x0000_D_x0000_6_x0000_8_x0000_A_x0000_7_x0000_D_x0000_6_x0000_&lt;_x0000_/_x0000_P_x0000_a_x0000_t_x0000_h_x0000_&gt;_x0000_&lt;_x0000_S_x0000_i_x0000_z_x0000_e_x0000_&gt;_x0000_1_x0000_1_x0000_2_x0000_&lt;_x0000_/_x0000_S_x0000_i_x0000_z_x0000_e_x0000_&gt;_x0000_&lt;_x0000_m_x0000___x0000_c_x0000_b_x0000_O_x0000_f_x0000_f_x0000_s_x0000_e_x0000_t_x0000_H_x0000_e_x0000_a_x0000_d_x0000_e_x0000_r_x0000_&gt;_x0000_3_x0000_5_x0000_7_x0000_5_x0000_4_x0000_&lt;_x0000_/_x0000_m_x0000___x0000_c_x0000_b_x0000_O_x0000_f_x0000_f_x0000_s_x0000_e_x0000_t_x0000_H_x0000_e_x0000_a_x0000_d_x0000_e_x0000_r_x0000_&gt;_x0000_&lt;_x0000_D_x0000_e_x0000_l_x0000_e_x0000_t_x0000_e_x0000_&gt;_x0000_f_x0000_a_x0000_l_x0000_s_x0000_e_x0000_&lt;_x0000_/_x0000_D_x0000_e_x0000_l_x0000_e_x0000_t_x0000_e_x0000_&gt;_x0000_&lt;_x0000_C_x0000_r_x0000_e_x0000_a_x0000_t_x0000_e_x0000_d_x0000_T_x0000_i_x0000_m_x0000_e_x0000_s_x0000_t_x0000_a_x0000_m_x0000_p_x0000_&gt;_x0000_1_x0000_3_x0000_3_x0000_1_x0000_0_x0000_6_x0000_9_x0000_1_x0000_4_x0000_6_x0000_7_x0000_1_x0000_7_x0000_9_x0000_5_x0000_5_x0000_5_x0000_3_x0000_&lt;_x0000_/_x0000_C_x0000_r_x0000_e_x0000_a_x0000_t_x0000_e_x0000_d_x0000_T_x0000_i_x0000_m_x0000_e_x0000_s_x0000_t_x0000_a_x0000_m_x0000_p_x0000_&gt;_x0000_&lt;_x0000_A_x0000_c_x0000_c_x0000_e_x0000_s_x0000_s_x0000_&gt;_x0000_1_x0000_3_x0000_3_x0000_1_x0000_0_x0000_6_x0000_9_x0000_1_x0000_4_x0000_6_x0000_7_x0000_1_x0000_9_x0000_5_x0000_1_x0000_8_x0000_1_x0000_1_x0000_&lt;_x0000_/_x0000_A_x0000_c_x0000_c_x0000_e_x0000_s_x0000_s_x0000_&gt;_x0000_&lt;_x0000_L_x0000_a_x0000_s_x0000_t_x0000_W_x0000_r_x0000_i_x0000_t_x0000_e_x0000_T_x0000_i_x0000_m_x0000_e_x0000_&gt;_x0000_1_x0000_3_x0000_3_x0000_1_x0000_0_x0000_6_x0000_9_x0000_1_x0000_4_x0000_6_x0000_7_x0000_1_x0000_9_x0000_5_x0000_1_x0000_8_x0000_1_x0000_1_x0000_&lt;_x0000_/_x0000_L_x0000_a_x0000_s_x0000_t_x0000_W_x0000_r_x0000_i_x0000_t_x0000_e_x0000_T_x0000_i_x0000_m_x0000_e_x0000_&gt;_x0000_&lt;_x0000_/_x0000_B_x0000_a_x0000_c_x0000_k_x0000_u_x0000_p_x0000_F_x0000_i_x0000_l_x0000_e_x0000_&gt;_x0000_&lt;_x0000_B_x0000_a_x0000_c_x0000_k_x0000_u_x0000_p_x0000_F_x0000_i_x0000_l_x0000_e_x0000_&gt;_x0000_&lt;_x0000_P_x0000_a_x0000_t_x0000_h_x0000_&gt;_x0000_A_x0000_0_x0000_5_x0000_6_x0000_7_x0000_5_x0000_F_x0000_7_x0000_C_x0000_A_x0000_9_x0000_5_x0000_4_x0000_A_x0000_7_x0000_5_x0000_B_x0000_3_x0000_A_x0000_6_x0000_&lt;_x0000_/_x0000_P_x0000_a_x0000_t_x0000_h_x0000_&gt;_x0000_&lt;_x0000_S_x0000_i_x0000_z_x0000_e_x0000_&gt;_x0000_2_x0000_8_x0000_&lt;_x0000_/_x0000_S_x0000_i_x0000_z_x0000_e_x0000_&gt;_x0000_&lt;_x0000_m_x0000___x0000_c_x0000_b_x0000_O_x0000_f_x0000_f_x0000_s_x0000_e_x0000_t_x0000_H_x0000_e_x0000_a_x0000_d_x0000_e_x0000_r_x0000_&gt;_x0000_3_x0000_5_x0000_8_x0000_6_x0000_6_x0000_&lt;_x0000_/_x0000_m_x0000___x0000_c_x0000_b_x0000_O_x0000_f_x0000_f_x0000_s_x0000_e_x0000_t_x0000_H_x0000_e_x0000_a_x0000_d_x0000_e_x0000_r_x0000_&gt;_x0000_&lt;_x0000_D_x0000_e_x0000_l_x0000_e_x0000_t_x0000_e_x0000_&gt;_x0000_f_x0000_a_x0000_l_x0000_s_x0000_e_x0000_&lt;_x0000_/_x0000_D_x0000_e_x0000_l_x0000_e_x0000_t_x0000_e_x0000_&gt;_x0000_&lt;_x0000_C_x0000_r_x0000_e_x0000_a_x0000_t_x0000_e_x0000_d_x0000_T_x0000_i_x0000_m_x0000_e_x0000_s_x0000_t_x0000_a_x0000_m_x0000_p_x0000_&gt;_x0000_1_x0000_3_x0000_3_x0000_1_x0000_0_x0000_6_x0000_9_x0000_1_x0000_4_x0000_6_x0000_7_x0000_1_x0000_9_x0000_5_x0000_1_x0000_8_x0000_1_x0000_1_x0000_&lt;_x0000_/_x0000_C_x0000_r_x0000_e_x0000_a_x0000_t_x0000_e_x0000_d_x0000_T_x0000_i_x0000_m_x0000_e_x0000_s_x0000_t_x0000_a_x0000_m_x0000_p_x0000_&gt;_x0000_&lt;_x0000_A_x0000_c_x0000_c_x0000_e_x0000_s_x0000_s_x0000_&gt;_x0000_1_x0000_3_x0000_3_x0000_1_x0000_0_x0000_6_x0000_9_x0000_1_x0000_4_x0000_6_x0000_7_x0000_1_x0000_9_x0000_5_x0000_1_x0000_8_x0000_1_x0000_1_x0000_&lt;_x0000_/_x0000_A_x0000_c_x0000_c_x0000_e_x0000_s_x0000_s_x0000_&gt;_x0000_&lt;_x0000_L_x0000_a_x0000_s_x0000_t_x0000_W_x0000_r_x0000_i_x0000_t_x0000_e_x0000_T_x0000_i_x0000_m_x0000_e_x0000_&gt;_x0000_1_x0000_3_x0000_3_x0000_1_x0000_0_x0000_6_x0000_9_x0000_1_x0000_4_x0000_6_x0000_7_x0000_1_x0000_9_x0000_5_x0000_1_x0000_8_x0000_1_x0000_1_x0000_&lt;_x0000_/_x0000_L_x0000_a_x0000_s_x0000_t_x0000_W_x0000_r_x0000_i_x0000_t_x0000_e_x0000_T_x0000_i_x0000_m_x0000_e_x0000_&gt;_x0000_&lt;_x0000_/_x0000_B_x0000_a_x0000_c_x0000_k_x0000_u_x0000_p_x0000_F_x0000_i_x0000_l_x0000_e_x0000_&gt;_x0000_&lt;_x0000_B_x0000_a_x0000_c_x0000_k_x0000_u_x0000_p_x0000_F_x0000_i_x0000_l_x0000_e_x0000_&gt;_x0000_&lt;_x0000_P_x0000_a_x0000_t_x0000_h_x0000_&gt;_x0000_2_x0000_3_x0000_2_x0000_9_x0000_8_x0000_6_x0000_5_x0000_2_x0000_6_x0000_9_x0000_0_x0000_E_x0000_4_x0000_7_x0000_F_x0000_D_x0000_A_x0000_1_x0000_3_x0000_B_x0000_&lt;_x0000_/_x0000_P_x0000_a_x0000_t_x0000_h_x0000_&gt;_x0000_&lt;_x0000_S_x0000_i_x0000_z_x0000_e_x0000_&gt;_x0000_2_x0000_9_x0000_1_x0000_&lt;_x0000_/_x0000_S_x0000_i_x0000_z_x0000_e_x0000_&gt;_x0000_&lt;_x0000_m_x0000___x0000_c_x0000_b_x0000_O_x0000_f_x0000_f_x0000_s_x0000_e_x0000_t_x0000_H_x0000_e_x0000_a_x0000_d_x0000_e_x0000_r_x0000_&gt;_x0000_3_x0000_5_x0000_8_x0000_9_x0000_4_x0000_&lt;_x0000_/_x0000_m_x0000___x0000_c_x0000_b_x0000_O_x0000_f_x0000_f_x0000_s_x0000_e_x0000_t_x0000_H_x0000_e_x0000_a_x0000_d_x0000_e_x0000_r_x0000_&gt;_x0000_&lt;_x0000_D_x0000_e_x0000_l_x0000_e_x0000_t_x0000_e_x0000_&gt;_x0000_f_x0000_a_x0000_l_x0000_s_x0000_e_x0000_&lt;_x0000_/_x0000_D_x0000_e_x0000_l_x0000_e_x0000_t_x0000_e_x0000_&gt;_x0000_&lt;_x0000_C_x0000_r_x0000_e_x0000_a_x0000_t_x0000_e_x0000_d_x0000_T_x0000_i_x0000_m_x0000_e_x0000_s_x0000_t_x0000_a_x0000_m_x0000_p_x0000_&gt;_x0000_1_x0000_3_x0000_3_x0000_1_x0000_0_x0000_6_x0000_9_x0000_1_x0000_4_x0000_6_x0000_7_x0000_1_x0000_9_x0000_5_x0000_1_x0000_8_x0000_1_x0000_1_x0000_&lt;_x0000_/_x0000_C_x0000_r_x0000_e_x0000_a_x0000_t_x0000_e_x0000_d_x0000_T_x0000_i_x0000_m_x0000_e_x0000_s_x0000_t_x0000_a_x0000_m_x0000_p_x0000_&gt;_x0000_&lt;_x0000_A_x0000_c_x0000_c_x0000_e_x0000_s_x0000_s_x0000_&gt;_x0000_1_x0000_3_x0000_3_x0000_1_x0000_0_x0000_6_x0000_9_x0000_1_x0000_4_x0000_6_x0000_7_x0000_2_x0000_1_x0000_0_x0000_8_x0000_1_x0000_1_x0000_2_x0000_&lt;_x0000_/_x0000_A_x0000_c_x0000_c_x0000_e_x0000_s_x0000_s_x0000_&gt;_x0000_&lt;_x0000_L_x0000_a_x0000_s_x0000_t_x0000_W_x0000_r_x0000_i_x0000_t_x0000_e_x0000_T_x0000_i_x0000_m_x0000_e_x0000_&gt;_x0000_1_x0000_3_x0000_3_x0000_1_x0000_0_x0000_6_x0000_9_x0000_1_x0000_4_x0000_6_x0000_7_x0000_2_x0000_1_x0000_0_x0000_8_x0000_1_x0000_1_x0000_2_x0000_&lt;_x0000_/_x0000_L_x0000_a_x0000_s_x0000_t_x0000_W_x0000_r_x0000_i_x0000_t_x0000_e_x0000_T_x0000_i_x0000_m_x0000_e_x0000_&gt;_x0000_&lt;_x0000_/_x0000_B_x0000_a_x0000_c_x0000_k_x0000_u_x0000_p_x0000_F_x0000_i_x0000_l_x0000_e_x0000_&gt;_x0000_&lt;_x0000_B_x0000_a_x0000_c_x0000_k_x0000_u_x0000_p_x0000_F_x0000_i_x0000_l_x0000_e_x0000_&gt;_x0000_&lt;_x0000_P_x0000_a_x0000_t_x0000_h_x0000_&gt;_x0000_C_x0000_5_x0000_E_x0000_2_x0000_8_x0000_4_x0000_A_x0000_3_x0000_F_x0000_2_x0000_0_x0000_B_x0000_4_x0000_0_x0000_4_x0000_4_x0000_8_x0000_5_x0000_C_x0000_8_x0000_&lt;_x0000_/_x0000_P_x0000_a_x0000_t_x0000_h_x0000_&gt;_x0000_&lt;_x0000_S_x0000_i_x0000_z_x0000_e_x0000_&gt;_x0000_8_x0000_7_x0000_&lt;_x0000_/_x0000_S_x0000_i_x0000_z_x0000_e_x0000_&gt;_x0000_&lt;_x0000_m_x0000___x0000_c_x0000_b_x0000_O_x0000_f_x0000_f_x0000_s_x0000_e_x0000_t_x0000_H_x0000_e_x0000_a_x0000_d_x0000_e_x0000_r_x0000_&gt;_x0000_3_x0000_6_x0000_1_x0000_8_x0000_5_x0000_&lt;_x0000_/_x0000_m_x0000___x0000_c_x0000_b_x0000_O_x0000_f_x0000_f_x0000_s_x0000_e_x0000_t_x0000_H_x0000_e_x0000_a_x0000_d_x0000_e_x0000_r_x0000_&gt;_x0000_&lt;_x0000_D_x0000_e_x0000_l_x0000_e_x0000_t_x0000_e_x0000_&gt;_x0000_f_x0000_a_x0000_l_x0000_s_x0000_e_x0000_&lt;_x0000_/_x0000_D_x0000_e_x0000_l_x0000_e_x0000_t_x0000_e_x0000_&gt;_x0000_&lt;_x0000_C_x0000_r_x0000_e_x0000_a_x0000_t_x0000_e_x0000_d_x0000_T_x0000_i_x0000_m_x0000_e_x0000_s_x0000_t_x0000_a_x0000_m_x0000_p_x0000_&gt;_x0000_1_x0000_3_x0000_3_x0000_1_x0000_0_x0000_6_x0000_9_x0000_1_x0000_4_x0000_6_x0000_7_x0000_2_x0000_1_x0000_0_x0000_8_x0000_1_x0000_1_x0000_2_x0000_&lt;_x0000_/_x0000_C_x0000_r_x0000_e_x0000_a_x0000_t_x0000_e_x0000_d_x0000_T_x0000_i_x0000_m_x0000_e_x0000_s_x0000_t_x0000_a_x0000_m_x0000_p_x0000_&gt;_x0000_&lt;_x0000_A_x0000_c_x0000_c_x0000_e_x0000_s_x0000_s_x0000_&gt;_x0000_1_x0000_3_x0000_3_x0000_1_x0000_0_x0000_6_x0000_9_x0000_1_x0000_4_x0000_6_x0000_7_x0000_2_x0000_1_x0000_0_x0000_8_x0000_1_x0000_1_x0000_2_x0000_&lt;_x0000_/_x0000_A_x0000_c_x0000_c_x0000_e_x0000_s_x0000_s_x0000_&gt;_x0000_&lt;_x0000_L_x0000_a_x0000_s_x0000_t_x0000_W_x0000_r_x0000_i_x0000_t_x0000_e_x0000_T_x0000_i_x0000_m_x0000_e_x0000_&gt;_x0000_1_x0000_3_x0000_3_x0000_1_x0000_0_x0000_6_x0000_9_x0000_1_x0000_4_x0000_6_x0000_7_x0000_2_x0000_1_x0000_0_x0000_8_x0000_1_x0000_1_x0000_2_x0000_&lt;_x0000_/_x0000_L_x0000_a_x0000_s_x0000_t_x0000_W_x0000_r_x0000_i_x0000_t_x0000_e_x0000_T_x0000_i_x0000_m_x0000_e_x0000_&gt;_x0000_&lt;_x0000_/_x0000_B_x0000_a_x0000_c_x0000_k_x0000_u_x0000_p_x0000_F_x0000_i_x0000_l_x0000_e_x0000_&gt;_x0000_&lt;_x0000_B_x0000_a_x0000_c_x0000_k_x0000_u_x0000_p_x0000_F_x0000_i_x0000_l_x0000_e_x0000_&gt;_x0000_&lt;_x0000_P_x0000_a_x0000_t_x0000_h_x0000_&gt;_x0000_3_x0000_C_x0000_4_x0000_A_x0000_A_x0000_F_x0000_4_x0000_0_x0000_A_x0000_F_x0000_8_x0000_9_x0000_4_x0000_0_x0000_2_x0000_7_x0000_9_x0000_3_x0000_E_x0000_D_x0000_&lt;_x0000_/_x0000_P_x0000_a_x0000_t_x0000_h_x0000_&gt;_x0000_&lt;_x0000_S_x0000_i_x0000_z_x0000_e_x0000_&gt;_x0000_7_x0000_1_x0000_&lt;_x0000_/_x0000_S_x0000_i_x0000_z_x0000_e_x0000_&gt;_x0000_&lt;_x0000_m_x0000___x0000_c_x0000_b_x0000_O_x0000_f_x0000_f_x0000_s_x0000_e_x0000_t_x0000_H_x0000_e_x0000_a_x0000_d_x0000_e_x0000_r_x0000_&gt;_x0000_3_x0000_6_x0000_2_x0000_7_x0000_2_x0000_&lt;_x0000_/_x0000_m_x0000___x0000_c_x0000_b_x0000_O_x0000_f_x0000_f_x0000_s_x0000_e_x0000_t_x0000_H_x0000_e_x0000_a_x0000_d_x0000_e_x0000_r_x0000_&gt;_x0000_&lt;_x0000_D_x0000_e_x0000_l_x0000_e_x0000_t_x0000_e_x0000_&gt;_x0000_f_x0000_a_x0000_l_x0000_s_x0000_e_x0000_&lt;_x0000_/_x0000_D_x0000_e_x0000_l_x0000_e_x0000_t_x0000_e_x0000_&gt;_x0000_&lt;_x0000_C_x0000_r_x0000_e_x0000_a_x0000_t_x0000_e_x0000_d_x0000_T_x0000_i_x0000_m_x0000_e_x0000_s_x0000_t_x0000_a_x0000_m_x0000_p_x0000_&gt;_x0000_1_x0000_3_x0000_3_x0000_1_x0000_0_x0000_6_x0000_9_x0000_1_x0000_4_x0000_6_x0000_7_x0000_2_x0000_1_x0000_0_x0000_8_x0000_1_x0000_1_x0000_2_x0000_&lt;_x0000_/_x0000_C_x0000_r_x0000_e_x0000_a_x0000_t_x0000_e_x0000_d_x0000_T_x0000_i_x0000_m_x0000_e_x0000_s_x0000_t_x0000_a_x0000_m_x0000_p_x0000_&gt;_x0000_&lt;_x0000_A_x0000_c_x0000_c_x0000_e_x0000_s_x0000_s_x0000_&gt;_x0000_1_x0000_3_x0000_3_x0000_1_x0000_0_x0000_6_x0000_9_x0000_1_x0000_4_x0000_6_x0000_7_x0000_2_x0000_2_x0000_6_x0000_4_x0000_3_x0000_3_x0000_2_x0000_&lt;_x0000_/_x0000_A_x0000_c_x0000_c_x0000_e_x0000_s_x0000_s_x0000_&gt;_x0000_&lt;_x0000_L_x0000_a_x0000_s_x0000_t_x0000_W_x0000_r_x0000_i_x0000_t_x0000_e_x0000_T_x0000_i_x0000_m_x0000_e_x0000_&gt;_x0000_1_x0000_3_x0000_3_x0000_1_x0000_0_x0000_6_x0000_9_x0000_1_x0000_4_x0000_6_x0000_7_x0000_2_x0000_2_x0000_6_x0000_4_x0000_3_x0000_3_x0000_2_x0000_&lt;_x0000_/_x0000_L_x0000_a_x0000_s_x0000_t_x0000_W_x0000_r_x0000_i_x0000_t_x0000_e_x0000_T_x0000_i_x0000_m_x0000_e_x0000_&gt;_x0000_&lt;_x0000_/_x0000_B_x0000_a_x0000_c_x0000_k_x0000_u_x0000_p_x0000_F_x0000_i_x0000_l_x0000_e_x0000_&gt;_x0000_&lt;_x0000_B_x0000_a_x0000_c_x0000_k_x0000_u_x0000_p_x0000_F_x0000_i_x0000_l_x0000_e_x0000_&gt;_x0000_&lt;_x0000_P_x0000_a_x0000_t_x0000_h_x0000_&gt;_x0000_9_x0000_B_x0000_A_x0000_0_x0000_C_x0000_A_x0000_D_x0000_2_x0000_A_x0000_2_x0000_6_x0000_2_x0000_4_x0000_B_x0000_D_x0000_7_x0000_A_x0000_B_x0000_A_x0000_0_x0000_&lt;_x0000_/_x0000_P_x0000_a_x0000_t_x0000_h_x0000_&gt;_x0000_&lt;_x0000_S_x0000_i_x0000_z_x0000_e_x0000_&gt;_x0000_3_x0000_7_x0000_&lt;_x0000_/_x0000_S_x0000_i_x0000_z_x0000_e_x0000_&gt;_x0000_&lt;_x0000_m_x0000___x0000_c_x0000_b_x0000_O_x0000_f_x0000_f_x0000_s_x0000_e_x0000_t_x0000_H_x0000_e_x0000_a_x0000_d_x0000_e_x0000_r_x0000_&gt;_x0000_3_x0000_6_x0000_3_x0000_4_x0000_3_x0000_&lt;_x0000_/_x0000_m_x0000___x0000_c_x0000_b_x0000_O_x0000_f_x0000_f_x0000_s_x0000_e_x0000_t_x0000_H_x0000_e_x0000_a_x0000_d_x0000_e_x0000_r_x0000_&gt;_x0000_&lt;_x0000_D_x0000_e_x0000_l_x0000_e_x0000_t_x0000_e_x0000_&gt;_x0000_f_x0000_a_x0000_l_x0000_s_x0000_e_x0000_&lt;_x0000_/_x0000_D_x0000_e_x0000_l_x0000_e_x0000_t_x0000_e_x0000_&gt;_x0000_&lt;_x0000_C_x0000_r_x0000_e_x0000_a_x0000_t_x0000_e_x0000_d_x0000_T_x0000_i_x0000_m_x0000_e_x0000_s_x0000_t_x0000_a_x0000_m_x0000_p_x0000_&gt;_x0000_1_x0000_3_x0000_3_x0000_1_x0000_0_x0000_6_x0000_9_x0000_1_x0000_4_x0000_6_x0000_7_x0000_2_x0000_2_x0000_6_x0000_4_x0000_3_x0000_3_x0000_2_x0000_&lt;_x0000_/_x0000_C_x0000_r_x0000_e_x0000_a_x0000_t_x0000_e_x0000_d_x0000_T_x0000_i_x0000_m_x0000_e_x0000_s_x0000_t_x0000_a_x0000_m_x0000_p_x0000_&gt;_x0000_&lt;_x0000_A_x0000_c_x0000_c_x0000_e_x0000_s_x0000_s_x0000_&gt;_x0000_1_x0000_3_x0000_3_x0000_1_x0000_0_x0000_6_x0000_9_x0000_1_x0000_4_x0000_6_x0000_7_x0000_2_x0000_2_x0000_6_x0000_4_x0000_3_x0000_3_x0000_2_x0000_&lt;_x0000_/_x0000_A_x0000_c_x0000_c_x0000_e_x0000_s_x0000_s_x0000_&gt;_x0000_&lt;_x0000_L_x0000_a_x0000_s_x0000_t_x0000_W_x0000_r_x0000_i_x0000_t_x0000_e_x0000_T_x0000_i_x0000_m_x0000_e_x0000_&gt;_x0000_1_x0000_3_x0000_3_x0000_1_x0000_0_x0000_6_x0000_9_x0000_1_x0000_4_x0000_6_x0000_7_x0000_2_x0000_2_x0000_6_x0000_4_x0000_3_x0000_3_x0000_2_x0000_&lt;_x0000_/_x0000_L_x0000_a_x0000_s_x0000_t_x0000_W_x0000_r_x0000_i_x0000_t_x0000_e_x0000_T_x0000_i_x0000_m_x0000_e_x0000_&gt;_x0000_&lt;_x0000_/_x0000_B_x0000_a_x0000_c_x0000_k_x0000_u_x0000_p_x0000_F_x0000_i_x0000_l_x0000_e_x0000_&gt;_x0000_&lt;_x0000_B_x0000_a_x0000_c_x0000_k_x0000_u_x0000_p_x0000_F_x0000_i_x0000_l_x0000_e_x0000_&gt;_x0000_&lt;_x0000_P_x0000_a_x0000_t_x0000_h_x0000_&gt;_x0000_4_x0000_6_x0000_D_x0000_0_x0000_D_x0000_D_x0000_C_x0000_1_x0000_D_x0000_B_x0000_E_x0000_9_x0000_4_x0000_1_x0000_D_x0000_E_x0000_9_x0000_5_x0000_4_x0000_&lt;_x0000_/_x0000_P_x0000_a_x0000_t_x0000_h_x0000_&gt;_x0000_&lt;_x0000_S_x0000_i_x0000_z_x0000_e_x0000_&gt;_x0000_3_x0000_8_x0000_&lt;_x0000_/_x0000_S_x0000_i_x0000_z_x0000_e_x0000_&gt;_x0000_&lt;_x0000_m_x0000___x0000_c_x0000_b_x0000_O_x0000_f_x0000_f_x0000_s_x0000_e_x0000_t_x0000_H_x0000_e_x0000_a_x0000_d_x0000_e_x0000_r_x0000_&gt;_x0000_3_x0000_6_x0000_3_x0000_8_x0000_0_x0000_&lt;_x0000_/_x0000_m_x0000___x0000_c_x0000_b_x0000_O_x0000_f_x0000_f_x0000_s_x0000_e_x0000_t_x0000_H_x0000_e_x0000_a_x0000_d_x0000_e_x0000_r_x0000_&gt;_x0000_&lt;_x0000_D_x0000_e_x0000_l_x0000_e_x0000_t_x0000_e_x0000_&gt;_x0000_f_x0000_a_x0000_l_x0000_s_x0000_e_x0000_&lt;_x0000_/_x0000_D_x0000_e_x0000_l_x0000_e_x0000_t_x0000_e_x0000_&gt;_x0000_&lt;_x0000_C_x0000_r_x0000_e_x0000_a_x0000_t_x0000_e_x0000_d_x0000_T_x0000_i_x0000_m_x0000_e_x0000_s_x0000_t_x0000_a_x0000_m_x0000_p_x0000_&gt;_x0000_1_x0000_3_x0000_3_x0000_1_x0000_0_x0000_6_x0000_9_x0000_1_x0000_4_x0000_6_x0000_7_x0000_2_x0000_2_x0000_6_x0000_4_x0000_3_x0000_3_x0000_2_x0000_&lt;_x0000_/_x0000_C_x0000_r_x0000_e_x0000_a_x0000_t_x0000_e_x0000_d_x0000_T_x0000_i_x0000_m_x0000_e_x0000_s_x0000_t_x0000_a_x0000_m_x0000_p_x0000_&gt;_x0000_&lt;_x0000_A_x0000_c_x0000_c_x0000_e_x0000_s_x0000_s_x0000_&gt;_x0000_1_x0000_3_x0000_3_x0000_1_x0000_0_x0000_6_x0000_9_x0000_1_x0000_4_x0000_6_x0000_7_x0000_2_x0000_4_x0000_2_x0000_0_x0000_5_x0000_4_x0000_2_x0000_&lt;_x0000_/_x0000_A_x0000_c_x0000_c_x0000_e_x0000_s_x0000_s_x0000_&gt;_x0000_&lt;_x0000_L_x0000_a_x0000_s_x0000_t_x0000_W_x0000_r_x0000_i_x0000_t_x0000_e_x0000_T_x0000_i_x0000_m_x0000_e_x0000_&gt;_x0000_1_x0000_3_x0000_3_x0000_1_x0000_0_x0000_6_x0000_9_x0000_1_x0000_4_x0000_6_x0000_7_x0000_2_x0000_4_x0000_2_x0000_0_x0000_5_x0000_4_x0000_2_x0000_&lt;_x0000_/_x0000_L_x0000_a_x0000_s_x0000_t_x0000_W_x0000_r_x0000_i_x0000_t_x0000_e_x0000_T_x0000_i_x0000_m_x0000_e_x0000_&gt;_x0000_&lt;_x0000_/_x0000_B_x0000_a_x0000_c_x0000_k_x0000_u_x0000_p_x0000_F_x0000_i_x0000_l_x0000_e_x0000_&gt;_x0000_&lt;_x0000_B_x0000_a_x0000_c_x0000_k_x0000_u_x0000_p_x0000_F_x0000_i_x0000_l_x0000_e_x0000_&gt;_x0000_&lt;_x0000_P_x0000_a_x0000_t_x0000_h_x0000_&gt;_x0000_8_x0000_A_x0000_F_x0000_4_x0000_7_x0000_E_x0000_A_x0000_7_x0000_7_x0000_0_x0000_3_x0000_2_x0000_4_x0000_C_x0000_7_x0000_C_x0000_9_x0000_1_x0000_4_x0000_1_x0000_&lt;_x0000_/_x0000_P_x0000_a_x0000_t_x0000_h_x0000_&gt;_x0000_&lt;_x0000_S_x0000_i_x0000_z_x0000_e_x0000_&gt;_x0000_6_x0000_2_x0000_&lt;_x0000_/_x0000_S_x0000_i_x0000_z_x0000_e_x0000_&gt;_x0000_&lt;_x0000_m_x0000___x0000_c_x0000_b_x0000_O_x0000_f_x0000_f_x0000_s_x0000_e_x0000_t_x0000_H_x0000_e_x0000_a_x0000_d_x0000_e_x0000_r_x0000_&gt;_x0000_3_x0000_6_x0000_4_x0000_1_x0000_8_x0000_&lt;_x0000_/_x0000_m_x0000___x0000_c_x0000_b_x0000_O_x0000_f_x0000_f_x0000_s_x0000_e_x0000_t_x0000_H_x0000_e_x0000_a_x0000_d_x0000_e_x0000_r_x0000_&gt;_x0000_&lt;_x0000_D_x0000_e_x0000_l_x0000_e_x0000_t_x0000_e_x0000_&gt;_x0000_f_x0000_a_x0000_l_x0000_s_x0000_e_x0000_&lt;_x0000_/_x0000_D_x0000_e_x0000_l_x0000_e_x0000_t_x0000_e_x0000_&gt;_x0000_&lt;_x0000_C_x0000_r_x0000_e_x0000_a_x0000_t_x0000_e_x0000_d_x0000_T_x0000_i_x0000_m_x0000_e_x0000_s_x0000_t_x0000_a_x0000_m_x0000_p_x0000_&gt;_x0000_1_x0000_3_x0000_3_x0000_1_x0000_0_x0000_6_x0000_9_x0000_1_x0000_4_x0000_6_x0000_7_x0000_2_x0000_4_x0000_2_x0000_0_x0000_5_x0000_4_x0000_2_x0000_&lt;_x0000_/_x0000_C_x0000_r_x0000_e_x0000_a_x0000_t_x0000_e_x0000_d_x0000_T_x0000_i_x0000_m_x0000_e_x0000_s_x0000_t_x0000_a_x0000_m_x0000_p_x0000_&gt;_x0000_&lt;_x0000_A_x0000_c_x0000_c_x0000_e_x0000_s_x0000_s_x0000_&gt;_x0000_1_x0000_3_x0000_3_x0000_1_x0000_0_x0000_6_x0000_9_x0000_1_x0000_4_x0000_6_x0000_7_x0000_2_x0000_4_x0000_2_x0000_0_x0000_5_x0000_4_x0000_2_x0000_&lt;_x0000_/_x0000_A_x0000_c_x0000_c_x0000_e_x0000_s_x0000_s_x0000_&gt;_x0000_&lt;_x0000_L_x0000_a_x0000_s_x0000_t_x0000_W_x0000_r_x0000_i_x0000_t_x0000_e_x0000_T_x0000_i_x0000_m_x0000_e_x0000_&gt;_x0000_1_x0000_3_x0000_3_x0000_1_x0000_0_x0000_6_x0000_9_x0000_1_x0000_4_x0000_6_x0000_7_x0000_2_x0000_4_x0000_2_x0000_0_x0000_5_x0000_4_x0000_2_x0000_&lt;_x0000_/_x0000_L_x0000_a_x0000_s_x0000_t_x0000_W_x0000_r_x0000_i_x0000_t_x0000_e_x0000_T_x0000_i_x0000_m_x0000_e_x0000_&gt;_x0000_&lt;_x0000_/_x0000_B_x0000_a_x0000_c_x0000_k_x0000_u_x0000_p_x0000_F_x0000_i_x0000_l_x0000_e_x0000_&gt;_x0000_&lt;_x0000_B_x0000_a_x0000_c_x0000_k_x0000_u_x0000_p_x0000_F_x0000_i_x0000_l_x0000_e_x0000_&gt;_x0000_&lt;_x0000_P_x0000_a_x0000_t_x0000_h_x0000_&gt;_x0000_E_x0000_F_x0000_8_x0000_7_x0000_C_x0000_7_x0000_A_x0000_A_x0000_4_x0000_9_x0000_2_x0000_0_x0000_4_x0000_3_x0000_D_x0000_3_x0000_9_x0000_4_x0000_6_x0000_2_x0000_&lt;_x0000_/_x0000_P_x0000_a_x0000_t_x0000_h_x0000_&gt;_x0000_&lt;_x0000_S_x0000_i_x0000_z_x0000_e_x0000_&gt;_x0000_8_x0000_8_x0000_&lt;_x0000_/_x0000_S_x0000_i_x0000_z_x0000_e_x0000_&gt;_x0000_&lt;_x0000_m_x0000___x0000_c_x0000_b_x0000_O_x0000_f_x0000_f_x0000_s_x0000_e_x0000_t_x0000_H_x0000_e_x0000_a_x0000_d_x0000_e_x0000_r_x0000_&gt;_x0000_3_x0000_6_x0000_4_x0000_8_x0000_0_x0000_&lt;_x0000_/_x0000_m_x0000___x0000_c_x0000_b_x0000_O_x0000_f_x0000_f_x0000_s_x0000_e_x0000_t_x0000_H_x0000_e_x0000_a_x0000_d_x0000_e_x0000_r_x0000_&gt;_x0000_&lt;_x0000_D_x0000_e_x0000_l_x0000_e_x0000_t_x0000_e_x0000_&gt;_x0000_f_x0000_a_x0000_l_x0000_s_x0000_e_x0000_&lt;_x0000_/_x0000_D_x0000_e_x0000_l_x0000_e_x0000_t_x0000_e_x0000_&gt;_x0000_&lt;_x0000_C_x0000_r_x0000_e_x0000_a_x0000_t_x0000_e_x0000_d_x0000_T_x0000_i_x0000_m_x0000_e_x0000_s_x0000_t_x0000_a_x0000_m_x0000_p_x0000_&gt;_x0000_1_x0000_3_x0000_3_x0000_1_x0000_0_x0000_6_x0000_9_x0000_1_x0000_4_x0000_6_x0000_7_x0000_2_x0000_4_x0000_2_x0000_0_x0000_5_x0000_4_x0000_2_x0000_&lt;_x0000_/_x0000_C_x0000_r_x0000_e_x0000_a_x0000_t_x0000_e_x0000_d_x0000_T_x0000_i_x0000_m_x0000_e_x0000_s_x0000_t_x0000_a_x0000_m_x0000_p_x0000_&gt;_x0000_&lt;_x0000_A_x0000_c_x0000_c_x0000_e_x0000_s_x0000_s_x0000_&gt;_x0000_1_x0000_3_x0000_3_x0000_1_x0000_0_x0000_6_x0000_9_x0000_1_x0000_4_x0000_6_x0000_7_x0000_2_x0000_4_x0000_2_x0000_0_x0000_5_x0000_4_x0000_2_x0000_&lt;_x0000_/_x0000_A_x0000_c_x0000_c_x0000_e_x0000_s_x0000_s_x0000_&gt;_x0000_&lt;_x0000_L_x0000_a_x0000_s_x0000_t_x0000_W_x0000_r_x0000_i_x0000_t_x0000_e_x0000_T_x0000_i_x0000_m_x0000_e_x0000_&gt;_x0000_1_x0000_3_x0000_3_x0000_1_x0000_0_x0000_6_x0000_9_x0000_1_x0000_4_x0000_6_x0000_7_x0000_2_x0000_4_x0000_2_x0000_0_x0000_5_x0000_4_x0000_2_x0000_&lt;_x0000_/_x0000_L_x0000_a_x0000_s_x0000_t_x0000_W_x0000_r_x0000_i_x0000_t_x0000_e_x0000_T_x0000_i_x0000_m_x0000_e_x0000_&gt;_x0000_&lt;_x0000_/_x0000_B_x0000_a_x0000_c_x0000_k_x0000_u_x0000_p_x0000_F_x0000_i_x0000_l_x0000_e_x0000_&gt;_x0000_&lt;_x0000_B_x0000_a_x0000_c_x0000_k_x0000_u_x0000_p_x0000_F_x0000_i_x0000_l_x0000_e_x0000_&gt;_x0000_&lt;_x0000_P_x0000_a_x0000_t_x0000_h_x0000_&gt;_x0000_7_x0000_7_x0000_E_x0000_6_x0000_6_x0000_D_x0000_6_x0000_6_x0000_D_x0000_3_x0000_3_x0000_A_x0000_4_x0000_7_x0000_6_x0000_1_x0000_A_x0000_F_x0000_D_x0000_9_x0000_&lt;_x0000_/_x0000_P_x0000_a_x0000_t_x0000_h_x0000_&gt;_x0000_&lt;_x0000_S_x0000_i_x0000_z_x0000_e_x0000_&gt;_x0000_1_x0000_5_x0000_4_x0000_&lt;_x0000_/_x0000_S_x0000_i_x0000_z_x0000_e_x0000_&gt;_x0000_&lt;_x0000_m_x0000___x0000_c_x0000_b_x0000_O_x0000_f_x0000_f_x0000_s_x0000_e_x0000_t_x0000_H_x0000_e_x0000_a_x0000_d_x0000_e_x0000_r_x0000_&gt;_x0000_3_x0000_6_x0000_5_x0000_6_x0000_8_x0000_&lt;_x0000_/_x0000_m_x0000___x0000_c_x0000_b_x0000_O_x0000_f_x0000_f_x0000_s_x0000_e_x0000_t_x0000_H_x0000_e_x0000_a_x0000_d_x0000_e_x0000_r_x0000_&gt;_x0000_&lt;_x0000_D_x0000_e_x0000_l_x0000_e_x0000_t_x0000_e_x0000_&gt;_x0000_f_x0000_a_x0000_l_x0000_s_x0000_e_x0000_&lt;_x0000_/_x0000_D_x0000_e_x0000_l_x0000_e_x0000_t_x0000_e_x0000_&gt;_x0000_&lt;_x0000_C_x0000_r_x0000_e_x0000_a_x0000_t_x0000_e_x0000_d_x0000_T_x0000_i_x0000_m_x0000_e_x0000_s_x0000_t_x0000_a_x0000_m_x0000_p_x0000_&gt;_x0000_1_x0000_3_x0000_3_x0000_1_x0000_0_x0000_6_x0000_9_x0000_1_x0000_4_x0000_6_x0000_7_x0000_2_x0000_4_x0000_2_x0000_0_x0000_5_x0000_4_x0000_2_x0000_&lt;_x0000_/_x0000_C_x0000_r_x0000_e_x0000_a_x0000_t_x0000_e_x0000_d_x0000_T_x0000_i_x0000_m_x0000_e_x0000_s_x0000_t_x0000_a_x0000_m_x0000_p_x0000_&gt;_x0000_&lt;_x0000_A_x0000_c_x0000_c_x0000_e_x0000_s_x0000_s_x0000_&gt;_x0000_1_x0000_3_x0000_3_x0000_1_x0000_0_x0000_6_x0000_9_x0000_1_x0000_4_x0000_6_x0000_7_x0000_2_x0000_5_x0000_7_x0000_6_x0000_7_x0000_9_x0000_9_x0000_&lt;_x0000_/_x0000_A_x0000_c_x0000_c_x0000_e_x0000_s_x0000_s_x0000_&gt;_x0000_&lt;_x0000_L_x0000_a_x0000_s_x0000_t_x0000_W_x0000_r_x0000_i_x0000_t_x0000_e_x0000_T_x0000_i_x0000_m_x0000_e_x0000_&gt;_x0000_1_x0000_3_x0000_3_x0000_1_x0000_0_x0000_6_x0000_9_x0000_1_x0000_4_x0000_6_x0000_7_x0000_2_x0000_5_x0000_7_x0000_6_x0000_7_x0000_9_x0000_9_x0000_&lt;_x0000_/_x0000_L_x0000_a_x0000_s_x0000_t_x0000_W_x0000_r_x0000_i_x0000_t_x0000_e_x0000_T_x0000_i_x0000_m_x0000_e_x0000_&gt;_x0000_&lt;_x0000_/_x0000_B_x0000_a_x0000_c_x0000_k_x0000_u_x0000_p_x0000_F_x0000_i_x0000_l_x0000_e_x0000_&gt;_x0000_&lt;_x0000_B_x0000_a_x0000_c_x0000_k_x0000_u_x0000_p_x0000_F_x0000_i_x0000_l_x0000_e_x0000_&gt;_x0000_&lt;_x0000_P_x0000_a_x0000_t_x0000_h_x0000_&gt;_x0000_2_x0000_C_x0000_3_x0000_A_x0000_1_x0000_8_x0000_B_x0000_E_x0000_9_x0000_8_x0000_E_x0000_3_x0000_4_x0000_C_x0000_0_x0000_D_x0000_B_x0000_C_x0000_B_x0000_2_x0000_&lt;_x0000_/_x0000_P_x0000_a_x0000_t_x0000_h_x0000_&gt;_x0000_&lt;_x0000_S_x0000_i_x0000_z_x0000_e_x0000_&gt;_x0000_3_x0000_1_x0000_3_x0000_&lt;_x0000_/_x0000_S_x0000_i_x0000_z_x0000_e_x0000_&gt;_x0000_&lt;_x0000_m_x0000___x0000_c_x0000_b_x0000_O_x0000_f_x0000_f_x0000_s_x0000_e_x0000_t_x0000_H_x0000_e_x0000_a_x0000_d_x0000_e_x0000_r_x0000_&gt;_x0000_3_x0000_6_x0000_7_x0000_2_x0000_2_x0000_&lt;_x0000_/_x0000_m_x0000___x0000_c_x0000_b_x0000_O_x0000_f_x0000_f_x0000_s_x0000_e_x0000_t_x0000_H_x0000_e_x0000_a_x0000_d_x0000_e_x0000_r_x0000_&gt;_x0000_&lt;_x0000_D_x0000_e_x0000_l_x0000_e_x0000_t_x0000_e_x0000_&gt;_x0000_f_x0000_a_x0000_l_x0000_s_x0000_e_x0000_&lt;_x0000_/_x0000_D_x0000_e_x0000_l_x0000_e_x0000_t_x0000_e_x0000_&gt;_x0000_&lt;_x0000_C_x0000_r_x0000_e_x0000_a_x0000_t_x0000_e_x0000_d_x0000_T_x0000_i_x0000_m_x0000_e_x0000_s_x0000_t_x0000_a_x0000_m_x0000_p_x0000_&gt;_x0000_1_x0000_3_x0000_3_x0000_1_x0000_0_x0000_6_x0000_9_x0000_1_x0000_4_x0000_6_x0000_7_x0000_2_x0000_5_x0000_7_x0000_6_x0000_7_x0000_9_x0000_9_x0000_&lt;_x0000_/_x0000_C_x0000_r_x0000_e_x0000_a_x0000_t_x0000_e_x0000_d_x0000_T_x0000_i_x0000_m_x0000_e_x0000_s_x0000_t_x0000_a_x0000_m_x0000_p_x0000_&gt;_x0000_&lt;_x0000_A_x0000_c_x0000_c_x0000_e_x0000_s_x0000_s_x0000_&gt;_x0000_1_x0000_3_x0000_3_x0000_1_x0000_0_x0000_6_x0000_9_x0000_1_x0000_4_x0000_6_x0000_7_x0000_2_x0000_7_x0000_3_x0000_3_x0000_1_x0000_8_x0000_9_x0000_&lt;_x0000_/_x0000_A_x0000_c_x0000_c_x0000_e_x0000_s_x0000_s_x0000_&gt;_x0000_&lt;_x0000_L_x0000_a_x0000_s_x0000_t_x0000_W_x0000_r_x0000_i_x0000_t_x0000_e_x0000_T_x0000_i_x0000_m_x0000_e_x0000_&gt;_x0000_1_x0000_3_x0000_3_x0000_1_x0000_0_x0000_6_x0000_9_x0000_1_x0000_4_x0000_6_x0000_7_x0000_2_x0000_7_x0000_3_x0000_3_x0000_1_x0000_8_x0000_9_x0000_&lt;_x0000_/_x0000_L_x0000_a_x0000_s_x0000_t_x0000_W_x0000_r_x0000_i_x0000_t_x0000_e_x0000_T_x0000_i_x0000_m_x0000_e_x0000_&gt;_x0000_&lt;_x0000_/_x0000_B_x0000_a_x0000_c_x0000_k_x0000_u_x0000_p_x0000_F_x0000_i_x0000_l_x0000_e_x0000_&gt;_x0000_&lt;_x0000_B_x0000_a_x0000_c_x0000_k_x0000_u_x0000_p_x0000_F_x0000_i_x0000_l_x0000_e_x0000_&gt;_x0000_&lt;_x0000_P_x0000_a_x0000_t_x0000_h_x0000_&gt;_x0000_B_x0000_B_x0000_9_x0000_3_x0000_D_x0000_2_x0000_1_x0000_8_x0000_C_x0000_1_x0000_F_x0000_F_x0000_4_x0000_2_x0000_4_x0000_E_x0000_A_x0000_4_x0000_D_x0000_8_x0000_&lt;_x0000_/_x0000_P_x0000_a_x0000_t_x0000_h_x0000_&gt;_x0000_&lt;_x0000_S_x0000_i_x0000_z_x0000_e_x0000_&gt;_x0000_1_x0000_9_x0000_8_x0000_&lt;_x0000_/_x0000_S_x0000_i_x0000_z_x0000_e_x0000_&gt;_x0000_&lt;_x0000_m_x0000___x0000_c_x0000_b_x0000_O_x0000_f_x0000_f_x0000_s_x0000_e_x0000_t_x0000_H_x0000_e_x0000_a_x0000_d_x0000_e_x0000_r_x0000_&gt;_x0000_3_x0000_7_x0000_0_x0000_3_x0000_5_x0000_&lt;_x0000_/_x0000_m_x0000___x0000_c_x0000_b_x0000_O_x0000_f_x0000_f_x0000_s_x0000_e_x0000_t_x0000_H_x0000_e_x0000_a_x0000_d_x0000_e_x0000_r_x0000_&gt;_x0000_&lt;_x0000_D_x0000_e_x0000_l_x0000_e_x0000_t_x0000_e_x0000_&gt;_x0000_f_x0000_a_x0000_l_x0000_s_x0000_e_x0000_&lt;_x0000_/_x0000_D_x0000_e_x0000_l_x0000_e_x0000_t_x0000_e_x0000_&gt;_x0000_&lt;_x0000_C_x0000_r_x0000_e_x0000_a_x0000_t_x0000_e_x0000_d_x0000_T_x0000_i_x0000_m_x0000_e_x0000_s_x0000_t_x0000_a_x0000_m_x0000_p_x0000_&gt;_x0000_1_x0000_3_x0000_3_x0000_1_x0000_0_x0000_6_x0000_9_x0000_1_x0000_4_x0000_6_x0000_7_x0000_2_x0000_7_x0000_3_x0000_3_x0000_1_x0000_8_x0000_9_x0000_&lt;_x0000_/_x0000_C_x0000_r_x0000_e_x0000_a_x0000_t_x0000_e_x0000_d_x0000_T_x0000_i_x0000_m_x0000_e_x0000_s_x0000_t_x0000_a_x0000_m_x0000_p_x0000_&gt;_x0000_&lt;_x0000_A_x0000_c_x0000_c_x0000_e_x0000_s_x0000_s_x0000_&gt;_x0000_1_x0000_3_x0000_3_x0000_1_x0000_0_x0000_6_x0000_9_x0000_1_x0000_4_x0000_6_x0000_7_x0000_2_x0000_7_x0000_3_x0000_3_x0000_1_x0000_8_x0000_9_x0000_&lt;_x0000_/_x0000_A_x0000_c_x0000_c_x0000_e_x0000_s_x0000_s_x0000_&gt;_x0000_&lt;_x0000_L_x0000_a_x0000_s_x0000_t_x0000_W_x0000_r_x0000_i_x0000_t_x0000_e_x0000_T_x0000_i_x0000_m_x0000_e_x0000_&gt;_x0000_1_x0000_3_x0000_3_x0000_1_x0000_0_x0000_6_x0000_9_x0000_1_x0000_4_x0000_6_x0000_7_x0000_2_x0000_7_x0000_3_x0000_3_x0000_1_x0000_8_x0000_9_x0000_&lt;_x0000_/_x0000_L_x0000_a_x0000_s_x0000_t_x0000_W_x0000_r_x0000_i_x0000_t_x0000_e_x0000_T_x0000_i_x0000_m_x0000_e_x0000_&gt;_x0000_&lt;_x0000_/_x0000_B_x0000_a_x0000_c_x0000_k_x0000_u_x0000_p_x0000_F_x0000_i_x0000_l_x0000_e_x0000_&gt;_x0000_&lt;_x0000_B_x0000_a_x0000_c_x0000_k_x0000_u_x0000_p_x0000_F_x0000_i_x0000_l_x0000_e_x0000_&gt;_x0000_&lt;_x0000_P_x0000_a_x0000_t_x0000_h_x0000_&gt;_x0000_8_x0000_5_x0000_F_x0000_5_x0000_5_x0000_C_x0000_B_x0000_0_x0000_6_x0000_0_x0000_D_x0000_F_x0000_4_x0000_D_x0000_D_x0000_6_x0000_B_x0000_F_x0000_9_x0000_E_x0000_&lt;_x0000_/_x0000_P_x0000_a_x0000_t_x0000_h_x0000_&gt;_x0000_&lt;_x0000_S_x0000_i_x0000_z_x0000_e_x0000_&gt;_x0000_9_x0000_3_x0000_&lt;_x0000_/_x0000_S_x0000_i_x0000_z_x0000_e_x0000_&gt;_x0000_&lt;_x0000_m_x0000___x0000_c_x0000_b_x0000_O_x0000_f_x0000_f_x0000_s_x0000_e_x0000_t_x0000_H_x0000_e_x0000_a_x0000_d_x0000_e_x0000_r_x0000_&gt;_x0000_3_x0000_7_x0000_2_x0000_3_x0000_3_x0000_&lt;_x0000_/_x0000_m_x0000___x0000_c_x0000_b_x0000_O_x0000_f_x0000_f_x0000_s_x0000_e_x0000_t_x0000_H_x0000_e_x0000_a_x0000_d_x0000_e_x0000_r_x0000_&gt;_x0000_&lt;_x0000_D_x0000_e_x0000_l_x0000_e_x0000_t_x0000_e_x0000_&gt;_x0000_f_x0000_a_x0000_l_x0000_s_x0000_e_x0000_&lt;_x0000_/_x0000_D_x0000_e_x0000_l_x0000_e_x0000_t_x0000_e_x0000_&gt;_x0000_&lt;_x0000_C_x0000_r_x0000_e_x0000_a_x0000_t_x0000_e_x0000_d_x0000_T_x0000_i_x0000_m_x0000_e_x0000_s_x0000_t_x0000_a_x0000_m_x0000_p_x0000_&gt;_x0000_1_x0000_3_x0000_3_x0000_1_x0000_0_x0000_6_x0000_9_x0000_1_x0000_4_x0000_6_x0000_7_x0000_2_x0000_7_x0000_3_x0000_3_x0000_1_x0000_8_x0000_9_x0000_&lt;_x0000_/_x0000_C_x0000_r_x0000_e_x0000_a_x0000_t_x0000_e_x0000_d_x0000_T_x0000_i_x0000_m_x0000_e_x0000_s_x0000_t_x0000_a_x0000_m_x0000_p_x0000_&gt;_x0000_&lt;_x0000_A_x0000_c_x0000_c_x0000_e_x0000_s_x0000_s_x0000_&gt;_x0000_1_x0000_3_x0000_3_x0000_1_x0000_0_x0000_6_x0000_9_x0000_1_x0000_4_x0000_6_x0000_7_x0000_2_x0000_7_x0000_3_x0000_3_x0000_1_x0000_8_x0000_9_x0000_&lt;_x0000_/_x0000_A_x0000_c_x0000_c_x0000_e_x0000_s_x0000_s_x0000_&gt;_x0000_&lt;_x0000_L_x0000_a_x0000_s_x0000_t_x0000_W_x0000_r_x0000_i_x0000_t_x0000_e_x0000_T_x0000_i_x0000_m_x0000_e_x0000_&gt;_x0000_1_x0000_3_x0000_3_x0000_1_x0000_0_x0000_6_x0000_9_x0000_1_x0000_4_x0000_6_x0000_7_x0000_2_x0000_7_x0000_3_x0000_3_x0000_1_x0000_8_x0000_9_x0000_&lt;_x0000_/_x0000_L_x0000_a_x0000_s_x0000_t_x0000_W_x0000_r_x0000_i_x0000_t_x0000_e_x0000_T_x0000_i_x0000_m_x0000_e_x0000_&gt;_x0000_&lt;_x0000_/_x0000_B_x0000_a_x0000_c_x0000_k_x0000_u_x0000_p_x0000_F_x0000_i_x0000_l_x0000_e_x0000_&gt;_x0000_&lt;_x0000_B_x0000_a_x0000_c_x0000_k_x0000_u_x0000_p_x0000_F_x0000_i_x0000_l_x0000_e_x0000_&gt;_x0000_&lt;_x0000_P_x0000_a_x0000_t_x0000_h_x0000_&gt;_x0000_E_x0000_A_x0000_E_x0000_9_x0000_8_x0000_1_x0000_3_x0000_0_x0000_C_x0000_9_x0000_6_x0000_9_x0000_4_x0000_0_x0000_1_x0000_6_x0000_B_x0000_C_x0000_9_x0000_1_x0000_&lt;_x0000_/_x0000_P_x0000_a_x0000_t_x0000_h_x0000_&gt;_x0000_&lt;_x0000_S_x0000_i_x0000_z_x0000_e_x0000_&gt;_x0000_3_x0000_3_x0000_&lt;_x0000_/_x0000_S_x0000_i_x0000_z_x0000_e_x0000_&gt;_x0000_&lt;_x0000_m_x0000___x0000_c_x0000_b_x0000_O_x0000_f_x0000_f_x0000_s_x0000_e_x0000_t_x0000_H_x0000_e_x0000_a_x0000_d_x0000_e_x0000_r_x0000_&gt;_x0000_3_x0000_7_x0000_3_x0000_2_x0000_6_x0000_&lt;_x0000_/_x0000_m_x0000___x0000_c_x0000_b_x0000_O_x0000_f_x0000_f_x0000_s_x0000_e_x0000_t_x0000_H_x0000_e_x0000_a_x0000_d_x0000_e_x0000_r_x0000_&gt;_x0000_&lt;_x0000_D_x0000_e_x0000_l_x0000_e_x0000_t_x0000_e_x0000_&gt;_x0000_f_x0000_a_x0000_l_x0000_s_x0000_e_x0000_&lt;_x0000_/_x0000_D_x0000_e_x0000_l_x0000_e_x0000_t_x0000_e_x0000_&gt;_x0000_&lt;_x0000_C_x0000_r_x0000_e_x0000_a_x0000_t_x0000_e_x0000_d_x0000_T_x0000_i_x0000_m_x0000_e_x0000_s_x0000_t_x0000_a_x0000_m_x0000_p_x0000_&gt;_x0000_1_x0000_3_x0000_3_x0000_1_x0000_0_x0000_6_x0000_9_x0000_1_x0000_4_x0000_6_x0000_7_x0000_2_x0000_7_x0000_3_x0000_3_x0000_1_x0000_8_x0000_9_x0000_&lt;_x0000_/_x0000_C_x0000_r_x0000_e_x0000_a_x0000_t_x0000_e_x0000_d_x0000_T_x0000_i_x0000_m_x0000_e_x0000_s_x0000_t_x0000_a_x0000_m_x0000_p_x0000_&gt;_x0000_&lt;_x0000_A_x0000_c_x0000_c_x0000_e_x0000_s_x0000_s_x0000_&gt;_x0000_1_x0000_3_x0000_3_x0000_1_x0000_0_x0000_6_x0000_9_x0000_1_x0000_4_x0000_6_x0000_7_x0000_2_x0000_8_x0000_8_x0000_9_x0000_2_x0000_9_x0000_5_x0000_&lt;_x0000_/_x0000_A_x0000_c_x0000_c_x0000_e_x0000_s_x0000_s_x0000_&gt;_x0000_&lt;_x0000_L_x0000_a_x0000_s_x0000_t_x0000_W_x0000_r_x0000_i_x0000_t_x0000_e_x0000_T_x0000_i_x0000_m_x0000_e_x0000_&gt;_x0000_1_x0000_3_x0000_3_x0000_1_x0000_0_x0000_6_x0000_9_x0000_1_x0000_4_x0000_6_x0000_7_x0000_2_x0000_8_x0000_8_x0000_9_x0000_2_x0000_9_x0000_5_x0000_&lt;_x0000_/_x0000_L_x0000_a_x0000_s_x0000_t_x0000_W_x0000_r_x0000_i_x0000_t_x0000_e_x0000_T_x0000_i_x0000_m_x0000_e_x0000_&gt;_x0000_&lt;_x0000_/_x0000_B_x0000_a_x0000_c_x0000_k_x0000_u_x0000_p_x0000_F_x0000_i_x0000_l_x0000_e_x0000_&gt;_x0000_&lt;_x0000_B_x0000_a_x0000_c_x0000_k_x0000_u_x0000_p_x0000_F_x0000_i_x0000_l_x0000_e_x0000_&gt;_x0000_&lt;_x0000_P_x0000_a_x0000_t_x0000_h_x0000_&gt;_x0000_4_x0000_1_x0000_6_x0000_3_x0000_2_x0000_2_x0000_D_x0000_9_x0000_E_x0000_7_x0000_E_x0000_5_x0000_4_x0000_0_x0000_0_x0000_7_x0000_9_x0000_F_x0000_A_x0000_9_x0000_&lt;_x0000_/_x0000_P_x0000_a_x0000_t_x0000_h_x0000_&gt;_x0000_&lt;_x0000_S_x0000_i_x0000_z_x0000_e_x0000_&gt;_x0000_8_x0000_2_x0000_&lt;_x0000_/_x0000_S_x0000_i_x0000_z_x0000_e_x0000_&gt;_x0000_&lt;_x0000_m_x0000___x0000_c_x0000_b_x0000_O_x0000_f_x0000_f_x0000_s_x0000_e_x0000_t_x0000_H_x0000_e_x0000_a_x0000_d_x0000_e_x0000_r_x0000_&gt;_x0000_3_x0000_7_x0000_3_x0000_5_x0000_9_x0000_&lt;_x0000_/_x0000_m_x0000___x0000_c_x0000_b_x0000_O_x0000_f_x0000_f_x0000_s_x0000_e_x0000_t_x0000_H_x0000_e_x0000_a_x0000_d_x0000_e_x0000_r_x0000_&gt;_x0000_&lt;_x0000_D_x0000_e_x0000_l_x0000_e_x0000_t_x0000_e_x0000_&gt;_x0000_f_x0000_a_x0000_l_x0000_s_x0000_e_x0000_&lt;_x0000_/_x0000_D_x0000_e_x0000_l_x0000_e_x0000_t_x0000_e_x0000_&gt;_x0000_&lt;_x0000_C_x0000_r_x0000_e_x0000_a_x0000_t_x0000_e_x0000_d_x0000_T_x0000_i_x0000_m_x0000_e_x0000_s_x0000_t_x0000_a_x0000_m_x0000_p_x0000_&gt;_x0000_1_x0000_3_x0000_3_x0000_1_x0000_0_x0000_6_x0000_9_x0000_1_x0000_4_x0000_6_x0000_7_x0000_2_x0000_8_x0000_8_x0000_9_x0000_2_x0000_9_x0000_5_x0000_&lt;_x0000_/_x0000_C_x0000_r_x0000_e_x0000_a_x0000_t_x0000_e_x0000_d_x0000_T_x0000_i_x0000_m_x0000_e_x0000_s_x0000_t_x0000_a_x0000_m_x0000_p_x0000_&gt;_x0000_&lt;_x0000_A_x0000_c_x0000_c_x0000_e_x0000_s_x0000_s_x0000_&gt;_x0000_1_x0000_3_x0000_3_x0000_1_x0000_0_x0000_6_x0000_9_x0000_1_x0000_4_x0000_6_x0000_7_x0000_2_x0000_8_x0000_8_x0000_9_x0000_2_x0000_9_x0000_5_x0000_&lt;_x0000_/_x0000_A_x0000_c_x0000_c_x0000_e_x0000_s_x0000_s_x0000_&gt;_x0000_&lt;_x0000_L_x0000_a_x0000_s_x0000_t_x0000_W_x0000_r_x0000_i_x0000_t_x0000_e_x0000_T_x0000_i_x0000_m_x0000_e_x0000_&gt;_x0000_1_x0000_3_x0000_3_x0000_1_x0000_0_x0000_6_x0000_9_x0000_1_x0000_4_x0000_6_x0000_7_x0000_2_x0000_8_x0000_8_x0000_9_x0000_2_x0000_9_x0000_5_x0000_&lt;_x0000_/_x0000_L_x0000_a_x0000_s_x0000_t_x0000_W_x0000_r_x0000_i_x0000_t_x0000_e_x0000_T_x0000_i_x0000_m_x0000_e_x0000_&gt;_x0000_&lt;_x0000_/_x0000_B_x0000_a_x0000_c_x0000_k_x0000_u_x0000_p_x0000_F_x0000_i_x0000_l_x0000_e_x0000_&gt;_x0000_&lt;_x0000_B_x0000_a_x0000_c_x0000_k_x0000_u_x0000_p_x0000_F_x0000_i_x0000_l_x0000_e_x0000_&gt;_x0000_&lt;_x0000_P_x0000_a_x0000_t_x0000_h_x0000_&gt;_x0000_A_x0000_F_x0000_C_x0000_6_x0000_B_x0000_3_x0000_F_x0000_A_x0000_B_x0000_5_x0000_F_x0000_5_x0000_4_x0000_A_x0000_2_x0000_5_x0000_B_x0000_E_x0000_4_x0000_4_x0000_&lt;_x0000_/_x0000_P_x0000_a_x0000_t_x0000_h_x0000_&gt;_x0000_&lt;_x0000_S_x0000_i_x0000_z_x0000_e_x0000_&gt;_x0000_3_x0000_1_x0000_&lt;_x0000_/_x0000_S_x0000_i_x0000_z_x0000_e_x0000_&gt;_x0000_&lt;_x0000_m_x0000___x0000_c_x0000_b_x0000_O_x0000_f_x0000_f_x0000_s_x0000_e_x0000_t_x0000_H_x0000_e_x0000_a_x0000_d_x0000_e_x0000_r_x0000_&gt;_x0000_3_x0000_7_x0000_4_x0000_4_x0000_1_x0000_&lt;_x0000_/_x0000_m_x0000___x0000_c_x0000_b_x0000_O_x0000_f_x0000_f_x0000_s_x0000_e_x0000_t_x0000_H_x0000_e_x0000_a_x0000_d_x0000_e_x0000_r_x0000_&gt;_x0000_&lt;_x0000_D_x0000_e_x0000_l_x0000_e_x0000_t_x0000_e_x0000_&gt;_x0000_f_x0000_a_x0000_l_x0000_s_x0000_e_x0000_&lt;_x0000_/_x0000_D_x0000_e_x0000_l_x0000_e_x0000_t_x0000_e_x0000_&gt;_x0000_&lt;_x0000_C_x0000_r_x0000_e_x0000_a_x0000_t_x0000_e_x0000_d_x0000_T_x0000_i_x0000_m_x0000_e_x0000_s_x0000_t_x0000_a_x0000_m_x0000_p_x0000_&gt;_x0000_1_x0000_3_x0000_3_x0000_1_x0000_0_x0000_6_x0000_9_x0000_1_x0000_4_x0000_6_x0000_7_x0000_2_x0000_8_x0000_8_x0000_9_x0000_2_x0000_9_x0000_5_x0000_&lt;_x0000_/_x0000_C_x0000_r_x0000_e_x0000_a_x0000_t_x0000_e_x0000_d_x0000_T_x0000_i_x0000_m_x0000_e_x0000_s_x0000_t_x0000_a_x0000_m_x0000_p_x0000_&gt;_x0000_&lt;_x0000_A_x0000_c_x0000_c_x0000_e_x0000_s_x0000_s_x0000_&gt;_x0000_1_x0000_3_x0000_3_x0000_1_x0000_0_x0000_6_x0000_9_x0000_1_x0000_4_x0000_6_x0000_7_x0000_3_x0000_0_x0000_4_x0000_5_x0000_5_x0000_6_x0000_2_x0000_&lt;_x0000_/_x0000_A_x0000_c_x0000_c_x0000_e_x0000_s_x0000_s_x0000_&gt;_x0000_&lt;_x0000_L_x0000_a_x0000_s_x0000_t_x0000_W_x0000_r_x0000_i_x0000_t_x0000_e_x0000_T_x0000_i_x0000_m_x0000_e_x0000_&gt;_x0000_1_x0000_3_x0000_3_x0000_1_x0000_0_x0000_6_x0000_9_x0000_1_x0000_4_x0000_6_x0000_7_x0000_3_x0000_0_x0000_4_x0000_5_x0000_5_x0000_6_x0000_2_x0000_&lt;_x0000_/_x0000_L_x0000_a_x0000_s_x0000_t_x0000_W_x0000_r_x0000_i_x0000_t_x0000_e_x0000_T_x0000_i_x0000_m_x0000_e_x0000_&gt;_x0000_&lt;_x0000_/_x0000_B_x0000_a_x0000_c_x0000_k_x0000_u_x0000_p_x0000_F_x0000_i_x0000_l_x0000_e_x0000_&gt;_x0000_&lt;_x0000_B_x0000_a_x0000_c_x0000_k_x0000_u_x0000_p_x0000_F_x0000_i_x0000_l_x0000_e_x0000_&gt;_x0000_&lt;_x0000_P_x0000_a_x0000_t_x0000_h_x0000_&gt;_x0000_5_x0000_7_x0000_0_x0000_5_x0000_0_x0000_D_x0000_0_x0000_9_x0000_A_x0000_2_x0000_6_x0000_C_x0000_4_x0000_0_x0000_F_x0000_4_x0000_8_x0000_E_x0000_C_x0000_3_x0000_&lt;_x0000_/_x0000_P_x0000_a_x0000_t_x0000_h_x0000_&gt;_x0000_&lt;_x0000_S_x0000_i_x0000_z_x0000_e_x0000_&gt;_x0000_1_x0000_5_x0000_2_x0000_&lt;_x0000_/_x0000_S_x0000_i_x0000_z_x0000_e_x0000_&gt;_x0000_&lt;_x0000_m_x0000___x0000_c_x0000_b_x0000_O_x0000_f_x0000_f_x0000_s_x0000_e_x0000_t_x0000_H_x0000_e_x0000_a_x0000_d_x0000_e_x0000_r_x0000_&gt;_x0000_3_x0000_7_x0000_4_x0000_7_x0000_2_x0000_&lt;_x0000_/_x0000_m_x0000___x0000_c_x0000_b_x0000_O_x0000_f_x0000_f_x0000_s_x0000_e_x0000_t_x0000_H_x0000_e_x0000_a_x0000_d_x0000_e_x0000_r_x0000_&gt;_x0000_&lt;_x0000_D_x0000_e_x0000_l_x0000_e_x0000_t_x0000_e_x0000_&gt;_x0000_f_x0000_a_x0000_l_x0000_s_x0000_e_x0000_&lt;_x0000_/_x0000_D_x0000_e_x0000_l_x0000_e_x0000_t_x0000_e_x0000_&gt;_x0000_&lt;_x0000_C_x0000_r_x0000_e_x0000_a_x0000_t_x0000_e_x0000_d_x0000_T_x0000_i_x0000_m_x0000_e_x0000_s_x0000_t_x0000_a_x0000_m_x0000_p_x0000_&gt;_x0000_1_x0000_3_x0000_3_x0000_1_x0000_0_x0000_6_x0000_9_x0000_1_x0000_4_x0000_6_x0000_7_x0000_3_x0000_0_x0000_4_x0000_5_x0000_5_x0000_6_x0000_2_x0000_&lt;_x0000_/_x0000_C_x0000_r_x0000_e_x0000_a_x0000_t_x0000_e_x0000_d_x0000_T_x0000_i_x0000_m_x0000_e_x0000_s_x0000_t_x0000_a_x0000_m_x0000_p_x0000_&gt;_x0000_&lt;_x0000_A_x0000_c_x0000_c_x0000_e_x0000_s_x0000_s_x0000_&gt;_x0000_1_x0000_3_x0000_3_x0000_1_x0000_0_x0000_6_x0000_9_x0000_1_x0000_4_x0000_6_x0000_7_x0000_3_x0000_0_x0000_4_x0000_5_x0000_5_x0000_6_x0000_2_x0000_&lt;_x0000_/_x0000_A_x0000_c_x0000_c_x0000_e_x0000_s_x0000_s_x0000_&gt;_x0000_&lt;_x0000_L_x0000_a_x0000_s_x0000_t_x0000_W_x0000_r_x0000_i_x0000_t_x0000_e_x0000_T_x0000_i_x0000_m_x0000_e_x0000_&gt;_x0000_1_x0000_3_x0000_3_x0000_1_x0000_0_x0000_6_x0000_9_x0000_1_x0000_4_x0000_6_x0000_7_x0000_3_x0000_0_x0000_4_x0000_5_x0000_5_x0000_6_x0000_2_x0000_&lt;_x0000_/_x0000_L_x0000_a_x0000_s_x0000_t_x0000_W_x0000_r_x0000_i_x0000_t_x0000_e_x0000_T_x0000_i_x0000_m_x0000_e_x0000_&gt;_x0000_&lt;_x0000_/_x0000_B_x0000_a_x0000_c_x0000_k_x0000_u_x0000_p_x0000_F_x0000_i_x0000_l_x0000_e_x0000_&gt;_x0000_&lt;_x0000_B_x0000_a_x0000_c_x0000_k_x0000_u_x0000_p_x0000_F_x0000_i_x0000_l_x0000_e_x0000_&gt;_x0000_&lt;_x0000_P_x0000_a_x0000_t_x0000_h_x0000_&gt;_x0000_E_x0000_A_x0000_C_x0000_3_x0000_D_x0000_5_x0000_C_x0000_8_x0000_2_x0000_3_x0000_B_x0000_8_x0000_4_x0000_4_x0000_0_x0000_3_x0000_B_x0000_8_x0000_A_x0000_E_x0000_&lt;_x0000_/_x0000_P_x0000_a_x0000_t_x0000_h_x0000_&gt;_x0000_&lt;_x0000_S_x0000_i_x0000_z_x0000_e_x0000_&gt;_x0000_7_x0000_5_x0000_&lt;_x0000_/_x0000_S_x0000_i_x0000_z_x0000_e_x0000_&gt;_x0000_&lt;_x0000_m_x0000___x0000_c_x0000_b_x0000_O_x0000_f_x0000_f_x0000_s_x0000_e_x0000_t_x0000_H_x0000_e_x0000_a_x0000_d_x0000_e_x0000_r_x0000_&gt;_x0000_3_x0000_7_x0000_6_x0000_2_x0000_4_x0000_&lt;_x0000_/_x0000_m_x0000___x0000_c_x0000_b_x0000_O_x0000_f_x0000_f_x0000_s_x0000_e_x0000_t_x0000_H_x0000_e_x0000_a_x0000_d_x0000_e_x0000_r_x0000_&gt;_x0000_&lt;_x0000_D_x0000_e_x0000_l_x0000_e_x0000_t_x0000_e_x0000_&gt;_x0000_f_x0000_a_x0000_l_x0000_s_x0000_e_x0000_&lt;_x0000_/_x0000_D_x0000_e_x0000_l_x0000_e_x0000_t_x0000_e_x0000_&gt;_x0000_&lt;_x0000_C_x0000_r_x0000_e_x0000_a_x0000_t_x0000_e_x0000_d_x0000_T_x0000_i_x0000_m_x0000_e_x0000_s_x0000_t_x0000_a_x0000_m_x0000_p_x0000_&gt;_x0000_1_x0000_3_x0000_3_x0000_1_x0000_0_x0000_6_x0000_9_x0000_1_x0000_4_x0000_6_x0000_7_x0000_3_x0000_0_x0000_4_x0000_5_x0000_5_x0000_6_x0000_2_x0000_&lt;_x0000_/_x0000_C_x0000_r_x0000_e_x0000_a_x0000_t_x0000_e_x0000_d_x0000_T_x0000_i_x0000_m_x0000_e_x0000_s_x0000_t_x0000_a_x0000_m_x0000_p_x0000_&gt;_x0000_&lt;_x0000_A_x0000_c_x0000_c_x0000_e_x0000_s_x0000_s_x0000_&gt;_x0000_1_x0000_3_x0000_3_x0000_1_x0000_0_x0000_6_x0000_9_x0000_1_x0000_4_x0000_6_x0000_7_x0000_3_x0000_0_x0000_4_x0000_5_x0000_5_x0000_6_x0000_2_x0000_&lt;_x0000_/_x0000_A_x0000_c_x0000_c_x0000_e_x0000_s_x0000_s_x0000_&gt;_x0000_&lt;_x0000_L_x0000_a_x0000_s_x0000_t_x0000_W_x0000_r_x0000_i_x0000_t_x0000_e_x0000_T_x0000_i_x0000_m_x0000_e_x0000_&gt;_x0000_1_x0000_3_x0000_3_x0000_1_x0000_0_x0000_6_x0000_9_x0000_1_x0000_4_x0000_6_x0000_7_x0000_3_x0000_0_x0000_4_x0000_5_x0000_5_x0000_6_x0000_2_x0000_&lt;_x0000_/_x0000_L_x0000_a_x0000_s_x0000_t_x0000_W_x0000_r_x0000_i_x0000_t_x0000_e_x0000_T_x0000_i_x0000_m_x0000_e_x0000_&gt;_x0000_&lt;_x0000_/_x0000_B_x0000_a_x0000_c_x0000_k_x0000_u_x0000_p_x0000_F_x0000_i_x0000_l_x0000_e_x0000_&gt;_x0000_&lt;_x0000_B_x0000_a_x0000_c_x0000_k_x0000_u_x0000_p_x0000_F_x0000_i_x0000_l_x0000_e_x0000_&gt;_x0000_&lt;_x0000_P_x0000_a_x0000_t_x0000_h_x0000_&gt;_x0000_A_x0000_D_x0000_9_x0000_B_x0000_D_x0000_8_x0000_B_x0000_2_x0000_9_x0000_5_x0000_F_x0000_4_x0000_2_x0000_5_x0000_4_x0000_8_x0000_C_x0000_6_x0000_4_x0000_&lt;_x0000_/_x0000_P_x0000_a_x0000_t_x0000_h_x0000_&gt;_x0000_&lt;_x0000_S_x0000_i_x0000_z_x0000_e_x0000_&gt;_x0000_2_x0000_1_x0000_9_x0000_9_x0000_&lt;_x0000_/_x0000_S_x0000_i_x0000_z_x0000_e_x0000_&gt;_x0000_&lt;_x0000_m_x0000___x0000_c_x0000_b_x0000_O_x0000_f_x0000_f_x0000_s_x0000_e_x0000_t_x0000_H_x0000_e_x0000_a_x0000_d_x0000_e_x0000_r_x0000_&gt;_x0000_3_x0000_7_x0000_6_x0000_9_x0000_9_x0000_&lt;_x0000_/_x0000_m_x0000___x0000_c_x0000_b_x0000_O_x0000_f_x0000_f_x0000_s_x0000_e_x0000_t_x0000_H_x0000_e_x0000_a_x0000_d_x0000_e_x0000_r_x0000_&gt;_x0000_&lt;_x0000_D_x0000_e_x0000_l_x0000_e_x0000_t_x0000_e_x0000_&gt;_x0000_f_x0000_a_x0000_l_x0000_s_x0000_e_x0000_&lt;_x0000_/_x0000_D_x0000_e_x0000_l_x0000_e_x0000_t_x0000_e_x0000_&gt;_x0000_&lt;_x0000_C_x0000_r_x0000_e_x0000_a_x0000_t_x0000_e_x0000_d_x0000_T_x0000_i_x0000_m_x0000_e_x0000_s_x0000_t_x0000_a_x0000_m_x0000_p_x0000_&gt;_x0000_1_x0000_3_x0000_3_x0000_1_x0000_0_x0000_6_x0000_9_x0000_1_x0000_4_x0000_6_x0000_7_x0000_3_x0000_0_x0000_4_x0000_5_x0000_5_x0000_6_x0000_2_x0000_&lt;_x0000_/_x0000_C_x0000_r_x0000_e_x0000_a_x0000_t_x0000_e_x0000_d_x0000_T_x0000_i_x0000_m_x0000_e_x0000_s_x0000_t_x0000_a_x0000_m_x0000_p_x0000_&gt;_x0000_&lt;_x0000_A_x0000_c_x0000_c_x0000_e_x0000_s_x0000_s_x0000_&gt;_x0000_1_x0000_3_x0000_3_x0000_1_x0000_0_x0000_6_x0000_9_x0000_1_x0000_4_x0000_6_x0000_7_x0000_3_x0000_2_x0000_0_x0000_1_x0000_8_x0000_3_x0000_6_x0000_&lt;_x0000_/_x0000_A_x0000_c_x0000_c_x0000_e_x0000_s_x0000_s_x0000_&gt;_x0000_&lt;_x0000_L_x0000_a_x0000_s_x0000_t_x0000_W_x0000_r_x0000_i_x0000_t_x0000_e_x0000_T_x0000_i_x0000_m_x0000_e_x0000_&gt;_x0000_1_x0000_3_x0000_3_x0000_1_x0000_0_x0000_6_x0000_9_x0000_1_x0000_4_x0000_6_x0000_7_x0000_3_x0000_2_x0000_0_x0000_1_x0000_8_x0000_3_x0000_6_x0000_&lt;_x0000_/_x0000_L_x0000_a_x0000_s_x0000_t_x0000_W_x0000_r_x0000_i_x0000_t_x0000_e_x0000_T_x0000_i_x0000_m_x0000_e_x0000_&gt;_x0000_&lt;_x0000_/_x0000_B_x0000_a_x0000_c_x0000_k_x0000_u_x0000_p_x0000_F_x0000_i_x0000_l_x0000_e_x0000_&gt;_x0000_&lt;_x0000_B_x0000_a_x0000_c_x0000_k_x0000_u_x0000_p_x0000_F_x0000_i_x0000_l_x0000_e_x0000_&gt;_x0000_&lt;_x0000_P_x0000_a_x0000_t_x0000_h_x0000_&gt;_x0000_7_x0000_D_x0000_5_x0000_8_x0000_C_x0000_B_x0000_E_x0000_4_x0000_6_x0000_8_x0000_9_x0000_4_x0000_D_x0000_9_x0000_4_x0000_9_x0000_6_x0000_C_x0000_E_x0000_&lt;_x0000_/_x0000_P_x0000_a_x0000_t_x0000_h_x0000_&gt;_x0000_&lt;_x0000_S_x0000_i_x0000_z_x0000_e_x0000_&gt;_x0000_1_x0000_5_x0000_0_x0000_8_x0000_&lt;_x0000_/_x0000_S_x0000_i_x0000_z_x0000_e_x0000_&gt;_x0000_&lt;_x0000_m_x0000___x0000_c_x0000_b_x0000_O_x0000_f_x0000_f_x0000_s_x0000_e_x0000_t_x0000_H_x0000_e_x0000_a_x0000_d_x0000_e_x0000_r_x0000_&gt;_x0000_3_x0000_9_x0000_8_x0000_9_x0000_8_x0000_&lt;_x0000_/_x0000_m_x0000___x0000_c_x0000_b_x0000_O_x0000_f_x0000_f_x0000_s_x0000_e_x0000_t_x0000_H_x0000_e_x0000_a_x0000_d_x0000_e_x0000_r_x0000_&gt;_x0000_&lt;_x0000_D_x0000_e_x0000_l_x0000_e_x0000_t_x0000_e_x0000_&gt;_x0000_f_x0000_a_x0000_l_x0000_s_x0000_e_x0000_&lt;_x0000_/_x0000_D_x0000_e_x0000_l_x0000_e_x0000_t_x0000_e_x0000_&gt;_x0000_&lt;_x0000_C_x0000_r_x0000_e_x0000_a_x0000_t_x0000_e_x0000_d_x0000_T_x0000_i_x0000_m_x0000_e_x0000_s_x0000_t_x0000_a_x0000_m_x0000_p_x0000_&gt;_x0000_1_x0000_3_x0000_3_x0000_1_x0000_0_x0000_6_x0000_9_x0000_1_x0000_4_x0000_6_x0000_7_x0000_3_x0000_2_x0000_0_x0000_1_x0000_8_x0000_3_x0000_6_x0000_&lt;_x0000_/_x0000_C_x0000_r_x0000_e_x0000_a_x0000_t_x0000_e_x0000_d_x0000_T_x0000_i_x0000_m_x0000_e_x0000_s_x0000_t_x0000_a_x0000_m_x0000_p_x0000_&gt;_x0000_&lt;_x0000_A_x0000_c_x0000_c_x0000_e_x0000_s_x0000_s_x0000_&gt;_x0000_1_x0000_3_x0000_3_x0000_1_x0000_0_x0000_6_x0000_9_x0000_1_x0000_4_x0000_6_x0000_7_x0000_3_x0000_3_x0000_5_x0000_8_x0000_1_x0000_9_x0000_4_x0000_&lt;_x0000_/_x0000_A_x0000_c_x0000_c_x0000_e_x0000_s_x0000_s_x0000_&gt;_x0000_&lt;_x0000_L_x0000_a_x0000_s_x0000_t_x0000_W_x0000_r_x0000_i_x0000_t_x0000_e_x0000_T_x0000_i_x0000_m_x0000_e_x0000_&gt;_x0000_1_x0000_3_x0000_3_x0000_1_x0000_0_x0000_6_x0000_9_x0000_1_x0000_4_x0000_6_x0000_7_x0000_3_x0000_3_x0000_5_x0000_8_x0000_1_x0000_9_x0000_4_x0000_&lt;_x0000_/_x0000_L_x0000_a_x0000_s_x0000_t_x0000_W_x0000_r_x0000_i_x0000_t_x0000_e_x0000_T_x0000_i_x0000_m_x0000_e_x0000_&gt;_x0000_&lt;_x0000_/_x0000_B_x0000_a_x0000_c_x0000_k_x0000_u_x0000_p_x0000_F_x0000_i_x0000_l_x0000_e_x0000_&gt;_x0000_&lt;_x0000_B_x0000_a_x0000_c_x0000_k_x0000_u_x0000_p_x0000_F_x0000_i_x0000_l_x0000_e_x0000_&gt;_x0000_&lt;_x0000_P_x0000_a_x0000_t_x0000_h_x0000_&gt;_x0000_1_x0000_2_x0000_7_x0000_3_x0000_0_x0000_8_x0000_C_x0000_3_x0000_8_x0000_8_x0000_4_x0000_8_x0000_4_x0000_0_x0000_0_x0000_2_x0000_B_x0000_1_x0000_5_x0000_3_x0000_&lt;_x0000_/_x0000_P_x0000_a_x0000_t_x0000_h_x0000_&gt;_x0000_&lt;_x0000_S_x0000_i_x0000_z_x0000_e_x0000_&gt;_x0000_8_x0000_9_x0000_&lt;_x0000_/_x0000_S_x0000_i_x0000_z_x0000_e_x0000_&gt;_x0000_&lt;_x0000_m_x0000___x0000_c_x0000_b_x0000_O_x0000_f_x0000_f_x0000_s_x0000_e_x0000_t_x0000_H_x0000_e_x0000_a_x0000_d_x0000_e_x0000_r_x0000_&gt;_x0000_4_x0000_1_x0000_4_x0000_0_x0000_6_x0000_&lt;_x0000_/_x0000_m_x0000___x0000_c_x0000_b_x0000_O_x0000_f_x0000_f_x0000_s_x0000_e_x0000_t_x0000_H_x0000_e_x0000_a_x0000_d_x0000_e_x0000_r_x0000_&gt;_x0000_&lt;_x0000_D_x0000_e_x0000_l_x0000_e_x0000_t_x0000_e_x0000_&gt;_x0000_f_x0000_a_x0000_l_x0000_s_x0000_e_x0000_&lt;_x0000_/_x0000_D_x0000_e_x0000_l_x0000_e_x0000_t_x0000_e_x0000_&gt;_x0000_&lt;_x0000_C_x0000_r_x0000_e_x0000_a_x0000_t_x0000_e_x0000_d_x0000_T_x0000_i_x0000_m_x0000_e_x0000_s_x0000_t_x0000_a_x0000_m_x0000_p_x0000_&gt;_x0000_1_x0000_3_x0000_3_x0000_1_x0000_0_x0000_6_x0000_9_x0000_1_x0000_4_x0000_6_x0000_7_x0000_3_x0000_3_x0000_5_x0000_8_x0000_1_x0000_9_x0000_4_x0000_&lt;_x0000_/_x0000_C_x0000_r_x0000_e_x0000_a_x0000_t_x0000_e_x0000_d_x0000_T_x0000_i_x0000_m_x0000_e_x0000_s_x0000_t_x0000_a_x0000_m_x0000_p_x0000_&gt;_x0000_&lt;_x0000_A_x0000_c_x0000_c_x0000_e_x0000_s_x0000_s_x0000_&gt;_x0000_1_x0000_3_x0000_3_x0000_1_x0000_0_x0000_6_x0000_9_x0000_1_x0000_4_x0000_6_x0000_7_x0000_3_x0000_3_x0000_5_x0000_8_x0000_1_x0000_9_x0000_4_x0000_&lt;_x0000_/_x0000_A_x0000_c_x0000_c_x0000_e_x0000_s_x0000_s_x0000_&gt;_x0000_&lt;_x0000_L_x0000_a_x0000_s_x0000_t_x0000_W_x0000_r_x0000_i_x0000_t_x0000_e_x0000_T_x0000_i_x0000_m_x0000_e_x0000_&gt;_x0000_1_x0000_3_x0000_3_x0000_1_x0000_0_x0000_6_x0000_9_x0000_1_x0000_4_x0000_6_x0000_7_x0000_3_x0000_3_x0000_5_x0000_8_x0000_1_x0000_9_x0000_4_x0000_&lt;_x0000_/_x0000_L_x0000_a_x0000_s_x0000_t_x0000_W_x0000_r_x0000_i_x0000_t_x0000_e_x0000_T_x0000_i_x0000_m_x0000_e_x0000_&gt;_x0000_&lt;_x0000_/_x0000_B_x0000_a_x0000_c_x0000_k_x0000_u_x0000_p_x0000_F_x0000_i_x0000_l_x0000_e_x0000_&gt;_x0000_&lt;_x0000_B_x0000_a_x0000_c_x0000_k_x0000_u_x0000_p_x0000_F_x0000_i_x0000_l_x0000_e_x0000_&gt;_x0000_&lt;_x0000_P_x0000_a_x0000_t_x0000_h_x0000_&gt;_x0000_D_x0000_8_x0000_5_x0000_4_x0000_E_x0000_7_x0000_0_x0000_8_x0000_A_x0000_8_x0000_E_x0000_D_x0000_4_x0000_7_x0000_1_x0000_8_x0000_A_x0000_8_x0000_7_x0000_5_x0000_&lt;_x0000_/_x0000_P_x0000_a_x0000_t_x0000_h_x0000_&gt;_x0000_&lt;_x0000_S_x0000_i_x0000_z_x0000_e_x0000_&gt;_x0000_1_x0000_6_x0000_1_x0000_3_x0000_3_x0000_&lt;_x0000_/_x0000_S_x0000_i_x0000_z_x0000_e_x0000_&gt;_x0000_&lt;_x0000_m_x0000___x0000_c_x0000_b_x0000_O_x0000_f_x0000_f_x0000_s_x0000_e_x0000_t_x0000_H_x0000_e_x0000_a_x0000_d_x0000_e_x0000_r_x0000_&gt;_x0000_4_x0000_1_x0000_4_x0000_9_x0000_5_x0000_&lt;_x0000_/_x0000_m_x0000___x0000_c_x0000_b_x0000_O_x0000_f_x0000_f_x0000_s_x0000_e_x0000_t_x0000_H_x0000_e_x0000_a_x0000_d_x0000_e_x0000_r_x0000_&gt;_x0000_&lt;_x0000_D_x0000_e_x0000_l_x0000_e_x0000_t_x0000_e_x0000_&gt;_x0000_f_x0000_a_x0000_l_x0000_s_x0000_e_x0000_&lt;_x0000_/_x0000_D_x0000_e_x0000_l_x0000_e_x0000_t_x0000_e_x0000_&gt;_x0000_&lt;_x0000_C_x0000_r_x0000_e_x0000_a_x0000_t_x0000_e_x0000_d_x0000_T_x0000_i_x0000_m_x0000_e_x0000_s_x0000_t_x0000_a_x0000_m_x0000_p_x0000_&gt;_x0000_1_x0000_3_x0000_3_x0000_1_x0000_0_x0000_6_x0000_9_x0000_1_x0000_4_x0000_6_x0000_7_x0000_3_x0000_3_x0000_5_x0000_8_x0000_1_x0000_9_x0000_4_x0000_&lt;_x0000_/_x0000_C_x0000_r_x0000_e_x0000_a_x0000_t_x0000_e_x0000_d_x0000_T_x0000_i_x0000_m_x0000_e_x0000_s_x0000_t_x0000_a_x0000_m_x0000_p_x0000_&gt;_x0000_&lt;_x0000_A_x0000_c_x0000_c_x0000_e_x0000_s_x0000_s_x0000_&gt;_x0000_1_x0000_3_x0000_3_x0000_1_x0000_0_x0000_6_x0000_9_x0000_1_x0000_4_x0000_6_x0000_7_x0000_3_x0000_6_x0000_7_x0000_0_x0000_6_x0000_5_x0000_3_x0000_&lt;_x0000_/_x0000_A_x0000_c_x0000_c_x0000_e_x0000_s_x0000_s_x0000_&gt;_x0000_&lt;_x0000_L_x0000_a_x0000_s_x0000_t_x0000_W_x0000_r_x0000_i_x0000_t_x0000_e_x0000_T_x0000_i_x0000_m_x0000_e_x0000_&gt;_x0000_1_x0000_3_x0000_3_x0000_1_x0000_0_x0000_6_x0000_9_x0000_1_x0000_4_x0000_6_x0000_7_x0000_3_x0000_6_x0000_7_x0000_0_x0000_6_x0000_5_x0000_3_x0000_&lt;_x0000_/_x0000_L_x0000_a_x0000_s_x0000_t_x0000_W_x0000_r_x0000_i_x0000_t_x0000_e_x0000_T_x0000_i_x0000_m_x0000_e_x0000_&gt;_x0000_&lt;_x0000_/_x0000_B_x0000_a_x0000_c_x0000_k_x0000_u_x0000_p_x0000_F_x0000_i_x0000_l_x0000_e_x0000_&gt;_x0000_&lt;_x0000_B_x0000_a_x0000_c_x0000_k_x0000_u_x0000_p_x0000_F_x0000_i_x0000_l_x0000_e_x0000_&gt;_x0000_&lt;_x0000_P_x0000_a_x0000_t_x0000_h_x0000_&gt;_x0000_B_x0000_0_x0000_2_x0000_B_x0000_B_x0000_7_x0000_E_x0000_E_x0000_8_x0000_8_x0000_D_x0000_3_x0000_4_x0000_1_x0000_6_x0000_A_x0000_A_x0000_D_x0000_A_x0000_5_x0000_&lt;_x0000_/_x0000_P_x0000_a_x0000_t_x0000_h_x0000_&gt;_x0000_&lt;_x0000_S_x0000_i_x0000_z_x0000_e_x0000_&gt;_x0000_2_x0000_6_x0000_&lt;_x0000_/_x0000_S_x0000_i_x0000_z_x0000_e_x0000_&gt;_x0000_&lt;_x0000_m_x0000___x0000_c_x0000_b_x0000_O_x0000_f_x0000_f_x0000_s_x0000_e_x0000_t_x0000_H_x0000_e_x0000_a_x0000_d_x0000_e_x0000_r_x0000_&gt;_x0000_5_x0000_7_x0000_6_x0000_2_x0000_8_x0000_&lt;_x0000_/_x0000_m_x0000___x0000_c_x0000_b_x0000_O_x0000_f_x0000_f_x0000_s_x0000_e_x0000_t_x0000_H_x0000_e_x0000_a_x0000_d_x0000_e_x0000_r_x0000_&gt;_x0000_&lt;_x0000_D_x0000_e_x0000_l_x0000_e_x0000_t_x0000_e_x0000_&gt;_x0000_f_x0000_a_x0000_l_x0000_s_x0000_e_x0000_&lt;_x0000_/_x0000_D_x0000_e_x0000_l_x0000_e_x0000_t_x0000_e_x0000_&gt;_x0000_&lt;_x0000_C_x0000_r_x0000_e_x0000_a_x0000_t_x0000_e_x0000_d_x0000_T_x0000_i_x0000_m_x0000_e_x0000_s_x0000_t_x0000_a_x0000_m_x0000_p_x0000_&gt;_x0000_1_x0000_3_x0000_3_x0000_1_x0000_0_x0000_6_x0000_9_x0000_1_x0000_4_x0000_6_x0000_7_x0000_3_x0000_6_x0000_7_x0000_0_x0000_6_x0000_5_x0000_3_x0000_&lt;_x0000_/_x0000_C_x0000_r_x0000_e_x0000_a_x0000_t_x0000_e_x0000_d_x0000_T_x0000_i_x0000_m_x0000_e_x0000_s_x0000_t_x0000_a_x0000_m_x0000_p_x0000_&gt;_x0000_&lt;_x0000_A_x0000_c_x0000_c_x0000_e_x0000_s_x0000_s_x0000_&gt;_x0000_1_x0000_3_x0000_3_x0000_1_x0000_0_x0000_6_x0000_9_x0000_1_x0000_4_x0000_6_x0000_7_x0000_3_x0000_8_x0000_2_x0000_6_x0000_8_x0000_1_x0000_3_x0000_&lt;_x0000_/_x0000_A_x0000_c_x0000_c_x0000_e_x0000_s_x0000_s_x0000_&gt;_x0000_&lt;_x0000_L_x0000_a_x0000_s_x0000_t_x0000_W_x0000_r_x0000_i_x0000_t_x0000_e_x0000_T_x0000_i_x0000_m_x0000_e_x0000_&gt;_x0000_1_x0000_3_x0000_3_x0000_1_x0000_0_x0000_6_x0000_9_x0000_1_x0000_4_x0000_6_x0000_7_x0000_3_x0000_8_x0000_2_x0000_6_x0000_8_x0000_1_x0000_3_x0000_&lt;_x0000_/_x0000_L_x0000_a_x0000_s_x0000_t_x0000_W_x0000_r_x0000_i_x0000_t_x0000_e_x0000_T_x0000_i_x0000_m_x0000_e_x0000_&gt;_x0000_&lt;_x0000_/_x0000_B_x0000_a_x0000_c_x0000_k_x0000_u_x0000_p_x0000_F_x0000_i_x0000_l_x0000_e_x0000_&gt;_x0000_&lt;_x0000_B_x0000_a_x0000_c_x0000_k_x0000_u_x0000_p_x0000_F_x0000_i_x0000_l_x0000_e_x0000_&gt;_x0000_&lt;_x0000_P_x0000_a_x0000_t_x0000_h_x0000_&gt;_x0000_4_x0000_F_x0000_6_x0000_9_x0000_7_x0000_6_x0000_8_x0000_E_x0000_4_x0000_D_x0000_A_x0000_0_x0000_4_x0000_E_x0000_C_x0000_F_x0000_A_x0000_C_x0000_4_x0000_5_x0000_&lt;_x0000_/_x0000_P_x0000_a_x0000_t_x0000_h_x0000_&gt;_x0000_&lt;_x0000_S_x0000_i_x0000_z_x0000_e_x0000_&gt;_x0000_4_x0000_6_x0000_&lt;_x0000_/_x0000_S_x0000_i_x0000_z_x0000_e_x0000_&gt;_x0000_&lt;_x0000_m_x0000___x0000_c_x0000_b_x0000_O_x0000_f_x0000_f_x0000_s_x0000_e_x0000_t_x0000_H_x0000_e_x0000_a_x0000_d_x0000_e_x0000_r_x0000_&gt;_x0000_5_x0000_7_x0000_6_x0000_5_x0000_4_x0000_&lt;_x0000_/_x0000_m_x0000___x0000_c_x0000_b_x0000_O_x0000_f_x0000_f_x0000_s_x0000_e_x0000_t_x0000_H_x0000_e_x0000_a_x0000_d_x0000_e_x0000_r_x0000_&gt;_x0000_&lt;_x0000_D_x0000_e_x0000_l_x0000_e_x0000_t_x0000_e_x0000_&gt;_x0000_f_x0000_a_x0000_l_x0000_s_x0000_e_x0000_&lt;_x0000_/_x0000_D_x0000_e_x0000_l_x0000_e_x0000_t_x0000_e_x0000_&gt;_x0000_&lt;_x0000_C_x0000_r_x0000_e_x0000_a_x0000_t_x0000_e_x0000_d_x0000_T_x0000_i_x0000_m_x0000_e_x0000_s_x0000_t_x0000_a_x0000_m_x0000_p_x0000_&gt;_x0000_1_x0000_3_x0000_3_x0000_1_x0000_0_x0000_6_x0000_9_x0000_1_x0000_4_x0000_6_x0000_7_x0000_3_x0000_8_x0000_2_x0000_6_x0000_8_x0000_1_x0000_3_x0000_&lt;_x0000_/_x0000_C_x0000_r_x0000_e_x0000_a_x0000_t_x0000_e_x0000_d_x0000_T_x0000_i_x0000_m_x0000_e_x0000_s_x0000_t_x0000_a_x0000_m_x0000_p_x0000_&gt;_x0000_&lt;_x0000_A_x0000_c_x0000_c_x0000_e_x0000_s_x0000_s_x0000_&gt;_x0000_1_x0000_3_x0000_3_x0000_1_x0000_0_x0000_6_x0000_9_x0000_1_x0000_4_x0000_6_x0000_7_x0000_3_x0000_9_x0000_8_x0000_3_x0000_0_x0000_5_x0000_1_x0000_&lt;_x0000_/_x0000_A_x0000_c_x0000_c_x0000_e_x0000_s_x0000_s_x0000_&gt;_x0000_&lt;_x0000_L_x0000_a_x0000_s_x0000_t_x0000_W_x0000_r_x0000_i_x0000_t_x0000_e_x0000_T_x0000_i_x0000_m_x0000_e_x0000_&gt;_x0000_1_x0000_3_x0000_3_x0000_1_x0000_0_x0000_6_x0000_9_x0000_1_x0000_4_x0000_6_x0000_7_x0000_3_x0000_9_x0000_8_x0000_3_x0000_0_x0000_5_x0000_1_x0000_&lt;_x0000_/_x0000_L_x0000_a_x0000_s_x0000_t_x0000_W_x0000_r_x0000_i_x0000_t_x0000_e_x0000_T_x0000_i_x0000_m_x0000_e_x0000_&gt;_x0000_&lt;_x0000_/_x0000_B_x0000_a_x0000_c_x0000_k_x0000_u_x0000_p_x0000_F_x0000_i_x0000_l_x0000_e_x0000_&gt;_x0000_&lt;_x0000_B_x0000_a_x0000_c_x0000_k_x0000_u_x0000_p_x0000_F_x0000_i_x0000_l_x0000_e_x0000_&gt;_x0000_&lt;_x0000_P_x0000_a_x0000_t_x0000_h_x0000_&gt;_x0000_E_x0000_4_x0000_7_x0000_2_x0000_8_x0000_0_x0000_3_x0000_6_x0000_E_x0000_D_x0000_D_x0000_6_x0000_4_x0000_0_x0000_F_x0000_1_x0000_B_x0000_C_x0000_C_x0000_2_x0000_&lt;_x0000_/_x0000_P_x0000_a_x0000_t_x0000_h_x0000_&gt;_x0000_&lt;_x0000_S_x0000_i_x0000_z_x0000_e_x0000_&gt;_x0000_9_x0000_8_x0000_&lt;_x0000_/_x0000_S_x0000_i_x0000_z_x0000_e_x0000_&gt;_x0000_&lt;_x0000_m_x0000___x0000_c_x0000_b_x0000_O_x0000_f_x0000_f_x0000_s_x0000_e_x0000_t_x0000_H_x0000_e_x0000_a_x0000_d_x0000_e_x0000_r_x0000_&gt;_x0000_5_x0000_7_x0000_7_x0000_0_x0000_0_x0000_&lt;_x0000_/_x0000_m_x0000___x0000_c_x0000_b_x0000_O_x0000_f_x0000_f_x0000_s_x0000_e_x0000_t_x0000_H_x0000_e_x0000_a_x0000_d_x0000_e_x0000_r_x0000_&gt;_x0000_&lt;_x0000_D_x0000_e_x0000_l_x0000_e_x0000_t_x0000_e_x0000_&gt;_x0000_f_x0000_a_x0000_l_x0000_s_x0000_e_x0000_&lt;_x0000_/_x0000_D_x0000_e_x0000_l_x0000_e_x0000_t_x0000_e_x0000_&gt;_x0000_&lt;_x0000_C_x0000_r_x0000_e_x0000_a_x0000_t_x0000_e_x0000_d_x0000_T_x0000_i_x0000_m_x0000_e_x0000_s_x0000_t_x0000_a_x0000_m_x0000_p_x0000_&gt;_x0000_1_x0000_3_x0000_3_x0000_1_x0000_0_x0000_6_x0000_9_x0000_1_x0000_4_x0000_6_x0000_7_x0000_3_x0000_9_x0000_8_x0000_3_x0000_0_x0000_5_x0000_1_x0000_&lt;_x0000_/_x0000_C_x0000_r_x0000_e_x0000_a_x0000_t_x0000_e_x0000_d_x0000_T_x0000_i_x0000_m_x0000_e_x0000_s_x0000_t_x0000_a_x0000_m_x0000_p_x0000_&gt;_x0000_&lt;_x0000_A_x0000_c_x0000_c_x0000_e_x0000_s_x0000_s_x0000_&gt;_x0000_1_x0000_3_x0000_3_x0000_1_x0000_0_x0000_6_x0000_9_x0000_1_x0000_4_x0000_6_x0000_7_x0000_3_x0000_9_x0000_8_x0000_3_x0000_0_x0000_5_x0000_1_x0000_&lt;_x0000_/_x0000_A_x0000_c_x0000_c_x0000_e_x0000_s_x0000_s_x0000_&gt;_x0000_&lt;_x0000_L_x0000_a_x0000_s_x0000_t_x0000_W_x0000_r_x0000_i_x0000_t_x0000_e_x0000_T_x0000_i_x0000_m_x0000_e_x0000_&gt;_x0000_1_x0000_3_x0000_3_x0000_1_x0000_0_x0000_6_x0000_9_x0000_1_x0000_4_x0000_6_x0000_7_x0000_3_x0000_9_x0000_8_x0000_3_x0000_0_x0000_5_x0000_1_x0000_&lt;_x0000_/_x0000_L_x0000_a_x0000_s_x0000_t_x0000_W_x0000_r_x0000_i_x0000_t_x0000_e_x0000_T_x0000_i_x0000_m_x0000_e_x0000_&gt;_x0000_&lt;_x0000_/_x0000_B_x0000_a_x0000_c_x0000_k_x0000_u_x0000_p_x0000_F_x0000_i_x0000_l_x0000_e_x0000_&gt;_x0000_&lt;_x0000_B_x0000_a_x0000_c_x0000_k_x0000_u_x0000_p_x0000_F_x0000_i_x0000_l_x0000_e_x0000_&gt;_x0000_&lt;_x0000_P_x0000_a_x0000_t_x0000_h_x0000_&gt;_x0000_9_x0000_1_x0000_9_x0000_D_x0000_2_x0000_F_x0000_C_x0000_1_x0000_D_x0000_D_x0000_C_x0000_F_x0000_4_x0000_A_x0000_9_x0000_B_x0000_9_x0000_9_x0000_E_x0000_B_x0000_&lt;_x0000_/_x0000_P_x0000_a_x0000_t_x0000_h_x0000_&gt;_x0000_&lt;_x0000_S_x0000_i_x0000_z_x0000_e_x0000_&gt;_x0000_4_x0000_1_x0000_7_x0000_&lt;_x0000_/_x0000_S_x0000_i_x0000_z_x0000_e_x0000_&gt;_x0000_&lt;_x0000_m_x0000___x0000_c_x0000_b_x0000_O_x0000_f_x0000_f_x0000_s_x0000_e_x0000_t_x0000_H_x0000_e_x0000_a_x0000_d_x0000_e_x0000_r_x0000_&gt;_x0000_5_x0000_7_x0000_7_x0000_9_x0000_8_x0000_&lt;_x0000_/_x0000_m_x0000___x0000_c_x0000_b_x0000_O_x0000_f_x0000_f_x0000_s_x0000_e_x0000_t_x0000_H_x0000_e_x0000_a_x0000_d_x0000_e_x0000_r_x0000_&gt;_x0000_&lt;_x0000_D_x0000_e_x0000_l_x0000_e_x0000_t_x0000_e_x0000_&gt;_x0000_f_x0000_a_x0000_l_x0000_s_x0000_e_x0000_&lt;_x0000_/_x0000_D_x0000_e_x0000_l_x0000_e_x0000_t_x0000_e_x0000_&gt;_x0000_&lt;_x0000_C_x0000_r_x0000_e_x0000_a_x0000_t_x0000_e_x0000_d_x0000_T_x0000_i_x0000_m_x0000_e_x0000_s_x0000_t_x0000_a_x0000_m_x0000_p_x0000_&gt;_x0000_1_x0000_3_x0000_3_x0000_1_x0000_0_x0000_6_x0000_9_x0000_1_x0000_4_x0000_6_x0000_7_x0000_3_x0000_9_x0000_8_x0000_3_x0000_0_x0000_5_x0000_1_x0000_&lt;_x0000_/_x0000_C_x0000_r_x0000_e_x0000_a_x0000_t_x0000_e_x0000_d_x0000_T_x0000_i_x0000_m_x0000_e_x0000_s_x0000_t_x0000_a_x0000_m_x0000_p_x0000_&gt;_x0000_&lt;_x0000_A_x0000_c_x0000_c_x0000_e_x0000_s_x0000_s_x0000_&gt;_x0000_1_x0000_3_x0000_3_x0000_1_x0000_0_x0000_6_x0000_9_x0000_1_x0000_4_x0000_6_x0000_7_x0000_4_x0000_4_x0000_5_x0000_1_x0000_8_x0000_4_x0000_2_x0000_&lt;_x0000_/_x0000_A_x0000_c_x0000_c_x0000_e_x0000_s_x0000_s_x0000_&gt;_x0000_&lt;_x0000_L_x0000_a_x0000_s_x0000_t_x0000_W_x0000_r_x0000_i_x0000_t_x0000_e_x0000_T_x0000_i_x0000_m_x0000_e_x0000_&gt;_x0000_1_x0000_3_x0000_3_x0000_1_x0000_0_x0000_6_x0000_9_x0000_1_x0000_4_x0000_6_x0000_7_x0000_4_x0000_4_x0000_5_x0000_1_x0000_8_x0000_4_x0000_2_x0000_&lt;_x0000_/_x0000_L_x0000_a_x0000_s_x0000_t_x0000_W_x0000_r_x0000_i_x0000_t_x0000_e_x0000_T_x0000_i_x0000_m_x0000_e_x0000_&gt;_x0000_&lt;_x0000_/_x0000_B_x0000_a_x0000_c_x0000_k_x0000_u_x0000_p_x0000_F_x0000_i_x0000_l_x0000_e_x0000_&gt;_x0000_&lt;_x0000_B_x0000_a_x0000_c_x0000_k_x0000_u_x0000_p_x0000_F_x0000_i_x0000_l_x0000_e_x0000_&gt;_x0000_&lt;_x0000_P_x0000_a_x0000_t_x0000_h_x0000_&gt;_x0000_6_x0000_E_x0000_4_x0000_F_x0000_A_x0000_D_x0000_A_x0000_E_x0000_E_x0000_9_x0000_D_x0000_8_x0000_4_x0000_5_x0000_C_x0000_8_x0000_8_x0000_D_x0000_8_x0000_7_x0000_&lt;_x0000_/_x0000_P_x0000_a_x0000_t_x0000_h_x0000_&gt;_x0000_&lt;_x0000_S_x0000_i_x0000_z_x0000_e_x0000_&gt;_x0000_8_x0000_9_x0000_&lt;_x0000_/_x0000_S_x0000_i_x0000_z_x0000_e_x0000_&gt;_x0000_&lt;_x0000_m_x0000___x0000_c_x0000_b_x0000_O_x0000_f_x0000_f_x0000_s_x0000_e_x0000_t_x0000_H_x0000_e_x0000_a_x0000_d_x0000_e_x0000_r_x0000_&gt;_x0000_5_x0000_8_x0000_2_x0000_1_x0000_5_x0000_&lt;_x0000_/_x0000_m_x0000___x0000_c_x0000_b_x0000_O_x0000_f_x0000_f_x0000_s_x0000_e_x0000_t_x0000_H_x0000_e_x0000_a_x0000_d_x0000_e_x0000_r_x0000_&gt;_x0000_&lt;_x0000_D_x0000_e_x0000_l_x0000_e_x0000_t_x0000_e_x0000_&gt;_x0000_f_x0000_a_x0000_l_x0000_s_x0000_e_x0000_&lt;_x0000_/_x0000_D_x0000_e_x0000_l_x0000_e_x0000_t_x0000_e_x0000_&gt;_x0000_&lt;_x0000_C_x0000_r_x0000_e_x0000_a_x0000_t_x0000_e_x0000_d_x0000_T_x0000_i_x0000_m_x0000_e_x0000_s_x0000_t_x0000_a_x0000_m_x0000_p_x0000_&gt;_x0000_1_x0000_3_x0000_3_x0000_1_x0000_0_x0000_6_x0000_9_x0000_1_x0000_4_x0000_6_x0000_7_x0000_4_x0000_4_x0000_5_x0000_1_x0000_8_x0000_4_x0000_2_x0000_&lt;_x0000_/_x0000_C_x0000_r_x0000_e_x0000_a_x0000_t_x0000_e_x0000_d_x0000_T_x0000_i_x0000_m_x0000_e_x0000_s_x0000_t_x0000_a_x0000_m_x0000_p_x0000_&gt;_x0000_&lt;_x0000_A_x0000_c_x0000_c_x0000_e_x0000_s_x0000_s_x0000_&gt;_x0000_1_x0000_3_x0000_3_x0000_1_x0000_0_x0000_6_x0000_9_x0000_1_x0000_4_x0000_6_x0000_7_x0000_4_x0000_6_x0000_0_x0000_8_x0000_0_x0000_5_x0000_7_x0000_&lt;_x0000_/_x0000_A_x0000_c_x0000_c_x0000_e_x0000_s_x0000_s_x0000_&gt;_x0000_&lt;_x0000_L_x0000_a_x0000_s_x0000_t_x0000_W_x0000_r_x0000_i_x0000_t_x0000_e_x0000_T_x0000_i_x0000_m_x0000_e_x0000_&gt;_x0000_1_x0000_3_x0000_3_x0000_1_x0000_0_x0000_6_x0000_9_x0000_1_x0000_4_x0000_6_x0000_7_x0000_4_x0000_6_x0000_0_x0000_8_x0000_0_x0000_5_x0000_7_x0000_&lt;_x0000_/_x0000_L_x0000_a_x0000_s_x0000_t_x0000_W_x0000_r_x0000_i_x0000_t_x0000_e_x0000_T_x0000_i_x0000_m_x0000_e_x0000_&gt;_x0000_&lt;_x0000_/_x0000_B_x0000_a_x0000_c_x0000_k_x0000_u_x0000_p_x0000_F_x0000_i_x0000_l_x0000_e_x0000_&gt;_x0000_&lt;_x0000_B_x0000_a_x0000_c_x0000_k_x0000_u_x0000_p_x0000_F_x0000_i_x0000_l_x0000_e_x0000_&gt;_x0000_&lt;_x0000_P_x0000_a_x0000_t_x0000_h_x0000_&gt;_x0000_4_x0000_E_x0000_2_x0000_6_x0000_0_x0000_2_x0000_A_x0000_7_x0000_2_x0000_6_x0000_2_x0000_A_x0000_4_x0000_C_x0000_3_x0000_0_x0000_A_x0000_7_x0000_3_x0000_1_x0000_&lt;_x0000_/_x0000_P_x0000_a_x0000_t_x0000_h_x0000_&gt;_x0000_&lt;_x0000_S_x0000_i_x0000_z_x0000_e_x0000_&gt;_x0000_1_x0000_5_x0000_1_x0000_7_x0000_&lt;_x0000_/_x0000_S_x0000_i_x0000_z_x0000_e_x0000_&gt;_x0000_&lt;_x0000_m_x0000___x0000_c_x0000_b_x0000_O_x0000_f_x0000_f_x0000_s_x0000_e_x0000_t_x0000_H_x0000_e_x0000_a_x0000_d_x0000_e_x0000_r_x0000_&gt;_x0000_5_x0000_8_x0000_3_x0000_0_x0000_4_x0000_&lt;_x0000_/_x0000_m_x0000___x0000_c_x0000_b_x0000_O_x0000_f_x0000_f_x0000_s_x0000_e_x0000_t_x0000_H_x0000_e_x0000_a_x0000_d_x0000_e_x0000_r_x0000_&gt;_x0000_&lt;_x0000_D_x0000_e_x0000_l_x0000_e_x0000_t_x0000_e_x0000_&gt;_x0000_f_x0000_a_x0000_l_x0000_s_x0000_e_x0000_&lt;_x0000_/_x0000_D_x0000_e_x0000_l_x0000_e_x0000_t_x0000_e_x0000_&gt;_x0000_&lt;_x0000_C_x0000_r_x0000_e_x0000_a_x0000_t_x0000_e_x0000_d_x0000_T_x0000_i_x0000_m_x0000_e_x0000_s_x0000_t_x0000_a_x0000_m_x0000_p_x0000_&gt;_x0000_1_x0000_3_x0000_3_x0000_1_x0000_0_x0000_6_x0000_9_x0000_1_x0000_4_x0000_6_x0000_7_x0000_4_x0000_6_x0000_0_x0000_8_x0000_0_x0000_5_x0000_7_x0000_&lt;_x0000_/_x0000_C_x0000_r_x0000_e_x0000_a_x0000_t_x0000_e_x0000_d_x0000_T_x0000_i_x0000_m_x0000_e_x0000_s_x0000_t_x0000_a_x0000_m_x0000_p_x0000_&gt;_x0000_&lt;_x0000_A_x0000_c_x0000_c_x0000_e_x0000_s_x0000_s_x0000_&gt;_x0000_1_x0000_3_x0000_3_x0000_1_x0000_0_x0000_6_x0000_9_x0000_1_x0000_4_x0000_6_x0000_7_x0000_4_x0000_7_x0000_6_x0000_4_x0000_3_x0000_0_x0000_5_x0000_&lt;_x0000_/_x0000_A_x0000_c_x0000_c_x0000_e_x0000_s_x0000_s_x0000_&gt;_x0000_&lt;_x0000_L_x0000_a_x0000_s_x0000_t_x0000_W_x0000_r_x0000_i_x0000_t_x0000_e_x0000_T_x0000_i_x0000_m_x0000_e_x0000_&gt;_x0000_1_x0000_3_x0000_3_x0000_1_x0000_0_x0000_6_x0000_9_x0000_1_x0000_4_x0000_6_x0000_7_x0000_4_x0000_7_x0000_6_x0000_4_x0000_3_x0000_0_x0000_5_x0000_&lt;_x0000_/_x0000_L_x0000_a_x0000_s_x0000_t_x0000_W_x0000_r_x0000_i_x0000_t_x0000_e_x0000_T_x0000_i_x0000_m_x0000_e_x0000_&gt;_x0000_&lt;_x0000_/_x0000_B_x0000_a_x0000_c_x0000_k_x0000_u_x0000_p_x0000_F_x0000_i_x0000_l_x0000_e_x0000_&gt;_x0000_&lt;_x0000_B_x0000_a_x0000_c_x0000_k_x0000_u_x0000_p_x0000_F_x0000_i_x0000_l_x0000_e_x0000_&gt;_x0000_&lt;_x0000_P_x0000_a_x0000_t_x0000_h_x0000_&gt;_x0000_8_x0000_A_x0000_B_x0000_A_x0000_B_x0000_7_x0000_6_x0000_E_x0000_8_x0000_B_x0000_7_x0000_1_x0000_4_x0000_D_x0000_F_x0000_2_x0000_A_x0000_B_x0000_B_x0000_6_x0000_&lt;_x0000_/_x0000_P_x0000_a_x0000_t_x0000_h_x0000_&gt;_x0000_&lt;_x0000_S_x0000_i_x0000_z_x0000_e_x0000_&gt;_x0000_2_x0000_0_x0000_0_x0000_&lt;_x0000_/_x0000_S_x0000_i_x0000_z_x0000_e_x0000_&gt;_x0000_&lt;_x0000_m_x0000___x0000_c_x0000_b_x0000_O_x0000_f_x0000_f_x0000_s_x0000_e_x0000_t_x0000_H_x0000_e_x0000_a_x0000_d_x0000_e_x0000_r_x0000_&gt;_x0000_5_x0000_9_x0000_8_x0000_2_x0000_1_x0000_&lt;_x0000_/_x0000_m_x0000___x0000_c_x0000_b_x0000_O_x0000_f_x0000_f_x0000_s_x0000_e_x0000_t_x0000_H_x0000_e_x0000_a_x0000_d_x0000_e_x0000_r_x0000_&gt;_x0000_&lt;_x0000_D_x0000_e_x0000_l_x0000_e_x0000_t_x0000_e_x0000_&gt;_x0000_f_x0000_a_x0000_l_x0000_s_x0000_e_x0000_&lt;_x0000_/_x0000_D_x0000_e_x0000_l_x0000_e_x0000_t_x0000_e_x0000_&gt;_x0000_&lt;_x0000_C_x0000_r_x0000_e_x0000_a_x0000_t_x0000_e_x0000_d_x0000_T_x0000_i_x0000_m_x0000_e_x0000_s_x0000_t_x0000_a_x0000_m_x0000_p_x0000_&gt;_x0000_1_x0000_3_x0000_3_x0000_1_x0000_0_x0000_6_x0000_9_x0000_1_x0000_4_x0000_6_x0000_7_x0000_4_x0000_7_x0000_6_x0000_4_x0000_3_x0000_0_x0000_5_x0000_&lt;_x0000_/_x0000_C_x0000_r_x0000_e_x0000_a_x0000_t_x0000_e_x0000_d_x0000_T_x0000_i_x0000_m_x0000_e_x0000_s_x0000_t_x0000_a_x0000_m_x0000_p_x0000_&gt;_x0000_&lt;_x0000_A_x0000_c_x0000_c_x0000_e_x0000_s_x0000_s_x0000_&gt;_x0000_1_x0000_3_x0000_3_x0000_1_x0000_0_x0000_6_x0000_9_x0000_1_x0000_4_x0000_6_x0000_7_x0000_4_x0000_7_x0000_6_x0000_4_x0000_3_x0000_0_x0000_5_x0000_&lt;_x0000_/_x0000_A_x0000_c_x0000_c_x0000_e_x0000_s_x0000_s_x0000_&gt;_x0000_&lt;_x0000_L_x0000_a_x0000_s_x0000_t_x0000_W_x0000_r_x0000_i_x0000_t_x0000_e_x0000_T_x0000_i_x0000_m_x0000_e_x0000_&gt;_x0000_1_x0000_3_x0000_3_x0000_1_x0000_0_x0000_6_x0000_9_x0000_1_x0000_4_x0000_6_x0000_7_x0000_4_x0000_7_x0000_6_x0000_4_x0000_3_x0000_0_x0000_5_x0000_&lt;_x0000_/_x0000_L_x0000_a_x0000_s_x0000_t_x0000_W_x0000_r_x0000_i_x0000_t_x0000_e_x0000_T_x0000_i_x0000_m_x0000_e_x0000_&gt;_x0000_&lt;_x0000_/_x0000_B_x0000_a_x0000_c_x0000_k_x0000_u_x0000_p_x0000_F_x0000_i_x0000_l_x0000_e_x0000_&gt;_x0000_&lt;_x0000_B_x0000_a_x0000_c_x0000_k_x0000_u_x0000_p_x0000_F_x0000_i_x0000_l_x0000_e_x0000_&gt;_x0000_&lt;_x0000_P_x0000_a_x0000_t_x0000_h_x0000_&gt;_x0000_D_x0000_1_x0000_3_x0000_D_x0000_E_x0000_9_x0000_6_x0000_4_x0000_3_x0000_2_x0000_4_x0000_7_x0000_4_x0000_7_x0000_6_x0000_A_x0000_B_x0000_4_x0000_5_x0000_9_x0000_&lt;_x0000_/_x0000_P_x0000_a_x0000_t_x0000_h_x0000_&gt;_x0000_&lt;_x0000_S_x0000_i_x0000_z_x0000_e_x0000_&gt;_x0000_8_x0000_4_x0000_&lt;_x0000_/_x0000_S_x0000_i_x0000_z_x0000_e_x0000_&gt;_x0000_&lt;_x0000_m_x0000___x0000_c_x0000_b_x0000_O_x0000_f_x0000_f_x0000_s_x0000_e_x0000_t_x0000_H_x0000_e_x0000_a_x0000_d_x0000_e_x0000_r_x0000_&gt;_x0000_6_x0000_0_x0000_0_x0000_2_x0000_1_x0000_&lt;_x0000_/_x0000_m_x0000___x0000_c_x0000_b_x0000_O_x0000_f_x0000_f_x0000_s_x0000_e_x0000_t_x0000_H_x0000_e_x0000_a_x0000_d_x0000_e_x0000_r_x0000_&gt;_x0000_&lt;_x0000_D_x0000_e_x0000_l_x0000_e_x0000_t_x0000_e_x0000_&gt;_x0000_f_x0000_a_x0000_l_x0000_s_x0000_e_x0000_&lt;_x0000_/_x0000_D_x0000_e_x0000_l_x0000_e_x0000_t_x0000_e_x0000_&gt;_x0000_&lt;_x0000_C_x0000_r_x0000_e_x0000_a_x0000_t_x0000_e_x0000_d_x0000_T_x0000_i_x0000_m_x0000_e_x0000_s_x0000_t_x0000_a_x0000_m_x0000_p_x0000_&gt;_x0000_1_x0000_3_x0000_3_x0000_1_x0000_0_x0000_6_x0000_9_x0000_1_x0000_4_x0000_6_x0000_7_x0000_4_x0000_7_x0000_6_x0000_4_x0000_3_x0000_0_x0000_5_x0000_&lt;_x0000_/_x0000_C_x0000_r_x0000_e_x0000_a_x0000_t_x0000_e_x0000_d_x0000_T_x0000_i_x0000_m_x0000_e_x0000_s_x0000_t_x0000_a_x0000_m_x0000_p_x0000_&gt;_x0000_&lt;_x0000_A_x0000_c_x0000_c_x0000_e_x0000_s_x0000_s_x0000_&gt;_x0000_1_x0000_3_x0000_3_x0000_1_x0000_0_x0000_6_x0000_9_x0000_1_x0000_4_x0000_6_x0000_7_x0000_4_x0000_9_x0000_2_x0000_0_x0000_5_x0000_6_x0000_4_x0000_&lt;_x0000_/_x0000_A_x0000_c_x0000_c_x0000_e_x0000_s_x0000_s_x0000_&gt;_x0000_&lt;_x0000_L_x0000_a_x0000_s_x0000_t_x0000_W_x0000_r_x0000_i_x0000_t_x0000_e_x0000_T_x0000_i_x0000_m_x0000_e_x0000_&gt;_x0000_1_x0000_3_x0000_3_x0000_1_x0000_0_x0000_6_x0000_9_x0000_1_x0000_4_x0000_6_x0000_7_x0000_4_x0000_9_x0000_2_x0000_0_x0000_5_x0000_6_x0000_4_x0000_&lt;_x0000_/_x0000_L_x0000_a_x0000_s_x0000_t_x0000_W_x0000_r_x0000_i_x0000_t_x0000_e_x0000_T_x0000_i_x0000_m_x0000_e_x0000_&gt;_x0000_&lt;_x0000_/_x0000_B_x0000_a_x0000_c_x0000_k_x0000_u_x0000_p_x0000_F_x0000_i_x0000_l_x0000_e_x0000_&gt;_x0000_&lt;_x0000_B_x0000_a_x0000_c_x0000_k_x0000_u_x0000_p_x0000_F_x0000_i_x0000_l_x0000_e_x0000_&gt;_x0000_&lt;_x0000_P_x0000_a_x0000_t_x0000_h_x0000_&gt;_x0000_6_x0000_F_x0000_6_x0000_D_x0000_6_x0000_7_x0000_3_x0000_5_x0000_1_x0000_D_x0000_0_x0000_4_x0000_A_x0000_1_x0000_A_x0000_8_x0000_0_x0000_F_x0000_D_x0000_&lt;_x0000_/_x0000_P_x0000_a_x0000_t_x0000_h_x0000_&gt;_x0000_&lt;_x0000_S_x0000_i_x0000_z_x0000_e_x0000_&gt;_x0000_1_x0000_6_x0000_8_x0000_&lt;_x0000_/_x0000_S_x0000_i_x0000_z_x0000_e_x0000_&gt;_x0000_&lt;_x0000_m_x0000___x0000_c_x0000_b_x0000_O_x0000_f_x0000_f_x0000_s_x0000_e_x0000_t_x0000_H_x0000_e_x0000_a_x0000_d_x0000_e_x0000_r_x0000_&gt;_x0000_6_x0000_0_x0000_1_x0000_0_x0000_5_x0000_&lt;_x0000_/_x0000_m_x0000___x0000_c_x0000_b_x0000_O_x0000_f_x0000_f_x0000_s_x0000_e_x0000_t_x0000_H_x0000_e_x0000_a_x0000_d_x0000_e_x0000_r_x0000_&gt;_x0000_&lt;_x0000_D_x0000_e_x0000_l_x0000_e_x0000_t_x0000_e_x0000_&gt;_x0000_f_x0000_a_x0000_l_x0000_s_x0000_e_x0000_&lt;_x0000_/_x0000_D_x0000_e_x0000_l_x0000_e_x0000_t_x0000_e_x0000_&gt;_x0000_&lt;_x0000_C_x0000_r_x0000_e_x0000_a_x0000_t_x0000_e_x0000_d_x0000_T_x0000_i_x0000_m_x0000_e_x0000_s_x0000_t_x0000_a_x0000_m_x0000_p_x0000_&gt;_x0000_1_x0000_3_x0000_3_x0000_1_x0000_0_x0000_6_x0000_9_x0000_1_x0000_4_x0000_6_x0000_7_x0000_4_x0000_9_x0000_2_x0000_0_x0000_5_x0000_6_x0000_4_x0000_&lt;_x0000_/_x0000_C_x0000_r_x0000_e_x0000_a_x0000_t_x0000_e_x0000_d_x0000_T_x0000_i_x0000_m_x0000_e_x0000_s_x0000_t_x0000_a_x0000_m_x0000_p_x0000_&gt;_x0000_&lt;_x0000_A_x0000_c_x0000_c_x0000_e_x0000_s_x0000_s_x0000_&gt;_x0000_1_x0000_3_x0000_3_x0000_1_x0000_0_x0000_6_x0000_9_x0000_1_x0000_4_x0000_6_x0000_7_x0000_5_x0000_0_x0000_7_x0000_6_x0000_8_x0000_1_x0000_9_x0000_&lt;_x0000_/_x0000_A_x0000_c_x0000_c_x0000_e_x0000_s_x0000_s_x0000_&gt;_x0000_&lt;_x0000_L_x0000_a_x0000_s_x0000_t_x0000_W_x0000_r_x0000_i_x0000_t_x0000_e_x0000_T_x0000_i_x0000_m_x0000_e_x0000_&gt;_x0000_1_x0000_3_x0000_3_x0000_1_x0000_0_x0000_6_x0000_9_x0000_1_x0000_4_x0000_6_x0000_7_x0000_5_x0000_0_x0000_7_x0000_6_x0000_8_x0000_1_x0000_9_x0000_&lt;_x0000_/_x0000_L_x0000_a_x0000_s_x0000_t_x0000_W_x0000_r_x0000_i_x0000_t_x0000_e_x0000_T_x0000_i_x0000_m_x0000_e_x0000_&gt;_x0000_&lt;_x0000_/_x0000_B_x0000_a_x0000_c_x0000_k_x0000_u_x0000_p_x0000_F_x0000_i_x0000_l_x0000_e_x0000_&gt;_x0000_&lt;_x0000_B_x0000_a_x0000_c_x0000_k_x0000_u_x0000_p_x0000_F_x0000_i_x0000_l_x0000_e_x0000_&gt;_x0000_&lt;_x0000_P_x0000_a_x0000_t_x0000_h_x0000_&gt;_x0000_6_x0000_3_x0000_C_x0000_1_x0000_9_x0000_7_x0000_0_x0000_2_x0000_7_x0000_5_x0000_8_x0000_7_x0000_4_x0000_D_x0000_B_x0000_E_x0000_A_x0000_B_x0000_C_x0000_1_x0000_&lt;_x0000_/_x0000_P_x0000_a_x0000_t_x0000_h_x0000_&gt;_x0000_&lt;_x0000_S_x0000_i_x0000_z_x0000_e_x0000_&gt;_x0000_3_x0000_2_x0000_2_x0000_&lt;_x0000_/_x0000_S_x0000_i_x0000_z_x0000_e_x0000_&gt;_x0000_&lt;_x0000_m_x0000___x0000_c_x0000_b_x0000_O_x0000_f_x0000_f_x0000_s_x0000_e_x0000_t_x0000_H_x0000_e_x0000_a_x0000_d_x0000_e_x0000_r_x0000_&gt;_x0000_6_x0000_0_x0000_2_x0000_7_x0000_3_x0000_&lt;_x0000_/_x0000_m_x0000___x0000_c_x0000_b_x0000_O_x0000_f_x0000_f_x0000_s_x0000_e_x0000_t_x0000_H_x0000_e_x0000_a_x0000_d_x0000_e_x0000_r_x0000_&gt;_x0000_&lt;_x0000_D_x0000_e_x0000_l_x0000_e_x0000_t_x0000_e_x0000_&gt;_x0000_f_x0000_a_x0000_l_x0000_s_x0000_e_x0000_&lt;_x0000_/_x0000_D_x0000_e_x0000_l_x0000_e_x0000_t_x0000_e_x0000_&gt;_x0000_&lt;_x0000_C_x0000_r_x0000_e_x0000_a_x0000_t_x0000_e_x0000_d_x0000_T_x0000_i_x0000_m_x0000_e_x0000_s_x0000_t_x0000_a_x0000_m_x0000_p_x0000_&gt;_x0000_1_x0000_3_x0000_3_x0000_1_x0000_0_x0000_6_x0000_9_x0000_1_x0000_4_x0000_6_x0000_7_x0000_5_x0000_0_x0000_7_x0000_6_x0000_8_x0000_1_x0000_9_x0000_&lt;_x0000_/_x0000_C_x0000_r_x0000_e_x0000_a_x0000_t_x0000_e_x0000_d_x0000_T_x0000_i_x0000_m_x0000_e_x0000_s_x0000_t_x0000_a_x0000_m_x0000_p_x0000_&gt;_x0000_&lt;_x0000_A_x0000_c_x0000_c_x0000_e_x0000_s_x0000_s_x0000_&gt;_x0000_1_x0000_3_x0000_3_x0000_1_x0000_0_x0000_6_x0000_9_x0000_1_x0000_4_x0000_6_x0000_7_x0000_5_x0000_2_x0000_3_x0000_3_x0000_0_x0000_5_x0000_7_x0000_&lt;_x0000_/_x0000_A_x0000_c_x0000_c_x0000_e_x0000_s_x0000_s_x0000_&gt;_x0000_&lt;_x0000_L_x0000_a_x0000_s_x0000_t_x0000_W_x0000_r_x0000_i_x0000_t_x0000_e_x0000_T_x0000_i_x0000_m_x0000_e_x0000_&gt;_x0000_1_x0000_3_x0000_3_x0000_1_x0000_0_x0000_6_x0000_9_x0000_1_x0000_4_x0000_6_x0000_7_x0000_5_x0000_2_x0000_3_x0000_3_x0000_0_x0000_5_x0000_7_x0000_&lt;_x0000_/_x0000_L_x0000_a_x0000_s_x0000_t_x0000_W_x0000_r_x0000_i_x0000_t_x0000_e_x0000_T_x0000_i_x0000_m_x0000_e_x0000_&gt;_x0000_&lt;_x0000_/_x0000_B_x0000_a_x0000_c_x0000_k_x0000_u_x0000_p_x0000_F_x0000_i_x0000_l_x0000_e_x0000_&gt;_x0000_&lt;_x0000_B_x0000_a_x0000_c_x0000_k_x0000_u_x0000_p_x0000_F_x0000_i_x0000_l_x0000_e_x0000_&gt;_x0000_&lt;_x0000_P_x0000_a_x0000_t_x0000_h_x0000_&gt;_x0000_9_x0000_8_x0000_B_x0000_A_x0000_2_x0000_D_x0000_7_x0000_D_x0000_6_x0000_5_x0000_A_x0000_C_x0000_4_x0000_F_x0000_3_x0000_9_x0000_8_x0000_2_x0000_B_x0000_A_x0000_&lt;_x0000_/_x0000_P_x0000_a_x0000_t_x0000_h_x0000_&gt;_x0000_&lt;_x0000_S_x0000_i_x0000_z_x0000_e_x0000_&gt;_x0000_3_x0000_3_x0000_9_x0000_&lt;_x0000_/_x0000_S_x0000_i_x0000_z_x0000_e_x0000_&gt;_x0000_&lt;_x0000_m_x0000___x0000_c_x0000_b_x0000_O_x0000_f_x0000_f_x0000_s_x0000_e_x0000_t_x0000_H_x0000_e_x0000_a_x0000_d_x0000_e_x0000_r_x0000_&gt;_x0000_6_x0000_0_x0000_5_x0000_9_x0000_5_x0000_&lt;_x0000_/_x0000_m_x0000___x0000_c_x0000_b_x0000_O_x0000_f_x0000_f_x0000_s_x0000_e_x0000_t_x0000_H_x0000_e_x0000_a_x0000_d_x0000_e_x0000_r_x0000_&gt;_x0000_&lt;_x0000_D_x0000_e_x0000_l_x0000_e_x0000_t_x0000_e_x0000_&gt;_x0000_f_x0000_a_x0000_l_x0000_s_x0000_e_x0000_&lt;_x0000_/_x0000_D_x0000_e_x0000_l_x0000_e_x0000_t_x0000_e_x0000_&gt;_x0000_&lt;_x0000_C_x0000_r_x0000_e_x0000_a_x0000_t_x0000_e_x0000_d_x0000_T_x0000_i_x0000_m_x0000_e_x0000_s_x0000_t_x0000_a_x0000_m_x0000_p_x0000_&gt;_x0000_1_x0000_3_x0000_3_x0000_1_x0000_0_x0000_6_x0000_9_x0000_1_x0000_4_x0000_6_x0000_7_x0000_5_x0000_2_x0000_3_x0000_3_x0000_0_x0000_5_x0000_7_x0000_&lt;_x0000_/_x0000_C_x0000_r_x0000_e_x0000_a_x0000_t_x0000_e_x0000_d_x0000_T_x0000_i_x0000_m_x0000_e_x0000_s_x0000_t_x0000_a_x0000_m_x0000_p_x0000_&gt;_x0000_&lt;_x0000_A_x0000_c_x0000_c_x0000_e_x0000_s_x0000_s_x0000_&gt;_x0000_1_x0000_3_x0000_3_x0000_1_x0000_0_x0000_6_x0000_9_x0000_1_x0000_4_x0000_6_x0000_7_x0000_5_x0000_3_x0000_8_x0000_9_x0000_3_x0000_1_x0000_2_x0000_&lt;_x0000_/_x0000_A_x0000_c_x0000_c_x0000_e_x0000_s_x0000_s_x0000_&gt;_x0000_&lt;_x0000_L_x0000_a_x0000_s_x0000_t_x0000_W_x0000_r_x0000_i_x0000_t_x0000_e_x0000_T_x0000_i_x0000_m_x0000_e_x0000_&gt;_x0000_1_x0000_3_x0000_3_x0000_1_x0000_0_x0000_6_x0000_9_x0000_1_x0000_4_x0000_6_x0000_7_x0000_5_x0000_3_x0000_8_x0000_9_x0000_3_x0000_1_x0000_2_x0000_&lt;_x0000_/_x0000_L_x0000_a_x0000_s_x0000_t_x0000_W_x0000_r_x0000_i_x0000_t_x0000_e_x0000_T_x0000_i_x0000_m_x0000_e_x0000_&gt;_x0000_&lt;_x0000_/_x0000_B_x0000_a_x0000_c_x0000_k_x0000_u_x0000_p_x0000_F_x0000_i_x0000_l_x0000_e_x0000_&gt;_x0000_&lt;_x0000_B_x0000_a_x0000_c_x0000_k_x0000_u_x0000_p_x0000_F_x0000_i_x0000_l</t>
  </si>
  <si>
    <t>Precio Mínimo de Venta Sugerido</t>
  </si>
  <si>
    <t>Plusvalía / Minusvalía</t>
  </si>
  <si>
    <t>% de Variación Hoy</t>
  </si>
  <si>
    <t>Venta  Actual</t>
  </si>
  <si>
    <t>Venta de Precio Mínimo</t>
  </si>
  <si>
    <t>Costo de Compra</t>
  </si>
  <si>
    <t>IVA Venta  de Precio Mínimo</t>
  </si>
  <si>
    <t>Comision Venta  de Precio Mínimo</t>
  </si>
  <si>
    <t>Comisión  Compra</t>
  </si>
  <si>
    <t>IVA Compra</t>
  </si>
  <si>
    <t>Costo Neto Compra</t>
  </si>
  <si>
    <t>% Plusvalía / Minusvalía</t>
  </si>
  <si>
    <t>% Comisión Venta  Valor Actual</t>
  </si>
  <si>
    <t>Comisión Venta  Valor Actual</t>
  </si>
  <si>
    <t>% IVA Venta  Valor Actual</t>
  </si>
  <si>
    <t>IVA Venta Valor Actual</t>
  </si>
  <si>
    <t>Costo Venta Valor Actual</t>
  </si>
  <si>
    <t>% Costo Venta Valor Actual</t>
  </si>
  <si>
    <t>Venta Neta Valor Actual</t>
  </si>
  <si>
    <t>Venta NETA de Precio</t>
  </si>
  <si>
    <t>Ganancia Neta de Precio Mínimo Sugerido</t>
  </si>
  <si>
    <t>% Ganancia Neta de Precio Mínimo Sugerido</t>
  </si>
  <si>
    <t>Column4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</si>
</sst>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8" formatCode="&quot;$&quot;#,##0.00;[Red]\-&quot;$&quot;#,##0.00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[$-F400]h:mm:ss\ AM/PM"/>
    <numFmt numFmtId="165" formatCode="_-&quot;$&quot;* #,##0_-;\-&quot;$&quot;* #,##0_-;_-&quot;$&quot;* &quot;-&quot;??_-;_-@_-"/>
    <numFmt numFmtId="166" formatCode="_-&quot;$&quot;* #,##0.000_-;\-&quot;$&quot;* #,##0.000_-;_-&quot;$&quot;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212529"/>
      <name val="Roboto"/>
    </font>
    <font>
      <sz val="10"/>
      <color rgb="FF098509"/>
      <name val="Roboto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 style="medium">
        <color rgb="FFF2F2F2"/>
      </left>
      <right style="medium">
        <color rgb="FFF2F2F2"/>
      </right>
      <top style="medium">
        <color rgb="FFDEE2E6"/>
      </top>
      <bottom/>
      <diagonal/>
    </border>
    <border>
      <left style="medium">
        <color rgb="FFF2F2F2"/>
      </left>
      <right/>
      <top style="medium">
        <color rgb="FFDEE2E6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43">
    <xf numFmtId="0" fontId="0" fillId="0" borderId="0" xfId="0"/>
    <xf numFmtId="0" fontId="0" fillId="0" borderId="0" xfId="0" applyNumberFormat="1"/>
    <xf numFmtId="0" fontId="2" fillId="2" borderId="1" xfId="0" applyFont="1" applyFill="1" applyBorder="1" applyAlignment="1">
      <alignment vertical="center" wrapText="1"/>
    </xf>
    <xf numFmtId="44" fontId="0" fillId="0" borderId="0" xfId="0" applyNumberFormat="1"/>
    <xf numFmtId="0" fontId="0" fillId="0" borderId="0" xfId="0" applyAlignment="1">
      <alignment horizontal="center" vertical="center" wrapText="1"/>
    </xf>
    <xf numFmtId="14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/>
    </xf>
    <xf numFmtId="0" fontId="0" fillId="3" borderId="4" xfId="0" applyFont="1" applyFill="1" applyBorder="1" applyAlignment="1">
      <alignment horizontal="center"/>
    </xf>
    <xf numFmtId="10" fontId="0" fillId="3" borderId="4" xfId="0" applyNumberFormat="1" applyFont="1" applyFill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10" fontId="0" fillId="0" borderId="4" xfId="0" applyNumberFormat="1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10" fontId="0" fillId="0" borderId="3" xfId="0" applyNumberFormat="1" applyFont="1" applyBorder="1" applyAlignment="1">
      <alignment horizontal="center"/>
    </xf>
    <xf numFmtId="0" fontId="5" fillId="4" borderId="6" xfId="0" applyFont="1" applyFill="1" applyBorder="1" applyAlignment="1">
      <alignment wrapText="1"/>
    </xf>
    <xf numFmtId="0" fontId="5" fillId="4" borderId="0" xfId="0" applyFont="1" applyFill="1" applyBorder="1" applyAlignment="1">
      <alignment horizontal="center" wrapText="1"/>
    </xf>
    <xf numFmtId="0" fontId="5" fillId="4" borderId="7" xfId="0" applyFont="1" applyFill="1" applyBorder="1" applyAlignment="1">
      <alignment horizontal="center" wrapText="1"/>
    </xf>
    <xf numFmtId="10" fontId="0" fillId="3" borderId="4" xfId="2" applyNumberFormat="1" applyFont="1" applyFill="1" applyBorder="1" applyAlignment="1">
      <alignment horizontal="center"/>
    </xf>
    <xf numFmtId="0" fontId="0" fillId="0" borderId="4" xfId="2" applyNumberFormat="1" applyFont="1" applyBorder="1" applyAlignment="1">
      <alignment horizontal="center"/>
    </xf>
    <xf numFmtId="43" fontId="0" fillId="0" borderId="4" xfId="3" applyFont="1" applyBorder="1" applyAlignment="1">
      <alignment horizontal="center"/>
    </xf>
    <xf numFmtId="43" fontId="0" fillId="3" borderId="4" xfId="3" applyFont="1" applyFill="1" applyBorder="1" applyAlignment="1">
      <alignment horizontal="center"/>
    </xf>
    <xf numFmtId="43" fontId="0" fillId="0" borderId="3" xfId="3" applyFont="1" applyBorder="1" applyAlignment="1">
      <alignment horizontal="center"/>
    </xf>
    <xf numFmtId="0" fontId="0" fillId="0" borderId="0" xfId="0" applyAlignment="1">
      <alignment horizontal="left" vertical="center" indent="1"/>
    </xf>
    <xf numFmtId="0" fontId="0" fillId="0" borderId="0" xfId="0" applyAlignment="1">
      <alignment horizontal="left" vertical="center" indent="2"/>
    </xf>
    <xf numFmtId="0" fontId="5" fillId="4" borderId="0" xfId="0" applyFont="1" applyFill="1" applyAlignment="1">
      <alignment horizontal="center" wrapText="1"/>
    </xf>
    <xf numFmtId="0" fontId="0" fillId="5" borderId="0" xfId="0" applyFill="1" applyAlignment="1">
      <alignment horizontal="center" vertical="center" wrapText="1"/>
    </xf>
    <xf numFmtId="44" fontId="2" fillId="0" borderId="1" xfId="1" applyFont="1" applyFill="1" applyBorder="1" applyAlignment="1">
      <alignment horizontal="center" vertical="center" wrapText="1"/>
    </xf>
    <xf numFmtId="44" fontId="0" fillId="0" borderId="0" xfId="0" applyNumberFormat="1" applyFill="1" applyAlignment="1">
      <alignment horizontal="center"/>
    </xf>
    <xf numFmtId="10" fontId="0" fillId="0" borderId="0" xfId="2" applyNumberFormat="1" applyFont="1" applyFill="1" applyAlignment="1">
      <alignment horizontal="center"/>
    </xf>
    <xf numFmtId="10" fontId="3" fillId="0" borderId="2" xfId="0" applyNumberFormat="1" applyFont="1" applyFill="1" applyBorder="1" applyAlignment="1">
      <alignment horizontal="center" vertical="center" wrapText="1"/>
    </xf>
    <xf numFmtId="44" fontId="0" fillId="0" borderId="0" xfId="1" applyFont="1" applyFill="1" applyAlignment="1">
      <alignment horizontal="center"/>
    </xf>
    <xf numFmtId="44" fontId="0" fillId="0" borderId="0" xfId="2" applyNumberFormat="1" applyFont="1" applyFill="1" applyAlignment="1">
      <alignment horizontal="center"/>
    </xf>
    <xf numFmtId="10" fontId="0" fillId="0" borderId="0" xfId="0" applyNumberFormat="1" applyFill="1" applyAlignment="1">
      <alignment horizontal="center"/>
    </xf>
    <xf numFmtId="2" fontId="0" fillId="0" borderId="0" xfId="2" applyNumberFormat="1" applyFont="1" applyFill="1" applyAlignment="1">
      <alignment horizontal="center"/>
    </xf>
    <xf numFmtId="0" fontId="0" fillId="6" borderId="0" xfId="0" applyFill="1" applyAlignment="1">
      <alignment horizontal="center" vertical="center" wrapText="1"/>
    </xf>
    <xf numFmtId="165" fontId="0" fillId="0" borderId="0" xfId="0" applyNumberFormat="1" applyFill="1" applyAlignment="1">
      <alignment horizontal="center"/>
    </xf>
    <xf numFmtId="166" fontId="2" fillId="2" borderId="1" xfId="1" applyNumberFormat="1" applyFont="1" applyFill="1" applyBorder="1" applyAlignment="1">
      <alignment horizontal="center" vertical="center" wrapText="1"/>
    </xf>
    <xf numFmtId="10" fontId="0" fillId="0" borderId="0" xfId="2" applyNumberFormat="1" applyFont="1"/>
    <xf numFmtId="44" fontId="0" fillId="0" borderId="0" xfId="2" applyNumberFormat="1" applyFont="1"/>
    <xf numFmtId="8" fontId="0" fillId="0" borderId="0" xfId="0" applyNumberFormat="1"/>
    <xf numFmtId="3" fontId="0" fillId="0" borderId="0" xfId="0" applyNumberFormat="1"/>
    <xf numFmtId="10" fontId="0" fillId="0" borderId="0" xfId="0" applyNumberFormat="1"/>
  </cellXfs>
  <cellStyles count="4">
    <cellStyle name="Millares" xfId="3" builtinId="3"/>
    <cellStyle name="Moneda" xfId="1" builtinId="4"/>
    <cellStyle name="Normal" xfId="0" builtinId="0"/>
    <cellStyle name="Porcentaje" xfId="2" builtinId="5"/>
  </cellStyles>
  <dxfs count="77">
    <dxf>
      <numFmt numFmtId="0" formatCode="General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9" formatCode="dd/mm/yyyy"/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alignment horizontal="center" vertical="bottom" textRotation="0" wrapText="0" indent="0" justifyLastLine="0" shrinkToFit="0" readingOrder="0"/>
    </dxf>
    <dxf>
      <border outline="0">
        <right style="thin">
          <color theme="4" tint="0.39997558519241921"/>
        </right>
        <top style="thin">
          <color theme="4" tint="0.3999755851924192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bottom" textRotation="0" wrapText="1" indent="0" justifyLastLine="0" shrinkToFit="0" readingOrder="0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</dxf>
    <dxf>
      <numFmt numFmtId="165" formatCode="_-&quot;$&quot;* #,##0_-;\-&quot;$&quot;* #,##0_-;_-&quot;$&quot;* &quot;-&quot;??_-;_-@_-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numFmt numFmtId="34" formatCode="_-&quot;$&quot;* #,##0.00_-;\-&quot;$&quot;* #,##0.00_-;_-&quot;$&quot;* &quot;-&quot;??_-;_-@_-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numFmt numFmtId="34" formatCode="_-&quot;$&quot;* #,##0.00_-;\-&quot;$&quot;* #,##0.00_-;_-&quot;$&quot;* &quot;-&quot;??_-;_-@_-"/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</dxf>
    <dxf>
      <numFmt numFmtId="2" formatCode="0.00"/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</dxf>
    <dxf>
      <numFmt numFmtId="14" formatCode="0.00%"/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</dxf>
    <dxf>
      <numFmt numFmtId="34" formatCode="_-&quot;$&quot;* #,##0.00_-;\-&quot;$&quot;* #,##0.00_-;_-&quot;$&quot;* &quot;-&quot;??_-;_-@_-"/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</dxf>
    <dxf>
      <numFmt numFmtId="34" formatCode="_-&quot;$&quot;* #,##0.00_-;\-&quot;$&quot;* #,##0.00_-;_-&quot;$&quot;* &quot;-&quot;??_-;_-@_-"/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</dxf>
    <dxf>
      <numFmt numFmtId="14" formatCode="0.00%"/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</dxf>
    <dxf>
      <numFmt numFmtId="34" formatCode="_-&quot;$&quot;* #,##0.00_-;\-&quot;$&quot;* #,##0.00_-;_-&quot;$&quot;* &quot;-&quot;??_-;_-@_-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$&quot;* #,##0.00_-;\-&quot;$&quot;* #,##0.00_-;_-&quot;$&quot;* &quot;-&quot;??_-;_-@_-"/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$&quot;* #,##0.00_-;\-&quot;$&quot;* #,##0.00_-;_-&quot;$&quot;* &quot;-&quot;??_-;_-@_-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98509"/>
        <name val="Roboto"/>
        <scheme val="none"/>
      </font>
      <numFmt numFmtId="14" formatCode="0.00%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98509"/>
        <name val="Roboto"/>
        <scheme val="none"/>
      </font>
      <numFmt numFmtId="14" formatCode="0.00%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rgb="FFF2F2F2"/>
        </left>
        <right/>
        <top style="medium">
          <color rgb="FFDEE2E6"/>
        </top>
        <bottom/>
      </border>
    </dxf>
    <dxf>
      <numFmt numFmtId="34" formatCode="_-&quot;$&quot;* #,##0.00_-;\-&quot;$&quot;* #,##0.00_-;_-&quot;$&quot;* &quot;-&quot;??_-;_-@_-"/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  <border>
        <left style="medium">
          <color rgb="FFF2F2F2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212529"/>
        <name val="Roboto"/>
        <scheme val="none"/>
      </font>
      <numFmt numFmtId="14" formatCode="0.00%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212529"/>
        <name val="Robot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rgb="FFF2F2F2"/>
        </left>
        <right style="medium">
          <color rgb="FFF2F2F2"/>
        </right>
        <top style="medium">
          <color rgb="FFDEE2E6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212529"/>
        <name val="Roboto"/>
        <scheme val="none"/>
      </font>
      <numFmt numFmtId="34" formatCode="_-&quot;$&quot;* #,##0.00_-;\-&quot;$&quot;* #,##0.00_-;_-&quot;$&quot;* &quot;-&quot;??_-;_-@_-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medium">
          <color rgb="FFF2F2F2"/>
        </left>
        <right style="medium">
          <color rgb="FFF2F2F2"/>
        </right>
        <top style="medium">
          <color rgb="FFDEE2E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212529"/>
        <name val="Roboto"/>
        <scheme val="none"/>
      </font>
      <numFmt numFmtId="34" formatCode="_-&quot;$&quot;* #,##0.00_-;\-&quot;$&quot;* #,##0.00_-;_-&quot;$&quot;* &quot;-&quot;??_-;_-@_-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medium">
          <color rgb="FFF2F2F2"/>
        </left>
        <right style="medium">
          <color rgb="FFF2F2F2"/>
        </right>
        <top style="medium">
          <color rgb="FFDEE2E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212529"/>
        <name val="Roboto"/>
        <scheme val="none"/>
      </font>
      <numFmt numFmtId="34" formatCode="_-&quot;$&quot;* #,##0.00_-;\-&quot;$&quot;* #,##0.00_-;_-&quot;$&quot;* &quot;-&quot;??_-;_-@_-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medium">
          <color rgb="FFF2F2F2"/>
        </left>
        <right style="medium">
          <color rgb="FFF2F2F2"/>
        </right>
        <top style="medium">
          <color rgb="FFDEE2E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212529"/>
        <name val="Robot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rgb="FFF2F2F2"/>
        </left>
        <right style="medium">
          <color rgb="FFF2F2F2"/>
        </right>
        <top style="medium">
          <color rgb="FFDEE2E6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212529"/>
        <name val="Roboto"/>
        <scheme val="none"/>
      </font>
      <numFmt numFmtId="166" formatCode="_-&quot;$&quot;* #,##0.000_-;\-&quot;$&quot;* #,##0.000_-;_-&quot;$&quot;* &quot;-&quot;??_-;_-@_-"/>
      <fill>
        <patternFill patternType="solid">
          <fgColor indexed="64"/>
          <bgColor theme="2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rgb="FFF2F2F2"/>
        </left>
        <right style="medium">
          <color rgb="FFF2F2F2"/>
        </right>
        <top style="medium">
          <color rgb="FFDEE2E6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212529"/>
        <name val="Roboto"/>
        <scheme val="none"/>
      </font>
      <fill>
        <patternFill patternType="solid">
          <fgColor indexed="64"/>
          <bgColor theme="2"/>
        </patternFill>
      </fill>
      <alignment horizontal="general" vertical="center" textRotation="0" wrapText="1" indent="0" justifyLastLine="0" shrinkToFit="0" readingOrder="0"/>
      <border diagonalUp="0" diagonalDown="0" outline="0">
        <left style="medium">
          <color rgb="FFF2F2F2"/>
        </left>
        <right style="medium">
          <color rgb="FFF2F2F2"/>
        </right>
        <top style="medium">
          <color rgb="FFDEE2E6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212529"/>
        <name val="Roboto"/>
        <scheme val="none"/>
      </font>
      <fill>
        <patternFill patternType="solid">
          <fgColor indexed="64"/>
          <bgColor theme="2"/>
        </patternFill>
      </fill>
      <alignment horizontal="general" vertical="center" textRotation="0" wrapText="1" indent="0" justifyLastLine="0" shrinkToFit="0" readingOrder="0"/>
      <border diagonalUp="0" diagonalDown="0">
        <left style="medium">
          <color rgb="FFF2F2F2"/>
        </left>
        <right style="medium">
          <color rgb="FFF2F2F2"/>
        </right>
        <top style="medium">
          <color rgb="FFDEE2E6"/>
        </top>
        <bottom/>
        <vertical/>
        <horizontal/>
      </border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600" b="1" i="0" u="none" strike="noStrike" kern="1200" spc="0" baseline="0">
                <a:solidFill>
                  <a:srgbClr val="44546A"/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u="none" strike="noStrike" kern="1200" baseline="0">
                <a:solidFill>
                  <a:srgbClr val="44546A"/>
                </a:solidFill>
                <a:latin typeface="+mn-lt"/>
                <a:ea typeface="+mn-ea"/>
                <a:cs typeface="+mn-cs"/>
              </a:rPr>
              <a:t>Correlación RSI vs Cambio</a:t>
            </a:r>
          </a:p>
        </c:rich>
      </c:tx>
      <c:layout>
        <c:manualLayout>
          <c:xMode val="edge"/>
          <c:yMode val="edge"/>
          <c:x val="7.0687445319335115E-2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600" b="1" i="0" u="none" strike="noStrike" kern="1200" spc="0" baseline="0">
              <a:solidFill>
                <a:srgbClr val="44546A"/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Correlación RSI vs Cambio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TRADINGVIEW_CDATA!$D$2:$D$11</c:f>
              <c:numCache>
                <c:formatCode>0.00%</c:formatCode>
                <c:ptCount val="3"/>
                <c:pt idx="0">
                  <c:v>1.3100000000000001E-2</c:v>
                </c:pt>
                <c:pt idx="1">
                  <c:v>2.5000000000000001E-3</c:v>
                </c:pt>
                <c:pt idx="2">
                  <c:v>2.0000000000000001E-4</c:v>
                </c:pt>
              </c:numCache>
            </c:numRef>
          </c:xVal>
          <c:yVal>
            <c:numRef>
              <c:f>TRADINGVIEW_CDATA!$M$2:$M$11</c:f>
              <c:numCache>
                <c:formatCode>General</c:formatCode>
                <c:ptCount val="3"/>
                <c:pt idx="0">
                  <c:v>37.89</c:v>
                </c:pt>
                <c:pt idx="1">
                  <c:v>39.76</c:v>
                </c:pt>
                <c:pt idx="2">
                  <c:v>43.86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4E5-41E2-B832-B32CD4E68D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4165344"/>
        <c:axId val="1554169504"/>
      </c:scatterChart>
      <c:valAx>
        <c:axId val="1554165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54169504"/>
        <c:crosses val="autoZero"/>
        <c:crossBetween val="midCat"/>
      </c:valAx>
      <c:valAx>
        <c:axId val="155416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54165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900" b="0" i="0" u="none" strike="noStrike" kern="1200" baseline="0">
          <a:solidFill>
            <a:schemeClr val="tx2"/>
          </a:solidFill>
          <a:latin typeface="+mn-lt"/>
          <a:ea typeface="+mn-ea"/>
          <a:cs typeface="+mn-cs"/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Correlación RSI vs Volumen</a:t>
            </a:r>
          </a:p>
        </c:rich>
      </c:tx>
      <c:layout>
        <c:manualLayout>
          <c:xMode val="edge"/>
          <c:yMode val="edge"/>
          <c:x val="7.0687445319335115E-2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Correlación RSI vs Cambio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TRADINGVIEW_CDATA!$D$2:$D$11</c:f>
              <c:numCache>
                <c:formatCode>0.00%</c:formatCode>
                <c:ptCount val="3"/>
                <c:pt idx="0">
                  <c:v>1.3100000000000001E-2</c:v>
                </c:pt>
                <c:pt idx="1">
                  <c:v>2.5000000000000001E-3</c:v>
                </c:pt>
                <c:pt idx="2">
                  <c:v>2.0000000000000001E-4</c:v>
                </c:pt>
              </c:numCache>
            </c:numRef>
          </c:xVal>
          <c:yVal>
            <c:numRef>
              <c:f>TRADINGVIEW_CDATA!$N$2:$N$11</c:f>
              <c:numCache>
                <c:formatCode>0.00%</c:formatCode>
                <c:ptCount val="3"/>
                <c:pt idx="0">
                  <c:v>1.3299999999999999E-2</c:v>
                </c:pt>
                <c:pt idx="1">
                  <c:v>2.4500000000000001E-2</c:v>
                </c:pt>
                <c:pt idx="2">
                  <c:v>3.3399999999999999E-2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C49-4C9D-B0B6-2E0A9B0C4A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4165344"/>
        <c:axId val="1554169504"/>
      </c:scatterChart>
      <c:valAx>
        <c:axId val="1554165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54169504"/>
        <c:crosses val="autoZero"/>
        <c:crossBetween val="midCat"/>
      </c:valAx>
      <c:valAx>
        <c:axId val="155416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54165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Correlación RSI vs Volumen</a:t>
            </a:r>
          </a:p>
        </c:rich>
      </c:tx>
      <c:layout>
        <c:manualLayout>
          <c:xMode val="edge"/>
          <c:yMode val="edge"/>
          <c:x val="7.0687445319335115E-2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Correlación RSI vs Cambio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TRADINGVIEW_CDATA!$D$2:$D$11</c:f>
              <c:numCache>
                <c:formatCode>0.00%</c:formatCode>
                <c:ptCount val="3"/>
                <c:pt idx="0">
                  <c:v>1.3100000000000001E-2</c:v>
                </c:pt>
                <c:pt idx="1">
                  <c:v>2.5000000000000001E-3</c:v>
                </c:pt>
                <c:pt idx="2">
                  <c:v>2.0000000000000001E-4</c:v>
                </c:pt>
              </c:numCache>
            </c:numRef>
          </c:xVal>
          <c:yVal>
            <c:numRef>
              <c:f>TRADINGVIEW_CDATA!$N$2:$N$11</c:f>
              <c:numCache>
                <c:formatCode>0.00%</c:formatCode>
                <c:ptCount val="3"/>
                <c:pt idx="0">
                  <c:v>1.3299999999999999E-2</c:v>
                </c:pt>
                <c:pt idx="1">
                  <c:v>2.4500000000000001E-2</c:v>
                </c:pt>
                <c:pt idx="2">
                  <c:v>3.3399999999999999E-2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3E6-4B16-BE46-AFCC073220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4165344"/>
        <c:axId val="1554169504"/>
      </c:scatterChart>
      <c:valAx>
        <c:axId val="1554165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54169504"/>
        <c:crosses val="autoZero"/>
        <c:crossBetween val="midCat"/>
      </c:valAx>
      <c:valAx>
        <c:axId val="155416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54165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El número tiene valores atípicos en ' HOUR ': </a:t>
            </a:r>
            <a:r>
              <a:rPr lang="en-US">
                <a:solidFill>
                  <a:srgbClr val="DD5A13"/>
                </a:solidFill>
              </a:rPr>
              <a:t>08:42:00 a. m.</a:t>
            </a:r>
            <a:r>
              <a:rPr lang="en-US"/>
              <a:t>, </a:t>
            </a:r>
            <a:r>
              <a:rPr lang="en-US">
                <a:solidFill>
                  <a:srgbClr val="DD5A13"/>
                </a:solidFill>
              </a:rPr>
              <a:t>09:36:00 a. m.</a:t>
            </a:r>
            <a:r>
              <a:rPr lang="en-US"/>
              <a:t> y </a:t>
            </a:r>
            <a:r>
              <a:rPr lang="en-US">
                <a:solidFill>
                  <a:srgbClr val="DD5A13"/>
                </a:solidFill>
              </a:rPr>
              <a:t>11:46:00 a. m.</a:t>
            </a:r>
            <a:r>
              <a:rPr lang="en-US"/>
              <a:t>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rgbClr val="D2D2D2"/>
            </a:solidFill>
            <a:prstDash val="solid"/>
            <a:round/>
          </a:ln>
          <a:effectLst/>
        </c:spPr>
      </c:pivotFmt>
      <c:pivotFmt>
        <c:idx val="2"/>
        <c:spPr>
          <a:solidFill>
            <a:schemeClr val="accent1"/>
          </a:solidFill>
          <a:ln w="28575" cap="rnd">
            <a:solidFill>
              <a:srgbClr val="D2D2D2"/>
            </a:solidFill>
            <a:prstDash val="solid"/>
            <a:round/>
          </a:ln>
          <a:effectLst/>
        </c:spPr>
        <c:marker>
          <c:symbol val="circle"/>
          <c:size val="7"/>
          <c:spPr>
            <a:solidFill>
              <a:srgbClr val="ED7331"/>
            </a:solidFill>
            <a:ln w="9525">
              <a:solidFill>
                <a:srgbClr val="FFFFFF"/>
              </a:solidFill>
              <a:prstDash val="solid"/>
            </a:ln>
            <a:effectLst/>
          </c:spPr>
        </c:marker>
      </c:pivotFmt>
      <c:pivotFmt>
        <c:idx val="3"/>
        <c:spPr>
          <a:solidFill>
            <a:schemeClr val="accent1"/>
          </a:solidFill>
          <a:ln w="28575" cap="rnd">
            <a:solidFill>
              <a:srgbClr val="D2D2D2"/>
            </a:solidFill>
            <a:prstDash val="solid"/>
            <a:round/>
          </a:ln>
          <a:effectLst/>
        </c:spPr>
        <c:marker>
          <c:symbol val="circle"/>
          <c:size val="7"/>
          <c:spPr>
            <a:solidFill>
              <a:srgbClr val="ED7331"/>
            </a:solidFill>
            <a:ln w="9525">
              <a:solidFill>
                <a:srgbClr val="FFFFFF"/>
              </a:solidFill>
              <a:prstDash val="solid"/>
            </a:ln>
            <a:effectLst/>
          </c:spPr>
        </c:marker>
      </c:pivotFmt>
      <c:pivotFmt>
        <c:idx val="4"/>
        <c:spPr>
          <a:solidFill>
            <a:schemeClr val="accent1"/>
          </a:solidFill>
          <a:ln w="28575" cap="rnd">
            <a:solidFill>
              <a:srgbClr val="D2D2D2"/>
            </a:solidFill>
            <a:prstDash val="solid"/>
            <a:round/>
          </a:ln>
          <a:effectLst/>
        </c:spPr>
        <c:marker>
          <c:symbol val="circle"/>
          <c:size val="7"/>
          <c:spPr>
            <a:solidFill>
              <a:srgbClr val="ED7331"/>
            </a:solidFill>
            <a:ln w="9525">
              <a:solidFill>
                <a:srgbClr val="FFFFFF"/>
              </a:solidFill>
              <a:prstDash val="solid"/>
            </a:ln>
            <a:effectLst/>
          </c:spPr>
        </c:marker>
      </c:pivotFmt>
      <c:pivotFmt>
        <c:idx val="5"/>
        <c:spPr>
          <a:solidFill>
            <a:schemeClr val="accent1"/>
          </a:solidFill>
          <a:ln w="28575" cap="rnd">
            <a:solidFill>
              <a:srgbClr val="D2D2D2"/>
            </a:solidFill>
            <a:prstDash val="solid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rgbClr val="D2D2D2"/>
            </a:solidFill>
            <a:prstDash val="solid"/>
            <a:round/>
          </a:ln>
          <a:effectLst/>
        </c:spPr>
        <c:marker>
          <c:symbol val="circle"/>
          <c:size val="7"/>
          <c:spPr>
            <a:solidFill>
              <a:srgbClr val="ED7331"/>
            </a:solidFill>
            <a:ln w="9525">
              <a:solidFill>
                <a:srgbClr val="FFFFFF"/>
              </a:solidFill>
              <a:prstDash val="solid"/>
            </a:ln>
            <a:effectLst/>
          </c:spPr>
        </c:marker>
      </c:pivotFmt>
      <c:pivotFmt>
        <c:idx val="7"/>
        <c:spPr>
          <a:solidFill>
            <a:schemeClr val="accent1"/>
          </a:solidFill>
          <a:ln w="28575" cap="rnd">
            <a:solidFill>
              <a:srgbClr val="D2D2D2"/>
            </a:solidFill>
            <a:prstDash val="solid"/>
            <a:round/>
          </a:ln>
          <a:effectLst/>
        </c:spPr>
        <c:marker>
          <c:symbol val="circle"/>
          <c:size val="7"/>
          <c:spPr>
            <a:solidFill>
              <a:srgbClr val="ED7331"/>
            </a:solidFill>
            <a:ln w="9525">
              <a:solidFill>
                <a:srgbClr val="FFFFFF"/>
              </a:solidFill>
              <a:prstDash val="solid"/>
            </a:ln>
            <a:effectLst/>
          </c:spPr>
        </c:marker>
      </c:pivotFmt>
      <c:pivotFmt>
        <c:idx val="8"/>
        <c:spPr>
          <a:solidFill>
            <a:schemeClr val="accent1"/>
          </a:solidFill>
          <a:ln w="28575" cap="rnd">
            <a:solidFill>
              <a:srgbClr val="D2D2D2"/>
            </a:solidFill>
            <a:prstDash val="solid"/>
            <a:round/>
          </a:ln>
          <a:effectLst/>
        </c:spPr>
        <c:marker>
          <c:symbol val="circle"/>
          <c:size val="7"/>
          <c:spPr>
            <a:solidFill>
              <a:srgbClr val="ED7331"/>
            </a:solidFill>
            <a:ln w="9525">
              <a:solidFill>
                <a:srgbClr val="FFFFFF"/>
              </a:solidFill>
              <a:prstDash val="solid"/>
            </a:ln>
            <a:effectLst/>
          </c:spPr>
        </c:marker>
      </c:pivotFmt>
      <c:pivotFmt>
        <c:idx val="9"/>
        <c:spPr>
          <a:solidFill>
            <a:schemeClr val="accent1"/>
          </a:solidFill>
          <a:ln w="28575" cap="rnd">
            <a:solidFill>
              <a:srgbClr val="D2D2D2"/>
            </a:solidFill>
            <a:prstDash val="solid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rgbClr val="D2D2D2"/>
            </a:solidFill>
            <a:prstDash val="solid"/>
            <a:round/>
          </a:ln>
          <a:effectLst/>
        </c:spPr>
        <c:marker>
          <c:symbol val="circle"/>
          <c:size val="7"/>
          <c:spPr>
            <a:solidFill>
              <a:srgbClr val="ED7331"/>
            </a:solidFill>
            <a:ln w="9525">
              <a:solidFill>
                <a:srgbClr val="FFFFFF"/>
              </a:solidFill>
              <a:prstDash val="solid"/>
            </a:ln>
            <a:effectLst/>
          </c:spPr>
        </c:marker>
      </c:pivotFmt>
      <c:pivotFmt>
        <c:idx val="11"/>
        <c:spPr>
          <a:solidFill>
            <a:schemeClr val="accent1"/>
          </a:solidFill>
          <a:ln w="28575" cap="rnd">
            <a:solidFill>
              <a:srgbClr val="D2D2D2"/>
            </a:solidFill>
            <a:prstDash val="solid"/>
            <a:round/>
          </a:ln>
          <a:effectLst/>
        </c:spPr>
        <c:marker>
          <c:symbol val="circle"/>
          <c:size val="7"/>
          <c:spPr>
            <a:solidFill>
              <a:srgbClr val="ED7331"/>
            </a:solidFill>
            <a:ln w="9525">
              <a:solidFill>
                <a:srgbClr val="FFFFFF"/>
              </a:solidFill>
              <a:prstDash val="solid"/>
            </a:ln>
            <a:effectLst/>
          </c:spPr>
        </c:marker>
      </c:pivotFmt>
      <c:pivotFmt>
        <c:idx val="12"/>
        <c:spPr>
          <a:solidFill>
            <a:schemeClr val="accent1"/>
          </a:solidFill>
          <a:ln w="28575" cap="rnd">
            <a:solidFill>
              <a:srgbClr val="D2D2D2"/>
            </a:solidFill>
            <a:prstDash val="solid"/>
            <a:round/>
          </a:ln>
          <a:effectLst/>
        </c:spPr>
        <c:marker>
          <c:symbol val="circle"/>
          <c:size val="7"/>
          <c:spPr>
            <a:solidFill>
              <a:srgbClr val="ED7331"/>
            </a:solidFill>
            <a:ln w="9525">
              <a:solidFill>
                <a:srgbClr val="FFFFFF"/>
              </a:solidFill>
              <a:prstDash val="solid"/>
            </a:ln>
            <a:effectLst/>
          </c:spPr>
        </c:marker>
      </c:pivotFmt>
      <c:pivotFmt>
        <c:idx val="13"/>
        <c:spPr>
          <a:solidFill>
            <a:schemeClr val="accent1"/>
          </a:solidFill>
          <a:ln w="28575" cap="rnd">
            <a:solidFill>
              <a:srgbClr val="D2D2D2"/>
            </a:solidFill>
            <a:prstDash val="solid"/>
            <a:round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 w="28575" cap="rnd">
            <a:solidFill>
              <a:srgbClr val="D2D2D2"/>
            </a:solidFill>
            <a:prstDash val="solid"/>
            <a:round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 w="28575" cap="rnd">
            <a:solidFill>
              <a:srgbClr val="D2D2D2"/>
            </a:solidFill>
            <a:prstDash val="solid"/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rgbClr val="D2D2D2"/>
              </a:solidFill>
              <a:prstDash val="solid"/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rgbClr val="ED7331"/>
                </a:solidFill>
                <a:ln w="9525">
                  <a:solidFill>
                    <a:srgbClr val="FFFFFF"/>
                  </a:solidFill>
                  <a:prstDash val="solid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8DC9-4334-A6DA-05DC83482BE5}"/>
              </c:ext>
            </c:extLst>
          </c:dPt>
          <c:dPt>
            <c:idx val="2"/>
            <c:marker>
              <c:symbol val="circle"/>
              <c:size val="7"/>
              <c:spPr>
                <a:solidFill>
                  <a:srgbClr val="ED7331"/>
                </a:solidFill>
                <a:ln w="9525">
                  <a:solidFill>
                    <a:srgbClr val="FFFFFF"/>
                  </a:solidFill>
                  <a:prstDash val="solid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8DC9-4334-A6DA-05DC83482BE5}"/>
              </c:ext>
            </c:extLst>
          </c:dPt>
          <c:dPt>
            <c:idx val="5"/>
            <c:marker>
              <c:symbol val="circle"/>
              <c:size val="7"/>
              <c:spPr>
                <a:solidFill>
                  <a:srgbClr val="ED7331"/>
                </a:solidFill>
                <a:ln w="9525">
                  <a:solidFill>
                    <a:srgbClr val="FFFFFF"/>
                  </a:solidFill>
                  <a:prstDash val="solid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8DC9-4334-A6DA-05DC83482BE5}"/>
              </c:ext>
            </c:extLst>
          </c:dPt>
          <c:dPt>
            <c:idx val="6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0-BF38-4901-928E-04AF4E0235C2}"/>
              </c:ext>
            </c:extLst>
          </c:dPt>
          <c:dPt>
            <c:idx val="15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1-BF38-4901-928E-04AF4E0235C2}"/>
              </c:ext>
            </c:extLst>
          </c:dPt>
          <c:dPt>
            <c:idx val="3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2-BF38-4901-928E-04AF4E0235C2}"/>
              </c:ext>
            </c:extLst>
          </c:dPt>
          <c:cat>
            <c:strLit>
              <c:ptCount val="44"/>
              <c:pt idx="0">
                <c:v>09:36:00 a. m.</c:v>
              </c:pt>
              <c:pt idx="1">
                <c:v>10:32:00 a. m.</c:v>
              </c:pt>
              <c:pt idx="2">
                <c:v>08:42:00 a. m.</c:v>
              </c:pt>
              <c:pt idx="3">
                <c:v>10:30:00 a. m.</c:v>
              </c:pt>
              <c:pt idx="4">
                <c:v>10:49:00 a. m.</c:v>
              </c:pt>
              <c:pt idx="5">
                <c:v>11:46:00 a. m.</c:v>
              </c:pt>
              <c:pt idx="6">
                <c:v>10:21:00 a. m.</c:v>
              </c:pt>
              <c:pt idx="7">
                <c:v>10:48:00 a. m.</c:v>
              </c:pt>
              <c:pt idx="8">
                <c:v>02:40:00 p. m.</c:v>
              </c:pt>
              <c:pt idx="9">
                <c:v>08:54:00 a. m.</c:v>
              </c:pt>
              <c:pt idx="10">
                <c:v>10:31:00 a. m.</c:v>
              </c:pt>
              <c:pt idx="11">
                <c:v>09:57:00 a. m.</c:v>
              </c:pt>
              <c:pt idx="12">
                <c:v>09:26:00 a. m.</c:v>
              </c:pt>
              <c:pt idx="13">
                <c:v>09:16:00 a. m.</c:v>
              </c:pt>
              <c:pt idx="14">
                <c:v>08:31:00 a. m.</c:v>
              </c:pt>
              <c:pt idx="15">
                <c:v>08:40:00 a. m.</c:v>
              </c:pt>
              <c:pt idx="16">
                <c:v>11:02:00 a. m.</c:v>
              </c:pt>
              <c:pt idx="17">
                <c:v>08:38:00 a. m.</c:v>
              </c:pt>
              <c:pt idx="18">
                <c:v>08:39:00 a. m.</c:v>
              </c:pt>
              <c:pt idx="19">
                <c:v>02:31:00 p. m.</c:v>
              </c:pt>
              <c:pt idx="20">
                <c:v>09:44:00 a. m.</c:v>
              </c:pt>
              <c:pt idx="21">
                <c:v>08:41:00 a. m.</c:v>
              </c:pt>
              <c:pt idx="22">
                <c:v>02:44:00 p. m.</c:v>
              </c:pt>
              <c:pt idx="23">
                <c:v>02:39:00 p. m.</c:v>
              </c:pt>
              <c:pt idx="24">
                <c:v>08:32:00 a. m.</c:v>
              </c:pt>
              <c:pt idx="25">
                <c:v>08:49:00 a. m.</c:v>
              </c:pt>
              <c:pt idx="26">
                <c:v>09:17:00 a. m.</c:v>
              </c:pt>
              <c:pt idx="27">
                <c:v>12:12:00 p. m.</c:v>
              </c:pt>
              <c:pt idx="28">
                <c:v>02:29:00 p. m.</c:v>
              </c:pt>
              <c:pt idx="29">
                <c:v>09:04:00 a. m.</c:v>
              </c:pt>
              <c:pt idx="30">
                <c:v>09:29:00 a. m.</c:v>
              </c:pt>
              <c:pt idx="31">
                <c:v>01:57:00 p. m.</c:v>
              </c:pt>
              <c:pt idx="32">
                <c:v>11:48:00 a. m.</c:v>
              </c:pt>
              <c:pt idx="33">
                <c:v>09:28:00 a. m.</c:v>
              </c:pt>
              <c:pt idx="34">
                <c:v>11:15:00 a. m.</c:v>
              </c:pt>
              <c:pt idx="35">
                <c:v>11:42:00 a. m.</c:v>
              </c:pt>
              <c:pt idx="36">
                <c:v>11:26:00 a. m.</c:v>
              </c:pt>
              <c:pt idx="37">
                <c:v>11:11:00 a. m.</c:v>
              </c:pt>
              <c:pt idx="38">
                <c:v>11:23:00 a. m.</c:v>
              </c:pt>
              <c:pt idx="39">
                <c:v>09:48:00 a. m.</c:v>
              </c:pt>
              <c:pt idx="40">
                <c:v>11:10:00 a. m.</c:v>
              </c:pt>
              <c:pt idx="41">
                <c:v>11:07:00 a. m.</c:v>
              </c:pt>
              <c:pt idx="42">
                <c:v>11:09:00 a. m.</c:v>
              </c:pt>
              <c:pt idx="43">
                <c:v>(en blanco)</c:v>
              </c:pt>
            </c:strLit>
          </c:cat>
          <c:val>
            <c:numLit>
              <c:formatCode>General</c:formatCode>
              <c:ptCount val="44"/>
              <c:pt idx="0">
                <c:v>105</c:v>
              </c:pt>
              <c:pt idx="1">
                <c:v>63</c:v>
              </c:pt>
              <c:pt idx="2">
                <c:v>50</c:v>
              </c:pt>
              <c:pt idx="3">
                <c:v>49</c:v>
              </c:pt>
              <c:pt idx="4">
                <c:v>42</c:v>
              </c:pt>
              <c:pt idx="5">
                <c:v>42</c:v>
              </c:pt>
              <c:pt idx="6">
                <c:v>42</c:v>
              </c:pt>
              <c:pt idx="7">
                <c:v>28</c:v>
              </c:pt>
              <c:pt idx="8">
                <c:v>28</c:v>
              </c:pt>
              <c:pt idx="9">
                <c:v>28</c:v>
              </c:pt>
              <c:pt idx="10">
                <c:v>28</c:v>
              </c:pt>
              <c:pt idx="11">
                <c:v>26</c:v>
              </c:pt>
              <c:pt idx="12">
                <c:v>21</c:v>
              </c:pt>
              <c:pt idx="13">
                <c:v>21</c:v>
              </c:pt>
              <c:pt idx="14">
                <c:v>20</c:v>
              </c:pt>
              <c:pt idx="15">
                <c:v>14</c:v>
              </c:pt>
              <c:pt idx="16">
                <c:v>14</c:v>
              </c:pt>
              <c:pt idx="17">
                <c:v>12</c:v>
              </c:pt>
              <c:pt idx="18">
                <c:v>11</c:v>
              </c:pt>
              <c:pt idx="19">
                <c:v>8</c:v>
              </c:pt>
              <c:pt idx="20">
                <c:v>7</c:v>
              </c:pt>
              <c:pt idx="21">
                <c:v>7</c:v>
              </c:pt>
              <c:pt idx="22">
                <c:v>7</c:v>
              </c:pt>
              <c:pt idx="23">
                <c:v>7</c:v>
              </c:pt>
              <c:pt idx="24">
                <c:v>6</c:v>
              </c:pt>
              <c:pt idx="25">
                <c:v>6</c:v>
              </c:pt>
              <c:pt idx="26">
                <c:v>6</c:v>
              </c:pt>
              <c:pt idx="27">
                <c:v>4</c:v>
              </c:pt>
              <c:pt idx="28">
                <c:v>4</c:v>
              </c:pt>
              <c:pt idx="29">
                <c:v>3</c:v>
              </c:pt>
              <c:pt idx="30">
                <c:v>3</c:v>
              </c:pt>
              <c:pt idx="31">
                <c:v>2</c:v>
              </c:pt>
              <c:pt idx="32">
                <c:v>2</c:v>
              </c:pt>
              <c:pt idx="33">
                <c:v>2</c:v>
              </c:pt>
              <c:pt idx="34">
                <c:v>2</c:v>
              </c:pt>
              <c:pt idx="35">
                <c:v>2</c:v>
              </c:pt>
              <c:pt idx="36">
                <c:v>2</c:v>
              </c:pt>
              <c:pt idx="37">
                <c:v>1</c:v>
              </c:pt>
              <c:pt idx="38">
                <c:v>1</c:v>
              </c:pt>
              <c:pt idx="39">
                <c:v>1</c:v>
              </c:pt>
              <c:pt idx="40">
                <c:v>1</c:v>
              </c:pt>
              <c:pt idx="41">
                <c:v>1</c:v>
              </c:pt>
              <c:pt idx="42">
                <c:v>1</c:v>
              </c:pt>
              <c:pt idx="43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BF38-4901-928E-04AF4E0235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9592751"/>
        <c:axId val="630026559"/>
      </c:lineChart>
      <c:catAx>
        <c:axId val="6995927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HOUR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30026559"/>
        <c:crosses val="autoZero"/>
        <c:auto val="1"/>
        <c:lblAlgn val="ctr"/>
        <c:lblOffset val="100"/>
        <c:noMultiLvlLbl val="0"/>
      </c:catAx>
      <c:valAx>
        <c:axId val="630026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HOUR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9959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/>
    <cx:plotArea>
      <cx:plotAreaRegion>
        <cx:series layoutId="clusteredColumn" uniqueId="{396C8317-5D18-4D46-9021-4585F56AA8E4}">
          <cx:tx>
            <cx:txData>
              <cx:f>_xlchart.v1.1</cx:f>
              <cx:v>VOL</cx:v>
            </cx:txData>
          </cx:tx>
          <cx:dataId val="0"/>
          <cx:layoutPr>
            <cx:aggregation/>
          </cx:layoutPr>
          <cx:axisId val="1"/>
        </cx:series>
        <cx:series layoutId="paretoLine" ownerIdx="0" uniqueId="{6D9E68A2-8A25-4B44-9A46-91DB5895B216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11</xdr:row>
      <xdr:rowOff>185737</xdr:rowOff>
    </xdr:from>
    <xdr:to>
      <xdr:col>3</xdr:col>
      <xdr:colOff>781050</xdr:colOff>
      <xdr:row>26</xdr:row>
      <xdr:rowOff>71437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8B51B27C-F0F7-2719-61F8-99115C8CE3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457200</xdr:colOff>
      <xdr:row>12</xdr:row>
      <xdr:rowOff>0</xdr:rowOff>
    </xdr:from>
    <xdr:to>
      <xdr:col>8</xdr:col>
      <xdr:colOff>133350</xdr:colOff>
      <xdr:row>26</xdr:row>
      <xdr:rowOff>76200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8B2C6F9-3CCE-4D0C-82AA-BAFDB6260B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12</xdr:row>
      <xdr:rowOff>0</xdr:rowOff>
    </xdr:from>
    <xdr:to>
      <xdr:col>13</xdr:col>
      <xdr:colOff>714375</xdr:colOff>
      <xdr:row>26</xdr:row>
      <xdr:rowOff>76200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FB6A0D47-8C7B-4188-9AEC-62AB349520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1</xdr:row>
      <xdr:rowOff>47625</xdr:rowOff>
    </xdr:from>
    <xdr:to>
      <xdr:col>8</xdr:col>
      <xdr:colOff>257174</xdr:colOff>
      <xdr:row>20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6DFAA202-DC95-445E-A16B-97E6A26F29E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28600" y="238125"/>
              <a:ext cx="6124574" cy="3657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0</xdr:col>
      <xdr:colOff>676275</xdr:colOff>
      <xdr:row>26</xdr:row>
      <xdr:rowOff>28575</xdr:rowOff>
    </xdr:from>
    <xdr:to>
      <xdr:col>6</xdr:col>
      <xdr:colOff>676275</xdr:colOff>
      <xdr:row>40</xdr:row>
      <xdr:rowOff>104775</xdr:rowOff>
    </xdr:to>
    <xdr:graphicFrame macro="">
      <xdr:nvGraphicFramePr>
        <xdr:cNvPr id="3" name="Gráfico 2" descr="Tipo de gráfico: Líneas. El número tiene valores atípicos en ' HOUR ': 08:42:00 a. m., 09:36:00 a. m. y 11:46:00 a. m..&#10;&#10;Descripción generada automáticamente">
          <a:extLst>
            <a:ext uri="{FF2B5EF4-FFF2-40B4-BE49-F238E27FC236}">
              <a16:creationId xmlns:a16="http://schemas.microsoft.com/office/drawing/2014/main" id="{BB08E6AC-D0B6-4254-901F-98C1106F7E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EE7EF85F-8D58-4708-85BF-7774F78B00C1}" autoFormatId="16" applyNumberFormats="0" applyBorderFormats="0" applyFontFormats="0" applyPatternFormats="0" applyAlignmentFormats="0" applyWidthHeightFormats="0">
  <queryTableRefresh nextId="40">
    <queryTableFields count="23">
      <queryTableField id="1" name="Column1" tableColumnId="1"/>
      <queryTableField id="23" name="EMISORA" tableColumnId="23"/>
      <queryTableField id="3" name="Column3" tableColumnId="3"/>
      <queryTableField id="39" dataBound="0" tableColumnId="2"/>
      <queryTableField id="24" name="PRECIO" tableColumnId="24"/>
      <queryTableField id="25" name="VALOR CIERRE ANT" tableColumnId="2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26" name="VARIACIÓN" tableColumnId="26"/>
      <queryTableField id="15" name="Column15" tableColumnId="15"/>
      <queryTableField id="16" name="Column16" tableColumnId="16"/>
      <queryTableField id="17" name="Column17" tableColumnId="17"/>
      <queryTableField id="31" name="VOLUMEN COMPRA" tableColumnId="27"/>
      <queryTableField id="32" name="PRECIO COMPRA" tableColumnId="28"/>
      <queryTableField id="33" name="VOLUMEN VENTA" tableColumnId="29"/>
      <queryTableField id="34" name="PRECIO VENTA" tableColumnId="30"/>
      <queryTableField id="22" name="Column22" tableColumnId="2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3" xr16:uid="{3A7485B1-2F53-444F-A28D-34C54DFF9DE6}" autoFormatId="16" applyNumberFormats="0" applyBorderFormats="0" applyFontFormats="0" applyPatternFormats="0" applyAlignmentFormats="0" applyWidthHeightFormats="0">
  <queryTableRefresh nextId="12">
    <queryTableFields count="11">
      <queryTableField id="1" name="DATE" tableColumnId="1"/>
      <queryTableField id="11" dataBound="0" tableColumnId="11"/>
      <queryTableField id="2" name="HOUR" tableColumnId="2"/>
      <queryTableField id="3" name="SYMBOL" tableColumnId="3"/>
      <queryTableField id="4" name="OPERATION" tableColumnId="4"/>
      <queryTableField id="5" name="TITLES" tableColumnId="5"/>
      <queryTableField id="6" name="VALUE" tableColumnId="6"/>
      <queryTableField id="10" dataBound="0" tableColumnId="10"/>
      <queryTableField id="7" name="COM" tableColumnId="7"/>
      <queryTableField id="8" name="IVA" tableColumnId="8"/>
      <queryTableField id="9" name="TOTAL" tableColumnId="9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C517691-2C89-4805-89C0-533F45FA9A79}" name="Tabla2" displayName="Tabla2" ref="A1:AB3" totalsRowShown="0" headerRowDxfId="76">
  <autoFilter ref="A1:AB3" xr:uid="{AC517691-2C89-4805-89C0-533F45FA9A79}"/>
  <tableColumns count="28">
    <tableColumn id="1" xr3:uid="{9A76A214-619D-408C-810D-4E8FC58A1DEE}" name="Emisora" dataDxfId="75"/>
    <tableColumn id="2" xr3:uid="{D457959C-1A42-4B14-81DF-F0CE984AB382}" name="Títulos" dataDxfId="74"/>
    <tableColumn id="3" xr3:uid="{FA0BB68F-B0F1-4B4E-8A9F-25929A8AEC1B}" name="Valor del Costo" dataDxfId="73" dataCellStyle="Moneda"/>
    <tableColumn id="4" xr3:uid="{DCC0A597-3AA1-4B0C-803F-E9DB0929B14D}" name="Costo de Compra" dataDxfId="72" dataCellStyle="Moneda"/>
    <tableColumn id="26" xr3:uid="{DACFDD8C-B225-4A5E-990B-DAAE01ABBE9F}" name="Comisión  Compra" dataDxfId="71" dataCellStyle="Moneda">
      <calculatedColumnFormula>Tabla2[[#This Row],[Costo de Compra]]*Tabla2[[#This Row],[% Comisión Venta  Valor Actual]]</calculatedColumnFormula>
    </tableColumn>
    <tableColumn id="27" xr3:uid="{5F6DA331-04C6-428C-9E92-A548E31C54ED}" name="IVA Compra" dataDxfId="70" dataCellStyle="Moneda">
      <calculatedColumnFormula>Tabla2[[#This Row],[Comisión  Compra]]*Tabla2[[#This Row],[% IVA Venta  Valor Actual]]</calculatedColumnFormula>
    </tableColumn>
    <tableColumn id="28" xr3:uid="{B51881AA-F99F-44B2-8454-630E2AE9F17D}" name="Costo Neto Compra" dataDxfId="69" dataCellStyle="Moneda">
      <calculatedColumnFormula>Tabla2[[#This Row],[Costo de Compra]]+Tabla2[[#This Row],[Comisión  Compra]]+Tabla2[[#This Row],[IVA Compra]]</calculatedColumnFormula>
    </tableColumn>
    <tableColumn id="5" xr3:uid="{EC0D12E8-E631-4DE5-967C-047B421D2247}" name="Precio Actual" dataDxfId="68" dataCellStyle="Moneda"/>
    <tableColumn id="7" xr3:uid="{E45EE146-A815-4CE5-B7F3-D01A7E5FCD63}" name="% Plusvalía / Minusvalía" dataDxfId="67" dataCellStyle="Porcentaje">
      <calculatedColumnFormula>((H2*B2)/(C2*B2))-1</calculatedColumnFormula>
    </tableColumn>
    <tableColumn id="6" xr3:uid="{A917C022-4895-4CD8-867B-2CF5BA165557}" name="Plusvalía / Minusvalía" dataDxfId="66">
      <calculatedColumnFormula>I2*D2</calculatedColumnFormula>
    </tableColumn>
    <tableColumn id="8" xr3:uid="{E19BA18D-D0C5-4CB7-AF94-09FCCF54E8E6}" name="% de Variación Hoy" dataDxfId="65">
      <calculatedColumnFormula>VLOOKUP(A2,datosReto[[#All],[EMISORA]:[Column22]],13,0)/100</calculatedColumnFormula>
    </tableColumn>
    <tableColumn id="21" xr3:uid="{FCECC6C1-6905-4E9A-81B1-AE2A6AAE3489}" name="Venta  Actual" dataDxfId="64" dataCellStyle="Moneda">
      <calculatedColumnFormula>B2*H2</calculatedColumnFormula>
    </tableColumn>
    <tableColumn id="9" xr3:uid="{E9316880-F118-4FC1-B6DC-A9E66AAEB359}" name="% Comisión Venta  Valor Actual" dataDxfId="63" dataCellStyle="Porcentaje"/>
    <tableColumn id="18" xr3:uid="{89858CB3-C9E5-4266-BF38-A6039527296C}" name="Comisión Venta  Valor Actual" dataDxfId="62" dataCellStyle="Porcentaje">
      <calculatedColumnFormula>Tabla2[[#This Row],[Precio Actual]]*Tabla2[[#This Row],[% Comisión Venta  Valor Actual]]*Tabla2[[#This Row],[Títulos]]</calculatedColumnFormula>
    </tableColumn>
    <tableColumn id="10" xr3:uid="{193296A5-D115-4D2B-BE13-DC49CB28E054}" name="% IVA Venta  Valor Actual" dataDxfId="61" dataCellStyle="Porcentaje"/>
    <tableColumn id="19" xr3:uid="{63DA99C3-25F5-4A22-8593-3DAE0B4C9937}" name="IVA Venta Valor Actual" dataDxfId="60" dataCellStyle="Porcentaje">
      <calculatedColumnFormula>Tabla2[[#This Row],[Comisión Venta  Valor Actual]]*Tabla2[[#This Row],[% IVA Venta  Valor Actual]]</calculatedColumnFormula>
    </tableColumn>
    <tableColumn id="20" xr3:uid="{530C58AB-68E3-4A41-B523-3C026F42C9AA}" name="Costo Venta Valor Actual" dataDxfId="59" dataCellStyle="Moneda">
      <calculatedColumnFormula>N2+P2</calculatedColumnFormula>
    </tableColumn>
    <tableColumn id="11" xr3:uid="{3D45201A-4791-4F62-8D65-7F7635711CE8}" name="% Costo Venta Valor Actual" dataDxfId="58">
      <calculatedColumnFormula>M2+O2*M2</calculatedColumnFormula>
    </tableColumn>
    <tableColumn id="14" xr3:uid="{8BE4D57D-81A3-426E-BDB6-BF85E6009ECD}" name="Venta Neta Valor Actual" dataDxfId="57">
      <calculatedColumnFormula>L2-Q2</calculatedColumnFormula>
    </tableColumn>
    <tableColumn id="15" xr3:uid="{AFEAEE54-F058-4A93-9BC1-1367207A000A}" name="Ganancia Neta" dataDxfId="56">
      <calculatedColumnFormula>S2-G2</calculatedColumnFormula>
    </tableColumn>
    <tableColumn id="16" xr3:uid="{CA45F818-97DA-49BF-A30B-AD99E7AF7ECA}" name="% Ganancia Neta" dataDxfId="55">
      <calculatedColumnFormula>Tabla2[[#This Row],[Ganancia Neta]]/Tabla2[[#This Row],[Costo Neto Compra]]</calculatedColumnFormula>
    </tableColumn>
    <tableColumn id="17" xr3:uid="{84D5D9CF-6A05-4FDD-A131-0CCF2E3B40FD}" name="Precio Mínimo de Venta Sugerido" dataDxfId="54">
      <calculatedColumnFormula>Tabla2[[#This Row],[Valor del Costo]]*(1+Tabla2[[#This Row],[% Costo Venta Valor Actual]]*2)</calculatedColumnFormula>
    </tableColumn>
    <tableColumn id="12" xr3:uid="{C6E68B3D-44FB-45B2-AF5B-5213E7DAE531}" name="Venta de Precio Mínimo" dataDxfId="53">
      <calculatedColumnFormula>Tabla2[[#This Row],[Precio Mínimo de Venta Sugerido]]*Tabla2[[#This Row],[Títulos]]</calculatedColumnFormula>
    </tableColumn>
    <tableColumn id="24" xr3:uid="{7A76FBDF-6058-4853-920F-2CA695D73676}" name="Comision Venta  de Precio Mínimo" dataDxfId="52">
      <calculatedColumnFormula>Tabla2[[#This Row],[Venta de Precio Mínimo]]*Tabla2[[#This Row],[% Comisión Venta  Valor Actual]]</calculatedColumnFormula>
    </tableColumn>
    <tableColumn id="23" xr3:uid="{CA95D878-7313-47B3-8599-AAAADF871C45}" name="IVA Venta  de Precio Mínimo" dataDxfId="51">
      <calculatedColumnFormula>Tabla2[[#This Row],[Comision Venta  de Precio Mínimo]]*Tabla2[[#This Row],[% IVA Venta  Valor Actual]]</calculatedColumnFormula>
    </tableColumn>
    <tableColumn id="25" xr3:uid="{86869C82-D66C-4811-A04C-825123F9CB4F}" name="Venta NETA de Precio" dataDxfId="50">
      <calculatedColumnFormula>Tabla2[[#This Row],[IVA Venta  de Precio Mínimo]]+Tabla2[[#This Row],[Comision Venta  de Precio Mínimo]]+Tabla2[[#This Row],[Venta de Precio Mínimo]]</calculatedColumnFormula>
    </tableColumn>
    <tableColumn id="29" xr3:uid="{AEF93982-9A03-424E-8623-19A4989F4380}" name="Ganancia Neta de Precio Mínimo Sugerido" dataDxfId="49">
      <calculatedColumnFormula>Tabla2[[#This Row],[Venta NETA de Precio]]-Tabla2[[#This Row],[Costo Neto Compra]]</calculatedColumnFormula>
    </tableColumn>
    <tableColumn id="30" xr3:uid="{1B938E99-2E39-45D4-9939-CF44E10BF6AF}" name="% Ganancia Neta de Precio Mínimo Sugerido" dataDxfId="48">
      <calculatedColumnFormula>Tabla2[[#This Row],[Ganancia Neta de Precio Mínimo Sugerido]]/Tabla2[[#This Row],[Costo Neto Compra]]</calculatedColumnFormula>
    </tableColumn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836AFEE-58C9-4651-8B29-83452368C72B}" name="datosReto" displayName="datosReto" ref="A1:W280" tableType="queryTable" totalsRowShown="0">
  <autoFilter ref="A1:W280" xr:uid="{E836AFEE-58C9-4651-8B29-83452368C72B}"/>
  <sortState xmlns:xlrd2="http://schemas.microsoft.com/office/spreadsheetml/2017/richdata2" ref="A2:W280">
    <sortCondition ref="B1:B280"/>
  </sortState>
  <tableColumns count="23">
    <tableColumn id="1" xr3:uid="{2F8FBE27-5E87-45AD-AC06-5743191BB29F}" uniqueName="1" name="Column1" queryTableFieldId="1" dataDxfId="47"/>
    <tableColumn id="23" xr3:uid="{F28B0D9D-4B39-40B5-93C6-6F95D164E04D}" uniqueName="23" name="EMISORA" queryTableFieldId="23"/>
    <tableColumn id="3" xr3:uid="{07DE1D32-D4A5-4D7A-830A-A87B11C75715}" uniqueName="3" name="Column3" queryTableFieldId="3" dataDxfId="46"/>
    <tableColumn id="2" xr3:uid="{CE9CCC37-F823-4DBF-B21F-443CA198BF8D}" uniqueName="2" name="Column4" queryTableFieldId="39" dataDxfId="0">
      <calculatedColumnFormula>SUBSTITUTE(_xlfn.CONCAT(datosReto[[#This Row],[EMISORA]],"/",datosReto[[#This Row],[Column3]]),"/*","")</calculatedColumnFormula>
    </tableColumn>
    <tableColumn id="24" xr3:uid="{CFFDA02E-CA55-4D15-96F9-337A17D7EB69}" uniqueName="24" name="PRECIO" queryTableFieldId="24"/>
    <tableColumn id="25" xr3:uid="{1FCB6757-11AA-4486-AC5C-61B9A50D1D42}" uniqueName="25" name="VALOR CIERRE ANT" queryTableFieldId="25"/>
    <tableColumn id="6" xr3:uid="{5E24A00F-3649-4137-B742-F8BA79A5668D}" uniqueName="6" name="Column6" queryTableFieldId="6"/>
    <tableColumn id="7" xr3:uid="{F16C190E-906B-4CEE-A190-89D490263C6E}" uniqueName="7" name="Column7" queryTableFieldId="7"/>
    <tableColumn id="8" xr3:uid="{CBC614A6-C9EC-4B79-9B07-BCC349830B57}" uniqueName="8" name="Column8" queryTableFieldId="8"/>
    <tableColumn id="9" xr3:uid="{56EAE71F-3C37-46E3-921A-D0461DCEAEE8}" uniqueName="9" name="Column9" queryTableFieldId="9"/>
    <tableColumn id="10" xr3:uid="{6935E4B5-D1EF-4022-8CBF-AC45DEF1D59A}" uniqueName="10" name="Column10" queryTableFieldId="10"/>
    <tableColumn id="11" xr3:uid="{29633634-A370-4293-A8F3-D571CC9CF8A1}" uniqueName="11" name="Column11" queryTableFieldId="11"/>
    <tableColumn id="12" xr3:uid="{E212FFD2-5D82-4622-970E-107D71E659C9}" uniqueName="12" name="Column12" queryTableFieldId="12"/>
    <tableColumn id="13" xr3:uid="{024FB8C8-C68A-42BF-86E7-A0B1764F83D3}" uniqueName="13" name="Column13" queryTableFieldId="13"/>
    <tableColumn id="26" xr3:uid="{BBB0923E-4A4E-4966-9599-89A144E5A3CD}" uniqueName="26" name="VARIACIÓN" queryTableFieldId="26"/>
    <tableColumn id="15" xr3:uid="{F37BBF43-2569-4B86-8A58-D58A563DC8BE}" uniqueName="15" name="Column15" queryTableFieldId="15"/>
    <tableColumn id="16" xr3:uid="{6C8B0D6D-2271-4DE4-9CF0-172EB85F9EE5}" uniqueName="16" name="Column16" queryTableFieldId="16"/>
    <tableColumn id="17" xr3:uid="{FFB6C29B-BD0F-4554-87DE-27A9AB94007C}" uniqueName="17" name="Column17" queryTableFieldId="17"/>
    <tableColumn id="27" xr3:uid="{62F9D0D5-2A24-4E2A-AC2C-CD5E85E9DBEF}" uniqueName="27" name="VOLUMEN COMPRA" queryTableFieldId="31"/>
    <tableColumn id="28" xr3:uid="{6FC2EB99-49A3-4B0B-A42C-A95E8EC70EC7}" uniqueName="28" name="PRECIO COMPRA" queryTableFieldId="32"/>
    <tableColumn id="29" xr3:uid="{990BCCB7-A74E-44BB-89F1-B076652B9E37}" uniqueName="29" name="VOLUMEN VENTA" queryTableFieldId="33"/>
    <tableColumn id="30" xr3:uid="{EA95B431-A19A-44A8-AE4E-5F642866E5A9}" uniqueName="30" name="PRECIO VENTA" queryTableFieldId="34"/>
    <tableColumn id="22" xr3:uid="{0B5054E3-CFB9-454D-839D-EE55807B4211}" uniqueName="22" name="Column22" queryTableFieldId="22" dataDxfId="4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CFAE29B-ADD6-4AE9-8C7C-B2396D18F23C}" name="Tabla24" displayName="Tabla24" ref="A1:X143" totalsRowShown="0">
  <autoFilter ref="A1:X143" xr:uid="{00000000-0009-0000-0100-000002000000}"/>
  <tableColumns count="24">
    <tableColumn id="24" xr3:uid="{6057EF64-F80A-4730-B022-1A8D5E9DE371}" name="Fecha" dataDxfId="44"/>
    <tableColumn id="1" xr3:uid="{DD474C0D-A34C-45AF-9C3F-D29EE9FCB23A}" name="Columna2"/>
    <tableColumn id="2" xr3:uid="{8205CE14-BACD-47F5-ACFA-C868FE263910}" name="Precio"/>
    <tableColumn id="3" xr3:uid="{A2480A97-4095-44F2-94BB-CC7C414D3CF2}" name="% de cambio"/>
    <tableColumn id="22" xr3:uid="{933A1F33-DDFD-46D1-A901-3B4E60DE1986}" name="% de cambio2"/>
    <tableColumn id="4" xr3:uid="{67EEB4B0-72D4-4C78-BB20-97F5A0842214}" name="Rating técnico2 elementos"/>
    <tableColumn id="5" xr3:uid="{C8890696-18BB-43CC-9DAC-580A0B20FB98}" name="Valoración de medias móviles2 elementos"/>
    <tableColumn id="6" xr3:uid="{591A99A1-8F65-4BD0-AC20-56B498741F63}" name="Valoración de los osciladoresNeutro"/>
    <tableColumn id="23" xr3:uid="{779896B7-1530-475A-807E-17F20AB54481}" name="Columna1">
      <calculatedColumnFormula>_xlfn.CONCAT(Tabla24[[#This Row],[Rating técnico2 elementos]],"-",Tabla24[[#This Row],[Valoración de medias móviles2 elementos]],"-",Tabla24[[#This Row],[Valoración de los osciladoresNeutro]])</calculatedColumnFormula>
    </tableColumn>
    <tableColumn id="7" xr3:uid="{4140311A-F6E3-4299-A0F7-689BFBA62947}" name="RSI1430 – 70"/>
    <tableColumn id="8" xr3:uid="{592F3866-7A0E-460C-88C2-F4D4D0BE564D}" name="Volatilidad SPor encima o Igual 1"/>
    <tableColumn id="9" xr3:uid="{A63C334C-A3CE-4AF8-9B32-F667D2147D7C}" name="Patrón"/>
    <tableColumn id="10" xr3:uid="{51605874-0DF3-45C7-B5D5-54F960261389}" name="Vol relativoPor encima o Igual 0.1"/>
    <tableColumn id="11" xr3:uid="{E29A6ACD-6DBA-4AA1-ADF8-A3189CA548C8}" name="Volumen*Precio4 – &gt;750M"/>
    <tableColumn id="12" xr3:uid="{09FC729F-D706-49B8-A2CF-E84EE1E2B689}" name="Rendimiento mensualPor encima o Igual -20"/>
    <tableColumn id="13" xr3:uid="{BEAE7F44-D4E4-4B96-8541-61EDC734E73A}" name="Rendimiento trimestralPor encima o Igual -35"/>
    <tableColumn id="14" xr3:uid="{0E164D95-B2CE-4887-B11D-DB7FE7D85134}" name="Rendimiento semestralPor encima o Igual -60"/>
    <tableColumn id="15" xr3:uid="{9C3E6C86-56C9-4404-A58C-E41CEE89EDF6}" name="Rendimiento anualPor encima o Igual -90"/>
    <tableColumn id="16" xr3:uid="{600A9506-13CD-40B4-A0A1-536013AC4F8F}" name="BB abajoPor debajo Precio"/>
    <tableColumn id="17" xr3:uid="{ACE1A90D-078B-4AA1-828C-AFED0E9CDBB5}" name="BB arribaPor encima Precio"/>
    <tableColumn id="18" xr3:uid="{6A17B8A0-74A5-4E1F-8E62-C84E18232826}" name="Nivel MACDPor encima Señal MACD (12, 26)"/>
    <tableColumn id="19" xr3:uid="{706F2E1D-0BBD-4AFC-B8BA-2096DA3CF70F}" name="Señal MACD"/>
    <tableColumn id="20" xr3:uid="{B36BCA25-6B6A-454D-AC67-E69CFC6BD8F4}" name="Vol."/>
    <tableColumn id="21" xr3:uid="{C6E24747-77B1-4F7A-9A61-CEFF4CFEEDC7}" name="Cambio desde Open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6F9EEB3-F1D4-4AEB-BA82-A6FC49756764}" name="Tabla8" displayName="Tabla8" ref="A1:X11" totalsRowShown="0" headerRowDxfId="43" dataDxfId="42" tableBorderDxfId="41">
  <autoFilter ref="A1:X11" xr:uid="{16F9EEB3-F1D4-4AEB-BA82-A6FC49756764}">
    <filterColumn colId="3">
      <customFilters>
        <customFilter operator="greaterThan" val="0"/>
      </customFilters>
    </filterColumn>
  </autoFilter>
  <sortState xmlns:xlrd2="http://schemas.microsoft.com/office/spreadsheetml/2017/richdata2" ref="A2:X11">
    <sortCondition descending="1" ref="D1:D11"/>
  </sortState>
  <tableColumns count="24">
    <tableColumn id="1" xr3:uid="{9F696E17-D721-49AF-B750-AC602D75D983}" name="Ticker" dataDxfId="40">
      <calculatedColumnFormula>LEFT(TRADINGVIEW_CDATA!$B2,FIND(" http",TRADINGVIEW_CDATA!$B2,1))</calculatedColumnFormula>
    </tableColumn>
    <tableColumn id="2" xr3:uid="{9BD22FC6-4AC8-4E93-A49F-76B357CD4A42}" name="TickerNo se encontraron coincidencias  (i)" dataDxfId="39"/>
    <tableColumn id="3" xr3:uid="{AD09A3B0-7EE8-4E4A-81C8-F233250A3C7F}" name="Precio" dataDxfId="38"/>
    <tableColumn id="23" xr3:uid="{A0B6147F-C87D-4124-A757-64896CFBCBDB}" name="cambio precio anterior" dataDxfId="37" dataCellStyle="Porcentaje"/>
    <tableColumn id="4" xr3:uid="{3B25141A-E6CA-48E7-9D57-F19060AD4AB8}" name="% de cambioPor encima 0.2" dataDxfId="36"/>
    <tableColumn id="5" xr3:uid="{9D523C2E-6B38-426A-87CF-B00D0C1B5352}" name="Rating técnicoVender" dataDxfId="35"/>
    <tableColumn id="6" xr3:uid="{421E83FB-90C8-4CBC-B428-235C908351FF}" name="Valoración de medias móviles2 elementos" dataDxfId="34"/>
    <tableColumn id="7" xr3:uid="{66D44B43-4EDA-48F7-9DC9-85593050F5FC}" name="Valoración de los osciladoresNeutro" dataDxfId="33"/>
    <tableColumn id="8" xr3:uid="{195EBB3E-257B-4C95-A861-D2BAFC4F21D4}" name="RSI1425 – 70" dataDxfId="32"/>
    <tableColumn id="9" xr3:uid="{700C098C-C94B-4F7D-A33E-101B5375106A}" name="Volatilidad SPor encima o Igual 1" dataDxfId="31"/>
    <tableColumn id="10" xr3:uid="{CC5E14EE-C7F6-4F04-897F-A4A6AF340356}" name="Patrón" dataDxfId="30"/>
    <tableColumn id="11" xr3:uid="{840061C0-B473-44B2-BBBD-A8F13E2C0780}" name="rrsi" dataDxfId="29"/>
    <tableColumn id="24" xr3:uid="{4ABB700D-3F02-4919-BA4B-AE64DAF03D03}" name="RSI" dataDxfId="28" dataCellStyle="Porcentaje"/>
    <tableColumn id="12" xr3:uid="{8C9B6A6D-D300-42ED-8D5C-339E887BD070}" name="Columna1" dataDxfId="27"/>
    <tableColumn id="13" xr3:uid="{5CEE9B64-9F62-457F-9129-49090FF7F396}" name="Volumen*Precio4 – &gt;750M" dataDxfId="26" dataCellStyle="Millares"/>
    <tableColumn id="14" xr3:uid="{EFF2A92F-A600-4698-B98B-990E747FF75D}" name="volatitilidad" dataDxfId="25"/>
    <tableColumn id="15" xr3:uid="{E61E21B5-2B6D-4EB1-A058-136DD1ED7510}" name="Rendimiento semestralPor encima o Igual -60" dataDxfId="24"/>
    <tableColumn id="16" xr3:uid="{A273BBC0-1EC4-48C7-9BB0-CAAB3A93E804}" name="Rendimiento anualPor encima o Igual -90" dataDxfId="23"/>
    <tableColumn id="17" xr3:uid="{F65F3E83-4BC5-41A4-8FA3-990BA7228E50}" name="BB abajoPor debajo Precio" dataDxfId="22"/>
    <tableColumn id="18" xr3:uid="{59D34F97-6AB0-424F-AE1D-A2E332535D70}" name="BB arribaPor encima Precio"/>
    <tableColumn id="19" xr3:uid="{0185BD0C-C398-4625-83B2-553B568AA735}" name="Nivel MACDPor encima Señal MACD (12, 26)" dataDxfId="21"/>
    <tableColumn id="20" xr3:uid="{C3EE5231-0B32-400D-B959-81A4CFBF2C67}" name="Señal MACD" dataDxfId="20"/>
    <tableColumn id="21" xr3:uid="{BC804FB5-3D70-439D-880F-09FA2DA8055F}" name="Vol." dataDxfId="19"/>
    <tableColumn id="22" xr3:uid="{B3EC5C24-205F-4DC7-B5A2-2EBDE01C2AFE}" name="Cambio desde Open" dataDxfId="18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BDC4CDA-DA06-4AB4-9418-E59BEE4924D8}" name="Movimientos_Actinver" displayName="Movimientos_Actinver" ref="A1:K1644" tableType="queryTable" totalsRowShown="0">
  <autoFilter ref="A1:K1644" xr:uid="{1BDC4CDA-DA06-4AB4-9418-E59BEE4924D8}"/>
  <tableColumns count="11">
    <tableColumn id="1" xr3:uid="{342CD5DB-8B1B-4595-A4C7-9330B7360DCE}" uniqueName="1" name="DATE" queryTableFieldId="1" dataDxfId="17"/>
    <tableColumn id="11" xr3:uid="{59551B74-9387-4E77-84C4-B88EB437637B}" uniqueName="11" name="DAY" queryTableFieldId="11" dataDxfId="16">
      <calculatedColumnFormula>Movimientos_Actinver[[#This Row],[DATE]]</calculatedColumnFormula>
    </tableColumn>
    <tableColumn id="2" xr3:uid="{C4C6A61D-90B6-4F23-90A6-9B9DF0C6839E}" uniqueName="2" name="HOUR" queryTableFieldId="2" dataDxfId="15"/>
    <tableColumn id="3" xr3:uid="{541D3B17-5E1E-4F3A-8FF0-F0CEE4204D61}" uniqueName="3" name="SYMBOL" queryTableFieldId="3" dataDxfId="14"/>
    <tableColumn id="4" xr3:uid="{7D4A3761-1319-46C3-AC51-32233FCC198A}" uniqueName="4" name="OPERATION" queryTableFieldId="4" dataDxfId="13"/>
    <tableColumn id="5" xr3:uid="{63F01569-03E4-41D6-9B3F-7A105D8A8824}" uniqueName="5" name="TITLES" queryTableFieldId="5" dataDxfId="12"/>
    <tableColumn id="6" xr3:uid="{CC23B33D-A6BB-493C-826E-B705DAB59AAB}" uniqueName="6" name="VALUE" queryTableFieldId="6" dataDxfId="11"/>
    <tableColumn id="10" xr3:uid="{CCDD356E-C525-44F2-9350-E7EF21A63552}" uniqueName="10" name="VOL" queryTableFieldId="10" dataDxfId="10">
      <calculatedColumnFormula>Movimientos_Actinver[[#This Row],[TITLES]]*Movimientos_Actinver[[#This Row],[VALUE]]</calculatedColumnFormula>
    </tableColumn>
    <tableColumn id="7" xr3:uid="{B3434C1D-0197-4476-A192-CE5D76F776DD}" uniqueName="7" name="COM" queryTableFieldId="7" dataDxfId="9"/>
    <tableColumn id="8" xr3:uid="{5BC6C115-F325-409F-9C37-D3A300CD30FD}" uniqueName="8" name="IVA" queryTableFieldId="8" dataDxfId="8"/>
    <tableColumn id="9" xr3:uid="{AD30E768-3FC1-44AA-8E5F-E63D80A8C39B}" uniqueName="9" name="TOTAL" queryTableFieldId="9" dataDxfId="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FD8DD-CE49-4F55-BB83-75C85F2C6B63}">
  <sheetPr codeName="Hoja1"/>
  <dimension ref="A1:AB11"/>
  <sheetViews>
    <sheetView topLeftCell="A2" workbookViewId="0">
      <selection activeCell="A18" sqref="A18"/>
    </sheetView>
  </sheetViews>
  <sheetFormatPr baseColWidth="10" defaultRowHeight="15" x14ac:dyDescent="0.25"/>
  <cols>
    <col min="1" max="1" width="11.28515625" bestFit="1" customWidth="1"/>
    <col min="2" max="2" width="9.7109375" customWidth="1"/>
    <col min="3" max="3" width="13.85546875" bestFit="1" customWidth="1"/>
    <col min="4" max="4" width="12.5703125" bestFit="1" customWidth="1"/>
    <col min="5" max="7" width="12.5703125" customWidth="1"/>
    <col min="8" max="8" width="11.5703125" bestFit="1" customWidth="1"/>
    <col min="9" max="9" width="14.140625" bestFit="1" customWidth="1"/>
    <col min="10" max="10" width="13.42578125" bestFit="1" customWidth="1"/>
    <col min="12" max="12" width="13.28515625" customWidth="1"/>
    <col min="13" max="13" width="16.7109375" customWidth="1"/>
    <col min="14" max="14" width="14.28515625" customWidth="1"/>
    <col min="15" max="15" width="13.140625" customWidth="1"/>
    <col min="18" max="18" width="15.28515625" customWidth="1"/>
    <col min="19" max="19" width="17.28515625" customWidth="1"/>
    <col min="20" max="20" width="15.28515625" customWidth="1"/>
    <col min="21" max="21" width="11" bestFit="1" customWidth="1"/>
    <col min="22" max="22" width="14.28515625" customWidth="1"/>
    <col min="23" max="23" width="16" bestFit="1" customWidth="1"/>
    <col min="24" max="24" width="17" customWidth="1"/>
    <col min="25" max="25" width="13.28515625" bestFit="1" customWidth="1"/>
    <col min="26" max="26" width="15.7109375" customWidth="1"/>
    <col min="27" max="27" width="17.5703125" customWidth="1"/>
    <col min="28" max="28" width="20.28515625" customWidth="1"/>
    <col min="30" max="30" width="13.85546875" customWidth="1"/>
  </cols>
  <sheetData>
    <row r="1" spans="1:28" ht="45.75" thickBot="1" x14ac:dyDescent="0.3">
      <c r="A1" s="26" t="s">
        <v>1</v>
      </c>
      <c r="B1" s="26" t="s">
        <v>2</v>
      </c>
      <c r="C1" s="26" t="s">
        <v>3</v>
      </c>
      <c r="D1" s="26" t="s">
        <v>1731</v>
      </c>
      <c r="E1" s="26" t="s">
        <v>1734</v>
      </c>
      <c r="F1" s="26" t="s">
        <v>1735</v>
      </c>
      <c r="G1" s="26" t="s">
        <v>1736</v>
      </c>
      <c r="H1" s="4" t="s">
        <v>4</v>
      </c>
      <c r="I1" s="4" t="s">
        <v>1737</v>
      </c>
      <c r="J1" s="4" t="s">
        <v>1727</v>
      </c>
      <c r="K1" s="4" t="s">
        <v>1728</v>
      </c>
      <c r="L1" s="4" t="s">
        <v>1729</v>
      </c>
      <c r="M1" s="4" t="s">
        <v>1738</v>
      </c>
      <c r="N1" s="4" t="s">
        <v>1739</v>
      </c>
      <c r="O1" s="4" t="s">
        <v>1740</v>
      </c>
      <c r="P1" s="4" t="s">
        <v>1741</v>
      </c>
      <c r="Q1" s="4" t="s">
        <v>1742</v>
      </c>
      <c r="R1" s="4" t="s">
        <v>1743</v>
      </c>
      <c r="S1" s="4" t="s">
        <v>1744</v>
      </c>
      <c r="T1" s="4" t="s">
        <v>339</v>
      </c>
      <c r="U1" s="4" t="s">
        <v>340</v>
      </c>
      <c r="V1" s="35" t="s">
        <v>1726</v>
      </c>
      <c r="W1" s="35" t="s">
        <v>1730</v>
      </c>
      <c r="X1" s="35" t="s">
        <v>1733</v>
      </c>
      <c r="Y1" s="35" t="s">
        <v>1732</v>
      </c>
      <c r="Z1" s="35" t="s">
        <v>1745</v>
      </c>
      <c r="AA1" s="35" t="s">
        <v>1746</v>
      </c>
      <c r="AB1" s="35" t="s">
        <v>1747</v>
      </c>
    </row>
    <row r="2" spans="1:28" ht="15.75" thickBot="1" x14ac:dyDescent="0.3">
      <c r="A2" s="2" t="s">
        <v>167</v>
      </c>
      <c r="B2" s="2">
        <v>305</v>
      </c>
      <c r="C2" s="37">
        <v>73.634</v>
      </c>
      <c r="D2" s="27">
        <f>Tabla2[[#This Row],[Títulos]]*Tabla2[[#This Row],[Valor del Costo]]</f>
        <v>22458.37</v>
      </c>
      <c r="E2" s="27">
        <f>Tabla2[[#This Row],[Costo de Compra]]*Tabla2[[#This Row],[% Comisión Venta  Valor Actual]]</f>
        <v>22.458369999999999</v>
      </c>
      <c r="F2" s="27">
        <f>Tabla2[[#This Row],[Comisión  Compra]]*Tabla2[[#This Row],[% IVA Venta  Valor Actual]]</f>
        <v>3.5933392</v>
      </c>
      <c r="G2" s="27">
        <f>Tabla2[[#This Row],[Costo de Compra]]+Tabla2[[#This Row],[Comisión  Compra]]+Tabla2[[#This Row],[IVA Compra]]</f>
        <v>22484.4217092</v>
      </c>
      <c r="H2" s="27">
        <f>VLOOKUP(A2,datosReto[[#All],[EMISORA]:[Column22]],20,0)</f>
        <v>4583</v>
      </c>
      <c r="I2" s="29">
        <f>((H2*B2)/(C2*B2))-1</f>
        <v>61.240269440747483</v>
      </c>
      <c r="J2" s="28">
        <f t="shared" ref="J2" si="0">I2*D2</f>
        <v>1375356.63</v>
      </c>
      <c r="K2" s="30">
        <f>VLOOKUP(A2,datosReto[[#All],[EMISORA]:[Column22]],13,0)/100</f>
        <v>0.72742457000000005</v>
      </c>
      <c r="L2" s="31">
        <f>B2*H2</f>
        <v>1397815</v>
      </c>
      <c r="M2" s="29">
        <v>1E-3</v>
      </c>
      <c r="N2" s="32">
        <f>Tabla2[[#This Row],[Precio Actual]]*Tabla2[[#This Row],[% Comisión Venta  Valor Actual]]*Tabla2[[#This Row],[Títulos]]</f>
        <v>1397.8150000000001</v>
      </c>
      <c r="O2" s="29">
        <v>0.16</v>
      </c>
      <c r="P2" s="32">
        <f>Tabla2[[#This Row],[Comisión Venta  Valor Actual]]*Tabla2[[#This Row],[% IVA Venta  Valor Actual]]</f>
        <v>223.65040000000002</v>
      </c>
      <c r="Q2" s="31">
        <f>N2+P2</f>
        <v>1621.4654</v>
      </c>
      <c r="R2" s="33">
        <f>M2+O2*M2</f>
        <v>1.16E-3</v>
      </c>
      <c r="S2" s="28">
        <f>L2-Q2</f>
        <v>1396193.5345999999</v>
      </c>
      <c r="T2" s="28">
        <f t="shared" ref="T2" si="1">S2-G2</f>
        <v>1373709.1128908</v>
      </c>
      <c r="U2" s="29">
        <f>Tabla2[[#This Row],[Ganancia Neta]]/Tabla2[[#This Row],[Costo Neto Compra]]</f>
        <v>61.096039322582016</v>
      </c>
      <c r="V2" s="34">
        <f>Tabla2[[#This Row],[Valor del Costo]]*(1+Tabla2[[#This Row],[% Costo Venta Valor Actual]]*2)</f>
        <v>73.804830880000011</v>
      </c>
      <c r="W2" s="28">
        <f>Tabla2[[#This Row],[Precio Mínimo de Venta Sugerido]]*Tabla2[[#This Row],[Títulos]]</f>
        <v>22510.473418400004</v>
      </c>
      <c r="X2" s="28">
        <f>Tabla2[[#This Row],[Venta de Precio Mínimo]]*Tabla2[[#This Row],[% Comisión Venta  Valor Actual]]</f>
        <v>22.510473418400004</v>
      </c>
      <c r="Y2" s="36">
        <f>Tabla2[[#This Row],[Comision Venta  de Precio Mínimo]]*Tabla2[[#This Row],[% IVA Venta  Valor Actual]]</f>
        <v>3.6016757469440006</v>
      </c>
      <c r="Z2" s="28">
        <f>Tabla2[[#This Row],[IVA Venta  de Precio Mínimo]]+Tabla2[[#This Row],[Comision Venta  de Precio Mínimo]]+Tabla2[[#This Row],[Venta de Precio Mínimo]]</f>
        <v>22536.585567565347</v>
      </c>
      <c r="AA2" s="39">
        <f>Tabla2[[#This Row],[Venta NETA de Precio]]-Tabla2[[#This Row],[Costo Neto Compra]]</f>
        <v>52.163858365347551</v>
      </c>
      <c r="AB2" s="38">
        <f>Tabla2[[#This Row],[Ganancia Neta de Precio Mínimo Sugerido]]/Tabla2[[#This Row],[Costo Neto Compra]]</f>
        <v>2.3200000000001579E-3</v>
      </c>
    </row>
    <row r="3" spans="1:28" x14ac:dyDescent="0.25">
      <c r="A3" s="2"/>
      <c r="B3" s="2"/>
      <c r="C3" s="37"/>
      <c r="D3" s="27"/>
      <c r="E3" s="27"/>
      <c r="F3" s="27"/>
      <c r="G3" s="27"/>
      <c r="H3" s="27"/>
      <c r="I3" s="29"/>
      <c r="J3" s="28"/>
      <c r="K3" s="30"/>
      <c r="L3" s="31"/>
      <c r="M3" s="29"/>
      <c r="N3" s="32"/>
      <c r="O3" s="29"/>
      <c r="P3" s="32"/>
      <c r="Q3" s="31"/>
      <c r="R3" s="33"/>
      <c r="S3" s="28"/>
      <c r="T3" s="28"/>
      <c r="U3" s="29"/>
      <c r="V3" s="34"/>
      <c r="W3" s="28"/>
      <c r="X3" s="28"/>
      <c r="Y3" s="36"/>
      <c r="Z3" s="28"/>
      <c r="AA3" s="39"/>
      <c r="AB3" s="38"/>
    </row>
    <row r="4" spans="1:28" x14ac:dyDescent="0.25">
      <c r="D4" s="3"/>
      <c r="E4" s="3"/>
      <c r="F4" s="3"/>
      <c r="G4" s="3"/>
    </row>
    <row r="7" spans="1:28" x14ac:dyDescent="0.25">
      <c r="A7" s="40"/>
    </row>
    <row r="8" spans="1:28" x14ac:dyDescent="0.25">
      <c r="E8" s="40"/>
      <c r="F8" s="40"/>
      <c r="G8" s="40"/>
      <c r="H8" s="40"/>
      <c r="I8" s="42"/>
    </row>
    <row r="9" spans="1:28" x14ac:dyDescent="0.25">
      <c r="D9" s="41"/>
      <c r="E9" s="40"/>
      <c r="F9" s="40"/>
      <c r="G9" s="40"/>
      <c r="H9" s="40"/>
      <c r="I9" s="42"/>
    </row>
    <row r="10" spans="1:28" x14ac:dyDescent="0.25">
      <c r="E10" s="40"/>
      <c r="F10" s="40"/>
      <c r="G10" s="40"/>
      <c r="H10" s="40"/>
      <c r="I10" s="42"/>
    </row>
    <row r="11" spans="1:28" x14ac:dyDescent="0.25">
      <c r="E11" s="40"/>
      <c r="F11" s="40"/>
      <c r="G11" s="40"/>
      <c r="H11" s="40"/>
      <c r="I11" s="42"/>
    </row>
  </sheetData>
  <phoneticPr fontId="4" type="noConversion"/>
  <conditionalFormatting sqref="K2:K3 I2:I3">
    <cfRule type="cellIs" dxfId="6" priority="3" operator="lessThan">
      <formula>0</formula>
    </cfRule>
    <cfRule type="cellIs" dxfId="5" priority="4" operator="greaterThan">
      <formula>0</formula>
    </cfRule>
  </conditionalFormatting>
  <conditionalFormatting sqref="T2:U3">
    <cfRule type="cellIs" dxfId="4" priority="1" operator="greaterThan">
      <formula>0</formula>
    </cfRule>
    <cfRule type="cellIs" dxfId="3" priority="2" operator="lessThan">
      <formula>0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1B1E0-B800-425D-9CBA-CF47881D30CA}">
  <sheetPr codeName="Hoja2"/>
  <dimension ref="A1:W280"/>
  <sheetViews>
    <sheetView tabSelected="1" topLeftCell="A87" workbookViewId="0">
      <selection activeCell="F94" sqref="F94"/>
    </sheetView>
  </sheetViews>
  <sheetFormatPr baseColWidth="10" defaultRowHeight="15" x14ac:dyDescent="0.25"/>
  <cols>
    <col min="1" max="1" width="11.140625" bestFit="1" customWidth="1"/>
    <col min="2" max="2" width="11.5703125" bestFit="1" customWidth="1"/>
    <col min="3" max="3" width="11.140625" bestFit="1" customWidth="1"/>
    <col min="4" max="4" width="11.140625" customWidth="1"/>
    <col min="5" max="5" width="10" bestFit="1" customWidth="1"/>
    <col min="6" max="6" width="20" bestFit="1" customWidth="1"/>
    <col min="7" max="10" width="11.140625" bestFit="1" customWidth="1"/>
    <col min="11" max="14" width="12.140625" bestFit="1" customWidth="1"/>
    <col min="15" max="15" width="13.42578125" bestFit="1" customWidth="1"/>
    <col min="16" max="18" width="12.140625" bestFit="1" customWidth="1"/>
    <col min="19" max="19" width="21.140625" bestFit="1" customWidth="1"/>
    <col min="20" max="20" width="18.140625" bestFit="1" customWidth="1"/>
    <col min="21" max="21" width="19.140625" bestFit="1" customWidth="1"/>
    <col min="22" max="22" width="16.140625" bestFit="1" customWidth="1"/>
    <col min="23" max="27" width="12.140625" customWidth="1"/>
    <col min="28" max="31" width="12.140625" bestFit="1" customWidth="1"/>
  </cols>
  <sheetData>
    <row r="1" spans="1:23" x14ac:dyDescent="0.25">
      <c r="A1" t="s">
        <v>5</v>
      </c>
      <c r="B1" t="s">
        <v>331</v>
      </c>
      <c r="C1" t="s">
        <v>6</v>
      </c>
      <c r="D1" t="s">
        <v>1748</v>
      </c>
      <c r="E1" t="s">
        <v>332</v>
      </c>
      <c r="F1" t="s">
        <v>333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334</v>
      </c>
      <c r="P1" t="s">
        <v>15</v>
      </c>
      <c r="Q1" t="s">
        <v>16</v>
      </c>
      <c r="R1" t="s">
        <v>17</v>
      </c>
      <c r="S1" t="s">
        <v>335</v>
      </c>
      <c r="T1" t="s">
        <v>336</v>
      </c>
      <c r="U1" t="s">
        <v>337</v>
      </c>
      <c r="V1" t="s">
        <v>338</v>
      </c>
      <c r="W1" t="s">
        <v>18</v>
      </c>
    </row>
    <row r="2" spans="1:23" x14ac:dyDescent="0.25">
      <c r="A2" s="1" t="s">
        <v>19</v>
      </c>
      <c r="B2" t="s">
        <v>20</v>
      </c>
      <c r="C2" s="1" t="s">
        <v>21</v>
      </c>
      <c r="D2" s="1" t="str">
        <f>SUBSTITUTE(_xlfn.CONCAT(datosReto[[#This Row],[EMISORA]],"/",datosReto[[#This Row],[Column3]]),"/*","")</f>
        <v>AAL</v>
      </c>
      <c r="E2">
        <v>281</v>
      </c>
      <c r="F2">
        <v>280</v>
      </c>
      <c r="G2">
        <v>1</v>
      </c>
      <c r="H2">
        <v>534</v>
      </c>
      <c r="I2">
        <v>11</v>
      </c>
      <c r="J2">
        <v>287</v>
      </c>
      <c r="K2">
        <v>281</v>
      </c>
      <c r="L2">
        <v>8360900</v>
      </c>
      <c r="M2">
        <v>9594700</v>
      </c>
      <c r="N2">
        <v>283.51722799999999</v>
      </c>
      <c r="O2">
        <v>0.36</v>
      </c>
      <c r="P2">
        <v>1</v>
      </c>
      <c r="Q2">
        <v>84</v>
      </c>
      <c r="R2">
        <v>0</v>
      </c>
      <c r="S2">
        <v>71400</v>
      </c>
      <c r="T2">
        <v>278.01</v>
      </c>
      <c r="U2">
        <v>71400</v>
      </c>
      <c r="V2">
        <v>284.98</v>
      </c>
      <c r="W2" s="1" t="s">
        <v>22</v>
      </c>
    </row>
    <row r="3" spans="1:23" x14ac:dyDescent="0.25">
      <c r="A3" s="1" t="s">
        <v>19</v>
      </c>
      <c r="B3" t="s">
        <v>23</v>
      </c>
      <c r="C3" s="1" t="s">
        <v>21</v>
      </c>
      <c r="D3" s="1" t="str">
        <f>SUBSTITUTE(_xlfn.CONCAT(datosReto[[#This Row],[EMISORA]],"/",datosReto[[#This Row],[Column3]]),"/*","")</f>
        <v>AAPL</v>
      </c>
      <c r="E3">
        <v>2903.99</v>
      </c>
      <c r="F3">
        <v>2979.19</v>
      </c>
      <c r="G3">
        <v>1</v>
      </c>
      <c r="H3">
        <v>1587</v>
      </c>
      <c r="I3">
        <v>71</v>
      </c>
      <c r="J3">
        <v>2970.01</v>
      </c>
      <c r="K3">
        <v>2900</v>
      </c>
      <c r="L3">
        <v>8300000</v>
      </c>
      <c r="M3">
        <v>8545700</v>
      </c>
      <c r="N3">
        <v>2917.3608370000002</v>
      </c>
      <c r="O3">
        <v>-2.52</v>
      </c>
      <c r="P3">
        <v>1</v>
      </c>
      <c r="Q3">
        <v>-90</v>
      </c>
      <c r="R3">
        <v>0</v>
      </c>
      <c r="S3">
        <v>5200</v>
      </c>
      <c r="T3">
        <v>2884.81</v>
      </c>
      <c r="U3">
        <v>2100</v>
      </c>
      <c r="V3">
        <v>2899.19</v>
      </c>
      <c r="W3" s="1" t="s">
        <v>22</v>
      </c>
    </row>
    <row r="4" spans="1:23" x14ac:dyDescent="0.25">
      <c r="A4" s="1" t="s">
        <v>24</v>
      </c>
      <c r="B4" t="s">
        <v>25</v>
      </c>
      <c r="C4" s="1" t="s">
        <v>21</v>
      </c>
      <c r="D4" s="1" t="str">
        <f>SUBSTITUTE(_xlfn.CONCAT(datosReto[[#This Row],[EMISORA]],"/",datosReto[[#This Row],[Column3]]),"/*","")</f>
        <v>AAXJ</v>
      </c>
      <c r="E4">
        <v>1120.01</v>
      </c>
      <c r="F4">
        <v>1125</v>
      </c>
      <c r="G4">
        <v>1</v>
      </c>
      <c r="H4">
        <v>8</v>
      </c>
      <c r="I4">
        <v>2</v>
      </c>
      <c r="J4">
        <v>1121</v>
      </c>
      <c r="K4">
        <v>1120.01</v>
      </c>
      <c r="L4">
        <v>9033700</v>
      </c>
      <c r="M4">
        <v>10234300</v>
      </c>
      <c r="N4">
        <v>1120.87625</v>
      </c>
      <c r="O4">
        <v>-0.44</v>
      </c>
      <c r="P4">
        <v>1</v>
      </c>
      <c r="Q4">
        <v>-24</v>
      </c>
      <c r="R4">
        <v>0</v>
      </c>
      <c r="S4">
        <v>3400</v>
      </c>
      <c r="T4">
        <v>1120.01</v>
      </c>
      <c r="U4">
        <v>10200</v>
      </c>
      <c r="V4">
        <v>1140.79</v>
      </c>
      <c r="W4" s="1" t="s">
        <v>22</v>
      </c>
    </row>
    <row r="5" spans="1:23" x14ac:dyDescent="0.25">
      <c r="A5" s="1" t="s">
        <v>19</v>
      </c>
      <c r="B5" t="s">
        <v>26</v>
      </c>
      <c r="C5" s="1" t="s">
        <v>21</v>
      </c>
      <c r="D5" s="1" t="str">
        <f>SUBSTITUTE(_xlfn.CONCAT(datosReto[[#This Row],[EMISORA]],"/",datosReto[[#This Row],[Column3]]),"/*","")</f>
        <v>ABNB</v>
      </c>
      <c r="E5">
        <v>2307</v>
      </c>
      <c r="F5">
        <v>2307</v>
      </c>
      <c r="G5">
        <v>1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  <c r="Q5">
        <v>0</v>
      </c>
      <c r="R5">
        <v>0</v>
      </c>
      <c r="S5">
        <v>1500</v>
      </c>
      <c r="T5">
        <v>2194.81</v>
      </c>
      <c r="U5">
        <v>2000</v>
      </c>
      <c r="V5">
        <v>2287.79</v>
      </c>
      <c r="W5" s="1" t="s">
        <v>22</v>
      </c>
    </row>
    <row r="6" spans="1:23" x14ac:dyDescent="0.25">
      <c r="A6" s="1" t="s">
        <v>38</v>
      </c>
      <c r="B6" t="s">
        <v>45</v>
      </c>
      <c r="C6" s="1" t="s">
        <v>21</v>
      </c>
      <c r="D6" s="1" t="str">
        <f>SUBSTITUTE(_xlfn.CONCAT(datosReto[[#This Row],[EMISORA]],"/",datosReto[[#This Row],[Column3]]),"/*","")</f>
        <v>AC</v>
      </c>
      <c r="E6">
        <v>156.16</v>
      </c>
      <c r="F6">
        <v>155.41</v>
      </c>
      <c r="G6">
        <v>1</v>
      </c>
      <c r="H6">
        <v>873656</v>
      </c>
      <c r="I6">
        <v>5017</v>
      </c>
      <c r="J6">
        <v>157.66999999999999</v>
      </c>
      <c r="K6">
        <v>153.05000000000001</v>
      </c>
      <c r="L6">
        <v>9494700</v>
      </c>
      <c r="M6">
        <v>8370300</v>
      </c>
      <c r="N6">
        <v>155.928088</v>
      </c>
      <c r="O6">
        <v>0.48</v>
      </c>
      <c r="P6">
        <v>1</v>
      </c>
      <c r="Q6">
        <v>75</v>
      </c>
      <c r="R6">
        <v>0</v>
      </c>
      <c r="S6">
        <v>319</v>
      </c>
      <c r="T6">
        <v>156.04</v>
      </c>
      <c r="U6">
        <v>1283</v>
      </c>
      <c r="V6">
        <v>156.13999999999999</v>
      </c>
      <c r="W6" s="1" t="s">
        <v>22</v>
      </c>
    </row>
    <row r="7" spans="1:23" x14ac:dyDescent="0.25">
      <c r="A7" s="1" t="s">
        <v>27</v>
      </c>
      <c r="B7" t="s">
        <v>28</v>
      </c>
      <c r="C7" s="1" t="s">
        <v>29</v>
      </c>
      <c r="D7" s="1" t="str">
        <f>SUBSTITUTE(_xlfn.CONCAT(datosReto[[#This Row],[EMISORA]],"/",datosReto[[#This Row],[Column3]]),"/*","")</f>
        <v>ACTDUAL/B</v>
      </c>
      <c r="E7">
        <v>0.165829</v>
      </c>
      <c r="F7">
        <v>0.165829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5.9833699999999999</v>
      </c>
      <c r="O7">
        <v>0</v>
      </c>
      <c r="P7">
        <v>1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 s="1" t="s">
        <v>22</v>
      </c>
    </row>
    <row r="8" spans="1:23" x14ac:dyDescent="0.25">
      <c r="A8" s="1" t="s">
        <v>27</v>
      </c>
      <c r="B8" t="s">
        <v>30</v>
      </c>
      <c r="C8" s="1" t="s">
        <v>29</v>
      </c>
      <c r="D8" s="1" t="str">
        <f>SUBSTITUTE(_xlfn.CONCAT(datosReto[[#This Row],[EMISORA]],"/",datosReto[[#This Row],[Column3]]),"/*","")</f>
        <v>ACTI500/B</v>
      </c>
      <c r="E8">
        <v>5.3724220000000003</v>
      </c>
      <c r="F8">
        <v>5.3724220000000003</v>
      </c>
      <c r="G8">
        <v>1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-18.999063</v>
      </c>
      <c r="O8">
        <v>0</v>
      </c>
      <c r="P8">
        <v>1</v>
      </c>
      <c r="Q8">
        <v>0</v>
      </c>
      <c r="R8">
        <v>0</v>
      </c>
      <c r="S8">
        <v>0</v>
      </c>
      <c r="T8">
        <v>29.385179999999998</v>
      </c>
      <c r="U8">
        <v>0</v>
      </c>
      <c r="V8">
        <v>0</v>
      </c>
      <c r="W8" s="1" t="s">
        <v>22</v>
      </c>
    </row>
    <row r="9" spans="1:23" x14ac:dyDescent="0.25">
      <c r="A9" s="1" t="s">
        <v>27</v>
      </c>
      <c r="B9" t="s">
        <v>31</v>
      </c>
      <c r="C9" s="1" t="s">
        <v>29</v>
      </c>
      <c r="D9" s="1" t="str">
        <f>SUBSTITUTE(_xlfn.CONCAT(datosReto[[#This Row],[EMISORA]],"/",datosReto[[#This Row],[Column3]]),"/*","")</f>
        <v>ACTICOB/B</v>
      </c>
      <c r="E9">
        <v>24.631150999999999</v>
      </c>
      <c r="F9">
        <v>24.631150999999999</v>
      </c>
      <c r="G9">
        <v>1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-4.8349580000000003</v>
      </c>
      <c r="O9">
        <v>0</v>
      </c>
      <c r="P9">
        <v>1</v>
      </c>
      <c r="Q9">
        <v>0</v>
      </c>
      <c r="R9">
        <v>0</v>
      </c>
      <c r="S9">
        <v>0</v>
      </c>
      <c r="T9">
        <v>-2.0472130000000002</v>
      </c>
      <c r="U9">
        <v>0</v>
      </c>
      <c r="V9">
        <v>0</v>
      </c>
      <c r="W9" s="1" t="s">
        <v>22</v>
      </c>
    </row>
    <row r="10" spans="1:23" x14ac:dyDescent="0.25">
      <c r="A10" s="1" t="s">
        <v>27</v>
      </c>
      <c r="B10" t="s">
        <v>32</v>
      </c>
      <c r="C10" s="1" t="s">
        <v>29</v>
      </c>
      <c r="D10" s="1" t="str">
        <f>SUBSTITUTE(_xlfn.CONCAT(datosReto[[#This Row],[EMISORA]],"/",datosReto[[#This Row],[Column3]]),"/*","")</f>
        <v>ACTICRE/B</v>
      </c>
      <c r="E10">
        <v>17.843643</v>
      </c>
      <c r="F10">
        <v>17.843643</v>
      </c>
      <c r="G10">
        <v>1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-10.502939</v>
      </c>
      <c r="O10">
        <v>0</v>
      </c>
      <c r="P10">
        <v>1</v>
      </c>
      <c r="Q10">
        <v>0</v>
      </c>
      <c r="R10">
        <v>0</v>
      </c>
      <c r="S10">
        <v>0</v>
      </c>
      <c r="T10">
        <v>-9.0768810000000002</v>
      </c>
      <c r="U10">
        <v>0</v>
      </c>
      <c r="V10">
        <v>0</v>
      </c>
      <c r="W10" s="1" t="s">
        <v>22</v>
      </c>
    </row>
    <row r="11" spans="1:23" x14ac:dyDescent="0.25">
      <c r="A11" s="1" t="s">
        <v>27</v>
      </c>
      <c r="B11" t="s">
        <v>34</v>
      </c>
      <c r="C11" s="1" t="s">
        <v>29</v>
      </c>
      <c r="D11" s="1" t="str">
        <f>SUBSTITUTE(_xlfn.CONCAT(datosReto[[#This Row],[EMISORA]],"/",datosReto[[#This Row],[Column3]]),"/*","")</f>
        <v>ACTIG+/B</v>
      </c>
      <c r="E11">
        <v>1.2195119999999999</v>
      </c>
      <c r="F11">
        <v>1.2195119999999999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5.3476699999999999</v>
      </c>
      <c r="O11">
        <v>0</v>
      </c>
      <c r="P11">
        <v>1</v>
      </c>
      <c r="Q11">
        <v>0</v>
      </c>
      <c r="R11">
        <v>0</v>
      </c>
      <c r="S11">
        <v>0</v>
      </c>
      <c r="T11">
        <v>14.640247</v>
      </c>
      <c r="U11">
        <v>0</v>
      </c>
      <c r="V11">
        <v>0</v>
      </c>
      <c r="W11" s="1" t="s">
        <v>22</v>
      </c>
    </row>
    <row r="12" spans="1:23" x14ac:dyDescent="0.25">
      <c r="A12" s="1" t="s">
        <v>27</v>
      </c>
      <c r="B12" t="s">
        <v>33</v>
      </c>
      <c r="C12" s="1" t="s">
        <v>29</v>
      </c>
      <c r="D12" s="1" t="str">
        <f>SUBSTITUTE(_xlfn.CONCAT(datosReto[[#This Row],[EMISORA]],"/",datosReto[[#This Row],[Column3]]),"/*","")</f>
        <v>ACTIG+2/B</v>
      </c>
      <c r="E12">
        <v>1.148075</v>
      </c>
      <c r="F12">
        <v>1.148075</v>
      </c>
      <c r="G12">
        <v>1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3.9180329999999999</v>
      </c>
      <c r="O12">
        <v>0</v>
      </c>
      <c r="P12">
        <v>1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 s="1" t="s">
        <v>22</v>
      </c>
    </row>
    <row r="13" spans="1:23" x14ac:dyDescent="0.25">
      <c r="A13" s="1" t="s">
        <v>27</v>
      </c>
      <c r="B13" t="s">
        <v>35</v>
      </c>
      <c r="C13" s="1" t="s">
        <v>29</v>
      </c>
      <c r="D13" s="1" t="str">
        <f>SUBSTITUTE(_xlfn.CONCAT(datosReto[[#This Row],[EMISORA]],"/",datosReto[[#This Row],[Column3]]),"/*","")</f>
        <v>ACTIGOB/B</v>
      </c>
      <c r="E13">
        <v>5.185378</v>
      </c>
      <c r="F13">
        <v>5.185378</v>
      </c>
      <c r="G13">
        <v>1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4.4682769999999996</v>
      </c>
      <c r="O13">
        <v>0</v>
      </c>
      <c r="P13">
        <v>1</v>
      </c>
      <c r="Q13">
        <v>0</v>
      </c>
      <c r="R13">
        <v>0</v>
      </c>
      <c r="S13">
        <v>0</v>
      </c>
      <c r="T13">
        <v>9.7540189999999996</v>
      </c>
      <c r="U13">
        <v>0</v>
      </c>
      <c r="V13">
        <v>0</v>
      </c>
      <c r="W13" s="1" t="s">
        <v>22</v>
      </c>
    </row>
    <row r="14" spans="1:23" x14ac:dyDescent="0.25">
      <c r="A14" s="1" t="s">
        <v>27</v>
      </c>
      <c r="B14" t="s">
        <v>36</v>
      </c>
      <c r="C14" s="1" t="s">
        <v>29</v>
      </c>
      <c r="D14" s="1" t="str">
        <f>SUBSTITUTE(_xlfn.CONCAT(datosReto[[#This Row],[EMISORA]],"/",datosReto[[#This Row],[Column3]]),"/*","")</f>
        <v>ACTIMED/B</v>
      </c>
      <c r="E14">
        <v>5.9983430000000002</v>
      </c>
      <c r="F14">
        <v>5.9983430000000002</v>
      </c>
      <c r="G14">
        <v>1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4.4483980000000001</v>
      </c>
      <c r="O14">
        <v>0</v>
      </c>
      <c r="P14">
        <v>1</v>
      </c>
      <c r="Q14">
        <v>0</v>
      </c>
      <c r="R14">
        <v>0</v>
      </c>
      <c r="S14">
        <v>0</v>
      </c>
      <c r="T14">
        <v>10.740167</v>
      </c>
      <c r="U14">
        <v>0</v>
      </c>
      <c r="V14">
        <v>0</v>
      </c>
      <c r="W14" s="1" t="s">
        <v>22</v>
      </c>
    </row>
    <row r="15" spans="1:23" x14ac:dyDescent="0.25">
      <c r="A15" s="1" t="s">
        <v>27</v>
      </c>
      <c r="B15" t="s">
        <v>37</v>
      </c>
      <c r="C15" s="1" t="s">
        <v>29</v>
      </c>
      <c r="D15" s="1" t="str">
        <f>SUBSTITUTE(_xlfn.CONCAT(datosReto[[#This Row],[EMISORA]],"/",datosReto[[#This Row],[Column3]]),"/*","")</f>
        <v>ACTINMO/B</v>
      </c>
      <c r="E15">
        <v>32.164033000000003</v>
      </c>
      <c r="F15">
        <v>32.164033000000003</v>
      </c>
      <c r="G15">
        <v>1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2.8537439999999998</v>
      </c>
      <c r="O15">
        <v>0</v>
      </c>
      <c r="P15">
        <v>1</v>
      </c>
      <c r="Q15">
        <v>0</v>
      </c>
      <c r="R15">
        <v>0</v>
      </c>
      <c r="S15">
        <v>0</v>
      </c>
      <c r="T15">
        <v>-17.631222999999999</v>
      </c>
      <c r="U15">
        <v>0</v>
      </c>
      <c r="V15">
        <v>0</v>
      </c>
      <c r="W15" s="1" t="s">
        <v>22</v>
      </c>
    </row>
    <row r="16" spans="1:23" x14ac:dyDescent="0.25">
      <c r="A16" s="1" t="s">
        <v>38</v>
      </c>
      <c r="B16" t="s">
        <v>39</v>
      </c>
      <c r="C16" s="1" t="s">
        <v>29</v>
      </c>
      <c r="D16" s="1" t="str">
        <f>SUBSTITUTE(_xlfn.CONCAT(datosReto[[#This Row],[EMISORA]],"/",datosReto[[#This Row],[Column3]]),"/*","")</f>
        <v>ACTINVR/B</v>
      </c>
      <c r="E16">
        <v>12.28</v>
      </c>
      <c r="F16">
        <v>12.49</v>
      </c>
      <c r="G16">
        <v>1</v>
      </c>
      <c r="H16">
        <v>3</v>
      </c>
      <c r="I16">
        <v>2</v>
      </c>
      <c r="J16">
        <v>12.28</v>
      </c>
      <c r="K16">
        <v>12.28</v>
      </c>
      <c r="L16">
        <v>8300000</v>
      </c>
      <c r="M16">
        <v>8300000</v>
      </c>
      <c r="N16">
        <v>12.28</v>
      </c>
      <c r="O16">
        <v>-1.6800000000000002</v>
      </c>
      <c r="P16">
        <v>1</v>
      </c>
      <c r="Q16">
        <v>-76</v>
      </c>
      <c r="R16">
        <v>0</v>
      </c>
      <c r="S16">
        <v>6</v>
      </c>
      <c r="T16">
        <v>12.48</v>
      </c>
      <c r="U16">
        <v>44840</v>
      </c>
      <c r="V16">
        <v>12.49</v>
      </c>
      <c r="W16" s="1" t="s">
        <v>22</v>
      </c>
    </row>
    <row r="17" spans="1:23" x14ac:dyDescent="0.25">
      <c r="A17" s="1" t="s">
        <v>27</v>
      </c>
      <c r="B17" t="s">
        <v>40</v>
      </c>
      <c r="C17" s="1" t="s">
        <v>29</v>
      </c>
      <c r="D17" s="1" t="str">
        <f>SUBSTITUTE(_xlfn.CONCAT(datosReto[[#This Row],[EMISORA]],"/",datosReto[[#This Row],[Column3]]),"/*","")</f>
        <v>ACTIPLU/B</v>
      </c>
      <c r="E17">
        <v>1.146749</v>
      </c>
      <c r="F17">
        <v>1.146749</v>
      </c>
      <c r="G17">
        <v>1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-10.553209000000001</v>
      </c>
      <c r="O17">
        <v>0</v>
      </c>
      <c r="P17">
        <v>1</v>
      </c>
      <c r="Q17">
        <v>0</v>
      </c>
      <c r="R17">
        <v>0</v>
      </c>
      <c r="S17">
        <v>0</v>
      </c>
      <c r="T17">
        <v>-0.43265300000000001</v>
      </c>
      <c r="U17">
        <v>0</v>
      </c>
      <c r="V17">
        <v>0</v>
      </c>
      <c r="W17" s="1" t="s">
        <v>22</v>
      </c>
    </row>
    <row r="18" spans="1:23" x14ac:dyDescent="0.25">
      <c r="A18" s="1" t="s">
        <v>27</v>
      </c>
      <c r="B18" t="s">
        <v>41</v>
      </c>
      <c r="C18" s="1" t="s">
        <v>29</v>
      </c>
      <c r="D18" s="1" t="str">
        <f>SUBSTITUTE(_xlfn.CONCAT(datosReto[[#This Row],[EMISORA]],"/",datosReto[[#This Row],[Column3]]),"/*","")</f>
        <v>ACTIREN/B</v>
      </c>
      <c r="E18">
        <v>8.7939290000000003</v>
      </c>
      <c r="F18">
        <v>8.7939290000000003</v>
      </c>
      <c r="G18">
        <v>1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3.2165949999999999</v>
      </c>
      <c r="O18">
        <v>0</v>
      </c>
      <c r="P18">
        <v>1</v>
      </c>
      <c r="Q18">
        <v>0</v>
      </c>
      <c r="R18">
        <v>0</v>
      </c>
      <c r="S18">
        <v>0</v>
      </c>
      <c r="T18">
        <v>4.4873979999999998</v>
      </c>
      <c r="U18">
        <v>0</v>
      </c>
      <c r="V18">
        <v>0</v>
      </c>
      <c r="W18" s="1" t="s">
        <v>22</v>
      </c>
    </row>
    <row r="19" spans="1:23" x14ac:dyDescent="0.25">
      <c r="A19" s="1" t="s">
        <v>27</v>
      </c>
      <c r="B19" t="s">
        <v>42</v>
      </c>
      <c r="C19" s="1" t="s">
        <v>29</v>
      </c>
      <c r="D19" s="1" t="str">
        <f>SUBSTITUTE(_xlfn.CONCAT(datosReto[[#This Row],[EMISORA]],"/",datosReto[[#This Row],[Column3]]),"/*","")</f>
        <v>ACTIVAR/B</v>
      </c>
      <c r="E19">
        <v>87.524083000000005</v>
      </c>
      <c r="F19">
        <v>87.524083000000005</v>
      </c>
      <c r="G19">
        <v>1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-3.6982900000000001</v>
      </c>
      <c r="O19">
        <v>0</v>
      </c>
      <c r="P19">
        <v>1</v>
      </c>
      <c r="Q19">
        <v>0</v>
      </c>
      <c r="R19">
        <v>0</v>
      </c>
      <c r="S19">
        <v>0</v>
      </c>
      <c r="T19">
        <v>11.80983</v>
      </c>
      <c r="U19">
        <v>0</v>
      </c>
      <c r="V19">
        <v>0</v>
      </c>
      <c r="W19" s="1" t="s">
        <v>22</v>
      </c>
    </row>
    <row r="20" spans="1:23" x14ac:dyDescent="0.25">
      <c r="A20" s="1" t="s">
        <v>27</v>
      </c>
      <c r="B20" t="s">
        <v>43</v>
      </c>
      <c r="C20" s="1" t="s">
        <v>29</v>
      </c>
      <c r="D20" s="1" t="str">
        <f>SUBSTITUTE(_xlfn.CONCAT(datosReto[[#This Row],[EMISORA]],"/",datosReto[[#This Row],[Column3]]),"/*","")</f>
        <v>ACTOTAL/B</v>
      </c>
      <c r="E20">
        <v>9.9999999999999995E-7</v>
      </c>
      <c r="F20">
        <v>9.9999999999999995E-7</v>
      </c>
      <c r="G20">
        <v>1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-100</v>
      </c>
      <c r="O20">
        <v>0</v>
      </c>
      <c r="P20">
        <v>1</v>
      </c>
      <c r="Q20">
        <v>0</v>
      </c>
      <c r="R20">
        <v>0</v>
      </c>
      <c r="S20">
        <v>0</v>
      </c>
      <c r="T20">
        <v>-100</v>
      </c>
      <c r="U20">
        <v>0</v>
      </c>
      <c r="V20">
        <v>0</v>
      </c>
      <c r="W20" s="1" t="s">
        <v>22</v>
      </c>
    </row>
    <row r="21" spans="1:23" x14ac:dyDescent="0.25">
      <c r="A21" s="1" t="s">
        <v>24</v>
      </c>
      <c r="B21" t="s">
        <v>44</v>
      </c>
      <c r="C21" s="1" t="s">
        <v>21</v>
      </c>
      <c r="D21" s="1" t="str">
        <f>SUBSTITUTE(_xlfn.CONCAT(datosReto[[#This Row],[EMISORA]],"/",datosReto[[#This Row],[Column3]]),"/*","")</f>
        <v>ACWI</v>
      </c>
      <c r="E21">
        <v>1639</v>
      </c>
      <c r="F21">
        <v>1647</v>
      </c>
      <c r="G21">
        <v>1</v>
      </c>
      <c r="H21">
        <v>2527</v>
      </c>
      <c r="I21">
        <v>4</v>
      </c>
      <c r="J21">
        <v>1642.75</v>
      </c>
      <c r="K21">
        <v>1638</v>
      </c>
      <c r="L21">
        <v>9211000</v>
      </c>
      <c r="M21">
        <v>9293100</v>
      </c>
      <c r="N21">
        <v>1642.709141</v>
      </c>
      <c r="O21">
        <v>-0.49</v>
      </c>
      <c r="P21">
        <v>1</v>
      </c>
      <c r="Q21">
        <v>-28</v>
      </c>
      <c r="R21">
        <v>0</v>
      </c>
      <c r="S21">
        <v>7800</v>
      </c>
      <c r="T21">
        <v>1609.31</v>
      </c>
      <c r="U21">
        <v>11700</v>
      </c>
      <c r="V21">
        <v>1646.99</v>
      </c>
      <c r="W21" s="1" t="s">
        <v>22</v>
      </c>
    </row>
    <row r="22" spans="1:23" x14ac:dyDescent="0.25">
      <c r="A22" s="1" t="s">
        <v>38</v>
      </c>
      <c r="B22" t="s">
        <v>46</v>
      </c>
      <c r="C22" s="1" t="s">
        <v>21</v>
      </c>
      <c r="D22" s="1" t="str">
        <f>SUBSTITUTE(_xlfn.CONCAT(datosReto[[#This Row],[EMISORA]],"/",datosReto[[#This Row],[Column3]]),"/*","")</f>
        <v>AEROMEX</v>
      </c>
      <c r="E22">
        <v>180</v>
      </c>
      <c r="F22">
        <v>180.05</v>
      </c>
      <c r="G22">
        <v>1</v>
      </c>
      <c r="H22">
        <v>643</v>
      </c>
      <c r="I22">
        <v>13</v>
      </c>
      <c r="J22">
        <v>181</v>
      </c>
      <c r="K22">
        <v>180</v>
      </c>
      <c r="L22">
        <v>8300000</v>
      </c>
      <c r="M22">
        <v>9425100</v>
      </c>
      <c r="N22">
        <v>180.03265999999999</v>
      </c>
      <c r="O22">
        <v>-0.03</v>
      </c>
      <c r="P22">
        <v>1</v>
      </c>
      <c r="Q22">
        <v>-2</v>
      </c>
      <c r="R22">
        <v>0</v>
      </c>
      <c r="S22">
        <v>11</v>
      </c>
      <c r="T22">
        <v>179.2</v>
      </c>
      <c r="U22">
        <v>502</v>
      </c>
      <c r="V22">
        <v>180</v>
      </c>
      <c r="W22" s="1" t="s">
        <v>22</v>
      </c>
    </row>
    <row r="23" spans="1:23" x14ac:dyDescent="0.25">
      <c r="A23" s="1" t="s">
        <v>19</v>
      </c>
      <c r="B23" t="s">
        <v>47</v>
      </c>
      <c r="C23" s="1" t="s">
        <v>21</v>
      </c>
      <c r="D23" s="1" t="str">
        <f>SUBSTITUTE(_xlfn.CONCAT(datosReto[[#This Row],[EMISORA]],"/",datosReto[[#This Row],[Column3]]),"/*","")</f>
        <v>AFRM</v>
      </c>
      <c r="E23">
        <v>410.5</v>
      </c>
      <c r="F23">
        <v>410.5</v>
      </c>
      <c r="G23">
        <v>1</v>
      </c>
      <c r="H23">
        <v>10</v>
      </c>
      <c r="I23">
        <v>1</v>
      </c>
      <c r="J23">
        <v>410.5</v>
      </c>
      <c r="K23">
        <v>410.5</v>
      </c>
      <c r="L23">
        <v>9074000</v>
      </c>
      <c r="M23">
        <v>9074000</v>
      </c>
      <c r="N23">
        <v>410.5</v>
      </c>
      <c r="O23">
        <v>0</v>
      </c>
      <c r="P23">
        <v>1</v>
      </c>
      <c r="Q23">
        <v>0</v>
      </c>
      <c r="R23">
        <v>0</v>
      </c>
      <c r="S23">
        <v>2</v>
      </c>
      <c r="T23">
        <v>402.61</v>
      </c>
      <c r="U23">
        <v>9600</v>
      </c>
      <c r="V23">
        <v>422.39</v>
      </c>
      <c r="W23" s="1" t="s">
        <v>22</v>
      </c>
    </row>
    <row r="24" spans="1:23" x14ac:dyDescent="0.25">
      <c r="A24" s="1" t="s">
        <v>38</v>
      </c>
      <c r="B24" t="s">
        <v>48</v>
      </c>
      <c r="C24" s="1" t="s">
        <v>21</v>
      </c>
      <c r="D24" s="1" t="str">
        <f>SUBSTITUTE(_xlfn.CONCAT(datosReto[[#This Row],[EMISORA]],"/",datosReto[[#This Row],[Column3]]),"/*","")</f>
        <v>AGUA</v>
      </c>
      <c r="E24">
        <v>30.42</v>
      </c>
      <c r="F24">
        <v>30.2</v>
      </c>
      <c r="G24">
        <v>1</v>
      </c>
      <c r="H24">
        <v>123406</v>
      </c>
      <c r="I24">
        <v>367</v>
      </c>
      <c r="J24">
        <v>30.7</v>
      </c>
      <c r="K24">
        <v>30.2</v>
      </c>
      <c r="L24">
        <v>9132300</v>
      </c>
      <c r="M24">
        <v>9012200</v>
      </c>
      <c r="N24">
        <v>30.497077999999998</v>
      </c>
      <c r="O24">
        <v>0.73</v>
      </c>
      <c r="P24">
        <v>1</v>
      </c>
      <c r="Q24">
        <v>63</v>
      </c>
      <c r="R24">
        <v>0</v>
      </c>
      <c r="S24">
        <v>54</v>
      </c>
      <c r="T24">
        <v>30.42</v>
      </c>
      <c r="U24">
        <v>541</v>
      </c>
      <c r="V24">
        <v>30.43</v>
      </c>
      <c r="W24" s="1" t="s">
        <v>22</v>
      </c>
    </row>
    <row r="25" spans="1:23" x14ac:dyDescent="0.25">
      <c r="A25" s="1" t="s">
        <v>38</v>
      </c>
      <c r="B25" t="s">
        <v>49</v>
      </c>
      <c r="C25" s="1" t="s">
        <v>50</v>
      </c>
      <c r="D25" s="1" t="str">
        <f>SUBSTITUTE(_xlfn.CONCAT(datosReto[[#This Row],[EMISORA]],"/",datosReto[[#This Row],[Column3]]),"/*","")</f>
        <v>ALFA/A</v>
      </c>
      <c r="E25">
        <v>13.05</v>
      </c>
      <c r="F25">
        <v>13.13</v>
      </c>
      <c r="G25">
        <v>1</v>
      </c>
      <c r="H25">
        <v>650599</v>
      </c>
      <c r="I25">
        <v>3225</v>
      </c>
      <c r="J25">
        <v>13.27</v>
      </c>
      <c r="K25">
        <v>13.01</v>
      </c>
      <c r="L25">
        <v>8462100</v>
      </c>
      <c r="M25">
        <v>9050300</v>
      </c>
      <c r="N25">
        <v>13.136298999999999</v>
      </c>
      <c r="O25">
        <v>-0.61</v>
      </c>
      <c r="P25">
        <v>1</v>
      </c>
      <c r="Q25">
        <v>-36</v>
      </c>
      <c r="R25">
        <v>0</v>
      </c>
      <c r="S25">
        <v>1346</v>
      </c>
      <c r="T25">
        <v>13.05</v>
      </c>
      <c r="U25">
        <v>3071</v>
      </c>
      <c r="V25">
        <v>13.06</v>
      </c>
      <c r="W25" s="1" t="s">
        <v>22</v>
      </c>
    </row>
    <row r="26" spans="1:23" x14ac:dyDescent="0.25">
      <c r="A26" s="1" t="s">
        <v>38</v>
      </c>
      <c r="B26" t="s">
        <v>51</v>
      </c>
      <c r="C26" s="1" t="s">
        <v>50</v>
      </c>
      <c r="D26" s="1" t="str">
        <f>SUBSTITUTE(_xlfn.CONCAT(datosReto[[#This Row],[EMISORA]],"/",datosReto[[#This Row],[Column3]]),"/*","")</f>
        <v>ALPEK/A</v>
      </c>
      <c r="E26">
        <v>27.45</v>
      </c>
      <c r="F26">
        <v>27.35</v>
      </c>
      <c r="G26">
        <v>1</v>
      </c>
      <c r="H26">
        <v>122061</v>
      </c>
      <c r="I26">
        <v>543</v>
      </c>
      <c r="J26">
        <v>27.8</v>
      </c>
      <c r="K26">
        <v>27.16</v>
      </c>
      <c r="L26">
        <v>9111000</v>
      </c>
      <c r="M26">
        <v>8305200</v>
      </c>
      <c r="N26">
        <v>27.563679</v>
      </c>
      <c r="O26">
        <v>0.37</v>
      </c>
      <c r="P26">
        <v>1</v>
      </c>
      <c r="Q26">
        <v>83</v>
      </c>
      <c r="R26">
        <v>0</v>
      </c>
      <c r="S26">
        <v>700</v>
      </c>
      <c r="T26">
        <v>27.4</v>
      </c>
      <c r="U26">
        <v>1252</v>
      </c>
      <c r="V26">
        <v>27.43</v>
      </c>
      <c r="W26" s="1" t="s">
        <v>22</v>
      </c>
    </row>
    <row r="27" spans="1:23" x14ac:dyDescent="0.25">
      <c r="A27" s="1" t="s">
        <v>38</v>
      </c>
      <c r="B27" t="s">
        <v>52</v>
      </c>
      <c r="C27" s="1" t="s">
        <v>21</v>
      </c>
      <c r="D27" s="1" t="str">
        <f>SUBSTITUTE(_xlfn.CONCAT(datosReto[[#This Row],[EMISORA]],"/",datosReto[[#This Row],[Column3]]),"/*","")</f>
        <v>ALSEA</v>
      </c>
      <c r="E27">
        <v>38.229999999999997</v>
      </c>
      <c r="F27">
        <v>37.83</v>
      </c>
      <c r="G27">
        <v>1</v>
      </c>
      <c r="H27">
        <v>380027</v>
      </c>
      <c r="I27">
        <v>2095</v>
      </c>
      <c r="J27">
        <v>38.479999999999997</v>
      </c>
      <c r="K27">
        <v>37.700000000000003</v>
      </c>
      <c r="L27">
        <v>9311700</v>
      </c>
      <c r="M27">
        <v>8355700</v>
      </c>
      <c r="N27">
        <v>38.135112999999997</v>
      </c>
      <c r="O27">
        <v>1.06</v>
      </c>
      <c r="P27">
        <v>1</v>
      </c>
      <c r="Q27">
        <v>44</v>
      </c>
      <c r="R27">
        <v>0</v>
      </c>
      <c r="S27">
        <v>100</v>
      </c>
      <c r="T27">
        <v>38.24</v>
      </c>
      <c r="U27">
        <v>400</v>
      </c>
      <c r="V27">
        <v>38.26</v>
      </c>
      <c r="W27" s="1" t="s">
        <v>22</v>
      </c>
    </row>
    <row r="28" spans="1:23" x14ac:dyDescent="0.25">
      <c r="A28" s="1" t="s">
        <v>19</v>
      </c>
      <c r="B28" t="s">
        <v>53</v>
      </c>
      <c r="C28" s="1" t="s">
        <v>21</v>
      </c>
      <c r="D28" s="1" t="str">
        <f>SUBSTITUTE(_xlfn.CONCAT(datosReto[[#This Row],[EMISORA]],"/",datosReto[[#This Row],[Column3]]),"/*","")</f>
        <v>AMC</v>
      </c>
      <c r="E28">
        <v>131.82</v>
      </c>
      <c r="F28">
        <v>136.99</v>
      </c>
      <c r="G28">
        <v>1</v>
      </c>
      <c r="H28">
        <v>2674</v>
      </c>
      <c r="I28">
        <v>19</v>
      </c>
      <c r="J28">
        <v>136</v>
      </c>
      <c r="K28">
        <v>131.5</v>
      </c>
      <c r="L28">
        <v>8400300</v>
      </c>
      <c r="M28">
        <v>10303200</v>
      </c>
      <c r="N28">
        <v>133.417113</v>
      </c>
      <c r="O28">
        <v>-3.77</v>
      </c>
      <c r="P28">
        <v>1</v>
      </c>
      <c r="Q28">
        <v>-102</v>
      </c>
      <c r="R28">
        <v>0</v>
      </c>
      <c r="S28">
        <v>16900</v>
      </c>
      <c r="T28">
        <v>131.01</v>
      </c>
      <c r="U28">
        <v>248</v>
      </c>
      <c r="V28">
        <v>136</v>
      </c>
      <c r="W28" s="1" t="s">
        <v>22</v>
      </c>
    </row>
    <row r="29" spans="1:23" x14ac:dyDescent="0.25">
      <c r="A29" s="1" t="s">
        <v>19</v>
      </c>
      <c r="B29" t="s">
        <v>54</v>
      </c>
      <c r="C29" s="1" t="s">
        <v>21</v>
      </c>
      <c r="D29" s="1" t="str">
        <f>SUBSTITUTE(_xlfn.CONCAT(datosReto[[#This Row],[EMISORA]],"/",datosReto[[#This Row],[Column3]]),"/*","")</f>
        <v>AMD</v>
      </c>
      <c r="E29">
        <v>1195.07</v>
      </c>
      <c r="F29">
        <v>1200.99</v>
      </c>
      <c r="G29">
        <v>1</v>
      </c>
      <c r="H29">
        <v>324</v>
      </c>
      <c r="I29">
        <v>37</v>
      </c>
      <c r="J29">
        <v>1243.23</v>
      </c>
      <c r="K29">
        <v>1193</v>
      </c>
      <c r="L29">
        <v>8461400</v>
      </c>
      <c r="M29">
        <v>10291900</v>
      </c>
      <c r="N29">
        <v>1215.3126239999999</v>
      </c>
      <c r="O29">
        <v>-0.49</v>
      </c>
      <c r="P29">
        <v>1</v>
      </c>
      <c r="Q29">
        <v>-30</v>
      </c>
      <c r="R29">
        <v>0</v>
      </c>
      <c r="S29">
        <v>2000</v>
      </c>
      <c r="T29">
        <v>1191.45</v>
      </c>
      <c r="U29">
        <v>6696</v>
      </c>
      <c r="V29">
        <v>1194.5899999999999</v>
      </c>
      <c r="W29" s="1" t="s">
        <v>22</v>
      </c>
    </row>
    <row r="30" spans="1:23" x14ac:dyDescent="0.25">
      <c r="A30" s="1" t="s">
        <v>38</v>
      </c>
      <c r="B30" t="s">
        <v>55</v>
      </c>
      <c r="C30" s="1" t="s">
        <v>50</v>
      </c>
      <c r="D30" s="1" t="str">
        <f>SUBSTITUTE(_xlfn.CONCAT(datosReto[[#This Row],[EMISORA]],"/",datosReto[[#This Row],[Column3]]),"/*","")</f>
        <v>AMX/A</v>
      </c>
      <c r="E30">
        <v>18.399999999999999</v>
      </c>
      <c r="F30">
        <v>18</v>
      </c>
      <c r="G30">
        <v>1</v>
      </c>
      <c r="H30">
        <v>40</v>
      </c>
      <c r="I30">
        <v>12</v>
      </c>
      <c r="J30">
        <v>18.399999999999999</v>
      </c>
      <c r="K30">
        <v>18.329999999999998</v>
      </c>
      <c r="L30">
        <v>9465400</v>
      </c>
      <c r="M30">
        <v>8300000</v>
      </c>
      <c r="N30">
        <v>18.3475</v>
      </c>
      <c r="O30">
        <v>2.2200000000000002</v>
      </c>
      <c r="P30">
        <v>1</v>
      </c>
      <c r="Q30">
        <v>25</v>
      </c>
      <c r="R30">
        <v>0</v>
      </c>
      <c r="S30">
        <v>38</v>
      </c>
      <c r="T30">
        <v>18.399999999999999</v>
      </c>
      <c r="U30">
        <v>59</v>
      </c>
      <c r="V30">
        <v>18.5</v>
      </c>
      <c r="W30" s="1" t="s">
        <v>22</v>
      </c>
    </row>
    <row r="31" spans="1:23" x14ac:dyDescent="0.25">
      <c r="A31" s="1" t="s">
        <v>38</v>
      </c>
      <c r="B31" t="s">
        <v>55</v>
      </c>
      <c r="C31" s="1" t="s">
        <v>56</v>
      </c>
      <c r="D31" s="1" t="str">
        <f>SUBSTITUTE(_xlfn.CONCAT(datosReto[[#This Row],[EMISORA]],"/",datosReto[[#This Row],[Column3]]),"/*","")</f>
        <v>AMX/L</v>
      </c>
      <c r="E31">
        <v>18.38</v>
      </c>
      <c r="F31">
        <v>18.38</v>
      </c>
      <c r="G31">
        <v>1</v>
      </c>
      <c r="H31">
        <v>7497565</v>
      </c>
      <c r="I31">
        <v>6153</v>
      </c>
      <c r="J31">
        <v>18.47</v>
      </c>
      <c r="K31">
        <v>18.260000000000002</v>
      </c>
      <c r="L31">
        <v>8312900</v>
      </c>
      <c r="M31">
        <v>8350000</v>
      </c>
      <c r="N31">
        <v>18.388192</v>
      </c>
      <c r="O31">
        <v>0</v>
      </c>
      <c r="P31">
        <v>1</v>
      </c>
      <c r="Q31">
        <v>0</v>
      </c>
      <c r="R31">
        <v>0</v>
      </c>
      <c r="S31">
        <v>455</v>
      </c>
      <c r="T31">
        <v>18.37</v>
      </c>
      <c r="U31">
        <v>8229</v>
      </c>
      <c r="V31">
        <v>18.38</v>
      </c>
      <c r="W31" s="1" t="s">
        <v>22</v>
      </c>
    </row>
    <row r="32" spans="1:23" x14ac:dyDescent="0.25">
      <c r="A32" s="1" t="s">
        <v>19</v>
      </c>
      <c r="B32" t="s">
        <v>57</v>
      </c>
      <c r="C32" s="1" t="s">
        <v>21</v>
      </c>
      <c r="D32" s="1" t="str">
        <f>SUBSTITUTE(_xlfn.CONCAT(datosReto[[#This Row],[EMISORA]],"/",datosReto[[#This Row],[Column3]]),"/*","")</f>
        <v>AMZN</v>
      </c>
      <c r="E32">
        <v>2240</v>
      </c>
      <c r="F32">
        <v>2303</v>
      </c>
      <c r="G32">
        <v>1</v>
      </c>
      <c r="H32">
        <v>3734</v>
      </c>
      <c r="I32">
        <v>140</v>
      </c>
      <c r="J32">
        <v>2280</v>
      </c>
      <c r="K32">
        <v>2217.12</v>
      </c>
      <c r="L32">
        <v>8300000</v>
      </c>
      <c r="M32">
        <v>8593100</v>
      </c>
      <c r="N32">
        <v>2239.7674440000001</v>
      </c>
      <c r="O32">
        <v>-2.74</v>
      </c>
      <c r="P32">
        <v>1</v>
      </c>
      <c r="Q32">
        <v>-93</v>
      </c>
      <c r="R32">
        <v>0</v>
      </c>
      <c r="S32">
        <v>2900</v>
      </c>
      <c r="T32">
        <v>2228.29</v>
      </c>
      <c r="U32">
        <v>4099</v>
      </c>
      <c r="V32">
        <v>2243.15</v>
      </c>
      <c r="W32" s="1" t="s">
        <v>22</v>
      </c>
    </row>
    <row r="33" spans="1:23" x14ac:dyDescent="0.25">
      <c r="A33" s="1" t="s">
        <v>58</v>
      </c>
      <c r="B33" t="s">
        <v>59</v>
      </c>
      <c r="C33" s="1" t="s">
        <v>60</v>
      </c>
      <c r="D33" s="1" t="str">
        <f>SUBSTITUTE(_xlfn.CONCAT(datosReto[[#This Row],[EMISORA]],"/",datosReto[[#This Row],[Column3]]),"/*","")</f>
        <v>ANGELD/10</v>
      </c>
      <c r="E33">
        <v>16.850000000000001</v>
      </c>
      <c r="F33">
        <v>16.86</v>
      </c>
      <c r="G33">
        <v>1</v>
      </c>
      <c r="H33">
        <v>553</v>
      </c>
      <c r="I33">
        <v>12</v>
      </c>
      <c r="J33">
        <v>16.88</v>
      </c>
      <c r="K33">
        <v>16.850000000000001</v>
      </c>
      <c r="L33">
        <v>8405400</v>
      </c>
      <c r="M33">
        <v>9162700</v>
      </c>
      <c r="N33">
        <v>16.856076000000002</v>
      </c>
      <c r="O33">
        <v>-0.06</v>
      </c>
      <c r="P33">
        <v>1</v>
      </c>
      <c r="Q33">
        <v>-5</v>
      </c>
      <c r="R33">
        <v>0</v>
      </c>
      <c r="S33">
        <v>583</v>
      </c>
      <c r="T33">
        <v>16.850000000000001</v>
      </c>
      <c r="U33">
        <v>6</v>
      </c>
      <c r="V33">
        <v>16.95</v>
      </c>
      <c r="W33" s="1" t="s">
        <v>22</v>
      </c>
    </row>
    <row r="34" spans="1:23" x14ac:dyDescent="0.25">
      <c r="A34" s="1" t="s">
        <v>19</v>
      </c>
      <c r="B34" t="s">
        <v>61</v>
      </c>
      <c r="C34" s="1" t="s">
        <v>21</v>
      </c>
      <c r="D34" s="1" t="str">
        <f>SUBSTITUTE(_xlfn.CONCAT(datosReto[[#This Row],[EMISORA]],"/",datosReto[[#This Row],[Column3]]),"/*","")</f>
        <v>APA</v>
      </c>
      <c r="E34">
        <v>930</v>
      </c>
      <c r="F34">
        <v>918.47</v>
      </c>
      <c r="G34">
        <v>1</v>
      </c>
      <c r="H34">
        <v>16</v>
      </c>
      <c r="I34">
        <v>5</v>
      </c>
      <c r="J34">
        <v>930</v>
      </c>
      <c r="K34">
        <v>900</v>
      </c>
      <c r="L34">
        <v>8335200</v>
      </c>
      <c r="M34">
        <v>8300000</v>
      </c>
      <c r="N34">
        <v>915</v>
      </c>
      <c r="O34">
        <v>1.26</v>
      </c>
      <c r="P34">
        <v>1</v>
      </c>
      <c r="Q34">
        <v>38</v>
      </c>
      <c r="R34">
        <v>0</v>
      </c>
      <c r="S34">
        <v>4400</v>
      </c>
      <c r="T34">
        <v>764.01</v>
      </c>
      <c r="U34">
        <v>4400</v>
      </c>
      <c r="V34">
        <v>954.58</v>
      </c>
      <c r="W34" s="1" t="s">
        <v>22</v>
      </c>
    </row>
    <row r="35" spans="1:23" x14ac:dyDescent="0.25">
      <c r="A35" s="1" t="s">
        <v>38</v>
      </c>
      <c r="B35" t="s">
        <v>62</v>
      </c>
      <c r="C35" s="1" t="s">
        <v>21</v>
      </c>
      <c r="D35" s="1" t="str">
        <f>SUBSTITUTE(_xlfn.CONCAT(datosReto[[#This Row],[EMISORA]],"/",datosReto[[#This Row],[Column3]]),"/*","")</f>
        <v>ARA</v>
      </c>
      <c r="E35">
        <v>3.4</v>
      </c>
      <c r="F35">
        <v>3.4</v>
      </c>
      <c r="G35">
        <v>1</v>
      </c>
      <c r="H35">
        <v>146949</v>
      </c>
      <c r="I35">
        <v>114</v>
      </c>
      <c r="J35">
        <v>3.4</v>
      </c>
      <c r="K35">
        <v>3.29</v>
      </c>
      <c r="L35">
        <v>8300000</v>
      </c>
      <c r="M35">
        <v>9350100</v>
      </c>
      <c r="N35">
        <v>3.3347519999999999</v>
      </c>
      <c r="O35">
        <v>0</v>
      </c>
      <c r="P35">
        <v>1</v>
      </c>
      <c r="Q35">
        <v>0</v>
      </c>
      <c r="R35">
        <v>0</v>
      </c>
      <c r="S35">
        <v>1934</v>
      </c>
      <c r="T35">
        <v>3.39</v>
      </c>
      <c r="U35">
        <v>9490</v>
      </c>
      <c r="V35">
        <v>3.4</v>
      </c>
      <c r="W35" s="1" t="s">
        <v>22</v>
      </c>
    </row>
    <row r="36" spans="1:23" x14ac:dyDescent="0.25">
      <c r="A36" s="1" t="s">
        <v>38</v>
      </c>
      <c r="B36" t="s">
        <v>63</v>
      </c>
      <c r="C36" s="1" t="s">
        <v>29</v>
      </c>
      <c r="D36" s="1" t="str">
        <f>SUBSTITUTE(_xlfn.CONCAT(datosReto[[#This Row],[EMISORA]],"/",datosReto[[#This Row],[Column3]]),"/*","")</f>
        <v>ASUR/B</v>
      </c>
      <c r="E36">
        <v>449.37</v>
      </c>
      <c r="F36">
        <v>445.3</v>
      </c>
      <c r="G36">
        <v>1</v>
      </c>
      <c r="H36">
        <v>76074</v>
      </c>
      <c r="I36">
        <v>3297</v>
      </c>
      <c r="J36">
        <v>455.77</v>
      </c>
      <c r="K36">
        <v>444.41</v>
      </c>
      <c r="L36">
        <v>10000800</v>
      </c>
      <c r="M36">
        <v>8520600</v>
      </c>
      <c r="N36">
        <v>451.67176899999998</v>
      </c>
      <c r="O36">
        <v>0.91</v>
      </c>
      <c r="P36">
        <v>1</v>
      </c>
      <c r="Q36">
        <v>52</v>
      </c>
      <c r="R36">
        <v>0</v>
      </c>
      <c r="S36">
        <v>66</v>
      </c>
      <c r="T36">
        <v>449.01</v>
      </c>
      <c r="U36">
        <v>173</v>
      </c>
      <c r="V36">
        <v>449.37</v>
      </c>
      <c r="W36" s="1" t="s">
        <v>22</v>
      </c>
    </row>
    <row r="37" spans="1:23" x14ac:dyDescent="0.25">
      <c r="A37" s="1" t="s">
        <v>19</v>
      </c>
      <c r="B37" t="s">
        <v>64</v>
      </c>
      <c r="C37" s="1" t="s">
        <v>21</v>
      </c>
      <c r="D37" s="1" t="str">
        <f>SUBSTITUTE(_xlfn.CONCAT(datosReto[[#This Row],[EMISORA]],"/",datosReto[[#This Row],[Column3]]),"/*","")</f>
        <v>ATER</v>
      </c>
      <c r="E37">
        <v>22.5</v>
      </c>
      <c r="F37">
        <v>22.5</v>
      </c>
      <c r="G37">
        <v>1</v>
      </c>
      <c r="H37">
        <v>2664</v>
      </c>
      <c r="I37">
        <v>4</v>
      </c>
      <c r="J37">
        <v>22.8</v>
      </c>
      <c r="K37">
        <v>22.5</v>
      </c>
      <c r="L37">
        <v>9333400</v>
      </c>
      <c r="M37">
        <v>9411200</v>
      </c>
      <c r="N37">
        <v>22.562536999999999</v>
      </c>
      <c r="O37">
        <v>0</v>
      </c>
      <c r="P37">
        <v>1</v>
      </c>
      <c r="Q37">
        <v>0</v>
      </c>
      <c r="R37">
        <v>0</v>
      </c>
      <c r="S37">
        <v>1</v>
      </c>
      <c r="T37">
        <v>22</v>
      </c>
      <c r="U37">
        <v>420</v>
      </c>
      <c r="V37">
        <v>22.5</v>
      </c>
      <c r="W37" s="1" t="s">
        <v>22</v>
      </c>
    </row>
    <row r="38" spans="1:23" x14ac:dyDescent="0.25">
      <c r="A38" s="1" t="s">
        <v>19</v>
      </c>
      <c r="B38" t="s">
        <v>65</v>
      </c>
      <c r="C38" s="1" t="s">
        <v>21</v>
      </c>
      <c r="D38" s="1" t="str">
        <f>SUBSTITUTE(_xlfn.CONCAT(datosReto[[#This Row],[EMISORA]],"/",datosReto[[#This Row],[Column3]]),"/*","")</f>
        <v>ATOS</v>
      </c>
      <c r="E38">
        <v>20</v>
      </c>
      <c r="F38">
        <v>19.760000000000002</v>
      </c>
      <c r="G38">
        <v>1</v>
      </c>
      <c r="H38">
        <v>971</v>
      </c>
      <c r="I38">
        <v>4</v>
      </c>
      <c r="J38">
        <v>20</v>
      </c>
      <c r="K38">
        <v>19.760000000000002</v>
      </c>
      <c r="L38">
        <v>10201500</v>
      </c>
      <c r="M38">
        <v>9275600</v>
      </c>
      <c r="N38">
        <v>19.988351999999999</v>
      </c>
      <c r="O38">
        <v>1.21</v>
      </c>
      <c r="P38">
        <v>1</v>
      </c>
      <c r="Q38">
        <v>39</v>
      </c>
      <c r="R38">
        <v>0</v>
      </c>
      <c r="S38">
        <v>12</v>
      </c>
      <c r="T38">
        <v>19</v>
      </c>
      <c r="U38">
        <v>66</v>
      </c>
      <c r="V38">
        <v>21</v>
      </c>
      <c r="W38" s="1" t="s">
        <v>22</v>
      </c>
    </row>
    <row r="39" spans="1:23" x14ac:dyDescent="0.25">
      <c r="A39" s="1" t="s">
        <v>38</v>
      </c>
      <c r="B39" t="s">
        <v>66</v>
      </c>
      <c r="C39" s="1" t="s">
        <v>29</v>
      </c>
      <c r="D39" s="1" t="str">
        <f>SUBSTITUTE(_xlfn.CONCAT(datosReto[[#This Row],[EMISORA]],"/",datosReto[[#This Row],[Column3]]),"/*","")</f>
        <v>AUTLAN/B</v>
      </c>
      <c r="E39">
        <v>16</v>
      </c>
      <c r="F39">
        <v>16</v>
      </c>
      <c r="G39">
        <v>1</v>
      </c>
      <c r="H39">
        <v>91005</v>
      </c>
      <c r="I39">
        <v>22</v>
      </c>
      <c r="J39">
        <v>16.399999999999999</v>
      </c>
      <c r="K39">
        <v>15.99</v>
      </c>
      <c r="L39">
        <v>9163200</v>
      </c>
      <c r="M39">
        <v>9143600</v>
      </c>
      <c r="N39">
        <v>15.99966</v>
      </c>
      <c r="O39">
        <v>0</v>
      </c>
      <c r="P39">
        <v>1</v>
      </c>
      <c r="Q39">
        <v>0</v>
      </c>
      <c r="R39">
        <v>0</v>
      </c>
      <c r="S39">
        <v>100</v>
      </c>
      <c r="T39">
        <v>15.91</v>
      </c>
      <c r="U39">
        <v>22541</v>
      </c>
      <c r="V39">
        <v>16</v>
      </c>
      <c r="W39" s="1" t="s">
        <v>22</v>
      </c>
    </row>
    <row r="40" spans="1:23" x14ac:dyDescent="0.25">
      <c r="A40" s="1" t="s">
        <v>19</v>
      </c>
      <c r="B40" t="s">
        <v>67</v>
      </c>
      <c r="C40" s="1" t="s">
        <v>21</v>
      </c>
      <c r="D40" s="1" t="str">
        <f>SUBSTITUTE(_xlfn.CONCAT(datosReto[[#This Row],[EMISORA]],"/",datosReto[[#This Row],[Column3]]),"/*","")</f>
        <v>AXDX</v>
      </c>
      <c r="E40">
        <v>23.62</v>
      </c>
      <c r="F40">
        <v>23.62</v>
      </c>
      <c r="G40">
        <v>1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1</v>
      </c>
      <c r="Q40">
        <v>0</v>
      </c>
      <c r="R40">
        <v>0</v>
      </c>
      <c r="S40">
        <v>2</v>
      </c>
      <c r="T40">
        <v>21.55</v>
      </c>
      <c r="U40">
        <v>0</v>
      </c>
      <c r="V40">
        <v>0</v>
      </c>
      <c r="W40" s="1" t="s">
        <v>22</v>
      </c>
    </row>
    <row r="41" spans="1:23" x14ac:dyDescent="0.25">
      <c r="A41" s="1" t="s">
        <v>19</v>
      </c>
      <c r="B41" t="s">
        <v>68</v>
      </c>
      <c r="C41" s="1" t="s">
        <v>21</v>
      </c>
      <c r="D41" s="1" t="str">
        <f>SUBSTITUTE(_xlfn.CONCAT(datosReto[[#This Row],[EMISORA]],"/",datosReto[[#This Row],[Column3]]),"/*","")</f>
        <v>AXP</v>
      </c>
      <c r="E41">
        <v>2950</v>
      </c>
      <c r="F41">
        <v>2933.04</v>
      </c>
      <c r="G41">
        <v>1</v>
      </c>
      <c r="H41">
        <v>5</v>
      </c>
      <c r="I41">
        <v>1</v>
      </c>
      <c r="J41">
        <v>2950</v>
      </c>
      <c r="K41">
        <v>2950</v>
      </c>
      <c r="L41">
        <v>9585700</v>
      </c>
      <c r="M41">
        <v>9585700</v>
      </c>
      <c r="N41">
        <v>2950</v>
      </c>
      <c r="O41">
        <v>0.57999999999999996</v>
      </c>
      <c r="P41">
        <v>1</v>
      </c>
      <c r="Q41">
        <v>71</v>
      </c>
      <c r="R41">
        <v>0</v>
      </c>
      <c r="S41">
        <v>1200</v>
      </c>
      <c r="T41">
        <v>2900.01</v>
      </c>
      <c r="U41">
        <v>1800</v>
      </c>
      <c r="V41">
        <v>2997.29</v>
      </c>
      <c r="W41" s="1" t="s">
        <v>22</v>
      </c>
    </row>
    <row r="42" spans="1:23" x14ac:dyDescent="0.25">
      <c r="A42" s="1" t="s">
        <v>38</v>
      </c>
      <c r="B42" t="s">
        <v>69</v>
      </c>
      <c r="C42" s="1" t="s">
        <v>70</v>
      </c>
      <c r="D42" s="1" t="str">
        <f>SUBSTITUTE(_xlfn.CONCAT(datosReto[[#This Row],[EMISORA]],"/",datosReto[[#This Row],[Column3]]),"/*","")</f>
        <v>AXTEL/CPO</v>
      </c>
      <c r="E42">
        <v>1.45</v>
      </c>
      <c r="F42">
        <v>1.46</v>
      </c>
      <c r="G42">
        <v>1</v>
      </c>
      <c r="H42">
        <v>8369</v>
      </c>
      <c r="I42">
        <v>56</v>
      </c>
      <c r="J42">
        <v>1.48</v>
      </c>
      <c r="K42">
        <v>1.44</v>
      </c>
      <c r="L42">
        <v>8414400</v>
      </c>
      <c r="M42">
        <v>10180300</v>
      </c>
      <c r="N42">
        <v>1.4522710000000001</v>
      </c>
      <c r="O42">
        <v>-0.68</v>
      </c>
      <c r="P42">
        <v>1</v>
      </c>
      <c r="Q42">
        <v>-40</v>
      </c>
      <c r="R42">
        <v>0</v>
      </c>
      <c r="S42">
        <v>48411</v>
      </c>
      <c r="T42">
        <v>1.43</v>
      </c>
      <c r="U42">
        <v>28062</v>
      </c>
      <c r="V42">
        <v>1.45</v>
      </c>
      <c r="W42" s="1" t="s">
        <v>22</v>
      </c>
    </row>
    <row r="43" spans="1:23" x14ac:dyDescent="0.25">
      <c r="A43" s="1" t="s">
        <v>38</v>
      </c>
      <c r="B43" t="s">
        <v>71</v>
      </c>
      <c r="C43" s="1" t="s">
        <v>70</v>
      </c>
      <c r="D43" s="1" t="str">
        <f>SUBSTITUTE(_xlfn.CONCAT(datosReto[[#This Row],[EMISORA]],"/",datosReto[[#This Row],[Column3]]),"/*","")</f>
        <v>AZTECA/CPO</v>
      </c>
      <c r="E43">
        <v>0.72</v>
      </c>
      <c r="F43">
        <v>0.72</v>
      </c>
      <c r="G43">
        <v>1</v>
      </c>
      <c r="H43">
        <v>3959</v>
      </c>
      <c r="I43">
        <v>56</v>
      </c>
      <c r="J43">
        <v>0.72</v>
      </c>
      <c r="K43">
        <v>0.71</v>
      </c>
      <c r="L43">
        <v>10123400</v>
      </c>
      <c r="M43">
        <v>8300000</v>
      </c>
      <c r="N43">
        <v>0.71459799999999996</v>
      </c>
      <c r="O43">
        <v>0</v>
      </c>
      <c r="P43">
        <v>1</v>
      </c>
      <c r="Q43">
        <v>0</v>
      </c>
      <c r="R43">
        <v>0</v>
      </c>
      <c r="S43">
        <v>184</v>
      </c>
      <c r="T43">
        <v>0.71099999999999997</v>
      </c>
      <c r="U43">
        <v>351</v>
      </c>
      <c r="V43">
        <v>0.72</v>
      </c>
      <c r="W43" s="1" t="s">
        <v>22</v>
      </c>
    </row>
    <row r="44" spans="1:23" x14ac:dyDescent="0.25">
      <c r="A44" s="1" t="s">
        <v>19</v>
      </c>
      <c r="B44" t="s">
        <v>72</v>
      </c>
      <c r="C44" s="1" t="s">
        <v>73</v>
      </c>
      <c r="D44" s="1" t="str">
        <f>SUBSTITUTE(_xlfn.CONCAT(datosReto[[#This Row],[EMISORA]],"/",datosReto[[#This Row],[Column3]]),"/*","")</f>
        <v>BABA/N</v>
      </c>
      <c r="E44">
        <v>1330.27</v>
      </c>
      <c r="F44">
        <v>1364</v>
      </c>
      <c r="G44">
        <v>1</v>
      </c>
      <c r="H44">
        <v>1877</v>
      </c>
      <c r="I44">
        <v>60</v>
      </c>
      <c r="J44">
        <v>1360</v>
      </c>
      <c r="K44">
        <v>1304.6099999999999</v>
      </c>
      <c r="L44">
        <v>8300000</v>
      </c>
      <c r="M44">
        <v>8351100</v>
      </c>
      <c r="N44">
        <v>1328.437283</v>
      </c>
      <c r="O44">
        <v>-2.4699999999999998</v>
      </c>
      <c r="P44">
        <v>1</v>
      </c>
      <c r="Q44">
        <v>-88</v>
      </c>
      <c r="R44">
        <v>0</v>
      </c>
      <c r="S44">
        <v>100</v>
      </c>
      <c r="T44">
        <v>1336.77</v>
      </c>
      <c r="U44">
        <v>5100</v>
      </c>
      <c r="V44">
        <v>1342.03</v>
      </c>
      <c r="W44" s="1" t="s">
        <v>22</v>
      </c>
    </row>
    <row r="45" spans="1:23" x14ac:dyDescent="0.25">
      <c r="A45" s="1" t="s">
        <v>19</v>
      </c>
      <c r="B45" t="s">
        <v>75</v>
      </c>
      <c r="C45" s="1" t="s">
        <v>21</v>
      </c>
      <c r="D45" s="1" t="str">
        <f>SUBSTITUTE(_xlfn.CONCAT(datosReto[[#This Row],[EMISORA]],"/",datosReto[[#This Row],[Column3]]),"/*","")</f>
        <v>BAC</v>
      </c>
      <c r="E45">
        <v>713</v>
      </c>
      <c r="F45">
        <v>707.95</v>
      </c>
      <c r="G45">
        <v>1</v>
      </c>
      <c r="H45">
        <v>11</v>
      </c>
      <c r="I45">
        <v>6</v>
      </c>
      <c r="J45">
        <v>721.61</v>
      </c>
      <c r="K45">
        <v>713</v>
      </c>
      <c r="L45">
        <v>9381600</v>
      </c>
      <c r="M45">
        <v>10303200</v>
      </c>
      <c r="N45">
        <v>716.163636</v>
      </c>
      <c r="O45">
        <v>0.71</v>
      </c>
      <c r="P45">
        <v>1</v>
      </c>
      <c r="Q45">
        <v>64</v>
      </c>
      <c r="R45">
        <v>0</v>
      </c>
      <c r="S45">
        <v>42020</v>
      </c>
      <c r="T45">
        <v>709.09</v>
      </c>
      <c r="U45">
        <v>28000</v>
      </c>
      <c r="V45">
        <v>717.05</v>
      </c>
      <c r="W45" s="1" t="s">
        <v>22</v>
      </c>
    </row>
    <row r="46" spans="1:23" x14ac:dyDescent="0.25">
      <c r="A46" s="1" t="s">
        <v>38</v>
      </c>
      <c r="B46" t="s">
        <v>74</v>
      </c>
      <c r="C46" s="1" t="s">
        <v>29</v>
      </c>
      <c r="D46" s="1" t="str">
        <f>SUBSTITUTE(_xlfn.CONCAT(datosReto[[#This Row],[EMISORA]],"/",datosReto[[#This Row],[Column3]]),"/*","")</f>
        <v>BACHOCO/B</v>
      </c>
      <c r="E46">
        <v>81.31</v>
      </c>
      <c r="F46">
        <v>81.37</v>
      </c>
      <c r="G46">
        <v>1</v>
      </c>
      <c r="H46">
        <v>45802</v>
      </c>
      <c r="I46">
        <v>137</v>
      </c>
      <c r="J46">
        <v>81.53</v>
      </c>
      <c r="K46">
        <v>81.11</v>
      </c>
      <c r="L46">
        <v>8300000</v>
      </c>
      <c r="M46">
        <v>8302900</v>
      </c>
      <c r="N46">
        <v>81.172711000000007</v>
      </c>
      <c r="O46">
        <v>-7.0000000000000007E-2</v>
      </c>
      <c r="P46">
        <v>1</v>
      </c>
      <c r="Q46">
        <v>-6</v>
      </c>
      <c r="R46">
        <v>0</v>
      </c>
      <c r="S46">
        <v>5419</v>
      </c>
      <c r="T46">
        <v>81.150000000000006</v>
      </c>
      <c r="U46">
        <v>4065</v>
      </c>
      <c r="V46">
        <v>81.31</v>
      </c>
      <c r="W46" s="1" t="s">
        <v>22</v>
      </c>
    </row>
    <row r="47" spans="1:23" x14ac:dyDescent="0.25">
      <c r="A47" s="1" t="s">
        <v>19</v>
      </c>
      <c r="B47" t="s">
        <v>76</v>
      </c>
      <c r="C47" s="1" t="s">
        <v>21</v>
      </c>
      <c r="D47" s="1" t="str">
        <f>SUBSTITUTE(_xlfn.CONCAT(datosReto[[#This Row],[EMISORA]],"/",datosReto[[#This Row],[Column3]]),"/*","")</f>
        <v>BBBY</v>
      </c>
      <c r="E47">
        <v>101</v>
      </c>
      <c r="F47">
        <v>100.02</v>
      </c>
      <c r="G47">
        <v>1</v>
      </c>
      <c r="H47">
        <v>5472</v>
      </c>
      <c r="I47">
        <v>39</v>
      </c>
      <c r="J47">
        <v>108</v>
      </c>
      <c r="K47">
        <v>100</v>
      </c>
      <c r="L47">
        <v>9522600</v>
      </c>
      <c r="M47">
        <v>8515900</v>
      </c>
      <c r="N47">
        <v>104.95128200000001</v>
      </c>
      <c r="O47">
        <v>0.98</v>
      </c>
      <c r="P47">
        <v>1</v>
      </c>
      <c r="Q47">
        <v>48</v>
      </c>
      <c r="R47">
        <v>0</v>
      </c>
      <c r="S47">
        <v>5</v>
      </c>
      <c r="T47">
        <v>100.02</v>
      </c>
      <c r="U47">
        <v>20001</v>
      </c>
      <c r="V47">
        <v>102.4</v>
      </c>
      <c r="W47" s="1" t="s">
        <v>22</v>
      </c>
    </row>
    <row r="48" spans="1:23" x14ac:dyDescent="0.25">
      <c r="A48" s="1" t="s">
        <v>24</v>
      </c>
      <c r="B48" t="s">
        <v>77</v>
      </c>
      <c r="C48" s="1" t="s">
        <v>21</v>
      </c>
      <c r="D48" s="1" t="str">
        <f>SUBSTITUTE(_xlfn.CONCAT(datosReto[[#This Row],[EMISORA]],"/",datosReto[[#This Row],[Column3]]),"/*","")</f>
        <v>BIL</v>
      </c>
      <c r="E48">
        <v>1816.13</v>
      </c>
      <c r="F48">
        <v>1825.8</v>
      </c>
      <c r="G48">
        <v>1</v>
      </c>
      <c r="H48">
        <v>7105</v>
      </c>
      <c r="I48">
        <v>7</v>
      </c>
      <c r="J48">
        <v>1818</v>
      </c>
      <c r="K48">
        <v>1816.13</v>
      </c>
      <c r="L48">
        <v>9052700</v>
      </c>
      <c r="M48">
        <v>9271200</v>
      </c>
      <c r="N48">
        <v>1816.1574430000001</v>
      </c>
      <c r="O48">
        <v>-0.53</v>
      </c>
      <c r="P48">
        <v>1</v>
      </c>
      <c r="Q48">
        <v>-34</v>
      </c>
      <c r="R48">
        <v>0</v>
      </c>
      <c r="S48">
        <v>2000</v>
      </c>
      <c r="T48">
        <v>1815.96</v>
      </c>
      <c r="U48">
        <v>5400</v>
      </c>
      <c r="V48">
        <v>1818.73</v>
      </c>
      <c r="W48" s="1" t="s">
        <v>22</v>
      </c>
    </row>
    <row r="49" spans="1:23" x14ac:dyDescent="0.25">
      <c r="A49" s="1" t="s">
        <v>38</v>
      </c>
      <c r="B49" t="s">
        <v>78</v>
      </c>
      <c r="C49" s="1" t="s">
        <v>50</v>
      </c>
      <c r="D49" s="1" t="str">
        <f>SUBSTITUTE(_xlfn.CONCAT(datosReto[[#This Row],[EMISORA]],"/",datosReto[[#This Row],[Column3]]),"/*","")</f>
        <v>BIMBO/A</v>
      </c>
      <c r="E49">
        <v>75.180000000000007</v>
      </c>
      <c r="F49">
        <v>74.599999999999994</v>
      </c>
      <c r="G49">
        <v>1</v>
      </c>
      <c r="H49">
        <v>220516</v>
      </c>
      <c r="I49">
        <v>2965</v>
      </c>
      <c r="J49">
        <v>75.5</v>
      </c>
      <c r="K49">
        <v>74.400000000000006</v>
      </c>
      <c r="L49">
        <v>9160800</v>
      </c>
      <c r="M49">
        <v>8300100</v>
      </c>
      <c r="N49">
        <v>75.234352000000001</v>
      </c>
      <c r="O49">
        <v>0.78</v>
      </c>
      <c r="P49">
        <v>1</v>
      </c>
      <c r="Q49">
        <v>60</v>
      </c>
      <c r="R49">
        <v>0</v>
      </c>
      <c r="S49">
        <v>103</v>
      </c>
      <c r="T49">
        <v>75.17</v>
      </c>
      <c r="U49">
        <v>599</v>
      </c>
      <c r="V49">
        <v>75.180000000000007</v>
      </c>
      <c r="W49" s="1" t="s">
        <v>22</v>
      </c>
    </row>
    <row r="50" spans="1:23" x14ac:dyDescent="0.25">
      <c r="A50" s="1" t="s">
        <v>24</v>
      </c>
      <c r="B50" t="s">
        <v>79</v>
      </c>
      <c r="C50" s="1" t="s">
        <v>21</v>
      </c>
      <c r="D50" s="1" t="str">
        <f>SUBSTITUTE(_xlfn.CONCAT(datosReto[[#This Row],[EMISORA]],"/",datosReto[[#This Row],[Column3]]),"/*","")</f>
        <v>BKCH</v>
      </c>
      <c r="E50">
        <v>121.01</v>
      </c>
      <c r="F50">
        <v>127</v>
      </c>
      <c r="G50">
        <v>1</v>
      </c>
      <c r="H50">
        <v>75</v>
      </c>
      <c r="I50">
        <v>3</v>
      </c>
      <c r="J50">
        <v>125</v>
      </c>
      <c r="K50">
        <v>121.01</v>
      </c>
      <c r="L50">
        <v>8513300</v>
      </c>
      <c r="M50">
        <v>9083800</v>
      </c>
      <c r="N50">
        <v>121.22280000000001</v>
      </c>
      <c r="O50">
        <v>-4.72</v>
      </c>
      <c r="P50">
        <v>1</v>
      </c>
      <c r="Q50">
        <v>-113</v>
      </c>
      <c r="R50">
        <v>0</v>
      </c>
      <c r="S50">
        <v>10603</v>
      </c>
      <c r="T50">
        <v>123</v>
      </c>
      <c r="U50">
        <v>0</v>
      </c>
      <c r="V50">
        <v>0</v>
      </c>
      <c r="W50" s="1" t="s">
        <v>22</v>
      </c>
    </row>
    <row r="51" spans="1:23" x14ac:dyDescent="0.25">
      <c r="A51" s="1" t="s">
        <v>24</v>
      </c>
      <c r="B51" t="s">
        <v>80</v>
      </c>
      <c r="C51" s="1" t="s">
        <v>21</v>
      </c>
      <c r="D51" s="1" t="str">
        <f>SUBSTITUTE(_xlfn.CONCAT(datosReto[[#This Row],[EMISORA]],"/",datosReto[[#This Row],[Column3]]),"/*","")</f>
        <v>BND</v>
      </c>
      <c r="E51">
        <v>1402.31</v>
      </c>
      <c r="F51">
        <v>1402.31</v>
      </c>
      <c r="G51">
        <v>1</v>
      </c>
      <c r="H51">
        <v>3</v>
      </c>
      <c r="I51">
        <v>1</v>
      </c>
      <c r="J51">
        <v>1402.31</v>
      </c>
      <c r="K51">
        <v>1402.31</v>
      </c>
      <c r="L51">
        <v>9331700</v>
      </c>
      <c r="M51">
        <v>9331700</v>
      </c>
      <c r="N51">
        <v>1402.31</v>
      </c>
      <c r="O51">
        <v>0</v>
      </c>
      <c r="P51">
        <v>1</v>
      </c>
      <c r="Q51">
        <v>0</v>
      </c>
      <c r="R51">
        <v>0</v>
      </c>
      <c r="S51">
        <v>0</v>
      </c>
      <c r="T51">
        <v>0</v>
      </c>
      <c r="U51">
        <v>2</v>
      </c>
      <c r="V51">
        <v>1500</v>
      </c>
      <c r="W51" s="1" t="s">
        <v>22</v>
      </c>
    </row>
    <row r="52" spans="1:23" x14ac:dyDescent="0.25">
      <c r="A52" s="1" t="s">
        <v>19</v>
      </c>
      <c r="B52" t="s">
        <v>81</v>
      </c>
      <c r="C52" s="1" t="s">
        <v>21</v>
      </c>
      <c r="D52" s="1" t="str">
        <f>SUBSTITUTE(_xlfn.CONCAT(datosReto[[#This Row],[EMISORA]],"/",datosReto[[#This Row],[Column3]]),"/*","")</f>
        <v>BNGO</v>
      </c>
      <c r="E52">
        <v>44</v>
      </c>
      <c r="F52">
        <v>51</v>
      </c>
      <c r="G52">
        <v>1</v>
      </c>
      <c r="H52">
        <v>8843</v>
      </c>
      <c r="I52">
        <v>9</v>
      </c>
      <c r="J52">
        <v>51</v>
      </c>
      <c r="K52">
        <v>44</v>
      </c>
      <c r="L52">
        <v>8411000</v>
      </c>
      <c r="M52">
        <v>10362100</v>
      </c>
      <c r="N52">
        <v>44.640526000000001</v>
      </c>
      <c r="O52">
        <v>-13.73</v>
      </c>
      <c r="P52">
        <v>1</v>
      </c>
      <c r="Q52">
        <v>-125</v>
      </c>
      <c r="R52">
        <v>0</v>
      </c>
      <c r="S52">
        <v>2</v>
      </c>
      <c r="T52">
        <v>44</v>
      </c>
      <c r="U52">
        <v>316</v>
      </c>
      <c r="V52">
        <v>48.3</v>
      </c>
      <c r="W52" s="1" t="s">
        <v>22</v>
      </c>
    </row>
    <row r="53" spans="1:23" x14ac:dyDescent="0.25">
      <c r="A53" s="1" t="s">
        <v>38</v>
      </c>
      <c r="B53" t="s">
        <v>82</v>
      </c>
      <c r="C53" s="1" t="s">
        <v>50</v>
      </c>
      <c r="D53" s="1" t="str">
        <f>SUBSTITUTE(_xlfn.CONCAT(datosReto[[#This Row],[EMISORA]],"/",datosReto[[#This Row],[Column3]]),"/*","")</f>
        <v>BOLSA/A</v>
      </c>
      <c r="E53">
        <v>35.950000000000003</v>
      </c>
      <c r="F53">
        <v>35.909999999999997</v>
      </c>
      <c r="G53">
        <v>1</v>
      </c>
      <c r="H53">
        <v>503284</v>
      </c>
      <c r="I53">
        <v>1831</v>
      </c>
      <c r="J53">
        <v>36.200000000000003</v>
      </c>
      <c r="K53">
        <v>35.590000000000003</v>
      </c>
      <c r="L53">
        <v>9540100</v>
      </c>
      <c r="M53">
        <v>8450000</v>
      </c>
      <c r="N53">
        <v>35.975054</v>
      </c>
      <c r="O53">
        <v>0.11</v>
      </c>
      <c r="P53">
        <v>1</v>
      </c>
      <c r="Q53">
        <v>89</v>
      </c>
      <c r="R53">
        <v>0</v>
      </c>
      <c r="S53">
        <v>1619</v>
      </c>
      <c r="T53">
        <v>35.89</v>
      </c>
      <c r="U53">
        <v>200</v>
      </c>
      <c r="V53">
        <v>35.96</v>
      </c>
      <c r="W53" s="1" t="s">
        <v>22</v>
      </c>
    </row>
    <row r="54" spans="1:23" x14ac:dyDescent="0.25">
      <c r="A54" s="1" t="s">
        <v>24</v>
      </c>
      <c r="B54" t="s">
        <v>83</v>
      </c>
      <c r="C54" s="1" t="s">
        <v>21</v>
      </c>
      <c r="D54" s="1" t="str">
        <f>SUBSTITUTE(_xlfn.CONCAT(datosReto[[#This Row],[EMISORA]],"/",datosReto[[#This Row],[Column3]]),"/*","")</f>
        <v>BOTZ</v>
      </c>
      <c r="E54">
        <v>386.78</v>
      </c>
      <c r="F54">
        <v>386.78</v>
      </c>
      <c r="G54">
        <v>1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1</v>
      </c>
      <c r="Q54">
        <v>0</v>
      </c>
      <c r="R54">
        <v>0</v>
      </c>
      <c r="S54">
        <v>4</v>
      </c>
      <c r="T54">
        <v>387</v>
      </c>
      <c r="U54">
        <v>5</v>
      </c>
      <c r="V54">
        <v>401.99</v>
      </c>
      <c r="W54" s="1" t="s">
        <v>22</v>
      </c>
    </row>
    <row r="55" spans="1:23" x14ac:dyDescent="0.25">
      <c r="A55" s="1" t="s">
        <v>19</v>
      </c>
      <c r="B55" t="s">
        <v>84</v>
      </c>
      <c r="C55" s="1" t="s">
        <v>21</v>
      </c>
      <c r="D55" s="1" t="str">
        <f>SUBSTITUTE(_xlfn.CONCAT(datosReto[[#This Row],[EMISORA]],"/",datosReto[[#This Row],[Column3]]),"/*","")</f>
        <v>BRKB</v>
      </c>
      <c r="E55">
        <v>5810</v>
      </c>
      <c r="F55">
        <v>5750.01</v>
      </c>
      <c r="G55">
        <v>1</v>
      </c>
      <c r="H55">
        <v>30</v>
      </c>
      <c r="I55">
        <v>5</v>
      </c>
      <c r="J55">
        <v>5810</v>
      </c>
      <c r="K55">
        <v>5750.01</v>
      </c>
      <c r="L55">
        <v>9573100</v>
      </c>
      <c r="M55">
        <v>8300000</v>
      </c>
      <c r="N55">
        <v>5790.7663339999999</v>
      </c>
      <c r="O55">
        <v>1.04</v>
      </c>
      <c r="P55">
        <v>1</v>
      </c>
      <c r="Q55">
        <v>45</v>
      </c>
      <c r="R55">
        <v>0</v>
      </c>
      <c r="S55">
        <v>1</v>
      </c>
      <c r="T55">
        <v>5757.29</v>
      </c>
      <c r="U55">
        <v>900</v>
      </c>
      <c r="V55">
        <v>5846.39</v>
      </c>
      <c r="W55" s="1" t="s">
        <v>22</v>
      </c>
    </row>
    <row r="56" spans="1:23" x14ac:dyDescent="0.25">
      <c r="A56" s="1" t="s">
        <v>19</v>
      </c>
      <c r="B56" t="s">
        <v>85</v>
      </c>
      <c r="C56" s="1" t="s">
        <v>21</v>
      </c>
      <c r="D56" s="1" t="str">
        <f>SUBSTITUTE(_xlfn.CONCAT(datosReto[[#This Row],[EMISORA]],"/",datosReto[[#This Row],[Column3]]),"/*","")</f>
        <v>BYND</v>
      </c>
      <c r="E56">
        <v>296.69</v>
      </c>
      <c r="F56">
        <v>296.69</v>
      </c>
      <c r="G56">
        <v>1</v>
      </c>
      <c r="H56">
        <v>4</v>
      </c>
      <c r="I56">
        <v>2</v>
      </c>
      <c r="J56">
        <v>299</v>
      </c>
      <c r="K56">
        <v>296.69</v>
      </c>
      <c r="L56">
        <v>8403000</v>
      </c>
      <c r="M56">
        <v>9592000</v>
      </c>
      <c r="N56">
        <v>297.26749999999998</v>
      </c>
      <c r="O56">
        <v>0</v>
      </c>
      <c r="P56">
        <v>1</v>
      </c>
      <c r="Q56">
        <v>0</v>
      </c>
      <c r="R56">
        <v>0</v>
      </c>
      <c r="S56">
        <v>2400</v>
      </c>
      <c r="T56">
        <v>275.02</v>
      </c>
      <c r="U56">
        <v>4800</v>
      </c>
      <c r="V56">
        <v>325.95</v>
      </c>
      <c r="W56" s="1" t="s">
        <v>22</v>
      </c>
    </row>
    <row r="57" spans="1:23" x14ac:dyDescent="0.25">
      <c r="A57" s="1" t="s">
        <v>19</v>
      </c>
      <c r="B57" t="s">
        <v>102</v>
      </c>
      <c r="C57" s="1" t="s">
        <v>21</v>
      </c>
      <c r="D57" s="1" t="str">
        <f>SUBSTITUTE(_xlfn.CONCAT(datosReto[[#This Row],[EMISORA]],"/",datosReto[[#This Row],[Column3]]),"/*","")</f>
        <v>C</v>
      </c>
      <c r="E57">
        <v>927.09</v>
      </c>
      <c r="F57">
        <v>906.77</v>
      </c>
      <c r="G57">
        <v>1</v>
      </c>
      <c r="H57">
        <v>806</v>
      </c>
      <c r="I57">
        <v>12</v>
      </c>
      <c r="J57">
        <v>927.09</v>
      </c>
      <c r="K57">
        <v>910</v>
      </c>
      <c r="L57">
        <v>9380100</v>
      </c>
      <c r="M57">
        <v>9124900</v>
      </c>
      <c r="N57">
        <v>912.74379699999997</v>
      </c>
      <c r="O57">
        <v>2.2400000000000002</v>
      </c>
      <c r="P57">
        <v>1</v>
      </c>
      <c r="Q57">
        <v>24</v>
      </c>
      <c r="R57">
        <v>0</v>
      </c>
      <c r="S57">
        <v>6900</v>
      </c>
      <c r="T57">
        <v>900.01</v>
      </c>
      <c r="U57">
        <v>27600</v>
      </c>
      <c r="V57">
        <v>919.79</v>
      </c>
      <c r="W57" s="1" t="s">
        <v>22</v>
      </c>
    </row>
    <row r="58" spans="1:23" x14ac:dyDescent="0.25">
      <c r="A58" s="1" t="s">
        <v>19</v>
      </c>
      <c r="B58" t="s">
        <v>86</v>
      </c>
      <c r="C58" s="1" t="s">
        <v>73</v>
      </c>
      <c r="D58" s="1" t="str">
        <f>SUBSTITUTE(_xlfn.CONCAT(datosReto[[#This Row],[EMISORA]],"/",datosReto[[#This Row],[Column3]]),"/*","")</f>
        <v>CCL1/N</v>
      </c>
      <c r="E58">
        <v>175</v>
      </c>
      <c r="F58">
        <v>173.57</v>
      </c>
      <c r="G58">
        <v>1</v>
      </c>
      <c r="H58">
        <v>698</v>
      </c>
      <c r="I58">
        <v>5</v>
      </c>
      <c r="J58">
        <v>177</v>
      </c>
      <c r="K58">
        <v>173</v>
      </c>
      <c r="L58">
        <v>8350900</v>
      </c>
      <c r="M58">
        <v>8300400</v>
      </c>
      <c r="N58">
        <v>173.37822299999999</v>
      </c>
      <c r="O58">
        <v>0.82</v>
      </c>
      <c r="P58">
        <v>1</v>
      </c>
      <c r="Q58">
        <v>59</v>
      </c>
      <c r="R58">
        <v>0</v>
      </c>
      <c r="S58">
        <v>100000</v>
      </c>
      <c r="T58">
        <v>167.74</v>
      </c>
      <c r="U58">
        <v>100000</v>
      </c>
      <c r="V58">
        <v>176.99</v>
      </c>
      <c r="W58" s="1" t="s">
        <v>22</v>
      </c>
    </row>
    <row r="59" spans="1:23" x14ac:dyDescent="0.25">
      <c r="A59" s="1" t="s">
        <v>38</v>
      </c>
      <c r="B59" t="s">
        <v>87</v>
      </c>
      <c r="C59" s="1" t="s">
        <v>70</v>
      </c>
      <c r="D59" s="1" t="str">
        <f>SUBSTITUTE(_xlfn.CONCAT(datosReto[[#This Row],[EMISORA]],"/",datosReto[[#This Row],[Column3]]),"/*","")</f>
        <v>CEMEX/CPO</v>
      </c>
      <c r="E59">
        <v>7.04</v>
      </c>
      <c r="F59">
        <v>7.43</v>
      </c>
      <c r="G59">
        <v>1</v>
      </c>
      <c r="H59">
        <v>14147535</v>
      </c>
      <c r="I59">
        <v>5458</v>
      </c>
      <c r="J59">
        <v>7.45</v>
      </c>
      <c r="K59">
        <v>6.83</v>
      </c>
      <c r="L59">
        <v>8300000</v>
      </c>
      <c r="M59">
        <v>8470800</v>
      </c>
      <c r="N59">
        <v>6.9707460000000001</v>
      </c>
      <c r="O59">
        <v>-5.25</v>
      </c>
      <c r="P59">
        <v>1</v>
      </c>
      <c r="Q59">
        <v>-118</v>
      </c>
      <c r="R59">
        <v>0</v>
      </c>
      <c r="S59">
        <v>96241</v>
      </c>
      <c r="T59">
        <v>7.04</v>
      </c>
      <c r="U59">
        <v>41930</v>
      </c>
      <c r="V59">
        <v>7.05</v>
      </c>
      <c r="W59" s="1" t="s">
        <v>22</v>
      </c>
    </row>
    <row r="60" spans="1:23" x14ac:dyDescent="0.25">
      <c r="A60" s="1" t="s">
        <v>88</v>
      </c>
      <c r="B60" t="s">
        <v>89</v>
      </c>
      <c r="C60" s="1" t="s">
        <v>90</v>
      </c>
      <c r="D60" s="1" t="str">
        <f>SUBSTITUTE(_xlfn.CONCAT(datosReto[[#This Row],[EMISORA]],"/",datosReto[[#This Row],[Column3]]),"/*","")</f>
        <v>CETETRC/ISHRS</v>
      </c>
      <c r="E60">
        <v>106</v>
      </c>
      <c r="F60">
        <v>105.97</v>
      </c>
      <c r="G60">
        <v>1</v>
      </c>
      <c r="H60">
        <v>32</v>
      </c>
      <c r="I60">
        <v>4</v>
      </c>
      <c r="J60">
        <v>106.05</v>
      </c>
      <c r="K60">
        <v>106</v>
      </c>
      <c r="L60">
        <v>9211100</v>
      </c>
      <c r="M60">
        <v>10060000</v>
      </c>
      <c r="N60">
        <v>106.015625</v>
      </c>
      <c r="O60">
        <v>0.03</v>
      </c>
      <c r="P60">
        <v>1</v>
      </c>
      <c r="Q60">
        <v>95</v>
      </c>
      <c r="R60">
        <v>0</v>
      </c>
      <c r="S60">
        <v>1797</v>
      </c>
      <c r="T60">
        <v>106</v>
      </c>
      <c r="U60">
        <v>69990</v>
      </c>
      <c r="V60">
        <v>106.05</v>
      </c>
      <c r="W60" s="1" t="s">
        <v>22</v>
      </c>
    </row>
    <row r="61" spans="1:23" x14ac:dyDescent="0.25">
      <c r="A61" s="1" t="s">
        <v>38</v>
      </c>
      <c r="B61" t="s">
        <v>91</v>
      </c>
      <c r="C61" s="1" t="s">
        <v>29</v>
      </c>
      <c r="D61" s="1" t="str">
        <f>SUBSTITUTE(_xlfn.CONCAT(datosReto[[#This Row],[EMISORA]],"/",datosReto[[#This Row],[Column3]]),"/*","")</f>
        <v>CHDRAUI/B</v>
      </c>
      <c r="E61">
        <v>79.59</v>
      </c>
      <c r="F61">
        <v>77.28</v>
      </c>
      <c r="G61">
        <v>1</v>
      </c>
      <c r="H61">
        <v>443017</v>
      </c>
      <c r="I61">
        <v>2433</v>
      </c>
      <c r="J61">
        <v>79.98</v>
      </c>
      <c r="K61">
        <v>77.28</v>
      </c>
      <c r="L61">
        <v>9331300</v>
      </c>
      <c r="M61">
        <v>8300000</v>
      </c>
      <c r="N61">
        <v>79.011013000000005</v>
      </c>
      <c r="O61">
        <v>2.99</v>
      </c>
      <c r="P61">
        <v>1</v>
      </c>
      <c r="Q61">
        <v>17</v>
      </c>
      <c r="R61">
        <v>0</v>
      </c>
      <c r="S61">
        <v>404</v>
      </c>
      <c r="T61">
        <v>79.58</v>
      </c>
      <c r="U61">
        <v>936</v>
      </c>
      <c r="V61">
        <v>79.59</v>
      </c>
      <c r="W61" s="1" t="s">
        <v>22</v>
      </c>
    </row>
    <row r="62" spans="1:23" x14ac:dyDescent="0.25">
      <c r="A62" s="1" t="s">
        <v>24</v>
      </c>
      <c r="B62" t="s">
        <v>92</v>
      </c>
      <c r="C62" s="1" t="s">
        <v>21</v>
      </c>
      <c r="D62" s="1" t="str">
        <f>SUBSTITUTE(_xlfn.CONCAT(datosReto[[#This Row],[EMISORA]],"/",datosReto[[#This Row],[Column3]]),"/*","")</f>
        <v>CIBR</v>
      </c>
      <c r="E62">
        <v>859</v>
      </c>
      <c r="F62">
        <v>819</v>
      </c>
      <c r="G62">
        <v>1</v>
      </c>
      <c r="H62">
        <v>2051</v>
      </c>
      <c r="I62">
        <v>15</v>
      </c>
      <c r="J62">
        <v>859.9</v>
      </c>
      <c r="K62">
        <v>780</v>
      </c>
      <c r="L62">
        <v>9320700</v>
      </c>
      <c r="M62">
        <v>8420900</v>
      </c>
      <c r="N62">
        <v>817.65704600000004</v>
      </c>
      <c r="O62">
        <v>4.88</v>
      </c>
      <c r="P62">
        <v>1</v>
      </c>
      <c r="Q62">
        <v>4</v>
      </c>
      <c r="R62">
        <v>0</v>
      </c>
      <c r="S62">
        <v>7</v>
      </c>
      <c r="T62">
        <v>785.25</v>
      </c>
      <c r="U62">
        <v>2</v>
      </c>
      <c r="V62">
        <v>850</v>
      </c>
      <c r="W62" s="1" t="s">
        <v>22</v>
      </c>
    </row>
    <row r="63" spans="1:23" x14ac:dyDescent="0.25">
      <c r="A63" s="1" t="s">
        <v>38</v>
      </c>
      <c r="B63" t="s">
        <v>93</v>
      </c>
      <c r="C63" s="1" t="s">
        <v>21</v>
      </c>
      <c r="D63" s="1" t="str">
        <f>SUBSTITUTE(_xlfn.CONCAT(datosReto[[#This Row],[EMISORA]],"/",datosReto[[#This Row],[Column3]]),"/*","")</f>
        <v>CMOCTEZ</v>
      </c>
      <c r="E63">
        <v>59</v>
      </c>
      <c r="F63">
        <v>59</v>
      </c>
      <c r="G63">
        <v>1</v>
      </c>
      <c r="H63">
        <v>4</v>
      </c>
      <c r="I63">
        <v>2</v>
      </c>
      <c r="J63">
        <v>59</v>
      </c>
      <c r="K63">
        <v>59</v>
      </c>
      <c r="L63">
        <v>8525900</v>
      </c>
      <c r="M63">
        <v>8525900</v>
      </c>
      <c r="N63">
        <v>59</v>
      </c>
      <c r="O63">
        <v>0</v>
      </c>
      <c r="P63">
        <v>1</v>
      </c>
      <c r="Q63">
        <v>0</v>
      </c>
      <c r="R63">
        <v>0</v>
      </c>
      <c r="S63">
        <v>17</v>
      </c>
      <c r="T63">
        <v>58.92</v>
      </c>
      <c r="U63">
        <v>22512</v>
      </c>
      <c r="V63">
        <v>59</v>
      </c>
      <c r="W63" s="1" t="s">
        <v>22</v>
      </c>
    </row>
    <row r="64" spans="1:23" x14ac:dyDescent="0.25">
      <c r="A64" s="1" t="s">
        <v>38</v>
      </c>
      <c r="B64" t="s">
        <v>94</v>
      </c>
      <c r="C64" s="1" t="s">
        <v>29</v>
      </c>
      <c r="D64" s="1" t="str">
        <f>SUBSTITUTE(_xlfn.CONCAT(datosReto[[#This Row],[EMISORA]],"/",datosReto[[#This Row],[Column3]]),"/*","")</f>
        <v>CMR/B</v>
      </c>
      <c r="E64">
        <v>1.41</v>
      </c>
      <c r="F64">
        <v>1.39</v>
      </c>
      <c r="G64">
        <v>1</v>
      </c>
      <c r="H64">
        <v>2468</v>
      </c>
      <c r="I64">
        <v>55</v>
      </c>
      <c r="J64">
        <v>1.41</v>
      </c>
      <c r="K64">
        <v>1.38</v>
      </c>
      <c r="L64">
        <v>10093400</v>
      </c>
      <c r="M64">
        <v>8452000</v>
      </c>
      <c r="N64">
        <v>1.4084730000000001</v>
      </c>
      <c r="O64">
        <v>1.44</v>
      </c>
      <c r="P64">
        <v>1</v>
      </c>
      <c r="Q64">
        <v>34</v>
      </c>
      <c r="R64">
        <v>0</v>
      </c>
      <c r="S64">
        <v>31</v>
      </c>
      <c r="T64">
        <v>1.39</v>
      </c>
      <c r="U64">
        <v>422</v>
      </c>
      <c r="V64">
        <v>1.41</v>
      </c>
      <c r="W64" s="1" t="s">
        <v>22</v>
      </c>
    </row>
    <row r="65" spans="1:23" x14ac:dyDescent="0.25">
      <c r="A65" s="1" t="s">
        <v>19</v>
      </c>
      <c r="B65" t="s">
        <v>95</v>
      </c>
      <c r="C65" s="1" t="s">
        <v>21</v>
      </c>
      <c r="D65" s="1" t="str">
        <f>SUBSTITUTE(_xlfn.CONCAT(datosReto[[#This Row],[EMISORA]],"/",datosReto[[#This Row],[Column3]]),"/*","")</f>
        <v>COIN</v>
      </c>
      <c r="E65">
        <v>1429.01</v>
      </c>
      <c r="F65">
        <v>1490.01</v>
      </c>
      <c r="G65">
        <v>1</v>
      </c>
      <c r="H65">
        <v>9</v>
      </c>
      <c r="I65">
        <v>4</v>
      </c>
      <c r="J65">
        <v>1447</v>
      </c>
      <c r="K65">
        <v>1429.01</v>
      </c>
      <c r="L65">
        <v>8531300</v>
      </c>
      <c r="M65">
        <v>9523100</v>
      </c>
      <c r="N65">
        <v>1437.001111</v>
      </c>
      <c r="O65">
        <v>-4.09</v>
      </c>
      <c r="P65">
        <v>1</v>
      </c>
      <c r="Q65">
        <v>-109</v>
      </c>
      <c r="R65">
        <v>0</v>
      </c>
      <c r="S65">
        <v>1600</v>
      </c>
      <c r="T65">
        <v>1350.01</v>
      </c>
      <c r="U65">
        <v>1600</v>
      </c>
      <c r="V65">
        <v>1549.98</v>
      </c>
      <c r="W65" s="1" t="s">
        <v>22</v>
      </c>
    </row>
    <row r="66" spans="1:23" x14ac:dyDescent="0.25">
      <c r="A66" s="1" t="s">
        <v>88</v>
      </c>
      <c r="B66" t="s">
        <v>96</v>
      </c>
      <c r="C66" s="1" t="s">
        <v>90</v>
      </c>
      <c r="D66" s="1" t="str">
        <f>SUBSTITUTE(_xlfn.CONCAT(datosReto[[#This Row],[EMISORA]],"/",datosReto[[#This Row],[Column3]]),"/*","")</f>
        <v>CORPTRC/ISHRS</v>
      </c>
      <c r="E66">
        <v>7.5</v>
      </c>
      <c r="F66">
        <v>7.6</v>
      </c>
      <c r="G66">
        <v>1</v>
      </c>
      <c r="H66">
        <v>922</v>
      </c>
      <c r="I66">
        <v>15</v>
      </c>
      <c r="J66">
        <v>7.6</v>
      </c>
      <c r="K66">
        <v>7.5</v>
      </c>
      <c r="L66">
        <v>8300100</v>
      </c>
      <c r="M66">
        <v>9541100</v>
      </c>
      <c r="N66">
        <v>7.5055740000000002</v>
      </c>
      <c r="O66">
        <v>-1.32</v>
      </c>
      <c r="P66">
        <v>1</v>
      </c>
      <c r="Q66">
        <v>-67</v>
      </c>
      <c r="R66">
        <v>0</v>
      </c>
      <c r="S66">
        <v>50</v>
      </c>
      <c r="T66">
        <v>7.47</v>
      </c>
      <c r="U66">
        <v>132417</v>
      </c>
      <c r="V66">
        <v>7.5</v>
      </c>
      <c r="W66" s="1" t="s">
        <v>22</v>
      </c>
    </row>
    <row r="67" spans="1:23" x14ac:dyDescent="0.25">
      <c r="A67" s="1" t="s">
        <v>19</v>
      </c>
      <c r="B67" t="s">
        <v>97</v>
      </c>
      <c r="C67" s="1" t="s">
        <v>21</v>
      </c>
      <c r="D67" s="1" t="str">
        <f>SUBSTITUTE(_xlfn.CONCAT(datosReto[[#This Row],[EMISORA]],"/",datosReto[[#This Row],[Column3]]),"/*","")</f>
        <v>CRM</v>
      </c>
      <c r="E67">
        <v>3202</v>
      </c>
      <c r="F67">
        <v>3187</v>
      </c>
      <c r="G67">
        <v>1</v>
      </c>
      <c r="H67">
        <v>22</v>
      </c>
      <c r="I67">
        <v>4</v>
      </c>
      <c r="J67">
        <v>3252</v>
      </c>
      <c r="K67">
        <v>3195</v>
      </c>
      <c r="L67">
        <v>10044600</v>
      </c>
      <c r="M67">
        <v>10312900</v>
      </c>
      <c r="N67">
        <v>3210.681818</v>
      </c>
      <c r="O67">
        <v>0.47</v>
      </c>
      <c r="P67">
        <v>1</v>
      </c>
      <c r="Q67">
        <v>77</v>
      </c>
      <c r="R67">
        <v>0</v>
      </c>
      <c r="S67">
        <v>1200</v>
      </c>
      <c r="T67">
        <v>3000.01</v>
      </c>
      <c r="U67">
        <v>1800</v>
      </c>
      <c r="V67">
        <v>3299.99</v>
      </c>
      <c r="W67" s="1" t="s">
        <v>22</v>
      </c>
    </row>
    <row r="68" spans="1:23" x14ac:dyDescent="0.25">
      <c r="A68" s="1" t="s">
        <v>19</v>
      </c>
      <c r="B68" t="s">
        <v>98</v>
      </c>
      <c r="C68" s="1" t="s">
        <v>21</v>
      </c>
      <c r="D68" s="1" t="str">
        <f>SUBSTITUTE(_xlfn.CONCAT(datosReto[[#This Row],[EMISORA]],"/",datosReto[[#This Row],[Column3]]),"/*","")</f>
        <v>CSCO</v>
      </c>
      <c r="E68">
        <v>850</v>
      </c>
      <c r="F68">
        <v>892</v>
      </c>
      <c r="G68">
        <v>1</v>
      </c>
      <c r="H68">
        <v>1</v>
      </c>
      <c r="I68">
        <v>1</v>
      </c>
      <c r="J68">
        <v>850</v>
      </c>
      <c r="K68">
        <v>850</v>
      </c>
      <c r="L68">
        <v>10030600</v>
      </c>
      <c r="M68">
        <v>10030600</v>
      </c>
      <c r="N68">
        <v>850</v>
      </c>
      <c r="O68">
        <v>-4.71</v>
      </c>
      <c r="P68">
        <v>1</v>
      </c>
      <c r="Q68">
        <v>-112</v>
      </c>
      <c r="R68">
        <v>0</v>
      </c>
      <c r="S68">
        <v>1</v>
      </c>
      <c r="T68">
        <v>770.02</v>
      </c>
      <c r="U68">
        <v>1</v>
      </c>
      <c r="V68">
        <v>890</v>
      </c>
      <c r="W68" s="1" t="s">
        <v>22</v>
      </c>
    </row>
    <row r="69" spans="1:23" x14ac:dyDescent="0.25">
      <c r="A69" s="1" t="s">
        <v>24</v>
      </c>
      <c r="B69" t="s">
        <v>99</v>
      </c>
      <c r="C69" s="1" t="s">
        <v>73</v>
      </c>
      <c r="D69" s="1" t="str">
        <f>SUBSTITUTE(_xlfn.CONCAT(datosReto[[#This Row],[EMISORA]],"/",datosReto[[#This Row],[Column3]]),"/*","")</f>
        <v>CSPX/N</v>
      </c>
      <c r="E69">
        <v>7905</v>
      </c>
      <c r="F69">
        <v>7920</v>
      </c>
      <c r="G69">
        <v>1</v>
      </c>
      <c r="H69">
        <v>52</v>
      </c>
      <c r="I69">
        <v>2</v>
      </c>
      <c r="J69">
        <v>7905</v>
      </c>
      <c r="K69">
        <v>7864</v>
      </c>
      <c r="L69">
        <v>10030300</v>
      </c>
      <c r="M69">
        <v>10000100</v>
      </c>
      <c r="N69">
        <v>7899.4807689999998</v>
      </c>
      <c r="O69">
        <v>-0.19</v>
      </c>
      <c r="P69">
        <v>1</v>
      </c>
      <c r="Q69">
        <v>-12</v>
      </c>
      <c r="R69">
        <v>0</v>
      </c>
      <c r="S69">
        <v>53</v>
      </c>
      <c r="T69">
        <v>7855</v>
      </c>
      <c r="U69">
        <v>101</v>
      </c>
      <c r="V69">
        <v>7999.99</v>
      </c>
      <c r="W69" s="1" t="s">
        <v>22</v>
      </c>
    </row>
    <row r="70" spans="1:23" x14ac:dyDescent="0.25">
      <c r="A70" s="1" t="s">
        <v>38</v>
      </c>
      <c r="B70" t="s">
        <v>100</v>
      </c>
      <c r="C70" s="1" t="s">
        <v>21</v>
      </c>
      <c r="D70" s="1" t="str">
        <f>SUBSTITUTE(_xlfn.CONCAT(datosReto[[#This Row],[EMISORA]],"/",datosReto[[#This Row],[Column3]]),"/*","")</f>
        <v>CUERVO</v>
      </c>
      <c r="E70">
        <v>40.36</v>
      </c>
      <c r="F70">
        <v>38.96</v>
      </c>
      <c r="G70">
        <v>1</v>
      </c>
      <c r="H70">
        <v>188410</v>
      </c>
      <c r="I70">
        <v>1459</v>
      </c>
      <c r="J70">
        <v>40.39</v>
      </c>
      <c r="K70">
        <v>39.65</v>
      </c>
      <c r="L70">
        <v>10142000</v>
      </c>
      <c r="M70">
        <v>8443100</v>
      </c>
      <c r="N70">
        <v>40.108474000000001</v>
      </c>
      <c r="O70">
        <v>3.59</v>
      </c>
      <c r="P70">
        <v>1</v>
      </c>
      <c r="Q70">
        <v>10</v>
      </c>
      <c r="R70">
        <v>0</v>
      </c>
      <c r="S70">
        <v>1700</v>
      </c>
      <c r="T70">
        <v>40.35</v>
      </c>
      <c r="U70">
        <v>780</v>
      </c>
      <c r="V70">
        <v>40.369999999999997</v>
      </c>
      <c r="W70" s="1" t="s">
        <v>22</v>
      </c>
    </row>
    <row r="71" spans="1:23" x14ac:dyDescent="0.25">
      <c r="A71" s="1" t="s">
        <v>38</v>
      </c>
      <c r="B71" t="s">
        <v>101</v>
      </c>
      <c r="C71" s="1" t="s">
        <v>29</v>
      </c>
      <c r="D71" s="1" t="str">
        <f>SUBSTITUTE(_xlfn.CONCAT(datosReto[[#This Row],[EMISORA]],"/",datosReto[[#This Row],[Column3]]),"/*","")</f>
        <v>CULTIBA/B</v>
      </c>
      <c r="E71">
        <v>10.67</v>
      </c>
      <c r="F71">
        <v>10.74</v>
      </c>
      <c r="G71">
        <v>1</v>
      </c>
      <c r="H71">
        <v>7171</v>
      </c>
      <c r="I71">
        <v>8</v>
      </c>
      <c r="J71">
        <v>10.7</v>
      </c>
      <c r="K71">
        <v>10.5</v>
      </c>
      <c r="L71">
        <v>8300000</v>
      </c>
      <c r="M71">
        <v>9451900</v>
      </c>
      <c r="N71">
        <v>10.683923</v>
      </c>
      <c r="O71">
        <v>-0.65</v>
      </c>
      <c r="P71">
        <v>1</v>
      </c>
      <c r="Q71">
        <v>-39</v>
      </c>
      <c r="R71">
        <v>0</v>
      </c>
      <c r="S71">
        <v>10</v>
      </c>
      <c r="T71">
        <v>10.41</v>
      </c>
      <c r="U71">
        <v>369</v>
      </c>
      <c r="V71">
        <v>10.68</v>
      </c>
      <c r="W71" s="1" t="s">
        <v>22</v>
      </c>
    </row>
    <row r="72" spans="1:23" x14ac:dyDescent="0.25">
      <c r="A72" s="1" t="s">
        <v>103</v>
      </c>
      <c r="B72" t="s">
        <v>104</v>
      </c>
      <c r="C72" s="1" t="s">
        <v>105</v>
      </c>
      <c r="D72" s="1" t="str">
        <f>SUBSTITUTE(_xlfn.CONCAT(datosReto[[#This Row],[EMISORA]],"/",datosReto[[#This Row],[Column3]]),"/*","")</f>
        <v>DANHOS/13</v>
      </c>
      <c r="E72">
        <v>24.44</v>
      </c>
      <c r="F72">
        <v>24.03</v>
      </c>
      <c r="G72">
        <v>1</v>
      </c>
      <c r="H72">
        <v>2634154</v>
      </c>
      <c r="I72">
        <v>799</v>
      </c>
      <c r="J72">
        <v>24.44</v>
      </c>
      <c r="K72">
        <v>24.11</v>
      </c>
      <c r="L72">
        <v>10365600</v>
      </c>
      <c r="M72">
        <v>9273300</v>
      </c>
      <c r="N72">
        <v>24.302267000000001</v>
      </c>
      <c r="O72">
        <v>1.71</v>
      </c>
      <c r="P72">
        <v>1</v>
      </c>
      <c r="Q72">
        <v>30</v>
      </c>
      <c r="R72">
        <v>0</v>
      </c>
      <c r="S72">
        <v>1686</v>
      </c>
      <c r="T72">
        <v>24.43</v>
      </c>
      <c r="U72">
        <v>300</v>
      </c>
      <c r="V72">
        <v>24.44</v>
      </c>
      <c r="W72" s="1" t="s">
        <v>22</v>
      </c>
    </row>
    <row r="73" spans="1:23" x14ac:dyDescent="0.25">
      <c r="A73" s="1" t="s">
        <v>24</v>
      </c>
      <c r="B73" t="s">
        <v>107</v>
      </c>
      <c r="C73" s="1" t="s">
        <v>21</v>
      </c>
      <c r="D73" s="1" t="str">
        <f>SUBSTITUTE(_xlfn.CONCAT(datosReto[[#This Row],[EMISORA]],"/",datosReto[[#This Row],[Column3]]),"/*","")</f>
        <v>DIA</v>
      </c>
      <c r="E73">
        <v>6411</v>
      </c>
      <c r="F73">
        <v>6361.19</v>
      </c>
      <c r="G73">
        <v>1</v>
      </c>
      <c r="H73">
        <v>12</v>
      </c>
      <c r="I73">
        <v>2</v>
      </c>
      <c r="J73">
        <v>6411</v>
      </c>
      <c r="K73">
        <v>6371.47</v>
      </c>
      <c r="L73">
        <v>9312900</v>
      </c>
      <c r="M73">
        <v>8504600</v>
      </c>
      <c r="N73">
        <v>6407.705833</v>
      </c>
      <c r="O73">
        <v>0.78</v>
      </c>
      <c r="P73">
        <v>1</v>
      </c>
      <c r="Q73">
        <v>61</v>
      </c>
      <c r="R73">
        <v>0</v>
      </c>
      <c r="S73">
        <v>2400</v>
      </c>
      <c r="T73">
        <v>6361.21</v>
      </c>
      <c r="U73">
        <v>1200</v>
      </c>
      <c r="V73">
        <v>6391.97</v>
      </c>
      <c r="W73" s="1" t="s">
        <v>22</v>
      </c>
    </row>
    <row r="74" spans="1:23" x14ac:dyDescent="0.25">
      <c r="A74" s="1" t="s">
        <v>58</v>
      </c>
      <c r="B74" t="s">
        <v>106</v>
      </c>
      <c r="C74" s="1" t="s">
        <v>60</v>
      </c>
      <c r="D74" s="1" t="str">
        <f>SUBSTITUTE(_xlfn.CONCAT(datosReto[[#This Row],[EMISORA]],"/",datosReto[[#This Row],[Column3]]),"/*","")</f>
        <v>DIABLOI/10</v>
      </c>
      <c r="E74">
        <v>10.7</v>
      </c>
      <c r="F74">
        <v>10.71</v>
      </c>
      <c r="G74">
        <v>1</v>
      </c>
      <c r="H74">
        <v>50</v>
      </c>
      <c r="I74">
        <v>3</v>
      </c>
      <c r="J74">
        <v>10.76</v>
      </c>
      <c r="K74">
        <v>10.7</v>
      </c>
      <c r="L74">
        <v>9272100</v>
      </c>
      <c r="M74">
        <v>10241400</v>
      </c>
      <c r="N74">
        <v>10.724</v>
      </c>
      <c r="O74">
        <v>-0.09</v>
      </c>
      <c r="P74">
        <v>1</v>
      </c>
      <c r="Q74">
        <v>-7</v>
      </c>
      <c r="R74">
        <v>0</v>
      </c>
      <c r="S74">
        <v>500</v>
      </c>
      <c r="T74">
        <v>10.62</v>
      </c>
      <c r="U74">
        <v>176</v>
      </c>
      <c r="V74">
        <v>10.7</v>
      </c>
      <c r="W74" s="1" t="s">
        <v>22</v>
      </c>
    </row>
    <row r="75" spans="1:23" x14ac:dyDescent="0.25">
      <c r="A75" s="1" t="s">
        <v>27</v>
      </c>
      <c r="B75" t="s">
        <v>108</v>
      </c>
      <c r="C75" s="1" t="s">
        <v>29</v>
      </c>
      <c r="D75" s="1" t="str">
        <f>SUBSTITUTE(_xlfn.CONCAT(datosReto[[#This Row],[EMISORA]],"/",datosReto[[#This Row],[Column3]]),"/*","")</f>
        <v>DIGITAL/B</v>
      </c>
      <c r="E75">
        <v>0.65525100000000003</v>
      </c>
      <c r="F75">
        <v>0.65525100000000003</v>
      </c>
      <c r="G75">
        <v>1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-42.695614999999997</v>
      </c>
      <c r="O75">
        <v>0</v>
      </c>
      <c r="P75">
        <v>1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 s="1" t="s">
        <v>22</v>
      </c>
    </row>
    <row r="76" spans="1:23" x14ac:dyDescent="0.25">
      <c r="A76" s="1" t="s">
        <v>27</v>
      </c>
      <c r="B76" t="s">
        <v>109</v>
      </c>
      <c r="C76" s="1" t="s">
        <v>29</v>
      </c>
      <c r="D76" s="1" t="str">
        <f>SUBSTITUTE(_xlfn.CONCAT(datosReto[[#This Row],[EMISORA]],"/",datosReto[[#This Row],[Column3]]),"/*","")</f>
        <v>DINAMO/B</v>
      </c>
      <c r="E76">
        <v>2.5717560000000002</v>
      </c>
      <c r="F76">
        <v>2.5717560000000002</v>
      </c>
      <c r="G76">
        <v>1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-17.775955</v>
      </c>
      <c r="O76">
        <v>0</v>
      </c>
      <c r="P76">
        <v>1</v>
      </c>
      <c r="Q76">
        <v>0</v>
      </c>
      <c r="R76">
        <v>0</v>
      </c>
      <c r="S76">
        <v>0</v>
      </c>
      <c r="T76">
        <v>-5.5012179999999997</v>
      </c>
      <c r="U76">
        <v>0</v>
      </c>
      <c r="V76">
        <v>0</v>
      </c>
      <c r="W76" s="1" t="s">
        <v>22</v>
      </c>
    </row>
    <row r="77" spans="1:23" x14ac:dyDescent="0.25">
      <c r="A77" s="1" t="s">
        <v>19</v>
      </c>
      <c r="B77" t="s">
        <v>110</v>
      </c>
      <c r="C77" s="1" t="s">
        <v>21</v>
      </c>
      <c r="D77" s="1" t="str">
        <f>SUBSTITUTE(_xlfn.CONCAT(datosReto[[#This Row],[EMISORA]],"/",datosReto[[#This Row],[Column3]]),"/*","")</f>
        <v>DIS</v>
      </c>
      <c r="E77">
        <v>2107</v>
      </c>
      <c r="F77">
        <v>2106.9899999999998</v>
      </c>
      <c r="G77">
        <v>1</v>
      </c>
      <c r="H77">
        <v>158</v>
      </c>
      <c r="I77">
        <v>18</v>
      </c>
      <c r="J77">
        <v>2118</v>
      </c>
      <c r="K77">
        <v>2087.84</v>
      </c>
      <c r="L77">
        <v>8380100</v>
      </c>
      <c r="M77">
        <v>8563000</v>
      </c>
      <c r="N77">
        <v>2109.4955709999999</v>
      </c>
      <c r="O77">
        <v>0</v>
      </c>
      <c r="P77">
        <v>1</v>
      </c>
      <c r="Q77">
        <v>0</v>
      </c>
      <c r="R77">
        <v>0</v>
      </c>
      <c r="S77">
        <v>2300</v>
      </c>
      <c r="T77">
        <v>2084.0100000000002</v>
      </c>
      <c r="U77">
        <v>3200</v>
      </c>
      <c r="V77">
        <v>2111.9899999999998</v>
      </c>
      <c r="W77" s="1" t="s">
        <v>22</v>
      </c>
    </row>
    <row r="78" spans="1:23" x14ac:dyDescent="0.25">
      <c r="A78" s="1" t="s">
        <v>19</v>
      </c>
      <c r="B78" t="s">
        <v>111</v>
      </c>
      <c r="C78" s="1" t="s">
        <v>21</v>
      </c>
      <c r="D78" s="1" t="str">
        <f>SUBSTITUTE(_xlfn.CONCAT(datosReto[[#This Row],[EMISORA]],"/",datosReto[[#This Row],[Column3]]),"/*","")</f>
        <v>DKNG1</v>
      </c>
      <c r="E78">
        <v>291</v>
      </c>
      <c r="F78">
        <v>300</v>
      </c>
      <c r="G78">
        <v>1</v>
      </c>
      <c r="H78">
        <v>5</v>
      </c>
      <c r="I78">
        <v>3</v>
      </c>
      <c r="J78">
        <v>300.02</v>
      </c>
      <c r="K78">
        <v>290</v>
      </c>
      <c r="L78">
        <v>8442600</v>
      </c>
      <c r="M78">
        <v>9464200</v>
      </c>
      <c r="N78">
        <v>296.21199999999999</v>
      </c>
      <c r="O78">
        <v>-3</v>
      </c>
      <c r="P78">
        <v>1</v>
      </c>
      <c r="Q78">
        <v>-97</v>
      </c>
      <c r="R78">
        <v>0</v>
      </c>
      <c r="S78">
        <v>13</v>
      </c>
      <c r="T78">
        <v>275</v>
      </c>
      <c r="U78">
        <v>3</v>
      </c>
      <c r="V78">
        <v>300</v>
      </c>
      <c r="W78" s="1" t="s">
        <v>22</v>
      </c>
    </row>
    <row r="79" spans="1:23" x14ac:dyDescent="0.25">
      <c r="A79" s="1" t="s">
        <v>88</v>
      </c>
      <c r="B79" t="s">
        <v>112</v>
      </c>
      <c r="C79" s="1" t="s">
        <v>113</v>
      </c>
      <c r="D79" s="1" t="str">
        <f>SUBSTITUTE(_xlfn.CONCAT(datosReto[[#This Row],[EMISORA]],"/",datosReto[[#This Row],[Column3]]),"/*","")</f>
        <v>DLRTRAC/15</v>
      </c>
      <c r="E79">
        <v>18.64</v>
      </c>
      <c r="F79">
        <v>18.774000000000001</v>
      </c>
      <c r="G79">
        <v>1</v>
      </c>
      <c r="H79">
        <v>7683</v>
      </c>
      <c r="I79">
        <v>18</v>
      </c>
      <c r="J79">
        <v>18.670000000000002</v>
      </c>
      <c r="K79">
        <v>18.63</v>
      </c>
      <c r="L79">
        <v>8473700</v>
      </c>
      <c r="M79">
        <v>9303300</v>
      </c>
      <c r="N79">
        <v>18.639683999999999</v>
      </c>
      <c r="O79">
        <v>-0.71</v>
      </c>
      <c r="P79">
        <v>1</v>
      </c>
      <c r="Q79">
        <v>-43</v>
      </c>
      <c r="R79">
        <v>0</v>
      </c>
      <c r="S79">
        <v>90060</v>
      </c>
      <c r="T79">
        <v>18.64</v>
      </c>
      <c r="U79">
        <v>609950</v>
      </c>
      <c r="V79">
        <v>18.666</v>
      </c>
      <c r="W79" s="1" t="s">
        <v>22</v>
      </c>
    </row>
    <row r="80" spans="1:23" x14ac:dyDescent="0.25">
      <c r="A80" s="1" t="s">
        <v>24</v>
      </c>
      <c r="B80" t="s">
        <v>114</v>
      </c>
      <c r="C80" s="1" t="s">
        <v>21</v>
      </c>
      <c r="D80" s="1" t="str">
        <f>SUBSTITUTE(_xlfn.CONCAT(datosReto[[#This Row],[EMISORA]],"/",datosReto[[#This Row],[Column3]]),"/*","")</f>
        <v>DRIP</v>
      </c>
      <c r="E80">
        <v>238.7</v>
      </c>
      <c r="F80">
        <v>247.5</v>
      </c>
      <c r="G80">
        <v>1</v>
      </c>
      <c r="H80">
        <v>198</v>
      </c>
      <c r="I80">
        <v>14</v>
      </c>
      <c r="J80">
        <v>246</v>
      </c>
      <c r="K80">
        <v>238</v>
      </c>
      <c r="L80">
        <v>8350000</v>
      </c>
      <c r="M80">
        <v>9333400</v>
      </c>
      <c r="N80">
        <v>241.20282800000001</v>
      </c>
      <c r="O80">
        <v>-3.56</v>
      </c>
      <c r="P80">
        <v>1</v>
      </c>
      <c r="Q80">
        <v>-100</v>
      </c>
      <c r="R80">
        <v>0</v>
      </c>
      <c r="S80">
        <v>38400</v>
      </c>
      <c r="T80">
        <v>234.06</v>
      </c>
      <c r="U80">
        <v>10</v>
      </c>
      <c r="V80">
        <v>243</v>
      </c>
      <c r="W80" s="1" t="s">
        <v>22</v>
      </c>
    </row>
    <row r="81" spans="1:23" x14ac:dyDescent="0.25">
      <c r="A81" s="1" t="s">
        <v>24</v>
      </c>
      <c r="B81" t="s">
        <v>115</v>
      </c>
      <c r="C81" s="1" t="s">
        <v>21</v>
      </c>
      <c r="D81" s="1" t="str">
        <f>SUBSTITUTE(_xlfn.CONCAT(datosReto[[#This Row],[EMISORA]],"/",datosReto[[#This Row],[Column3]]),"/*","")</f>
        <v>DRIV</v>
      </c>
      <c r="E81">
        <v>415</v>
      </c>
      <c r="F81">
        <v>422.12</v>
      </c>
      <c r="G81">
        <v>1</v>
      </c>
      <c r="H81">
        <v>6</v>
      </c>
      <c r="I81">
        <v>2</v>
      </c>
      <c r="J81">
        <v>415</v>
      </c>
      <c r="K81">
        <v>410</v>
      </c>
      <c r="L81">
        <v>10001300</v>
      </c>
      <c r="M81">
        <v>8350000</v>
      </c>
      <c r="N81">
        <v>412.5</v>
      </c>
      <c r="O81">
        <v>-1.69</v>
      </c>
      <c r="P81">
        <v>1</v>
      </c>
      <c r="Q81">
        <v>-77</v>
      </c>
      <c r="R81">
        <v>0</v>
      </c>
      <c r="S81">
        <v>2</v>
      </c>
      <c r="T81">
        <v>400</v>
      </c>
      <c r="U81">
        <v>6</v>
      </c>
      <c r="V81">
        <v>430</v>
      </c>
      <c r="W81" s="1" t="s">
        <v>22</v>
      </c>
    </row>
    <row r="82" spans="1:23" x14ac:dyDescent="0.25">
      <c r="A82" s="1" t="s">
        <v>19</v>
      </c>
      <c r="B82" t="s">
        <v>116</v>
      </c>
      <c r="C82" s="1" t="s">
        <v>21</v>
      </c>
      <c r="D82" s="1" t="str">
        <f>SUBSTITUTE(_xlfn.CONCAT(datosReto[[#This Row],[EMISORA]],"/",datosReto[[#This Row],[Column3]]),"/*","")</f>
        <v>DVN</v>
      </c>
      <c r="E82">
        <v>1560</v>
      </c>
      <c r="F82">
        <v>1534</v>
      </c>
      <c r="G82">
        <v>1</v>
      </c>
      <c r="H82">
        <v>154</v>
      </c>
      <c r="I82">
        <v>5</v>
      </c>
      <c r="J82">
        <v>1560</v>
      </c>
      <c r="K82">
        <v>1549.99</v>
      </c>
      <c r="L82">
        <v>9555900</v>
      </c>
      <c r="M82">
        <v>8300000</v>
      </c>
      <c r="N82">
        <v>1559.9349999999999</v>
      </c>
      <c r="O82">
        <v>1.69</v>
      </c>
      <c r="P82">
        <v>1</v>
      </c>
      <c r="Q82">
        <v>31</v>
      </c>
      <c r="R82">
        <v>0</v>
      </c>
      <c r="S82">
        <v>2400</v>
      </c>
      <c r="T82">
        <v>1542.01</v>
      </c>
      <c r="U82">
        <v>2400</v>
      </c>
      <c r="V82">
        <v>1569.99</v>
      </c>
      <c r="W82" s="1" t="s">
        <v>22</v>
      </c>
    </row>
    <row r="83" spans="1:23" x14ac:dyDescent="0.25">
      <c r="A83" s="1" t="s">
        <v>24</v>
      </c>
      <c r="B83" t="s">
        <v>117</v>
      </c>
      <c r="C83" s="1" t="s">
        <v>73</v>
      </c>
      <c r="D83" s="1" t="str">
        <f>SUBSTITUTE(_xlfn.CONCAT(datosReto[[#This Row],[EMISORA]],"/",datosReto[[#This Row],[Column3]]),"/*","")</f>
        <v>ECAR/N</v>
      </c>
      <c r="E83">
        <v>116</v>
      </c>
      <c r="F83">
        <v>116</v>
      </c>
      <c r="G83">
        <v>1</v>
      </c>
      <c r="H83">
        <v>13</v>
      </c>
      <c r="I83">
        <v>1</v>
      </c>
      <c r="J83">
        <v>116</v>
      </c>
      <c r="K83">
        <v>116</v>
      </c>
      <c r="L83">
        <v>8305900</v>
      </c>
      <c r="M83">
        <v>8305900</v>
      </c>
      <c r="N83">
        <v>116</v>
      </c>
      <c r="O83">
        <v>0</v>
      </c>
      <c r="P83">
        <v>1</v>
      </c>
      <c r="Q83">
        <v>0</v>
      </c>
      <c r="R83">
        <v>0</v>
      </c>
      <c r="S83">
        <v>102</v>
      </c>
      <c r="T83">
        <v>112.75</v>
      </c>
      <c r="U83">
        <v>9</v>
      </c>
      <c r="V83">
        <v>116</v>
      </c>
      <c r="W83" s="1" t="s">
        <v>22</v>
      </c>
    </row>
    <row r="84" spans="1:23" x14ac:dyDescent="0.25">
      <c r="A84" s="1" t="s">
        <v>24</v>
      </c>
      <c r="B84" t="s">
        <v>118</v>
      </c>
      <c r="C84" s="1" t="s">
        <v>21</v>
      </c>
      <c r="D84" s="1" t="str">
        <f>SUBSTITUTE(_xlfn.CONCAT(datosReto[[#This Row],[EMISORA]],"/",datosReto[[#This Row],[Column3]]),"/*","")</f>
        <v>EDC</v>
      </c>
      <c r="E84">
        <v>451</v>
      </c>
      <c r="F84">
        <v>457.6</v>
      </c>
      <c r="G84">
        <v>1</v>
      </c>
      <c r="H84">
        <v>88</v>
      </c>
      <c r="I84">
        <v>10</v>
      </c>
      <c r="J84">
        <v>457.41</v>
      </c>
      <c r="K84">
        <v>443</v>
      </c>
      <c r="L84">
        <v>9333200</v>
      </c>
      <c r="M84">
        <v>8514400</v>
      </c>
      <c r="N84">
        <v>449.32965899999999</v>
      </c>
      <c r="O84">
        <v>-1.44</v>
      </c>
      <c r="P84">
        <v>1</v>
      </c>
      <c r="Q84">
        <v>-70</v>
      </c>
      <c r="R84">
        <v>0</v>
      </c>
      <c r="S84">
        <v>33</v>
      </c>
      <c r="T84">
        <v>449</v>
      </c>
      <c r="U84">
        <v>1000</v>
      </c>
      <c r="V84">
        <v>452.5</v>
      </c>
      <c r="W84" s="1" t="s">
        <v>22</v>
      </c>
    </row>
    <row r="85" spans="1:23" x14ac:dyDescent="0.25">
      <c r="A85" s="1" t="s">
        <v>103</v>
      </c>
      <c r="B85" t="s">
        <v>119</v>
      </c>
      <c r="C85" s="1" t="s">
        <v>120</v>
      </c>
      <c r="D85" s="1" t="str">
        <f>SUBSTITUTE(_xlfn.CONCAT(datosReto[[#This Row],[EMISORA]],"/",datosReto[[#This Row],[Column3]]),"/*","")</f>
        <v>EDUCA/18</v>
      </c>
      <c r="E85">
        <v>54</v>
      </c>
      <c r="F85">
        <v>56.99</v>
      </c>
      <c r="G85">
        <v>1</v>
      </c>
      <c r="H85">
        <v>591</v>
      </c>
      <c r="I85">
        <v>29</v>
      </c>
      <c r="J85">
        <v>54</v>
      </c>
      <c r="K85">
        <v>53.99</v>
      </c>
      <c r="L85">
        <v>8300000</v>
      </c>
      <c r="M85">
        <v>10051600</v>
      </c>
      <c r="N85">
        <v>53.998714999999997</v>
      </c>
      <c r="O85">
        <v>-5.25</v>
      </c>
      <c r="P85">
        <v>1</v>
      </c>
      <c r="Q85">
        <v>-119</v>
      </c>
      <c r="R85">
        <v>0</v>
      </c>
      <c r="S85">
        <v>86</v>
      </c>
      <c r="T85">
        <v>53.99</v>
      </c>
      <c r="U85">
        <v>34566</v>
      </c>
      <c r="V85">
        <v>54</v>
      </c>
      <c r="W85" s="1" t="s">
        <v>22</v>
      </c>
    </row>
    <row r="86" spans="1:23" x14ac:dyDescent="0.25">
      <c r="A86" s="1" t="s">
        <v>24</v>
      </c>
      <c r="B86" t="s">
        <v>121</v>
      </c>
      <c r="C86" s="1" t="s">
        <v>21</v>
      </c>
      <c r="D86" s="1" t="str">
        <f>SUBSTITUTE(_xlfn.CONCAT(datosReto[[#This Row],[EMISORA]],"/",datosReto[[#This Row],[Column3]]),"/*","")</f>
        <v>EDZ</v>
      </c>
      <c r="E86">
        <v>395.27</v>
      </c>
      <c r="F86">
        <v>396</v>
      </c>
      <c r="G86">
        <v>1</v>
      </c>
      <c r="H86">
        <v>448</v>
      </c>
      <c r="I86">
        <v>7</v>
      </c>
      <c r="J86">
        <v>405</v>
      </c>
      <c r="K86">
        <v>395</v>
      </c>
      <c r="L86">
        <v>8521500</v>
      </c>
      <c r="M86">
        <v>9534500</v>
      </c>
      <c r="N86">
        <v>395.867366</v>
      </c>
      <c r="O86">
        <v>-0.18</v>
      </c>
      <c r="P86">
        <v>1</v>
      </c>
      <c r="Q86">
        <v>-11</v>
      </c>
      <c r="R86">
        <v>0</v>
      </c>
      <c r="S86">
        <v>11000</v>
      </c>
      <c r="T86">
        <v>395.97</v>
      </c>
      <c r="U86">
        <v>6000</v>
      </c>
      <c r="V86">
        <v>398.19</v>
      </c>
      <c r="W86" s="1" t="s">
        <v>22</v>
      </c>
    </row>
    <row r="87" spans="1:23" x14ac:dyDescent="0.25">
      <c r="A87" s="1" t="s">
        <v>38</v>
      </c>
      <c r="B87" t="s">
        <v>122</v>
      </c>
      <c r="C87" s="1" t="s">
        <v>21</v>
      </c>
      <c r="D87" s="1" t="str">
        <f>SUBSTITUTE(_xlfn.CONCAT(datosReto[[#This Row],[EMISORA]],"/",datosReto[[#This Row],[Column3]]),"/*","")</f>
        <v>ELEKTRA</v>
      </c>
      <c r="E87">
        <v>1041.1600000000001</v>
      </c>
      <c r="F87">
        <v>1049.98</v>
      </c>
      <c r="G87">
        <v>1</v>
      </c>
      <c r="H87">
        <v>34607</v>
      </c>
      <c r="I87">
        <v>822</v>
      </c>
      <c r="J87">
        <v>1061</v>
      </c>
      <c r="K87">
        <v>1032</v>
      </c>
      <c r="L87">
        <v>8323400</v>
      </c>
      <c r="M87">
        <v>10022900</v>
      </c>
      <c r="N87">
        <v>1039.2156319999999</v>
      </c>
      <c r="O87">
        <v>-0.84</v>
      </c>
      <c r="P87">
        <v>1</v>
      </c>
      <c r="Q87">
        <v>-47</v>
      </c>
      <c r="R87">
        <v>0</v>
      </c>
      <c r="S87">
        <v>11</v>
      </c>
      <c r="T87">
        <v>1039.31</v>
      </c>
      <c r="U87">
        <v>8</v>
      </c>
      <c r="V87">
        <v>1041.07</v>
      </c>
      <c r="W87" s="1" t="s">
        <v>22</v>
      </c>
    </row>
    <row r="88" spans="1:23" x14ac:dyDescent="0.25">
      <c r="A88" s="1" t="s">
        <v>27</v>
      </c>
      <c r="B88" t="s">
        <v>123</v>
      </c>
      <c r="C88" s="1" t="s">
        <v>29</v>
      </c>
      <c r="D88" s="1" t="str">
        <f>SUBSTITUTE(_xlfn.CONCAT(datosReto[[#This Row],[EMISORA]],"/",datosReto[[#This Row],[Column3]]),"/*","")</f>
        <v>ESCALA/B</v>
      </c>
      <c r="E88">
        <v>1.2653449999999999</v>
      </c>
      <c r="F88">
        <v>1.2653449999999999</v>
      </c>
      <c r="G88">
        <v>1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-6.5268569999999997</v>
      </c>
      <c r="O88">
        <v>0</v>
      </c>
      <c r="P88">
        <v>1</v>
      </c>
      <c r="Q88">
        <v>0</v>
      </c>
      <c r="R88">
        <v>0</v>
      </c>
      <c r="S88">
        <v>0</v>
      </c>
      <c r="T88">
        <v>-2.0225089999999999</v>
      </c>
      <c r="U88">
        <v>0</v>
      </c>
      <c r="V88">
        <v>0</v>
      </c>
      <c r="W88" s="1" t="s">
        <v>22</v>
      </c>
    </row>
    <row r="89" spans="1:23" x14ac:dyDescent="0.25">
      <c r="A89" s="1" t="s">
        <v>27</v>
      </c>
      <c r="B89" t="s">
        <v>124</v>
      </c>
      <c r="C89" s="1" t="s">
        <v>29</v>
      </c>
      <c r="D89" s="1" t="str">
        <f>SUBSTITUTE(_xlfn.CONCAT(datosReto[[#This Row],[EMISORA]],"/",datosReto[[#This Row],[Column3]]),"/*","")</f>
        <v>ESFERA/B</v>
      </c>
      <c r="E89">
        <v>1.0158769999999999</v>
      </c>
      <c r="F89">
        <v>1.0158769999999999</v>
      </c>
      <c r="G89">
        <v>1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-40.267828000000002</v>
      </c>
      <c r="O89">
        <v>0</v>
      </c>
      <c r="P89">
        <v>1</v>
      </c>
      <c r="Q89">
        <v>0</v>
      </c>
      <c r="R89">
        <v>0</v>
      </c>
      <c r="S89">
        <v>0</v>
      </c>
      <c r="T89">
        <v>-5.0727739999999999</v>
      </c>
      <c r="U89">
        <v>0</v>
      </c>
      <c r="V89">
        <v>0</v>
      </c>
      <c r="W89" s="1" t="s">
        <v>22</v>
      </c>
    </row>
    <row r="90" spans="1:23" x14ac:dyDescent="0.25">
      <c r="A90" s="1" t="s">
        <v>58</v>
      </c>
      <c r="B90" t="s">
        <v>125</v>
      </c>
      <c r="C90" s="1" t="s">
        <v>90</v>
      </c>
      <c r="D90" s="1" t="str">
        <f>SUBSTITUTE(_xlfn.CONCAT(datosReto[[#This Row],[EMISORA]],"/",datosReto[[#This Row],[Column3]]),"/*","")</f>
        <v>ESGMEX/ISHRS</v>
      </c>
      <c r="E90">
        <v>42.23</v>
      </c>
      <c r="F90">
        <v>42.07</v>
      </c>
      <c r="G90">
        <v>1</v>
      </c>
      <c r="H90">
        <v>1</v>
      </c>
      <c r="I90">
        <v>1</v>
      </c>
      <c r="J90">
        <v>42.23</v>
      </c>
      <c r="K90">
        <v>42.23</v>
      </c>
      <c r="L90">
        <v>8350800</v>
      </c>
      <c r="M90">
        <v>8350800</v>
      </c>
      <c r="N90">
        <v>42.23</v>
      </c>
      <c r="O90">
        <v>0.38</v>
      </c>
      <c r="P90">
        <v>1</v>
      </c>
      <c r="Q90">
        <v>82</v>
      </c>
      <c r="R90">
        <v>0</v>
      </c>
      <c r="S90">
        <v>68329</v>
      </c>
      <c r="T90">
        <v>42.12</v>
      </c>
      <c r="U90">
        <v>100999</v>
      </c>
      <c r="V90">
        <v>42.18</v>
      </c>
      <c r="W90" s="1" t="s">
        <v>22</v>
      </c>
    </row>
    <row r="91" spans="1:23" x14ac:dyDescent="0.25">
      <c r="A91" s="1" t="s">
        <v>24</v>
      </c>
      <c r="B91" t="s">
        <v>126</v>
      </c>
      <c r="C91" s="1" t="s">
        <v>21</v>
      </c>
      <c r="D91" s="1" t="str">
        <f>SUBSTITUTE(_xlfn.CONCAT(datosReto[[#This Row],[EMISORA]],"/",datosReto[[#This Row],[Column3]]),"/*","")</f>
        <v>EWG</v>
      </c>
      <c r="E91">
        <v>443</v>
      </c>
      <c r="F91">
        <v>443</v>
      </c>
      <c r="G91">
        <v>1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1</v>
      </c>
      <c r="Q91">
        <v>0</v>
      </c>
      <c r="R91">
        <v>0</v>
      </c>
      <c r="S91">
        <v>22500</v>
      </c>
      <c r="T91">
        <v>437.01</v>
      </c>
      <c r="U91">
        <v>67500</v>
      </c>
      <c r="V91">
        <v>439.91</v>
      </c>
      <c r="W91" s="1" t="s">
        <v>22</v>
      </c>
    </row>
    <row r="92" spans="1:23" x14ac:dyDescent="0.25">
      <c r="A92" s="1" t="s">
        <v>24</v>
      </c>
      <c r="B92" t="s">
        <v>127</v>
      </c>
      <c r="C92" s="1" t="s">
        <v>21</v>
      </c>
      <c r="D92" s="1" t="str">
        <f>SUBSTITUTE(_xlfn.CONCAT(datosReto[[#This Row],[EMISORA]],"/",datosReto[[#This Row],[Column3]]),"/*","")</f>
        <v>EWZ</v>
      </c>
      <c r="E92">
        <v>625.20000000000005</v>
      </c>
      <c r="F92">
        <v>612</v>
      </c>
      <c r="G92">
        <v>1</v>
      </c>
      <c r="H92">
        <v>5073</v>
      </c>
      <c r="I92">
        <v>2</v>
      </c>
      <c r="J92">
        <v>625.20000000000005</v>
      </c>
      <c r="K92">
        <v>624.99</v>
      </c>
      <c r="L92">
        <v>10285400</v>
      </c>
      <c r="M92">
        <v>9140800</v>
      </c>
      <c r="N92">
        <v>624.99062100000003</v>
      </c>
      <c r="O92">
        <v>2.16</v>
      </c>
      <c r="P92">
        <v>1</v>
      </c>
      <c r="Q92">
        <v>26</v>
      </c>
      <c r="R92">
        <v>0</v>
      </c>
      <c r="S92">
        <v>32400</v>
      </c>
      <c r="T92">
        <v>620.35</v>
      </c>
      <c r="U92">
        <v>48600</v>
      </c>
      <c r="V92">
        <v>625.20000000000005</v>
      </c>
      <c r="W92" s="1" t="s">
        <v>22</v>
      </c>
    </row>
    <row r="93" spans="1:23" x14ac:dyDescent="0.25">
      <c r="A93" s="1" t="s">
        <v>19</v>
      </c>
      <c r="B93" t="s">
        <v>150</v>
      </c>
      <c r="C93" s="1" t="s">
        <v>21</v>
      </c>
      <c r="D93" s="1" t="str">
        <f>SUBSTITUTE(_xlfn.CONCAT(datosReto[[#This Row],[EMISORA]],"/",datosReto[[#This Row],[Column3]]),"/*","")</f>
        <v>F</v>
      </c>
      <c r="E93">
        <v>257.79000000000002</v>
      </c>
      <c r="F93">
        <v>255.7</v>
      </c>
      <c r="G93">
        <v>1</v>
      </c>
      <c r="H93">
        <v>41550</v>
      </c>
      <c r="I93">
        <v>64</v>
      </c>
      <c r="J93">
        <v>257.83</v>
      </c>
      <c r="K93">
        <v>247.05</v>
      </c>
      <c r="L93">
        <v>9164700</v>
      </c>
      <c r="M93">
        <v>9013300</v>
      </c>
      <c r="N93">
        <v>256.703778</v>
      </c>
      <c r="O93">
        <v>0.82</v>
      </c>
      <c r="P93">
        <v>1</v>
      </c>
      <c r="Q93">
        <v>58</v>
      </c>
      <c r="R93">
        <v>0</v>
      </c>
      <c r="S93">
        <v>39000</v>
      </c>
      <c r="T93">
        <v>252.52</v>
      </c>
      <c r="U93">
        <v>117000</v>
      </c>
      <c r="V93">
        <v>257.99</v>
      </c>
      <c r="W93" s="1" t="s">
        <v>22</v>
      </c>
    </row>
    <row r="94" spans="1:23" x14ac:dyDescent="0.25">
      <c r="A94" s="1" t="s">
        <v>24</v>
      </c>
      <c r="B94" t="s">
        <v>128</v>
      </c>
      <c r="C94" s="1" t="s">
        <v>21</v>
      </c>
      <c r="D94" s="1" t="str">
        <f>SUBSTITUTE(_xlfn.CONCAT(datosReto[[#This Row],[EMISORA]],"/",datosReto[[#This Row],[Column3]]),"/*","")</f>
        <v>FAS</v>
      </c>
      <c r="E94">
        <v>1406.77</v>
      </c>
      <c r="F94">
        <v>1370</v>
      </c>
      <c r="G94">
        <v>1</v>
      </c>
      <c r="H94">
        <v>2398</v>
      </c>
      <c r="I94">
        <v>41</v>
      </c>
      <c r="J94">
        <v>1434</v>
      </c>
      <c r="K94">
        <v>1398</v>
      </c>
      <c r="L94">
        <v>9332500</v>
      </c>
      <c r="M94">
        <v>8300000</v>
      </c>
      <c r="N94">
        <v>1406.989116</v>
      </c>
      <c r="O94">
        <v>2.68</v>
      </c>
      <c r="P94">
        <v>1</v>
      </c>
      <c r="Q94">
        <v>19</v>
      </c>
      <c r="R94">
        <v>0</v>
      </c>
      <c r="S94">
        <v>2400</v>
      </c>
      <c r="T94">
        <v>1392.31</v>
      </c>
      <c r="U94">
        <v>2400</v>
      </c>
      <c r="V94">
        <v>1403.59</v>
      </c>
      <c r="W94" s="1" t="s">
        <v>22</v>
      </c>
    </row>
    <row r="95" spans="1:23" x14ac:dyDescent="0.25">
      <c r="A95" s="1" t="s">
        <v>24</v>
      </c>
      <c r="B95" t="s">
        <v>129</v>
      </c>
      <c r="C95" s="1" t="s">
        <v>21</v>
      </c>
      <c r="D95" s="1" t="str">
        <f>SUBSTITUTE(_xlfn.CONCAT(datosReto[[#This Row],[EMISORA]],"/",datosReto[[#This Row],[Column3]]),"/*","")</f>
        <v>FAZ</v>
      </c>
      <c r="E95">
        <v>427</v>
      </c>
      <c r="F95">
        <v>443</v>
      </c>
      <c r="G95">
        <v>1</v>
      </c>
      <c r="H95">
        <v>9868</v>
      </c>
      <c r="I95">
        <v>41</v>
      </c>
      <c r="J95">
        <v>428</v>
      </c>
      <c r="K95">
        <v>415</v>
      </c>
      <c r="L95">
        <v>8553200</v>
      </c>
      <c r="M95">
        <v>9322300</v>
      </c>
      <c r="N95">
        <v>424.70480800000001</v>
      </c>
      <c r="O95">
        <v>-3.61</v>
      </c>
      <c r="P95">
        <v>1</v>
      </c>
      <c r="Q95">
        <v>-101</v>
      </c>
      <c r="R95">
        <v>0</v>
      </c>
      <c r="S95">
        <v>7500</v>
      </c>
      <c r="T95">
        <v>423.37</v>
      </c>
      <c r="U95">
        <v>4</v>
      </c>
      <c r="V95">
        <v>428</v>
      </c>
      <c r="W95" s="1" t="s">
        <v>22</v>
      </c>
    </row>
    <row r="96" spans="1:23" x14ac:dyDescent="0.25">
      <c r="A96" s="1" t="s">
        <v>38</v>
      </c>
      <c r="B96" t="s">
        <v>130</v>
      </c>
      <c r="C96" s="1" t="s">
        <v>132</v>
      </c>
      <c r="D96" s="1" t="str">
        <f>SUBSTITUTE(_xlfn.CONCAT(datosReto[[#This Row],[EMISORA]],"/",datosReto[[#This Row],[Column3]]),"/*","")</f>
        <v>FEMSA/UBD</v>
      </c>
      <c r="E96">
        <v>139.05000000000001</v>
      </c>
      <c r="F96">
        <v>139.68</v>
      </c>
      <c r="G96">
        <v>1</v>
      </c>
      <c r="H96">
        <v>536625</v>
      </c>
      <c r="I96">
        <v>6114</v>
      </c>
      <c r="J96">
        <v>139.97</v>
      </c>
      <c r="K96">
        <v>138.4</v>
      </c>
      <c r="L96">
        <v>9164300</v>
      </c>
      <c r="M96">
        <v>8432000</v>
      </c>
      <c r="N96">
        <v>139.37895</v>
      </c>
      <c r="O96">
        <v>-0.45</v>
      </c>
      <c r="P96">
        <v>1</v>
      </c>
      <c r="Q96">
        <v>-25</v>
      </c>
      <c r="R96">
        <v>0</v>
      </c>
      <c r="S96">
        <v>274</v>
      </c>
      <c r="T96">
        <v>139</v>
      </c>
      <c r="U96">
        <v>866</v>
      </c>
      <c r="V96">
        <v>139.09</v>
      </c>
      <c r="W96" s="1" t="s">
        <v>22</v>
      </c>
    </row>
    <row r="97" spans="1:23" x14ac:dyDescent="0.25">
      <c r="A97" s="1" t="s">
        <v>38</v>
      </c>
      <c r="B97" t="s">
        <v>130</v>
      </c>
      <c r="C97" s="1" t="s">
        <v>131</v>
      </c>
      <c r="D97" s="1" t="str">
        <f>SUBSTITUTE(_xlfn.CONCAT(datosReto[[#This Row],[EMISORA]],"/",datosReto[[#This Row],[Column3]]),"/*","")</f>
        <v>FEMSA/UB</v>
      </c>
      <c r="E97">
        <v>115.43</v>
      </c>
      <c r="F97">
        <v>119</v>
      </c>
      <c r="G97">
        <v>1</v>
      </c>
      <c r="H97">
        <v>15</v>
      </c>
      <c r="I97">
        <v>3</v>
      </c>
      <c r="J97">
        <v>115.43</v>
      </c>
      <c r="K97">
        <v>115.43</v>
      </c>
      <c r="L97">
        <v>9092000</v>
      </c>
      <c r="M97">
        <v>9092000</v>
      </c>
      <c r="N97">
        <v>115.43</v>
      </c>
      <c r="O97">
        <v>-3</v>
      </c>
      <c r="P97">
        <v>1</v>
      </c>
      <c r="Q97">
        <v>-96</v>
      </c>
      <c r="R97">
        <v>0</v>
      </c>
      <c r="S97">
        <v>124</v>
      </c>
      <c r="T97">
        <v>115.05</v>
      </c>
      <c r="U97">
        <v>1</v>
      </c>
      <c r="V97">
        <v>117</v>
      </c>
      <c r="W97" s="1" t="s">
        <v>22</v>
      </c>
    </row>
    <row r="98" spans="1:23" x14ac:dyDescent="0.25">
      <c r="A98" s="1" t="s">
        <v>103</v>
      </c>
      <c r="B98" t="s">
        <v>133</v>
      </c>
      <c r="C98" s="1" t="s">
        <v>113</v>
      </c>
      <c r="D98" s="1" t="str">
        <f>SUBSTITUTE(_xlfn.CONCAT(datosReto[[#This Row],[EMISORA]],"/",datosReto[[#This Row],[Column3]]),"/*","")</f>
        <v>FIBRAHD/15</v>
      </c>
      <c r="E98">
        <v>2.61</v>
      </c>
      <c r="F98">
        <v>2.5099999999999998</v>
      </c>
      <c r="G98">
        <v>1</v>
      </c>
      <c r="H98">
        <v>640</v>
      </c>
      <c r="I98">
        <v>41</v>
      </c>
      <c r="J98">
        <v>2.61</v>
      </c>
      <c r="K98">
        <v>2.56</v>
      </c>
      <c r="L98">
        <v>10140000</v>
      </c>
      <c r="M98">
        <v>9155200</v>
      </c>
      <c r="N98">
        <v>2.5634679999999999</v>
      </c>
      <c r="O98">
        <v>3.98</v>
      </c>
      <c r="P98">
        <v>1</v>
      </c>
      <c r="Q98">
        <v>9</v>
      </c>
      <c r="R98">
        <v>0</v>
      </c>
      <c r="S98">
        <v>156</v>
      </c>
      <c r="T98">
        <v>2.57</v>
      </c>
      <c r="U98">
        <v>153</v>
      </c>
      <c r="V98">
        <v>2.61</v>
      </c>
      <c r="W98" s="1" t="s">
        <v>22</v>
      </c>
    </row>
    <row r="99" spans="1:23" x14ac:dyDescent="0.25">
      <c r="A99" s="1" t="s">
        <v>103</v>
      </c>
      <c r="B99" t="s">
        <v>134</v>
      </c>
      <c r="C99" s="1" t="s">
        <v>135</v>
      </c>
      <c r="D99" s="1" t="str">
        <f>SUBSTITUTE(_xlfn.CONCAT(datosReto[[#This Row],[EMISORA]],"/",datosReto[[#This Row],[Column3]]),"/*","")</f>
        <v>FIBRAMQ/12</v>
      </c>
      <c r="E99">
        <v>27.22</v>
      </c>
      <c r="F99">
        <v>26.35</v>
      </c>
      <c r="G99">
        <v>1</v>
      </c>
      <c r="H99">
        <v>415607</v>
      </c>
      <c r="I99">
        <v>2587</v>
      </c>
      <c r="J99">
        <v>27.38</v>
      </c>
      <c r="K99">
        <v>26.05</v>
      </c>
      <c r="L99">
        <v>10103200</v>
      </c>
      <c r="M99">
        <v>8542200</v>
      </c>
      <c r="N99">
        <v>26.833831</v>
      </c>
      <c r="O99">
        <v>3.3</v>
      </c>
      <c r="P99">
        <v>1</v>
      </c>
      <c r="Q99">
        <v>13</v>
      </c>
      <c r="R99">
        <v>0</v>
      </c>
      <c r="S99">
        <v>490</v>
      </c>
      <c r="T99">
        <v>27.22</v>
      </c>
      <c r="U99">
        <v>2272</v>
      </c>
      <c r="V99">
        <v>27.27</v>
      </c>
      <c r="W99" s="1" t="s">
        <v>22</v>
      </c>
    </row>
    <row r="100" spans="1:23" x14ac:dyDescent="0.25">
      <c r="A100" s="1" t="s">
        <v>103</v>
      </c>
      <c r="B100" t="s">
        <v>136</v>
      </c>
      <c r="C100" s="1" t="s">
        <v>137</v>
      </c>
      <c r="D100" s="1" t="str">
        <f>SUBSTITUTE(_xlfn.CONCAT(datosReto[[#This Row],[EMISORA]],"/",datosReto[[#This Row],[Column3]]),"/*","")</f>
        <v>FIBRAPL/14</v>
      </c>
      <c r="E100">
        <v>50.47</v>
      </c>
      <c r="F100">
        <v>50.24</v>
      </c>
      <c r="G100">
        <v>1</v>
      </c>
      <c r="H100">
        <v>280626</v>
      </c>
      <c r="I100">
        <v>959</v>
      </c>
      <c r="J100">
        <v>50.99</v>
      </c>
      <c r="K100">
        <v>49.59</v>
      </c>
      <c r="L100">
        <v>9474400</v>
      </c>
      <c r="M100">
        <v>8450300</v>
      </c>
      <c r="N100">
        <v>50.257613999999997</v>
      </c>
      <c r="O100">
        <v>0.46</v>
      </c>
      <c r="P100">
        <v>1</v>
      </c>
      <c r="Q100">
        <v>79</v>
      </c>
      <c r="R100">
        <v>0</v>
      </c>
      <c r="S100">
        <v>1200</v>
      </c>
      <c r="T100">
        <v>50.43</v>
      </c>
      <c r="U100">
        <v>2</v>
      </c>
      <c r="V100">
        <v>50.48</v>
      </c>
      <c r="W100" s="1" t="s">
        <v>22</v>
      </c>
    </row>
    <row r="101" spans="1:23" x14ac:dyDescent="0.25">
      <c r="A101" s="1" t="s">
        <v>58</v>
      </c>
      <c r="B101" t="s">
        <v>138</v>
      </c>
      <c r="C101" s="1" t="s">
        <v>137</v>
      </c>
      <c r="D101" s="1" t="str">
        <f>SUBSTITUTE(_xlfn.CONCAT(datosReto[[#This Row],[EMISORA]],"/",datosReto[[#This Row],[Column3]]),"/*","")</f>
        <v>FIBRATC/14</v>
      </c>
      <c r="E101">
        <v>18.86</v>
      </c>
      <c r="F101">
        <v>0</v>
      </c>
      <c r="G101">
        <v>1</v>
      </c>
      <c r="H101">
        <v>359</v>
      </c>
      <c r="I101">
        <v>10</v>
      </c>
      <c r="J101">
        <v>18.86</v>
      </c>
      <c r="K101">
        <v>18.77</v>
      </c>
      <c r="L101">
        <v>9073500</v>
      </c>
      <c r="M101">
        <v>8553400</v>
      </c>
      <c r="N101">
        <v>18.781783000000001</v>
      </c>
      <c r="O101">
        <v>0</v>
      </c>
      <c r="P101">
        <v>1</v>
      </c>
      <c r="Q101">
        <v>0</v>
      </c>
      <c r="R101">
        <v>0</v>
      </c>
      <c r="S101">
        <v>2</v>
      </c>
      <c r="T101">
        <v>18.940000000000001</v>
      </c>
      <c r="U101">
        <v>100998</v>
      </c>
      <c r="V101">
        <v>18.97</v>
      </c>
      <c r="W101" s="1" t="s">
        <v>22</v>
      </c>
    </row>
    <row r="102" spans="1:23" x14ac:dyDescent="0.25">
      <c r="A102" s="1" t="s">
        <v>103</v>
      </c>
      <c r="B102" t="s">
        <v>139</v>
      </c>
      <c r="C102" s="1" t="s">
        <v>135</v>
      </c>
      <c r="D102" s="1" t="str">
        <f>SUBSTITUTE(_xlfn.CONCAT(datosReto[[#This Row],[EMISORA]],"/",datosReto[[#This Row],[Column3]]),"/*","")</f>
        <v>FIHO/12</v>
      </c>
      <c r="E102">
        <v>7.95</v>
      </c>
      <c r="F102">
        <v>8.0500000000000007</v>
      </c>
      <c r="G102">
        <v>1</v>
      </c>
      <c r="H102">
        <v>823</v>
      </c>
      <c r="I102">
        <v>17</v>
      </c>
      <c r="J102">
        <v>7.98</v>
      </c>
      <c r="K102">
        <v>7.92</v>
      </c>
      <c r="L102">
        <v>8300000</v>
      </c>
      <c r="M102">
        <v>8554300</v>
      </c>
      <c r="N102">
        <v>7.9474850000000004</v>
      </c>
      <c r="O102">
        <v>-1.24</v>
      </c>
      <c r="P102">
        <v>1</v>
      </c>
      <c r="Q102">
        <v>-61</v>
      </c>
      <c r="R102">
        <v>0</v>
      </c>
      <c r="S102">
        <v>451</v>
      </c>
      <c r="T102">
        <v>7.94</v>
      </c>
      <c r="U102">
        <v>806</v>
      </c>
      <c r="V102">
        <v>7.95</v>
      </c>
      <c r="W102" s="1" t="s">
        <v>22</v>
      </c>
    </row>
    <row r="103" spans="1:23" x14ac:dyDescent="0.25">
      <c r="A103" s="1" t="s">
        <v>103</v>
      </c>
      <c r="B103" t="s">
        <v>140</v>
      </c>
      <c r="C103" s="1" t="s">
        <v>105</v>
      </c>
      <c r="D103" s="1" t="str">
        <f>SUBSTITUTE(_xlfn.CONCAT(datosReto[[#This Row],[EMISORA]],"/",datosReto[[#This Row],[Column3]]),"/*","")</f>
        <v>FINN/13</v>
      </c>
      <c r="E103">
        <v>3.68</v>
      </c>
      <c r="F103">
        <v>3.67</v>
      </c>
      <c r="G103">
        <v>1</v>
      </c>
      <c r="H103">
        <v>21151</v>
      </c>
      <c r="I103">
        <v>93</v>
      </c>
      <c r="J103">
        <v>3.7</v>
      </c>
      <c r="K103">
        <v>3.67</v>
      </c>
      <c r="L103">
        <v>8300000</v>
      </c>
      <c r="M103">
        <v>9403800</v>
      </c>
      <c r="N103">
        <v>3.6908379999999998</v>
      </c>
      <c r="O103">
        <v>0.27</v>
      </c>
      <c r="P103">
        <v>1</v>
      </c>
      <c r="Q103">
        <v>85</v>
      </c>
      <c r="R103">
        <v>0</v>
      </c>
      <c r="S103">
        <v>4069</v>
      </c>
      <c r="T103">
        <v>3.67</v>
      </c>
      <c r="U103">
        <v>80</v>
      </c>
      <c r="V103">
        <v>3.68</v>
      </c>
      <c r="W103" s="1" t="s">
        <v>22</v>
      </c>
    </row>
    <row r="104" spans="1:23" x14ac:dyDescent="0.25">
      <c r="A104" s="1" t="s">
        <v>103</v>
      </c>
      <c r="B104" t="s">
        <v>141</v>
      </c>
      <c r="C104" s="1" t="s">
        <v>137</v>
      </c>
      <c r="D104" s="1" t="str">
        <f>SUBSTITUTE(_xlfn.CONCAT(datosReto[[#This Row],[EMISORA]],"/",datosReto[[#This Row],[Column3]]),"/*","")</f>
        <v>FMTY/14</v>
      </c>
      <c r="E104">
        <v>12.17</v>
      </c>
      <c r="F104">
        <v>12.15</v>
      </c>
      <c r="G104">
        <v>1</v>
      </c>
      <c r="H104">
        <v>30772</v>
      </c>
      <c r="I104">
        <v>327</v>
      </c>
      <c r="J104">
        <v>12.21</v>
      </c>
      <c r="K104">
        <v>12.16</v>
      </c>
      <c r="L104">
        <v>8300000</v>
      </c>
      <c r="M104">
        <v>8474400</v>
      </c>
      <c r="N104">
        <v>12.168431999999999</v>
      </c>
      <c r="O104">
        <v>0.16</v>
      </c>
      <c r="P104">
        <v>1</v>
      </c>
      <c r="Q104">
        <v>86</v>
      </c>
      <c r="R104">
        <v>0</v>
      </c>
      <c r="S104">
        <v>8927</v>
      </c>
      <c r="T104">
        <v>12.16</v>
      </c>
      <c r="U104">
        <v>13855</v>
      </c>
      <c r="V104">
        <v>12.17</v>
      </c>
      <c r="W104" s="1" t="s">
        <v>22</v>
      </c>
    </row>
    <row r="105" spans="1:23" x14ac:dyDescent="0.25">
      <c r="A105" s="1" t="s">
        <v>103</v>
      </c>
      <c r="B105" t="s">
        <v>142</v>
      </c>
      <c r="C105" s="1" t="s">
        <v>143</v>
      </c>
      <c r="D105" s="1" t="str">
        <f>SUBSTITUTE(_xlfn.CONCAT(datosReto[[#This Row],[EMISORA]],"/",datosReto[[#This Row],[Column3]]),"/*","")</f>
        <v>FNOVA/17</v>
      </c>
      <c r="E105">
        <v>28.93</v>
      </c>
      <c r="F105">
        <v>28.99</v>
      </c>
      <c r="G105">
        <v>1</v>
      </c>
      <c r="H105">
        <v>812</v>
      </c>
      <c r="I105">
        <v>66</v>
      </c>
      <c r="J105">
        <v>28.94</v>
      </c>
      <c r="K105">
        <v>28.93</v>
      </c>
      <c r="L105">
        <v>8322700</v>
      </c>
      <c r="M105">
        <v>8300000</v>
      </c>
      <c r="N105">
        <v>28.930259</v>
      </c>
      <c r="O105">
        <v>-0.21</v>
      </c>
      <c r="P105">
        <v>1</v>
      </c>
      <c r="Q105">
        <v>-14</v>
      </c>
      <c r="R105">
        <v>0</v>
      </c>
      <c r="S105">
        <v>17</v>
      </c>
      <c r="T105">
        <v>28.92</v>
      </c>
      <c r="U105">
        <v>364</v>
      </c>
      <c r="V105">
        <v>28.99</v>
      </c>
      <c r="W105" s="1" t="s">
        <v>22</v>
      </c>
    </row>
    <row r="106" spans="1:23" x14ac:dyDescent="0.25">
      <c r="A106" s="1" t="s">
        <v>103</v>
      </c>
      <c r="B106" t="s">
        <v>144</v>
      </c>
      <c r="C106" s="1" t="s">
        <v>145</v>
      </c>
      <c r="D106" s="1" t="str">
        <f>SUBSTITUTE(_xlfn.CONCAT(datosReto[[#This Row],[EMISORA]],"/",datosReto[[#This Row],[Column3]]),"/*","")</f>
        <v>FPLUS/16</v>
      </c>
      <c r="E106">
        <v>7.41</v>
      </c>
      <c r="F106">
        <v>7.5</v>
      </c>
      <c r="G106">
        <v>1</v>
      </c>
      <c r="H106">
        <v>74</v>
      </c>
      <c r="I106">
        <v>13</v>
      </c>
      <c r="J106">
        <v>7.5</v>
      </c>
      <c r="K106">
        <v>7.4</v>
      </c>
      <c r="L106">
        <v>10173400</v>
      </c>
      <c r="M106">
        <v>8300000</v>
      </c>
      <c r="N106">
        <v>7.4447289999999997</v>
      </c>
      <c r="O106">
        <v>-1.2</v>
      </c>
      <c r="P106">
        <v>1</v>
      </c>
      <c r="Q106">
        <v>-60</v>
      </c>
      <c r="R106">
        <v>0</v>
      </c>
      <c r="S106">
        <v>69</v>
      </c>
      <c r="T106">
        <v>7.41</v>
      </c>
      <c r="U106">
        <v>26</v>
      </c>
      <c r="V106">
        <v>7.64</v>
      </c>
      <c r="W106" s="1" t="s">
        <v>22</v>
      </c>
    </row>
    <row r="107" spans="1:23" x14ac:dyDescent="0.25">
      <c r="A107" s="1" t="s">
        <v>103</v>
      </c>
      <c r="B107" t="s">
        <v>146</v>
      </c>
      <c r="C107" s="1" t="s">
        <v>105</v>
      </c>
      <c r="D107" s="1" t="str">
        <f>SUBSTITUTE(_xlfn.CONCAT(datosReto[[#This Row],[EMISORA]],"/",datosReto[[#This Row],[Column3]]),"/*","")</f>
        <v>FSHOP/13</v>
      </c>
      <c r="E107">
        <v>6.21</v>
      </c>
      <c r="F107">
        <v>6.4</v>
      </c>
      <c r="G107">
        <v>1</v>
      </c>
      <c r="H107">
        <v>1092</v>
      </c>
      <c r="I107">
        <v>55</v>
      </c>
      <c r="J107">
        <v>6.28</v>
      </c>
      <c r="K107">
        <v>6.21</v>
      </c>
      <c r="L107">
        <v>8594600</v>
      </c>
      <c r="M107">
        <v>10325800</v>
      </c>
      <c r="N107">
        <v>6.2281959999999996</v>
      </c>
      <c r="O107">
        <v>-2.9699999999999998</v>
      </c>
      <c r="P107">
        <v>1</v>
      </c>
      <c r="Q107">
        <v>-95</v>
      </c>
      <c r="R107">
        <v>0</v>
      </c>
      <c r="S107">
        <v>40</v>
      </c>
      <c r="T107">
        <v>6.21</v>
      </c>
      <c r="U107">
        <v>19008</v>
      </c>
      <c r="V107">
        <v>6.24</v>
      </c>
      <c r="W107" s="1" t="s">
        <v>22</v>
      </c>
    </row>
    <row r="108" spans="1:23" x14ac:dyDescent="0.25">
      <c r="A108" s="1" t="s">
        <v>19</v>
      </c>
      <c r="B108" t="s">
        <v>147</v>
      </c>
      <c r="C108" s="1" t="s">
        <v>21</v>
      </c>
      <c r="D108" s="1" t="str">
        <f>SUBSTITUTE(_xlfn.CONCAT(datosReto[[#This Row],[EMISORA]],"/",datosReto[[#This Row],[Column3]]),"/*","")</f>
        <v>FUBO</v>
      </c>
      <c r="E108">
        <v>73</v>
      </c>
      <c r="F108">
        <v>73.569999999999993</v>
      </c>
      <c r="G108">
        <v>1</v>
      </c>
      <c r="H108">
        <v>2</v>
      </c>
      <c r="I108">
        <v>2</v>
      </c>
      <c r="J108">
        <v>73</v>
      </c>
      <c r="K108">
        <v>73</v>
      </c>
      <c r="L108">
        <v>9531700</v>
      </c>
      <c r="M108">
        <v>9531700</v>
      </c>
      <c r="N108">
        <v>73</v>
      </c>
      <c r="O108">
        <v>-0.77</v>
      </c>
      <c r="P108">
        <v>1</v>
      </c>
      <c r="Q108">
        <v>-45</v>
      </c>
      <c r="R108">
        <v>0</v>
      </c>
      <c r="S108">
        <v>0</v>
      </c>
      <c r="T108">
        <v>0</v>
      </c>
      <c r="U108">
        <v>106</v>
      </c>
      <c r="V108">
        <v>78</v>
      </c>
      <c r="W108" s="1" t="s">
        <v>22</v>
      </c>
    </row>
    <row r="109" spans="1:23" x14ac:dyDescent="0.25">
      <c r="A109" s="1" t="s">
        <v>103</v>
      </c>
      <c r="B109" t="s">
        <v>148</v>
      </c>
      <c r="C109" s="1" t="s">
        <v>149</v>
      </c>
      <c r="D109" s="1" t="str">
        <f>SUBSTITUTE(_xlfn.CONCAT(datosReto[[#This Row],[EMISORA]],"/",datosReto[[#This Row],[Column3]]),"/*","")</f>
        <v>FUNO/11</v>
      </c>
      <c r="E109">
        <v>22.4</v>
      </c>
      <c r="F109">
        <v>22.17</v>
      </c>
      <c r="G109">
        <v>1</v>
      </c>
      <c r="H109">
        <v>548842</v>
      </c>
      <c r="I109">
        <v>3561</v>
      </c>
      <c r="J109">
        <v>22.5</v>
      </c>
      <c r="K109">
        <v>22.17</v>
      </c>
      <c r="L109">
        <v>9274000</v>
      </c>
      <c r="M109">
        <v>8301800</v>
      </c>
      <c r="N109">
        <v>22.436171999999999</v>
      </c>
      <c r="O109">
        <v>1.04</v>
      </c>
      <c r="P109">
        <v>1</v>
      </c>
      <c r="Q109">
        <v>46</v>
      </c>
      <c r="R109">
        <v>0</v>
      </c>
      <c r="S109">
        <v>2927</v>
      </c>
      <c r="T109">
        <v>22.39</v>
      </c>
      <c r="U109">
        <v>2736</v>
      </c>
      <c r="V109">
        <v>22.41</v>
      </c>
      <c r="W109" s="1" t="s">
        <v>22</v>
      </c>
    </row>
    <row r="110" spans="1:23" x14ac:dyDescent="0.25">
      <c r="A110" s="1" t="s">
        <v>38</v>
      </c>
      <c r="B110" t="s">
        <v>151</v>
      </c>
      <c r="C110" s="1" t="s">
        <v>29</v>
      </c>
      <c r="D110" s="1" t="str">
        <f>SUBSTITUTE(_xlfn.CONCAT(datosReto[[#This Row],[EMISORA]],"/",datosReto[[#This Row],[Column3]]),"/*","")</f>
        <v>GAP/B</v>
      </c>
      <c r="E110">
        <v>296.72000000000003</v>
      </c>
      <c r="F110">
        <v>294.10000000000002</v>
      </c>
      <c r="G110">
        <v>1</v>
      </c>
      <c r="H110">
        <v>465546</v>
      </c>
      <c r="I110">
        <v>5131</v>
      </c>
      <c r="J110">
        <v>300.64</v>
      </c>
      <c r="K110">
        <v>291.81</v>
      </c>
      <c r="L110">
        <v>9541400</v>
      </c>
      <c r="M110">
        <v>8330000</v>
      </c>
      <c r="N110">
        <v>296.017876</v>
      </c>
      <c r="O110">
        <v>0.89</v>
      </c>
      <c r="P110">
        <v>1</v>
      </c>
      <c r="Q110">
        <v>53</v>
      </c>
      <c r="R110">
        <v>0</v>
      </c>
      <c r="S110">
        <v>100</v>
      </c>
      <c r="T110">
        <v>296.52</v>
      </c>
      <c r="U110">
        <v>500</v>
      </c>
      <c r="V110">
        <v>296.69</v>
      </c>
      <c r="W110" s="1" t="s">
        <v>22</v>
      </c>
    </row>
    <row r="111" spans="1:23" x14ac:dyDescent="0.25">
      <c r="A111" s="1" t="s">
        <v>38</v>
      </c>
      <c r="B111" t="s">
        <v>152</v>
      </c>
      <c r="C111" s="1" t="s">
        <v>153</v>
      </c>
      <c r="D111" s="1" t="str">
        <f>SUBSTITUTE(_xlfn.CONCAT(datosReto[[#This Row],[EMISORA]],"/",datosReto[[#This Row],[Column3]]),"/*","")</f>
        <v>GBM/O</v>
      </c>
      <c r="E111">
        <v>12.08</v>
      </c>
      <c r="F111">
        <v>11.98</v>
      </c>
      <c r="G111">
        <v>1</v>
      </c>
      <c r="H111">
        <v>1</v>
      </c>
      <c r="I111">
        <v>1</v>
      </c>
      <c r="J111">
        <v>12.08</v>
      </c>
      <c r="K111">
        <v>12.08</v>
      </c>
      <c r="L111">
        <v>10044500</v>
      </c>
      <c r="M111">
        <v>10044500</v>
      </c>
      <c r="N111">
        <v>12.08</v>
      </c>
      <c r="O111">
        <v>0.83</v>
      </c>
      <c r="P111">
        <v>1</v>
      </c>
      <c r="Q111">
        <v>57</v>
      </c>
      <c r="R111">
        <v>0</v>
      </c>
      <c r="S111">
        <v>103</v>
      </c>
      <c r="T111">
        <v>12</v>
      </c>
      <c r="U111">
        <v>653</v>
      </c>
      <c r="V111">
        <v>12.08</v>
      </c>
      <c r="W111" s="1" t="s">
        <v>22</v>
      </c>
    </row>
    <row r="112" spans="1:23" x14ac:dyDescent="0.25">
      <c r="A112" s="1" t="s">
        <v>38</v>
      </c>
      <c r="B112" t="s">
        <v>154</v>
      </c>
      <c r="C112" s="1" t="s">
        <v>155</v>
      </c>
      <c r="D112" s="1" t="str">
        <f>SUBSTITUTE(_xlfn.CONCAT(datosReto[[#This Row],[EMISORA]],"/",datosReto[[#This Row],[Column3]]),"/*","")</f>
        <v>GCARSO/A1</v>
      </c>
      <c r="E112">
        <v>77.83</v>
      </c>
      <c r="F112">
        <v>76.78</v>
      </c>
      <c r="G112">
        <v>1</v>
      </c>
      <c r="H112">
        <v>90261</v>
      </c>
      <c r="I112">
        <v>1175</v>
      </c>
      <c r="J112">
        <v>78</v>
      </c>
      <c r="K112">
        <v>76.77</v>
      </c>
      <c r="L112">
        <v>9024500</v>
      </c>
      <c r="M112">
        <v>8503000</v>
      </c>
      <c r="N112">
        <v>77.815327999999994</v>
      </c>
      <c r="O112">
        <v>1.37</v>
      </c>
      <c r="P112">
        <v>1</v>
      </c>
      <c r="Q112">
        <v>37</v>
      </c>
      <c r="R112">
        <v>0</v>
      </c>
      <c r="S112">
        <v>406</v>
      </c>
      <c r="T112">
        <v>77.83</v>
      </c>
      <c r="U112">
        <v>915</v>
      </c>
      <c r="V112">
        <v>77.930000000000007</v>
      </c>
      <c r="W112" s="1" t="s">
        <v>22</v>
      </c>
    </row>
    <row r="113" spans="1:23" x14ac:dyDescent="0.25">
      <c r="A113" s="1" t="s">
        <v>38</v>
      </c>
      <c r="B113" t="s">
        <v>156</v>
      </c>
      <c r="C113" s="1" t="s">
        <v>21</v>
      </c>
      <c r="D113" s="1" t="str">
        <f>SUBSTITUTE(_xlfn.CONCAT(datosReto[[#This Row],[EMISORA]],"/",datosReto[[#This Row],[Column3]]),"/*","")</f>
        <v>GCC</v>
      </c>
      <c r="E113">
        <v>122.71</v>
      </c>
      <c r="F113">
        <v>124.89</v>
      </c>
      <c r="G113">
        <v>1</v>
      </c>
      <c r="H113">
        <v>57019</v>
      </c>
      <c r="I113">
        <v>880</v>
      </c>
      <c r="J113">
        <v>124</v>
      </c>
      <c r="K113">
        <v>122.2</v>
      </c>
      <c r="L113">
        <v>8335300</v>
      </c>
      <c r="M113">
        <v>10025100</v>
      </c>
      <c r="N113">
        <v>123.090975</v>
      </c>
      <c r="O113">
        <v>-1.75</v>
      </c>
      <c r="P113">
        <v>1</v>
      </c>
      <c r="Q113">
        <v>-78</v>
      </c>
      <c r="R113">
        <v>0</v>
      </c>
      <c r="S113">
        <v>134</v>
      </c>
      <c r="T113">
        <v>122.71</v>
      </c>
      <c r="U113">
        <v>231</v>
      </c>
      <c r="V113">
        <v>122.77</v>
      </c>
      <c r="W113" s="1" t="s">
        <v>22</v>
      </c>
    </row>
    <row r="114" spans="1:23" x14ac:dyDescent="0.25">
      <c r="A114" s="1" t="s">
        <v>24</v>
      </c>
      <c r="B114" t="s">
        <v>157</v>
      </c>
      <c r="C114" s="1" t="s">
        <v>21</v>
      </c>
      <c r="D114" s="1" t="str">
        <f>SUBSTITUTE(_xlfn.CONCAT(datosReto[[#This Row],[EMISORA]],"/",datosReto[[#This Row],[Column3]]),"/*","")</f>
        <v>GDX</v>
      </c>
      <c r="E114">
        <v>497.47</v>
      </c>
      <c r="F114">
        <v>497.47</v>
      </c>
      <c r="G114">
        <v>1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1</v>
      </c>
      <c r="Q114">
        <v>0</v>
      </c>
      <c r="R114">
        <v>0</v>
      </c>
      <c r="S114">
        <v>0</v>
      </c>
      <c r="T114">
        <v>0</v>
      </c>
      <c r="U114">
        <v>39600</v>
      </c>
      <c r="V114">
        <v>516.99</v>
      </c>
      <c r="W114" s="1" t="s">
        <v>22</v>
      </c>
    </row>
    <row r="115" spans="1:23" x14ac:dyDescent="0.25">
      <c r="A115" s="1" t="s">
        <v>58</v>
      </c>
      <c r="B115" t="s">
        <v>158</v>
      </c>
      <c r="C115" s="1" t="s">
        <v>159</v>
      </c>
      <c r="D115" s="1" t="str">
        <f>SUBSTITUTE(_xlfn.CONCAT(datosReto[[#This Row],[EMISORA]],"/",datosReto[[#This Row],[Column3]]),"/*","")</f>
        <v>GENIUS/21</v>
      </c>
      <c r="E115">
        <v>38.200000000000003</v>
      </c>
      <c r="F115">
        <v>38.799999999999997</v>
      </c>
      <c r="G115">
        <v>1</v>
      </c>
      <c r="H115">
        <v>415</v>
      </c>
      <c r="I115">
        <v>37</v>
      </c>
      <c r="J115">
        <v>38.79</v>
      </c>
      <c r="K115">
        <v>38</v>
      </c>
      <c r="L115">
        <v>8300000</v>
      </c>
      <c r="M115">
        <v>9021700</v>
      </c>
      <c r="N115">
        <v>38.245565999999997</v>
      </c>
      <c r="O115">
        <v>-1.55</v>
      </c>
      <c r="P115">
        <v>1</v>
      </c>
      <c r="Q115">
        <v>-72</v>
      </c>
      <c r="R115">
        <v>0</v>
      </c>
      <c r="S115">
        <v>2</v>
      </c>
      <c r="T115">
        <v>38.07</v>
      </c>
      <c r="U115">
        <v>40926</v>
      </c>
      <c r="V115">
        <v>38.119999999999997</v>
      </c>
      <c r="W115" s="1" t="s">
        <v>22</v>
      </c>
    </row>
    <row r="116" spans="1:23" x14ac:dyDescent="0.25">
      <c r="A116" s="1" t="s">
        <v>38</v>
      </c>
      <c r="B116" t="s">
        <v>160</v>
      </c>
      <c r="C116" s="1" t="s">
        <v>21</v>
      </c>
      <c r="D116" s="1" t="str">
        <f>SUBSTITUTE(_xlfn.CONCAT(datosReto[[#This Row],[EMISORA]],"/",datosReto[[#This Row],[Column3]]),"/*","")</f>
        <v>GENTERA</v>
      </c>
      <c r="E116">
        <v>20</v>
      </c>
      <c r="F116">
        <v>19.98</v>
      </c>
      <c r="G116">
        <v>1</v>
      </c>
      <c r="H116">
        <v>963874</v>
      </c>
      <c r="I116">
        <v>3339</v>
      </c>
      <c r="J116">
        <v>20.399999999999999</v>
      </c>
      <c r="K116">
        <v>19.82</v>
      </c>
      <c r="L116">
        <v>8335500</v>
      </c>
      <c r="M116">
        <v>9575600</v>
      </c>
      <c r="N116">
        <v>20.161743000000001</v>
      </c>
      <c r="O116">
        <v>0.1</v>
      </c>
      <c r="P116">
        <v>1</v>
      </c>
      <c r="Q116">
        <v>90</v>
      </c>
      <c r="R116">
        <v>0</v>
      </c>
      <c r="S116">
        <v>9035</v>
      </c>
      <c r="T116">
        <v>20</v>
      </c>
      <c r="U116">
        <v>2031</v>
      </c>
      <c r="V116">
        <v>20.010000000000002</v>
      </c>
      <c r="W116" s="1" t="s">
        <v>22</v>
      </c>
    </row>
    <row r="117" spans="1:23" x14ac:dyDescent="0.25">
      <c r="A117" s="1" t="s">
        <v>38</v>
      </c>
      <c r="B117" t="s">
        <v>161</v>
      </c>
      <c r="C117" s="1" t="s">
        <v>50</v>
      </c>
      <c r="D117" s="1" t="str">
        <f>SUBSTITUTE(_xlfn.CONCAT(datosReto[[#This Row],[EMISORA]],"/",datosReto[[#This Row],[Column3]]),"/*","")</f>
        <v>GFAMSA/A</v>
      </c>
      <c r="E117">
        <v>0.97</v>
      </c>
      <c r="F117">
        <v>0.96899999999999997</v>
      </c>
      <c r="G117">
        <v>1</v>
      </c>
      <c r="H117">
        <v>21042</v>
      </c>
      <c r="I117">
        <v>148</v>
      </c>
      <c r="J117">
        <v>1</v>
      </c>
      <c r="K117">
        <v>0.95</v>
      </c>
      <c r="L117">
        <v>8360400</v>
      </c>
      <c r="M117">
        <v>10041000</v>
      </c>
      <c r="N117">
        <v>0.97301599999999999</v>
      </c>
      <c r="O117">
        <v>0.1</v>
      </c>
      <c r="P117">
        <v>1</v>
      </c>
      <c r="Q117">
        <v>91</v>
      </c>
      <c r="R117">
        <v>0</v>
      </c>
      <c r="S117">
        <v>2752</v>
      </c>
      <c r="T117">
        <v>0.95</v>
      </c>
      <c r="U117">
        <v>25</v>
      </c>
      <c r="V117">
        <v>0.96</v>
      </c>
      <c r="W117" s="1" t="s">
        <v>22</v>
      </c>
    </row>
    <row r="118" spans="1:23" x14ac:dyDescent="0.25">
      <c r="A118" s="1" t="s">
        <v>38</v>
      </c>
      <c r="B118" t="s">
        <v>162</v>
      </c>
      <c r="C118" s="1" t="s">
        <v>153</v>
      </c>
      <c r="D118" s="1" t="str">
        <f>SUBSTITUTE(_xlfn.CONCAT(datosReto[[#This Row],[EMISORA]],"/",datosReto[[#This Row],[Column3]]),"/*","")</f>
        <v>GFINBUR/O</v>
      </c>
      <c r="E118">
        <v>36.909999999999997</v>
      </c>
      <c r="F118">
        <v>37.28</v>
      </c>
      <c r="G118">
        <v>1</v>
      </c>
      <c r="H118">
        <v>273428</v>
      </c>
      <c r="I118">
        <v>2161</v>
      </c>
      <c r="J118">
        <v>37.380000000000003</v>
      </c>
      <c r="K118">
        <v>36.369999999999997</v>
      </c>
      <c r="L118">
        <v>8300000</v>
      </c>
      <c r="M118">
        <v>9435000</v>
      </c>
      <c r="N118">
        <v>36.898003000000003</v>
      </c>
      <c r="O118">
        <v>-0.99</v>
      </c>
      <c r="P118">
        <v>1</v>
      </c>
      <c r="Q118">
        <v>-55</v>
      </c>
      <c r="R118">
        <v>0</v>
      </c>
      <c r="S118">
        <v>1685</v>
      </c>
      <c r="T118">
        <v>36.85</v>
      </c>
      <c r="U118">
        <v>750</v>
      </c>
      <c r="V118">
        <v>36.9</v>
      </c>
      <c r="W118" s="1" t="s">
        <v>22</v>
      </c>
    </row>
    <row r="119" spans="1:23" x14ac:dyDescent="0.25">
      <c r="A119" s="1" t="s">
        <v>38</v>
      </c>
      <c r="B119" t="s">
        <v>163</v>
      </c>
      <c r="C119" s="1" t="s">
        <v>153</v>
      </c>
      <c r="D119" s="1" t="str">
        <f>SUBSTITUTE(_xlfn.CONCAT(datosReto[[#This Row],[EMISORA]],"/",datosReto[[#This Row],[Column3]]),"/*","")</f>
        <v>GFNORTE/O</v>
      </c>
      <c r="E119">
        <v>154.41</v>
      </c>
      <c r="F119">
        <v>160.47999999999999</v>
      </c>
      <c r="G119">
        <v>1</v>
      </c>
      <c r="H119">
        <v>4930409</v>
      </c>
      <c r="I119">
        <v>11672</v>
      </c>
      <c r="J119">
        <v>160.24</v>
      </c>
      <c r="K119">
        <v>154.41</v>
      </c>
      <c r="L119">
        <v>8300000</v>
      </c>
      <c r="M119">
        <v>10381900</v>
      </c>
      <c r="N119">
        <v>157.135355</v>
      </c>
      <c r="O119">
        <v>-3.7800000000000002</v>
      </c>
      <c r="P119">
        <v>1</v>
      </c>
      <c r="Q119">
        <v>-103</v>
      </c>
      <c r="R119">
        <v>0</v>
      </c>
      <c r="S119">
        <v>1855</v>
      </c>
      <c r="T119">
        <v>154.41</v>
      </c>
      <c r="U119">
        <v>3955</v>
      </c>
      <c r="V119">
        <v>154.43</v>
      </c>
      <c r="W119" s="1" t="s">
        <v>22</v>
      </c>
    </row>
    <row r="120" spans="1:23" x14ac:dyDescent="0.25">
      <c r="A120" s="1" t="s">
        <v>38</v>
      </c>
      <c r="B120" t="s">
        <v>164</v>
      </c>
      <c r="C120" s="1" t="s">
        <v>29</v>
      </c>
      <c r="D120" s="1" t="str">
        <f>SUBSTITUTE(_xlfn.CONCAT(datosReto[[#This Row],[EMISORA]],"/",datosReto[[#This Row],[Column3]]),"/*","")</f>
        <v>GICSA/B</v>
      </c>
      <c r="E120">
        <v>2.1</v>
      </c>
      <c r="F120">
        <v>1.97</v>
      </c>
      <c r="G120">
        <v>1</v>
      </c>
      <c r="H120">
        <v>3340</v>
      </c>
      <c r="I120">
        <v>28</v>
      </c>
      <c r="J120">
        <v>2.1</v>
      </c>
      <c r="K120">
        <v>2.0499999999999998</v>
      </c>
      <c r="L120">
        <v>9370900</v>
      </c>
      <c r="M120">
        <v>8300000</v>
      </c>
      <c r="N120">
        <v>2.0889519999999999</v>
      </c>
      <c r="O120">
        <v>6.6</v>
      </c>
      <c r="P120">
        <v>1</v>
      </c>
      <c r="Q120">
        <v>3</v>
      </c>
      <c r="R120">
        <v>0</v>
      </c>
      <c r="S120">
        <v>483</v>
      </c>
      <c r="T120">
        <v>2.0499999999999998</v>
      </c>
      <c r="U120">
        <v>200</v>
      </c>
      <c r="V120">
        <v>2.09</v>
      </c>
      <c r="W120" s="1" t="s">
        <v>22</v>
      </c>
    </row>
    <row r="121" spans="1:23" x14ac:dyDescent="0.25">
      <c r="A121" s="1" t="s">
        <v>38</v>
      </c>
      <c r="B121" t="s">
        <v>165</v>
      </c>
      <c r="C121" s="1" t="s">
        <v>50</v>
      </c>
      <c r="D121" s="1" t="str">
        <f>SUBSTITUTE(_xlfn.CONCAT(datosReto[[#This Row],[EMISORA]],"/",datosReto[[#This Row],[Column3]]),"/*","")</f>
        <v>GISSA/A</v>
      </c>
      <c r="E121">
        <v>31.33</v>
      </c>
      <c r="F121">
        <v>30</v>
      </c>
      <c r="G121">
        <v>1</v>
      </c>
      <c r="H121">
        <v>12988</v>
      </c>
      <c r="I121">
        <v>167</v>
      </c>
      <c r="J121">
        <v>31.5</v>
      </c>
      <c r="K121">
        <v>30</v>
      </c>
      <c r="L121">
        <v>9123200</v>
      </c>
      <c r="M121">
        <v>8300000</v>
      </c>
      <c r="N121">
        <v>31.378623999999999</v>
      </c>
      <c r="O121">
        <v>4.43</v>
      </c>
      <c r="P121">
        <v>1</v>
      </c>
      <c r="Q121">
        <v>5</v>
      </c>
      <c r="R121">
        <v>0</v>
      </c>
      <c r="S121">
        <v>3</v>
      </c>
      <c r="T121">
        <v>31.05</v>
      </c>
      <c r="U121">
        <v>30</v>
      </c>
      <c r="V121">
        <v>31.33</v>
      </c>
      <c r="W121" s="1" t="s">
        <v>22</v>
      </c>
    </row>
    <row r="122" spans="1:23" x14ac:dyDescent="0.25">
      <c r="A122" s="1" t="s">
        <v>24</v>
      </c>
      <c r="B122" t="s">
        <v>166</v>
      </c>
      <c r="C122" s="1" t="s">
        <v>21</v>
      </c>
      <c r="D122" s="1" t="str">
        <f>SUBSTITUTE(_xlfn.CONCAT(datosReto[[#This Row],[EMISORA]],"/",datosReto[[#This Row],[Column3]]),"/*","")</f>
        <v>GLD</v>
      </c>
      <c r="E122">
        <v>3077.63</v>
      </c>
      <c r="F122">
        <v>3090</v>
      </c>
      <c r="G122">
        <v>1</v>
      </c>
      <c r="H122">
        <v>1</v>
      </c>
      <c r="I122">
        <v>1</v>
      </c>
      <c r="J122">
        <v>3077.63</v>
      </c>
      <c r="K122">
        <v>3077.63</v>
      </c>
      <c r="L122">
        <v>9293800</v>
      </c>
      <c r="M122">
        <v>9293800</v>
      </c>
      <c r="N122">
        <v>3077.63</v>
      </c>
      <c r="O122">
        <v>-0.4</v>
      </c>
      <c r="P122">
        <v>1</v>
      </c>
      <c r="Q122">
        <v>-20</v>
      </c>
      <c r="R122">
        <v>0</v>
      </c>
      <c r="S122">
        <v>4600</v>
      </c>
      <c r="T122">
        <v>3062.71</v>
      </c>
      <c r="U122">
        <v>2300</v>
      </c>
      <c r="V122">
        <v>3077.63</v>
      </c>
      <c r="W122" s="1" t="s">
        <v>22</v>
      </c>
    </row>
    <row r="123" spans="1:23" x14ac:dyDescent="0.25">
      <c r="A123" s="1" t="s">
        <v>19</v>
      </c>
      <c r="B123" t="s">
        <v>170</v>
      </c>
      <c r="C123" s="1" t="s">
        <v>21</v>
      </c>
      <c r="D123" s="1" t="str">
        <f>SUBSTITUTE(_xlfn.CONCAT(datosReto[[#This Row],[EMISORA]],"/",datosReto[[#This Row],[Column3]]),"/*","")</f>
        <v>GM</v>
      </c>
      <c r="E123">
        <v>758</v>
      </c>
      <c r="F123">
        <v>758</v>
      </c>
      <c r="G123">
        <v>1</v>
      </c>
      <c r="H123">
        <v>19</v>
      </c>
      <c r="I123">
        <v>6</v>
      </c>
      <c r="J123">
        <v>758</v>
      </c>
      <c r="K123">
        <v>755</v>
      </c>
      <c r="L123">
        <v>8300000</v>
      </c>
      <c r="M123">
        <v>8395000</v>
      </c>
      <c r="N123">
        <v>757.684211</v>
      </c>
      <c r="O123">
        <v>0</v>
      </c>
      <c r="P123">
        <v>1</v>
      </c>
      <c r="Q123">
        <v>0</v>
      </c>
      <c r="R123">
        <v>0</v>
      </c>
      <c r="S123">
        <v>8000</v>
      </c>
      <c r="T123">
        <v>750.01</v>
      </c>
      <c r="U123">
        <v>12000</v>
      </c>
      <c r="V123">
        <v>764.99</v>
      </c>
      <c r="W123" s="1" t="s">
        <v>22</v>
      </c>
    </row>
    <row r="124" spans="1:23" x14ac:dyDescent="0.25">
      <c r="A124" s="1" t="s">
        <v>19</v>
      </c>
      <c r="B124" t="s">
        <v>168</v>
      </c>
      <c r="C124" s="1" t="s">
        <v>21</v>
      </c>
      <c r="D124" s="1" t="str">
        <f>SUBSTITUTE(_xlfn.CONCAT(datosReto[[#This Row],[EMISORA]],"/",datosReto[[#This Row],[Column3]]),"/*","")</f>
        <v>GME</v>
      </c>
      <c r="E124">
        <v>505</v>
      </c>
      <c r="F124">
        <v>515.99</v>
      </c>
      <c r="G124">
        <v>1</v>
      </c>
      <c r="H124">
        <v>25</v>
      </c>
      <c r="I124">
        <v>5</v>
      </c>
      <c r="J124">
        <v>516.59</v>
      </c>
      <c r="K124">
        <v>505</v>
      </c>
      <c r="L124">
        <v>9534300</v>
      </c>
      <c r="M124">
        <v>9425900</v>
      </c>
      <c r="N124">
        <v>510.63600000000002</v>
      </c>
      <c r="O124">
        <v>-2.13</v>
      </c>
      <c r="P124">
        <v>1</v>
      </c>
      <c r="Q124">
        <v>-85</v>
      </c>
      <c r="R124">
        <v>0</v>
      </c>
      <c r="S124">
        <v>2400</v>
      </c>
      <c r="T124">
        <v>502.06</v>
      </c>
      <c r="U124">
        <v>3600</v>
      </c>
      <c r="V124">
        <v>515.99</v>
      </c>
      <c r="W124" s="1" t="s">
        <v>22</v>
      </c>
    </row>
    <row r="125" spans="1:23" x14ac:dyDescent="0.25">
      <c r="A125" s="1" t="s">
        <v>38</v>
      </c>
      <c r="B125" t="s">
        <v>167</v>
      </c>
      <c r="C125" s="1" t="s">
        <v>29</v>
      </c>
      <c r="D125" s="1" t="str">
        <f>SUBSTITUTE(_xlfn.CONCAT(datosReto[[#This Row],[EMISORA]],"/",datosReto[[#This Row],[Column3]]),"/*","")</f>
        <v>GMEXICO/B</v>
      </c>
      <c r="E125">
        <v>73.53</v>
      </c>
      <c r="F125">
        <v>71.77</v>
      </c>
      <c r="G125">
        <v>1</v>
      </c>
      <c r="H125">
        <v>2316987</v>
      </c>
      <c r="I125">
        <v>11203</v>
      </c>
      <c r="J125">
        <v>74.91</v>
      </c>
      <c r="K125">
        <v>70.040000000000006</v>
      </c>
      <c r="L125">
        <v>9554500</v>
      </c>
      <c r="M125">
        <v>8401800</v>
      </c>
      <c r="N125">
        <v>72.742457000000002</v>
      </c>
      <c r="O125">
        <v>2.4500000000000002</v>
      </c>
      <c r="P125">
        <v>1</v>
      </c>
      <c r="Q125">
        <v>22</v>
      </c>
      <c r="R125">
        <v>0</v>
      </c>
      <c r="S125">
        <v>7068</v>
      </c>
      <c r="T125">
        <v>73.53</v>
      </c>
      <c r="U125">
        <v>4583</v>
      </c>
      <c r="V125">
        <v>73.540000000000006</v>
      </c>
      <c r="W125" s="1" t="s">
        <v>22</v>
      </c>
    </row>
    <row r="126" spans="1:23" x14ac:dyDescent="0.25">
      <c r="A126" s="1" t="s">
        <v>38</v>
      </c>
      <c r="B126" t="s">
        <v>169</v>
      </c>
      <c r="C126" s="1" t="s">
        <v>21</v>
      </c>
      <c r="D126" s="1" t="str">
        <f>SUBSTITUTE(_xlfn.CONCAT(datosReto[[#This Row],[EMISORA]],"/",datosReto[[#This Row],[Column3]]),"/*","")</f>
        <v>GMXT</v>
      </c>
      <c r="E126">
        <v>37.6</v>
      </c>
      <c r="F126">
        <v>34</v>
      </c>
      <c r="G126">
        <v>1</v>
      </c>
      <c r="H126">
        <v>4357</v>
      </c>
      <c r="I126">
        <v>43</v>
      </c>
      <c r="J126">
        <v>38</v>
      </c>
      <c r="K126">
        <v>37.6</v>
      </c>
      <c r="L126">
        <v>8300000</v>
      </c>
      <c r="M126">
        <v>9512600</v>
      </c>
      <c r="N126">
        <v>37.936123000000002</v>
      </c>
      <c r="O126">
        <v>10.59</v>
      </c>
      <c r="P126">
        <v>1</v>
      </c>
      <c r="Q126">
        <v>2</v>
      </c>
      <c r="R126">
        <v>0</v>
      </c>
      <c r="S126">
        <v>24</v>
      </c>
      <c r="T126">
        <v>37.5</v>
      </c>
      <c r="U126">
        <v>484</v>
      </c>
      <c r="V126">
        <v>37.6</v>
      </c>
      <c r="W126" s="1" t="s">
        <v>22</v>
      </c>
    </row>
    <row r="127" spans="1:23" x14ac:dyDescent="0.25">
      <c r="A127" s="1" t="s">
        <v>19</v>
      </c>
      <c r="B127" t="s">
        <v>171</v>
      </c>
      <c r="C127" s="1" t="s">
        <v>21</v>
      </c>
      <c r="D127" s="1" t="str">
        <f>SUBSTITUTE(_xlfn.CONCAT(datosReto[[#This Row],[EMISORA]],"/",datosReto[[#This Row],[Column3]]),"/*","")</f>
        <v>GOOG</v>
      </c>
      <c r="E127">
        <v>1854</v>
      </c>
      <c r="F127">
        <v>1890</v>
      </c>
      <c r="G127">
        <v>1</v>
      </c>
      <c r="H127">
        <v>8160</v>
      </c>
      <c r="I127">
        <v>106</v>
      </c>
      <c r="J127">
        <v>1914.99</v>
      </c>
      <c r="K127">
        <v>1825</v>
      </c>
      <c r="L127">
        <v>8300000</v>
      </c>
      <c r="M127">
        <v>9002300</v>
      </c>
      <c r="N127">
        <v>1866.4028080000001</v>
      </c>
      <c r="O127">
        <v>-1.9</v>
      </c>
      <c r="P127">
        <v>1</v>
      </c>
      <c r="Q127">
        <v>-79</v>
      </c>
      <c r="R127">
        <v>0</v>
      </c>
      <c r="S127">
        <v>14</v>
      </c>
      <c r="T127">
        <v>1852.02</v>
      </c>
      <c r="U127">
        <v>4800</v>
      </c>
      <c r="V127">
        <v>1879.99</v>
      </c>
      <c r="W127" s="1" t="s">
        <v>22</v>
      </c>
    </row>
    <row r="128" spans="1:23" x14ac:dyDescent="0.25">
      <c r="A128" s="1" t="s">
        <v>19</v>
      </c>
      <c r="B128" t="s">
        <v>0</v>
      </c>
      <c r="C128" s="1" t="s">
        <v>21</v>
      </c>
      <c r="D128" s="1" t="str">
        <f>SUBSTITUTE(_xlfn.CONCAT(datosReto[[#This Row],[EMISORA]],"/",datosReto[[#This Row],[Column3]]),"/*","")</f>
        <v>GOOGL</v>
      </c>
      <c r="E128">
        <v>1855</v>
      </c>
      <c r="F128">
        <v>1892</v>
      </c>
      <c r="G128">
        <v>1</v>
      </c>
      <c r="H128">
        <v>4197</v>
      </c>
      <c r="I128">
        <v>238</v>
      </c>
      <c r="J128">
        <v>1916.99</v>
      </c>
      <c r="K128">
        <v>1830.5</v>
      </c>
      <c r="L128">
        <v>8332800</v>
      </c>
      <c r="M128">
        <v>8580000</v>
      </c>
      <c r="N128">
        <v>1864.169463</v>
      </c>
      <c r="O128">
        <v>-1.96</v>
      </c>
      <c r="P128">
        <v>1</v>
      </c>
      <c r="Q128">
        <v>-82</v>
      </c>
      <c r="R128">
        <v>0</v>
      </c>
      <c r="S128">
        <v>3</v>
      </c>
      <c r="T128">
        <v>1855</v>
      </c>
      <c r="U128">
        <v>5100</v>
      </c>
      <c r="V128">
        <v>1869.53</v>
      </c>
      <c r="W128" s="1" t="s">
        <v>22</v>
      </c>
    </row>
    <row r="129" spans="1:23" x14ac:dyDescent="0.25">
      <c r="A129" s="1" t="s">
        <v>38</v>
      </c>
      <c r="B129" t="s">
        <v>172</v>
      </c>
      <c r="C129" s="1" t="s">
        <v>21</v>
      </c>
      <c r="D129" s="1" t="str">
        <f>SUBSTITUTE(_xlfn.CONCAT(datosReto[[#This Row],[EMISORA]],"/",datosReto[[#This Row],[Column3]]),"/*","")</f>
        <v>GPROFUT</v>
      </c>
      <c r="E129">
        <v>77</v>
      </c>
      <c r="F129">
        <v>77</v>
      </c>
      <c r="G129">
        <v>1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1</v>
      </c>
      <c r="Q129">
        <v>0</v>
      </c>
      <c r="R129">
        <v>0</v>
      </c>
      <c r="S129">
        <v>1</v>
      </c>
      <c r="T129">
        <v>77</v>
      </c>
      <c r="U129">
        <v>2</v>
      </c>
      <c r="V129">
        <v>80</v>
      </c>
      <c r="W129" s="1" t="s">
        <v>22</v>
      </c>
    </row>
    <row r="130" spans="1:23" x14ac:dyDescent="0.25">
      <c r="A130" s="1" t="s">
        <v>38</v>
      </c>
      <c r="B130" t="s">
        <v>173</v>
      </c>
      <c r="C130" s="1" t="s">
        <v>29</v>
      </c>
      <c r="D130" s="1" t="str">
        <f>SUBSTITUTE(_xlfn.CONCAT(datosReto[[#This Row],[EMISORA]],"/",datosReto[[#This Row],[Column3]]),"/*","")</f>
        <v>GRUMA/B</v>
      </c>
      <c r="E130">
        <v>228.94</v>
      </c>
      <c r="F130">
        <v>230.07</v>
      </c>
      <c r="G130">
        <v>1</v>
      </c>
      <c r="H130">
        <v>128431</v>
      </c>
      <c r="I130">
        <v>4565</v>
      </c>
      <c r="J130">
        <v>230.48</v>
      </c>
      <c r="K130">
        <v>227.84</v>
      </c>
      <c r="L130">
        <v>9255400</v>
      </c>
      <c r="M130">
        <v>9002700</v>
      </c>
      <c r="N130">
        <v>228.771748</v>
      </c>
      <c r="O130">
        <v>-0.49</v>
      </c>
      <c r="P130">
        <v>1</v>
      </c>
      <c r="Q130">
        <v>-29</v>
      </c>
      <c r="R130">
        <v>0</v>
      </c>
      <c r="S130">
        <v>3</v>
      </c>
      <c r="T130">
        <v>228.92</v>
      </c>
      <c r="U130">
        <v>5</v>
      </c>
      <c r="V130">
        <v>228.95</v>
      </c>
      <c r="W130" s="1" t="s">
        <v>22</v>
      </c>
    </row>
    <row r="131" spans="1:23" x14ac:dyDescent="0.25">
      <c r="A131" s="1" t="s">
        <v>24</v>
      </c>
      <c r="B131" t="s">
        <v>174</v>
      </c>
      <c r="C131" s="1" t="s">
        <v>21</v>
      </c>
      <c r="D131" s="1" t="str">
        <f>SUBSTITUTE(_xlfn.CONCAT(datosReto[[#This Row],[EMISORA]],"/",datosReto[[#This Row],[Column3]]),"/*","")</f>
        <v>GUSH</v>
      </c>
      <c r="E131">
        <v>3828</v>
      </c>
      <c r="F131">
        <v>3710</v>
      </c>
      <c r="G131">
        <v>1</v>
      </c>
      <c r="H131">
        <v>288</v>
      </c>
      <c r="I131">
        <v>12</v>
      </c>
      <c r="J131">
        <v>3828</v>
      </c>
      <c r="K131">
        <v>3745</v>
      </c>
      <c r="L131">
        <v>8460900</v>
      </c>
      <c r="M131">
        <v>9425100</v>
      </c>
      <c r="N131">
        <v>3753.2118049999999</v>
      </c>
      <c r="O131">
        <v>3.18</v>
      </c>
      <c r="P131">
        <v>1</v>
      </c>
      <c r="Q131">
        <v>14</v>
      </c>
      <c r="R131">
        <v>0</v>
      </c>
      <c r="S131">
        <v>800</v>
      </c>
      <c r="T131">
        <v>3600.01</v>
      </c>
      <c r="U131">
        <v>400</v>
      </c>
      <c r="V131">
        <v>3847.99</v>
      </c>
      <c r="W131" s="1" t="s">
        <v>22</v>
      </c>
    </row>
    <row r="132" spans="1:23" x14ac:dyDescent="0.25">
      <c r="A132" s="1" t="s">
        <v>38</v>
      </c>
      <c r="B132" t="s">
        <v>175</v>
      </c>
      <c r="C132" s="1" t="s">
        <v>21</v>
      </c>
      <c r="D132" s="1" t="str">
        <f>SUBSTITUTE(_xlfn.CONCAT(datosReto[[#This Row],[EMISORA]],"/",datosReto[[#This Row],[Column3]]),"/*","")</f>
        <v>HCITY</v>
      </c>
      <c r="E132">
        <v>5.57</v>
      </c>
      <c r="F132">
        <v>5.57</v>
      </c>
      <c r="G132">
        <v>1</v>
      </c>
      <c r="H132">
        <v>910506</v>
      </c>
      <c r="I132">
        <v>190</v>
      </c>
      <c r="J132">
        <v>5.6</v>
      </c>
      <c r="K132">
        <v>5.45</v>
      </c>
      <c r="L132">
        <v>9444800</v>
      </c>
      <c r="M132">
        <v>9024900</v>
      </c>
      <c r="N132">
        <v>5.5052669999999999</v>
      </c>
      <c r="O132">
        <v>0</v>
      </c>
      <c r="P132">
        <v>1</v>
      </c>
      <c r="Q132">
        <v>0</v>
      </c>
      <c r="R132">
        <v>0</v>
      </c>
      <c r="S132">
        <v>3300</v>
      </c>
      <c r="T132">
        <v>5.57</v>
      </c>
      <c r="U132">
        <v>22742</v>
      </c>
      <c r="V132">
        <v>5.58</v>
      </c>
      <c r="W132" s="1" t="s">
        <v>22</v>
      </c>
    </row>
    <row r="133" spans="1:23" x14ac:dyDescent="0.25">
      <c r="A133" s="1" t="s">
        <v>38</v>
      </c>
      <c r="B133" t="s">
        <v>176</v>
      </c>
      <c r="C133" s="1" t="s">
        <v>21</v>
      </c>
      <c r="D133" s="1" t="str">
        <f>SUBSTITUTE(_xlfn.CONCAT(datosReto[[#This Row],[EMISORA]],"/",datosReto[[#This Row],[Column3]]),"/*","")</f>
        <v>HERDEZ</v>
      </c>
      <c r="E133">
        <v>37.85</v>
      </c>
      <c r="F133">
        <v>36.630000000000003</v>
      </c>
      <c r="G133">
        <v>1</v>
      </c>
      <c r="H133">
        <v>33548</v>
      </c>
      <c r="I133">
        <v>148</v>
      </c>
      <c r="J133">
        <v>37.85</v>
      </c>
      <c r="K133">
        <v>36.22</v>
      </c>
      <c r="L133">
        <v>10365000</v>
      </c>
      <c r="M133">
        <v>9000100</v>
      </c>
      <c r="N133">
        <v>36.967753000000002</v>
      </c>
      <c r="O133">
        <v>3.33</v>
      </c>
      <c r="P133">
        <v>1</v>
      </c>
      <c r="Q133">
        <v>11</v>
      </c>
      <c r="R133">
        <v>0</v>
      </c>
      <c r="S133">
        <v>1890</v>
      </c>
      <c r="T133">
        <v>37.700000000000003</v>
      </c>
      <c r="U133">
        <v>375</v>
      </c>
      <c r="V133">
        <v>37.93</v>
      </c>
      <c r="W133" s="1" t="s">
        <v>22</v>
      </c>
    </row>
    <row r="134" spans="1:23" x14ac:dyDescent="0.25">
      <c r="A134" s="1" t="s">
        <v>38</v>
      </c>
      <c r="B134" t="s">
        <v>177</v>
      </c>
      <c r="C134" s="1" t="s">
        <v>21</v>
      </c>
      <c r="D134" s="1" t="str">
        <f>SUBSTITUTE(_xlfn.CONCAT(datosReto[[#This Row],[EMISORA]],"/",datosReto[[#This Row],[Column3]]),"/*","")</f>
        <v>HOMEX</v>
      </c>
      <c r="E134">
        <v>2.5000000000000001E-2</v>
      </c>
      <c r="F134">
        <v>2.5999999999999999E-2</v>
      </c>
      <c r="G134">
        <v>1</v>
      </c>
      <c r="H134">
        <v>452438</v>
      </c>
      <c r="I134">
        <v>36</v>
      </c>
      <c r="J134">
        <v>2.7E-2</v>
      </c>
      <c r="K134">
        <v>2.5000000000000001E-2</v>
      </c>
      <c r="L134">
        <v>8455200</v>
      </c>
      <c r="M134">
        <v>9120100</v>
      </c>
      <c r="N134">
        <v>2.5094000000000002E-2</v>
      </c>
      <c r="O134">
        <v>-3.85</v>
      </c>
      <c r="P134">
        <v>1</v>
      </c>
      <c r="Q134">
        <v>-104</v>
      </c>
      <c r="R134">
        <v>0</v>
      </c>
      <c r="S134">
        <v>904997</v>
      </c>
      <c r="T134">
        <v>2.5000000000000001E-2</v>
      </c>
      <c r="U134">
        <v>167063</v>
      </c>
      <c r="V134">
        <v>2.5999999999999999E-2</v>
      </c>
      <c r="W134" s="1" t="s">
        <v>22</v>
      </c>
    </row>
    <row r="135" spans="1:23" x14ac:dyDescent="0.25">
      <c r="A135" s="1" t="s">
        <v>38</v>
      </c>
      <c r="B135" t="s">
        <v>178</v>
      </c>
      <c r="C135" s="1" t="s">
        <v>21</v>
      </c>
      <c r="D135" s="1" t="str">
        <f>SUBSTITUTE(_xlfn.CONCAT(datosReto[[#This Row],[EMISORA]],"/",datosReto[[#This Row],[Column3]]),"/*","")</f>
        <v>HOTEL</v>
      </c>
      <c r="E135">
        <v>4</v>
      </c>
      <c r="F135">
        <v>4.0999999999999996</v>
      </c>
      <c r="G135">
        <v>1</v>
      </c>
      <c r="H135">
        <v>21</v>
      </c>
      <c r="I135">
        <v>11</v>
      </c>
      <c r="J135">
        <v>4.01</v>
      </c>
      <c r="K135">
        <v>4</v>
      </c>
      <c r="L135">
        <v>8300000</v>
      </c>
      <c r="M135">
        <v>8361800</v>
      </c>
      <c r="N135">
        <v>4.007619</v>
      </c>
      <c r="O135">
        <v>-2.44</v>
      </c>
      <c r="P135">
        <v>1</v>
      </c>
      <c r="Q135">
        <v>-87</v>
      </c>
      <c r="R135">
        <v>0</v>
      </c>
      <c r="S135">
        <v>218</v>
      </c>
      <c r="T135">
        <v>3.97</v>
      </c>
      <c r="U135">
        <v>3</v>
      </c>
      <c r="V135">
        <v>4.09</v>
      </c>
      <c r="W135" s="1" t="s">
        <v>22</v>
      </c>
    </row>
    <row r="136" spans="1:23" x14ac:dyDescent="0.25">
      <c r="A136" s="1" t="s">
        <v>24</v>
      </c>
      <c r="B136" t="s">
        <v>179</v>
      </c>
      <c r="C136" s="1" t="s">
        <v>21</v>
      </c>
      <c r="D136" s="1" t="str">
        <f>SUBSTITUTE(_xlfn.CONCAT(datosReto[[#This Row],[EMISORA]],"/",datosReto[[#This Row],[Column3]]),"/*","")</f>
        <v>IAU</v>
      </c>
      <c r="E136">
        <v>624.86</v>
      </c>
      <c r="F136">
        <v>630.23</v>
      </c>
      <c r="G136">
        <v>1</v>
      </c>
      <c r="H136">
        <v>180</v>
      </c>
      <c r="I136">
        <v>4</v>
      </c>
      <c r="J136">
        <v>628</v>
      </c>
      <c r="K136">
        <v>624.86</v>
      </c>
      <c r="L136">
        <v>8300200</v>
      </c>
      <c r="M136">
        <v>9131000</v>
      </c>
      <c r="N136">
        <v>627.50477799999999</v>
      </c>
      <c r="O136">
        <v>-0.85</v>
      </c>
      <c r="P136">
        <v>1</v>
      </c>
      <c r="Q136">
        <v>-49</v>
      </c>
      <c r="R136">
        <v>0</v>
      </c>
      <c r="S136">
        <v>36600</v>
      </c>
      <c r="T136">
        <v>624.24</v>
      </c>
      <c r="U136">
        <v>36600</v>
      </c>
      <c r="V136">
        <v>627.6</v>
      </c>
      <c r="W136" s="1" t="s">
        <v>22</v>
      </c>
    </row>
    <row r="137" spans="1:23" x14ac:dyDescent="0.25">
      <c r="A137" s="1" t="s">
        <v>24</v>
      </c>
      <c r="B137" t="s">
        <v>180</v>
      </c>
      <c r="C137" s="1" t="s">
        <v>73</v>
      </c>
      <c r="D137" s="1" t="str">
        <f>SUBSTITUTE(_xlfn.CONCAT(datosReto[[#This Row],[EMISORA]],"/",datosReto[[#This Row],[Column3]]),"/*","")</f>
        <v>IB01/N</v>
      </c>
      <c r="E137">
        <v>2037.29</v>
      </c>
      <c r="F137">
        <v>2037.29</v>
      </c>
      <c r="G137">
        <v>1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1</v>
      </c>
      <c r="Q137">
        <v>0</v>
      </c>
      <c r="R137">
        <v>0</v>
      </c>
      <c r="S137">
        <v>1196</v>
      </c>
      <c r="T137">
        <v>2025.01</v>
      </c>
      <c r="U137">
        <v>1249</v>
      </c>
      <c r="V137">
        <v>2037.28</v>
      </c>
      <c r="W137" s="1" t="s">
        <v>22</v>
      </c>
    </row>
    <row r="138" spans="1:23" x14ac:dyDescent="0.25">
      <c r="A138" s="1" t="s">
        <v>24</v>
      </c>
      <c r="B138" t="s">
        <v>181</v>
      </c>
      <c r="C138" s="1" t="s">
        <v>73</v>
      </c>
      <c r="D138" s="1" t="str">
        <f>SUBSTITUTE(_xlfn.CONCAT(datosReto[[#This Row],[EMISORA]],"/",datosReto[[#This Row],[Column3]]),"/*","")</f>
        <v>IB1MXX/N</v>
      </c>
      <c r="E138">
        <v>6516.21</v>
      </c>
      <c r="F138">
        <v>6511</v>
      </c>
      <c r="G138">
        <v>1</v>
      </c>
      <c r="H138">
        <v>8995</v>
      </c>
      <c r="I138">
        <v>2</v>
      </c>
      <c r="J138">
        <v>6516.21</v>
      </c>
      <c r="K138">
        <v>6500.18</v>
      </c>
      <c r="L138">
        <v>9494900</v>
      </c>
      <c r="M138">
        <v>8360300</v>
      </c>
      <c r="N138">
        <v>6500.7288870000002</v>
      </c>
      <c r="O138">
        <v>0.08</v>
      </c>
      <c r="P138">
        <v>1</v>
      </c>
      <c r="Q138">
        <v>92</v>
      </c>
      <c r="R138">
        <v>0</v>
      </c>
      <c r="S138">
        <v>63</v>
      </c>
      <c r="T138">
        <v>6502</v>
      </c>
      <c r="U138">
        <v>76</v>
      </c>
      <c r="V138">
        <v>6520.58</v>
      </c>
      <c r="W138" s="1" t="s">
        <v>22</v>
      </c>
    </row>
    <row r="139" spans="1:23" x14ac:dyDescent="0.25">
      <c r="A139" s="1" t="s">
        <v>38</v>
      </c>
      <c r="B139" t="s">
        <v>182</v>
      </c>
      <c r="C139" s="1" t="s">
        <v>29</v>
      </c>
      <c r="D139" s="1" t="str">
        <f>SUBSTITUTE(_xlfn.CONCAT(datosReto[[#This Row],[EMISORA]],"/",datosReto[[#This Row],[Column3]]),"/*","")</f>
        <v>ICH/B</v>
      </c>
      <c r="E139">
        <v>214</v>
      </c>
      <c r="F139">
        <v>213</v>
      </c>
      <c r="G139">
        <v>1</v>
      </c>
      <c r="H139">
        <v>2259</v>
      </c>
      <c r="I139">
        <v>46</v>
      </c>
      <c r="J139">
        <v>218.99</v>
      </c>
      <c r="K139">
        <v>213</v>
      </c>
      <c r="L139">
        <v>8313800</v>
      </c>
      <c r="M139">
        <v>8324000</v>
      </c>
      <c r="N139">
        <v>217.13620299999999</v>
      </c>
      <c r="O139">
        <v>0.47</v>
      </c>
      <c r="P139">
        <v>1</v>
      </c>
      <c r="Q139">
        <v>78</v>
      </c>
      <c r="R139">
        <v>0</v>
      </c>
      <c r="S139">
        <v>2025</v>
      </c>
      <c r="T139">
        <v>213</v>
      </c>
      <c r="U139">
        <v>29</v>
      </c>
      <c r="V139">
        <v>217.94</v>
      </c>
      <c r="W139" s="1" t="s">
        <v>22</v>
      </c>
    </row>
    <row r="140" spans="1:23" x14ac:dyDescent="0.25">
      <c r="A140" s="1" t="s">
        <v>24</v>
      </c>
      <c r="B140" t="s">
        <v>183</v>
      </c>
      <c r="C140" s="1" t="s">
        <v>21</v>
      </c>
      <c r="D140" s="1" t="str">
        <f>SUBSTITUTE(_xlfn.CONCAT(datosReto[[#This Row],[EMISORA]],"/",datosReto[[#This Row],[Column3]]),"/*","")</f>
        <v>ICLN</v>
      </c>
      <c r="E140">
        <v>375</v>
      </c>
      <c r="F140">
        <v>373.47</v>
      </c>
      <c r="G140">
        <v>1</v>
      </c>
      <c r="H140">
        <v>5</v>
      </c>
      <c r="I140">
        <v>2</v>
      </c>
      <c r="J140">
        <v>375</v>
      </c>
      <c r="K140">
        <v>373.48</v>
      </c>
      <c r="L140">
        <v>8332100</v>
      </c>
      <c r="M140">
        <v>8300400</v>
      </c>
      <c r="N140">
        <v>374.69600000000003</v>
      </c>
      <c r="O140">
        <v>0.41</v>
      </c>
      <c r="P140">
        <v>1</v>
      </c>
      <c r="Q140">
        <v>81</v>
      </c>
      <c r="R140">
        <v>0</v>
      </c>
      <c r="S140">
        <v>53000</v>
      </c>
      <c r="T140">
        <v>370.01</v>
      </c>
      <c r="U140">
        <v>26500</v>
      </c>
      <c r="V140">
        <v>386.99</v>
      </c>
      <c r="W140" s="1" t="s">
        <v>22</v>
      </c>
    </row>
    <row r="141" spans="1:23" x14ac:dyDescent="0.25">
      <c r="A141" s="1" t="s">
        <v>24</v>
      </c>
      <c r="B141" t="s">
        <v>184</v>
      </c>
      <c r="C141" s="1" t="s">
        <v>21</v>
      </c>
      <c r="D141" s="1" t="str">
        <f>SUBSTITUTE(_xlfn.CONCAT(datosReto[[#This Row],[EMISORA]],"/",datosReto[[#This Row],[Column3]]),"/*","")</f>
        <v>INDA</v>
      </c>
      <c r="E141">
        <v>843</v>
      </c>
      <c r="F141">
        <v>843</v>
      </c>
      <c r="G141">
        <v>1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1</v>
      </c>
      <c r="Q141">
        <v>0</v>
      </c>
      <c r="R141">
        <v>0</v>
      </c>
      <c r="S141">
        <v>23600</v>
      </c>
      <c r="T141">
        <v>822.82</v>
      </c>
      <c r="U141">
        <v>35400</v>
      </c>
      <c r="V141">
        <v>849.99</v>
      </c>
      <c r="W141" s="1" t="s">
        <v>22</v>
      </c>
    </row>
    <row r="142" spans="1:23" x14ac:dyDescent="0.25">
      <c r="A142" s="1" t="s">
        <v>19</v>
      </c>
      <c r="B142" t="s">
        <v>185</v>
      </c>
      <c r="C142" s="1" t="s">
        <v>21</v>
      </c>
      <c r="D142" s="1" t="str">
        <f>SUBSTITUTE(_xlfn.CONCAT(datosReto[[#This Row],[EMISORA]],"/",datosReto[[#This Row],[Column3]]),"/*","")</f>
        <v>INTC</v>
      </c>
      <c r="E142">
        <v>533</v>
      </c>
      <c r="F142">
        <v>545</v>
      </c>
      <c r="G142">
        <v>1</v>
      </c>
      <c r="H142">
        <v>51</v>
      </c>
      <c r="I142">
        <v>20</v>
      </c>
      <c r="J142">
        <v>543.36</v>
      </c>
      <c r="K142">
        <v>530.66</v>
      </c>
      <c r="L142">
        <v>9504400</v>
      </c>
      <c r="M142">
        <v>8591500</v>
      </c>
      <c r="N142">
        <v>537.19392300000004</v>
      </c>
      <c r="O142">
        <v>-2.2000000000000002</v>
      </c>
      <c r="P142">
        <v>1</v>
      </c>
      <c r="Q142">
        <v>-86</v>
      </c>
      <c r="R142">
        <v>0</v>
      </c>
      <c r="S142">
        <v>5</v>
      </c>
      <c r="T142">
        <v>531</v>
      </c>
      <c r="U142">
        <v>54900</v>
      </c>
      <c r="V142">
        <v>541.19000000000005</v>
      </c>
      <c r="W142" s="1" t="s">
        <v>22</v>
      </c>
    </row>
    <row r="143" spans="1:23" x14ac:dyDescent="0.25">
      <c r="A143" s="1" t="s">
        <v>24</v>
      </c>
      <c r="B143" t="s">
        <v>187</v>
      </c>
      <c r="C143" s="1" t="s">
        <v>21</v>
      </c>
      <c r="D143" s="1" t="str">
        <f>SUBSTITUTE(_xlfn.CONCAT(datosReto[[#This Row],[EMISORA]],"/",datosReto[[#This Row],[Column3]]),"/*","")</f>
        <v>IVV</v>
      </c>
      <c r="E143">
        <v>7609</v>
      </c>
      <c r="F143">
        <v>7657</v>
      </c>
      <c r="G143">
        <v>1</v>
      </c>
      <c r="H143">
        <v>662</v>
      </c>
      <c r="I143">
        <v>12</v>
      </c>
      <c r="J143">
        <v>7657</v>
      </c>
      <c r="K143">
        <v>7608</v>
      </c>
      <c r="L143">
        <v>8300000</v>
      </c>
      <c r="M143">
        <v>9041200</v>
      </c>
      <c r="N143">
        <v>7609.7992599999998</v>
      </c>
      <c r="O143">
        <v>-0.63</v>
      </c>
      <c r="P143">
        <v>1</v>
      </c>
      <c r="Q143">
        <v>-38</v>
      </c>
      <c r="R143">
        <v>0</v>
      </c>
      <c r="S143">
        <v>78</v>
      </c>
      <c r="T143">
        <v>7600</v>
      </c>
      <c r="U143">
        <v>1040</v>
      </c>
      <c r="V143">
        <v>7603.96</v>
      </c>
      <c r="W143" s="1" t="s">
        <v>22</v>
      </c>
    </row>
    <row r="144" spans="1:23" x14ac:dyDescent="0.25">
      <c r="A144" s="1" t="s">
        <v>58</v>
      </c>
      <c r="B144" t="s">
        <v>186</v>
      </c>
      <c r="C144" s="1" t="s">
        <v>90</v>
      </c>
      <c r="D144" s="1" t="str">
        <f>SUBSTITUTE(_xlfn.CONCAT(datosReto[[#This Row],[EMISORA]],"/",datosReto[[#This Row],[Column3]]),"/*","")</f>
        <v>IVVPESO/ISHRS</v>
      </c>
      <c r="E144">
        <v>70.83</v>
      </c>
      <c r="F144">
        <v>71.28</v>
      </c>
      <c r="G144">
        <v>1</v>
      </c>
      <c r="H144">
        <v>1503</v>
      </c>
      <c r="I144">
        <v>85</v>
      </c>
      <c r="J144">
        <v>71.260000000000005</v>
      </c>
      <c r="K144">
        <v>70.55</v>
      </c>
      <c r="L144">
        <v>9220400</v>
      </c>
      <c r="M144">
        <v>8552800</v>
      </c>
      <c r="N144">
        <v>71.085138000000001</v>
      </c>
      <c r="O144">
        <v>-0.63</v>
      </c>
      <c r="P144">
        <v>1</v>
      </c>
      <c r="Q144">
        <v>-37</v>
      </c>
      <c r="R144">
        <v>0</v>
      </c>
      <c r="S144">
        <v>59708</v>
      </c>
      <c r="T144">
        <v>70.64</v>
      </c>
      <c r="U144">
        <v>58875</v>
      </c>
      <c r="V144">
        <v>70.709999999999994</v>
      </c>
      <c r="W144" s="1" t="s">
        <v>22</v>
      </c>
    </row>
    <row r="145" spans="1:23" x14ac:dyDescent="0.25">
      <c r="A145" s="1" t="s">
        <v>24</v>
      </c>
      <c r="B145" t="s">
        <v>188</v>
      </c>
      <c r="C145" s="1" t="s">
        <v>21</v>
      </c>
      <c r="D145" s="1" t="str">
        <f>SUBSTITUTE(_xlfn.CONCAT(datosReto[[#This Row],[EMISORA]],"/",datosReto[[#This Row],[Column3]]),"/*","")</f>
        <v>IWM</v>
      </c>
      <c r="E145">
        <v>3582.71</v>
      </c>
      <c r="F145">
        <v>3583.5</v>
      </c>
      <c r="G145">
        <v>1</v>
      </c>
      <c r="H145">
        <v>1</v>
      </c>
      <c r="I145">
        <v>1</v>
      </c>
      <c r="J145">
        <v>3582.71</v>
      </c>
      <c r="K145">
        <v>3582.71</v>
      </c>
      <c r="L145">
        <v>9023400</v>
      </c>
      <c r="M145">
        <v>9023400</v>
      </c>
      <c r="N145">
        <v>3582.71</v>
      </c>
      <c r="O145">
        <v>-0.02</v>
      </c>
      <c r="P145">
        <v>1</v>
      </c>
      <c r="Q145">
        <v>-1</v>
      </c>
      <c r="R145">
        <v>0</v>
      </c>
      <c r="S145">
        <v>2700</v>
      </c>
      <c r="T145">
        <v>3576.97</v>
      </c>
      <c r="U145">
        <v>5400</v>
      </c>
      <c r="V145">
        <v>3594.23</v>
      </c>
      <c r="W145" s="1" t="s">
        <v>22</v>
      </c>
    </row>
    <row r="146" spans="1:23" x14ac:dyDescent="0.25">
      <c r="A146" s="1" t="s">
        <v>19</v>
      </c>
      <c r="B146" t="s">
        <v>189</v>
      </c>
      <c r="C146" s="1" t="s">
        <v>21</v>
      </c>
      <c r="D146" s="1" t="str">
        <f>SUBSTITUTE(_xlfn.CONCAT(datosReto[[#This Row],[EMISORA]],"/",datosReto[[#This Row],[Column3]]),"/*","")</f>
        <v>JNJ</v>
      </c>
      <c r="E146">
        <v>3449.98</v>
      </c>
      <c r="F146">
        <v>3427.5</v>
      </c>
      <c r="G146">
        <v>1</v>
      </c>
      <c r="H146">
        <v>15</v>
      </c>
      <c r="I146">
        <v>2</v>
      </c>
      <c r="J146">
        <v>3449.98</v>
      </c>
      <c r="K146">
        <v>3449.98</v>
      </c>
      <c r="L146">
        <v>8594400</v>
      </c>
      <c r="M146">
        <v>8594400</v>
      </c>
      <c r="N146">
        <v>3449.98</v>
      </c>
      <c r="O146">
        <v>0.66</v>
      </c>
      <c r="P146">
        <v>1</v>
      </c>
      <c r="Q146">
        <v>68</v>
      </c>
      <c r="R146">
        <v>0</v>
      </c>
      <c r="S146">
        <v>1000</v>
      </c>
      <c r="T146">
        <v>3150.01</v>
      </c>
      <c r="U146">
        <v>1500</v>
      </c>
      <c r="V146">
        <v>3447.99</v>
      </c>
      <c r="W146" s="1" t="s">
        <v>22</v>
      </c>
    </row>
    <row r="147" spans="1:23" x14ac:dyDescent="0.25">
      <c r="A147" s="1" t="s">
        <v>24</v>
      </c>
      <c r="B147" t="s">
        <v>190</v>
      </c>
      <c r="C147" s="1" t="s">
        <v>21</v>
      </c>
      <c r="D147" s="1" t="str">
        <f>SUBSTITUTE(_xlfn.CONCAT(datosReto[[#This Row],[EMISORA]],"/",datosReto[[#This Row],[Column3]]),"/*","")</f>
        <v>JNUG</v>
      </c>
      <c r="E147">
        <v>571.89</v>
      </c>
      <c r="F147">
        <v>561</v>
      </c>
      <c r="G147">
        <v>1</v>
      </c>
      <c r="H147">
        <v>1</v>
      </c>
      <c r="I147">
        <v>1</v>
      </c>
      <c r="J147">
        <v>571.89</v>
      </c>
      <c r="K147">
        <v>571.89</v>
      </c>
      <c r="L147">
        <v>8453600</v>
      </c>
      <c r="M147">
        <v>8453600</v>
      </c>
      <c r="N147">
        <v>571.89</v>
      </c>
      <c r="O147">
        <v>1.94</v>
      </c>
      <c r="P147">
        <v>1</v>
      </c>
      <c r="Q147">
        <v>28</v>
      </c>
      <c r="R147">
        <v>0</v>
      </c>
      <c r="S147">
        <v>2</v>
      </c>
      <c r="T147">
        <v>470.01</v>
      </c>
      <c r="U147">
        <v>930</v>
      </c>
      <c r="V147">
        <v>574.99</v>
      </c>
      <c r="W147" s="1" t="s">
        <v>22</v>
      </c>
    </row>
    <row r="148" spans="1:23" x14ac:dyDescent="0.25">
      <c r="A148" s="1" t="s">
        <v>19</v>
      </c>
      <c r="B148" t="s">
        <v>191</v>
      </c>
      <c r="C148" s="1" t="s">
        <v>21</v>
      </c>
      <c r="D148" s="1" t="str">
        <f>SUBSTITUTE(_xlfn.CONCAT(datosReto[[#This Row],[EMISORA]],"/",datosReto[[#This Row],[Column3]]),"/*","")</f>
        <v>JPM</v>
      </c>
      <c r="E148">
        <v>2487</v>
      </c>
      <c r="F148">
        <v>2470</v>
      </c>
      <c r="G148">
        <v>1</v>
      </c>
      <c r="H148">
        <v>546</v>
      </c>
      <c r="I148">
        <v>23</v>
      </c>
      <c r="J148">
        <v>2505</v>
      </c>
      <c r="K148">
        <v>2477.5</v>
      </c>
      <c r="L148">
        <v>8351500</v>
      </c>
      <c r="M148">
        <v>10302600</v>
      </c>
      <c r="N148">
        <v>2486.5741579999999</v>
      </c>
      <c r="O148">
        <v>0.69</v>
      </c>
      <c r="P148">
        <v>1</v>
      </c>
      <c r="Q148">
        <v>65</v>
      </c>
      <c r="R148">
        <v>0</v>
      </c>
      <c r="S148">
        <v>2900</v>
      </c>
      <c r="T148">
        <v>2458.2800000000002</v>
      </c>
      <c r="U148">
        <v>2900</v>
      </c>
      <c r="V148">
        <v>2499.9899999999998</v>
      </c>
      <c r="W148" s="1" t="s">
        <v>22</v>
      </c>
    </row>
    <row r="149" spans="1:23" x14ac:dyDescent="0.25">
      <c r="A149" s="1" t="s">
        <v>38</v>
      </c>
      <c r="B149" t="s">
        <v>192</v>
      </c>
      <c r="C149" s="1" t="s">
        <v>50</v>
      </c>
      <c r="D149" s="1" t="str">
        <f>SUBSTITUTE(_xlfn.CONCAT(datosReto[[#This Row],[EMISORA]],"/",datosReto[[#This Row],[Column3]]),"/*","")</f>
        <v>KIMBER/A</v>
      </c>
      <c r="E149">
        <v>30.25</v>
      </c>
      <c r="F149">
        <v>29.37</v>
      </c>
      <c r="G149">
        <v>1</v>
      </c>
      <c r="H149">
        <v>637127</v>
      </c>
      <c r="I149">
        <v>3377</v>
      </c>
      <c r="J149">
        <v>30.39</v>
      </c>
      <c r="K149">
        <v>29.36</v>
      </c>
      <c r="L149">
        <v>9550600</v>
      </c>
      <c r="M149">
        <v>8450100</v>
      </c>
      <c r="N149">
        <v>29.999078000000001</v>
      </c>
      <c r="O149">
        <v>3</v>
      </c>
      <c r="P149">
        <v>1</v>
      </c>
      <c r="Q149">
        <v>16</v>
      </c>
      <c r="R149">
        <v>0</v>
      </c>
      <c r="S149">
        <v>6122</v>
      </c>
      <c r="T149">
        <v>30.24</v>
      </c>
      <c r="U149">
        <v>1974</v>
      </c>
      <c r="V149">
        <v>30.25</v>
      </c>
      <c r="W149" s="1" t="s">
        <v>22</v>
      </c>
    </row>
    <row r="150" spans="1:23" x14ac:dyDescent="0.25">
      <c r="A150" s="1" t="s">
        <v>19</v>
      </c>
      <c r="B150" t="s">
        <v>195</v>
      </c>
      <c r="C150" s="1" t="s">
        <v>21</v>
      </c>
      <c r="D150" s="1" t="str">
        <f>SUBSTITUTE(_xlfn.CONCAT(datosReto[[#This Row],[EMISORA]],"/",datosReto[[#This Row],[Column3]]),"/*","")</f>
        <v>KO</v>
      </c>
      <c r="E150">
        <v>1180</v>
      </c>
      <c r="F150">
        <v>1185</v>
      </c>
      <c r="G150">
        <v>1</v>
      </c>
      <c r="H150">
        <v>51</v>
      </c>
      <c r="I150">
        <v>16</v>
      </c>
      <c r="J150">
        <v>1189.99</v>
      </c>
      <c r="K150">
        <v>1180</v>
      </c>
      <c r="L150">
        <v>9003200</v>
      </c>
      <c r="M150">
        <v>10234100</v>
      </c>
      <c r="N150">
        <v>1185.0843139999999</v>
      </c>
      <c r="O150">
        <v>-0.42</v>
      </c>
      <c r="P150">
        <v>1</v>
      </c>
      <c r="Q150">
        <v>-23</v>
      </c>
      <c r="R150">
        <v>0</v>
      </c>
      <c r="S150">
        <v>112</v>
      </c>
      <c r="T150">
        <v>1179</v>
      </c>
      <c r="U150">
        <v>11700</v>
      </c>
      <c r="V150">
        <v>1189.97</v>
      </c>
      <c r="W150" s="1" t="s">
        <v>22</v>
      </c>
    </row>
    <row r="151" spans="1:23" x14ac:dyDescent="0.25">
      <c r="A151" s="1" t="s">
        <v>38</v>
      </c>
      <c r="B151" t="s">
        <v>193</v>
      </c>
      <c r="C151" s="1" t="s">
        <v>194</v>
      </c>
      <c r="D151" s="1" t="str">
        <f>SUBSTITUTE(_xlfn.CONCAT(datosReto[[#This Row],[EMISORA]],"/",datosReto[[#This Row],[Column3]]),"/*","")</f>
        <v>KOF/UBL</v>
      </c>
      <c r="E151">
        <v>123.15</v>
      </c>
      <c r="F151">
        <v>124.53</v>
      </c>
      <c r="G151">
        <v>1</v>
      </c>
      <c r="H151">
        <v>256307</v>
      </c>
      <c r="I151">
        <v>5228</v>
      </c>
      <c r="J151">
        <v>124.43</v>
      </c>
      <c r="K151">
        <v>122.71</v>
      </c>
      <c r="L151">
        <v>8335400</v>
      </c>
      <c r="M151">
        <v>8483800</v>
      </c>
      <c r="N151">
        <v>123.378378</v>
      </c>
      <c r="O151">
        <v>-1.1100000000000001</v>
      </c>
      <c r="P151">
        <v>1</v>
      </c>
      <c r="Q151">
        <v>-58</v>
      </c>
      <c r="R151">
        <v>0</v>
      </c>
      <c r="S151">
        <v>243</v>
      </c>
      <c r="T151">
        <v>123.13</v>
      </c>
      <c r="U151">
        <v>1594</v>
      </c>
      <c r="V151">
        <v>123.15</v>
      </c>
      <c r="W151" s="1" t="s">
        <v>22</v>
      </c>
    </row>
    <row r="152" spans="1:23" x14ac:dyDescent="0.25">
      <c r="A152" s="1" t="s">
        <v>38</v>
      </c>
      <c r="B152" t="s">
        <v>198</v>
      </c>
      <c r="C152" s="1" t="s">
        <v>29</v>
      </c>
      <c r="D152" s="1" t="str">
        <f>SUBSTITUTE(_xlfn.CONCAT(datosReto[[#This Row],[EMISORA]],"/",datosReto[[#This Row],[Column3]]),"/*","")</f>
        <v>LAB/B</v>
      </c>
      <c r="E152">
        <v>15.09</v>
      </c>
      <c r="F152">
        <v>14.46</v>
      </c>
      <c r="G152">
        <v>1</v>
      </c>
      <c r="H152">
        <v>1182072</v>
      </c>
      <c r="I152">
        <v>3057</v>
      </c>
      <c r="J152">
        <v>15.48</v>
      </c>
      <c r="K152">
        <v>14.03</v>
      </c>
      <c r="L152">
        <v>9381400</v>
      </c>
      <c r="M152">
        <v>8300000</v>
      </c>
      <c r="N152">
        <v>15.079818</v>
      </c>
      <c r="O152">
        <v>4.3600000000000003</v>
      </c>
      <c r="P152">
        <v>1</v>
      </c>
      <c r="Q152">
        <v>6</v>
      </c>
      <c r="R152">
        <v>0</v>
      </c>
      <c r="S152">
        <v>1342</v>
      </c>
      <c r="T152">
        <v>15.1</v>
      </c>
      <c r="U152">
        <v>1400</v>
      </c>
      <c r="V152">
        <v>15.12</v>
      </c>
      <c r="W152" s="1" t="s">
        <v>22</v>
      </c>
    </row>
    <row r="153" spans="1:23" x14ac:dyDescent="0.25">
      <c r="A153" s="1" t="s">
        <v>24</v>
      </c>
      <c r="B153" t="s">
        <v>196</v>
      </c>
      <c r="C153" s="1" t="s">
        <v>21</v>
      </c>
      <c r="D153" s="1" t="str">
        <f>SUBSTITUTE(_xlfn.CONCAT(datosReto[[#This Row],[EMISORA]],"/",datosReto[[#This Row],[Column3]]),"/*","")</f>
        <v>LABD</v>
      </c>
      <c r="E153">
        <v>410</v>
      </c>
      <c r="F153">
        <v>407</v>
      </c>
      <c r="G153">
        <v>1</v>
      </c>
      <c r="H153">
        <v>2250</v>
      </c>
      <c r="I153">
        <v>36</v>
      </c>
      <c r="J153">
        <v>423.99</v>
      </c>
      <c r="K153">
        <v>390.56</v>
      </c>
      <c r="L153">
        <v>9591900</v>
      </c>
      <c r="M153">
        <v>8314400</v>
      </c>
      <c r="N153">
        <v>419.93989800000003</v>
      </c>
      <c r="O153">
        <v>0.74</v>
      </c>
      <c r="P153">
        <v>1</v>
      </c>
      <c r="Q153">
        <v>62</v>
      </c>
      <c r="R153">
        <v>0</v>
      </c>
      <c r="S153">
        <v>8000</v>
      </c>
      <c r="T153">
        <v>405.01</v>
      </c>
      <c r="U153">
        <v>8000</v>
      </c>
      <c r="V153">
        <v>421.49</v>
      </c>
      <c r="W153" s="1" t="s">
        <v>22</v>
      </c>
    </row>
    <row r="154" spans="1:23" x14ac:dyDescent="0.25">
      <c r="A154" s="1" t="s">
        <v>24</v>
      </c>
      <c r="B154" t="s">
        <v>197</v>
      </c>
      <c r="C154" s="1" t="s">
        <v>21</v>
      </c>
      <c r="D154" s="1" t="str">
        <f>SUBSTITUTE(_xlfn.CONCAT(datosReto[[#This Row],[EMISORA]],"/",datosReto[[#This Row],[Column3]]),"/*","")</f>
        <v>LABU</v>
      </c>
      <c r="E154">
        <v>145</v>
      </c>
      <c r="F154">
        <v>144</v>
      </c>
      <c r="G154">
        <v>1</v>
      </c>
      <c r="H154">
        <v>5308</v>
      </c>
      <c r="I154">
        <v>38</v>
      </c>
      <c r="J154">
        <v>152</v>
      </c>
      <c r="K154">
        <v>140.1</v>
      </c>
      <c r="L154">
        <v>8310900</v>
      </c>
      <c r="M154">
        <v>10003500</v>
      </c>
      <c r="N154">
        <v>146.25698800000001</v>
      </c>
      <c r="O154">
        <v>0.69</v>
      </c>
      <c r="P154">
        <v>1</v>
      </c>
      <c r="Q154">
        <v>66</v>
      </c>
      <c r="R154">
        <v>0</v>
      </c>
      <c r="S154">
        <v>155000</v>
      </c>
      <c r="T154">
        <v>142.97</v>
      </c>
      <c r="U154">
        <v>100000</v>
      </c>
      <c r="V154">
        <v>146.44999999999999</v>
      </c>
      <c r="W154" s="1" t="s">
        <v>22</v>
      </c>
    </row>
    <row r="155" spans="1:23" x14ac:dyDescent="0.25">
      <c r="A155" s="1" t="s">
        <v>38</v>
      </c>
      <c r="B155" t="s">
        <v>199</v>
      </c>
      <c r="C155" s="1" t="s">
        <v>200</v>
      </c>
      <c r="D155" s="1" t="str">
        <f>SUBSTITUTE(_xlfn.CONCAT(datosReto[[#This Row],[EMISORA]],"/",datosReto[[#This Row],[Column3]]),"/*","")</f>
        <v>LACOMER/UBC</v>
      </c>
      <c r="E155">
        <v>36.69</v>
      </c>
      <c r="F155">
        <v>37.049999999999997</v>
      </c>
      <c r="G155">
        <v>1</v>
      </c>
      <c r="H155">
        <v>43519</v>
      </c>
      <c r="I155">
        <v>390</v>
      </c>
      <c r="J155">
        <v>37.21</v>
      </c>
      <c r="K155">
        <v>35.880000000000003</v>
      </c>
      <c r="L155">
        <v>8322000</v>
      </c>
      <c r="M155">
        <v>8545900</v>
      </c>
      <c r="N155">
        <v>36.660231000000003</v>
      </c>
      <c r="O155">
        <v>-0.97</v>
      </c>
      <c r="P155">
        <v>1</v>
      </c>
      <c r="Q155">
        <v>-54</v>
      </c>
      <c r="R155">
        <v>0</v>
      </c>
      <c r="S155">
        <v>545</v>
      </c>
      <c r="T155">
        <v>36.619999999999997</v>
      </c>
      <c r="U155">
        <v>100</v>
      </c>
      <c r="V155">
        <v>36.79</v>
      </c>
      <c r="W155" s="1" t="s">
        <v>22</v>
      </c>
    </row>
    <row r="156" spans="1:23" x14ac:dyDescent="0.25">
      <c r="A156" s="1" t="s">
        <v>38</v>
      </c>
      <c r="B156" t="s">
        <v>201</v>
      </c>
      <c r="C156" s="1" t="s">
        <v>29</v>
      </c>
      <c r="D156" s="1" t="str">
        <f>SUBSTITUTE(_xlfn.CONCAT(datosReto[[#This Row],[EMISORA]],"/",datosReto[[#This Row],[Column3]]),"/*","")</f>
        <v>LALA/B</v>
      </c>
      <c r="E156">
        <v>12.8</v>
      </c>
      <c r="F156">
        <v>12.8</v>
      </c>
      <c r="G156">
        <v>1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1</v>
      </c>
      <c r="Q156">
        <v>0</v>
      </c>
      <c r="R156">
        <v>0</v>
      </c>
      <c r="S156">
        <v>0</v>
      </c>
      <c r="T156">
        <v>12.1</v>
      </c>
      <c r="U156">
        <v>0</v>
      </c>
      <c r="V156">
        <v>12</v>
      </c>
      <c r="W156" s="1" t="s">
        <v>22</v>
      </c>
    </row>
    <row r="157" spans="1:23" x14ac:dyDescent="0.25">
      <c r="A157" s="1" t="s">
        <v>19</v>
      </c>
      <c r="B157" t="s">
        <v>202</v>
      </c>
      <c r="C157" s="1" t="s">
        <v>21</v>
      </c>
      <c r="D157" s="1" t="str">
        <f>SUBSTITUTE(_xlfn.CONCAT(datosReto[[#This Row],[EMISORA]],"/",datosReto[[#This Row],[Column3]]),"/*","")</f>
        <v>LCID</v>
      </c>
      <c r="E157">
        <v>273.01</v>
      </c>
      <c r="F157">
        <v>284.5</v>
      </c>
      <c r="G157">
        <v>1</v>
      </c>
      <c r="H157">
        <v>56</v>
      </c>
      <c r="I157">
        <v>6</v>
      </c>
      <c r="J157">
        <v>284.5</v>
      </c>
      <c r="K157">
        <v>273.01</v>
      </c>
      <c r="L157">
        <v>8451500</v>
      </c>
      <c r="M157">
        <v>9414000</v>
      </c>
      <c r="N157">
        <v>279.60839199999998</v>
      </c>
      <c r="O157">
        <v>-4.04</v>
      </c>
      <c r="P157">
        <v>1</v>
      </c>
      <c r="Q157">
        <v>-108</v>
      </c>
      <c r="R157">
        <v>0</v>
      </c>
      <c r="S157">
        <v>36800</v>
      </c>
      <c r="T157">
        <v>271.02</v>
      </c>
      <c r="U157">
        <v>5</v>
      </c>
      <c r="V157">
        <v>280</v>
      </c>
      <c r="W157" s="1" t="s">
        <v>22</v>
      </c>
    </row>
    <row r="158" spans="1:23" x14ac:dyDescent="0.25">
      <c r="A158" s="1" t="s">
        <v>24</v>
      </c>
      <c r="B158" t="s">
        <v>203</v>
      </c>
      <c r="C158" s="1" t="s">
        <v>21</v>
      </c>
      <c r="D158" s="1" t="str">
        <f>SUBSTITUTE(_xlfn.CONCAT(datosReto[[#This Row],[EMISORA]],"/",datosReto[[#This Row],[Column3]]),"/*","")</f>
        <v>LIT</v>
      </c>
      <c r="E158">
        <v>1356</v>
      </c>
      <c r="F158">
        <v>1370</v>
      </c>
      <c r="G158">
        <v>1</v>
      </c>
      <c r="H158">
        <v>42</v>
      </c>
      <c r="I158">
        <v>1</v>
      </c>
      <c r="J158">
        <v>1356</v>
      </c>
      <c r="K158">
        <v>1356</v>
      </c>
      <c r="L158">
        <v>9051300</v>
      </c>
      <c r="M158">
        <v>9051300</v>
      </c>
      <c r="N158">
        <v>1356</v>
      </c>
      <c r="O158">
        <v>-1.02</v>
      </c>
      <c r="P158">
        <v>1</v>
      </c>
      <c r="Q158">
        <v>-56</v>
      </c>
      <c r="R158">
        <v>0</v>
      </c>
      <c r="S158">
        <v>1000</v>
      </c>
      <c r="T158">
        <v>1356.02</v>
      </c>
      <c r="U158">
        <v>1500</v>
      </c>
      <c r="V158">
        <v>1367.09</v>
      </c>
      <c r="W158" s="1" t="s">
        <v>22</v>
      </c>
    </row>
    <row r="159" spans="1:23" x14ac:dyDescent="0.25">
      <c r="A159" s="1" t="s">
        <v>38</v>
      </c>
      <c r="B159" t="s">
        <v>204</v>
      </c>
      <c r="C159" s="1" t="s">
        <v>205</v>
      </c>
      <c r="D159" s="1" t="str">
        <f>SUBSTITUTE(_xlfn.CONCAT(datosReto[[#This Row],[EMISORA]],"/",datosReto[[#This Row],[Column3]]),"/*","")</f>
        <v>LIVEPOL/C-1</v>
      </c>
      <c r="E159">
        <v>98</v>
      </c>
      <c r="F159">
        <v>97.4</v>
      </c>
      <c r="G159">
        <v>1</v>
      </c>
      <c r="H159">
        <v>66389</v>
      </c>
      <c r="I159">
        <v>1033</v>
      </c>
      <c r="J159">
        <v>99.25</v>
      </c>
      <c r="K159">
        <v>96.74</v>
      </c>
      <c r="L159">
        <v>9555100</v>
      </c>
      <c r="M159">
        <v>8300000</v>
      </c>
      <c r="N159">
        <v>98.458309</v>
      </c>
      <c r="O159">
        <v>0.62</v>
      </c>
      <c r="P159">
        <v>1</v>
      </c>
      <c r="Q159">
        <v>69</v>
      </c>
      <c r="R159">
        <v>0</v>
      </c>
      <c r="S159">
        <v>704</v>
      </c>
      <c r="T159">
        <v>97.99</v>
      </c>
      <c r="U159">
        <v>100</v>
      </c>
      <c r="V159">
        <v>98.16</v>
      </c>
      <c r="W159" s="1" t="s">
        <v>22</v>
      </c>
    </row>
    <row r="160" spans="1:23" x14ac:dyDescent="0.25">
      <c r="A160" s="1" t="s">
        <v>19</v>
      </c>
      <c r="B160" t="s">
        <v>206</v>
      </c>
      <c r="C160" s="1" t="s">
        <v>21</v>
      </c>
      <c r="D160" s="1" t="str">
        <f>SUBSTITUTE(_xlfn.CONCAT(datosReto[[#This Row],[EMISORA]],"/",datosReto[[#This Row],[Column3]]),"/*","")</f>
        <v>LMND</v>
      </c>
      <c r="E160">
        <v>449.99</v>
      </c>
      <c r="F160">
        <v>462</v>
      </c>
      <c r="G160">
        <v>1</v>
      </c>
      <c r="H160">
        <v>14</v>
      </c>
      <c r="I160">
        <v>3</v>
      </c>
      <c r="J160">
        <v>462</v>
      </c>
      <c r="K160">
        <v>449.99</v>
      </c>
      <c r="L160">
        <v>8510800</v>
      </c>
      <c r="M160">
        <v>9120100</v>
      </c>
      <c r="N160">
        <v>454.27928600000001</v>
      </c>
      <c r="O160">
        <v>-2.6</v>
      </c>
      <c r="P160">
        <v>1</v>
      </c>
      <c r="Q160">
        <v>-92</v>
      </c>
      <c r="R160">
        <v>0</v>
      </c>
      <c r="S160">
        <v>1800</v>
      </c>
      <c r="T160">
        <v>449.99</v>
      </c>
      <c r="U160">
        <v>1800</v>
      </c>
      <c r="V160">
        <v>462.48</v>
      </c>
      <c r="W160" s="1" t="s">
        <v>22</v>
      </c>
    </row>
    <row r="161" spans="1:23" x14ac:dyDescent="0.25">
      <c r="A161" s="1" t="s">
        <v>24</v>
      </c>
      <c r="B161" t="s">
        <v>207</v>
      </c>
      <c r="C161" s="1" t="s">
        <v>73</v>
      </c>
      <c r="D161" s="1" t="str">
        <f>SUBSTITUTE(_xlfn.CONCAT(datosReto[[#This Row],[EMISORA]],"/",datosReto[[#This Row],[Column3]]),"/*","")</f>
        <v>LQDA/N</v>
      </c>
      <c r="E161">
        <v>100.13</v>
      </c>
      <c r="F161">
        <v>99.71</v>
      </c>
      <c r="G161">
        <v>1</v>
      </c>
      <c r="H161">
        <v>40508</v>
      </c>
      <c r="I161">
        <v>1</v>
      </c>
      <c r="J161">
        <v>100.13</v>
      </c>
      <c r="K161">
        <v>100.13</v>
      </c>
      <c r="L161">
        <v>9273200</v>
      </c>
      <c r="M161">
        <v>9273200</v>
      </c>
      <c r="N161">
        <v>100.13</v>
      </c>
      <c r="O161">
        <v>0.42</v>
      </c>
      <c r="P161">
        <v>1</v>
      </c>
      <c r="Q161">
        <v>80</v>
      </c>
      <c r="R161">
        <v>0</v>
      </c>
      <c r="S161">
        <v>0</v>
      </c>
      <c r="T161">
        <v>0</v>
      </c>
      <c r="U161">
        <v>885</v>
      </c>
      <c r="V161">
        <v>101.41</v>
      </c>
      <c r="W161" s="1" t="s">
        <v>22</v>
      </c>
    </row>
    <row r="162" spans="1:23" x14ac:dyDescent="0.25">
      <c r="A162" s="1" t="s">
        <v>19</v>
      </c>
      <c r="B162" t="s">
        <v>208</v>
      </c>
      <c r="C162" s="1" t="s">
        <v>21</v>
      </c>
      <c r="D162" s="1" t="str">
        <f>SUBSTITUTE(_xlfn.CONCAT(datosReto[[#This Row],[EMISORA]],"/",datosReto[[#This Row],[Column3]]),"/*","")</f>
        <v>MARA</v>
      </c>
      <c r="E162">
        <v>280</v>
      </c>
      <c r="F162">
        <v>276</v>
      </c>
      <c r="G162">
        <v>1</v>
      </c>
      <c r="H162">
        <v>819</v>
      </c>
      <c r="I162">
        <v>24</v>
      </c>
      <c r="J162">
        <v>286</v>
      </c>
      <c r="K162">
        <v>270</v>
      </c>
      <c r="L162">
        <v>9330300</v>
      </c>
      <c r="M162">
        <v>8554800</v>
      </c>
      <c r="N162">
        <v>279.23811899999998</v>
      </c>
      <c r="O162">
        <v>1.45</v>
      </c>
      <c r="P162">
        <v>1</v>
      </c>
      <c r="Q162">
        <v>33</v>
      </c>
      <c r="R162">
        <v>0</v>
      </c>
      <c r="S162">
        <v>14400</v>
      </c>
      <c r="T162">
        <v>265.11</v>
      </c>
      <c r="U162">
        <v>25</v>
      </c>
      <c r="V162">
        <v>280</v>
      </c>
      <c r="W162" s="1" t="s">
        <v>22</v>
      </c>
    </row>
    <row r="163" spans="1:23" x14ac:dyDescent="0.25">
      <c r="A163" s="1" t="s">
        <v>27</v>
      </c>
      <c r="B163" t="s">
        <v>209</v>
      </c>
      <c r="C163" s="1" t="s">
        <v>29</v>
      </c>
      <c r="D163" s="1" t="str">
        <f>SUBSTITUTE(_xlfn.CONCAT(datosReto[[#This Row],[EMISORA]],"/",datosReto[[#This Row],[Column3]]),"/*","")</f>
        <v>MAXIMO/B</v>
      </c>
      <c r="E163">
        <v>0.97035400000000005</v>
      </c>
      <c r="F163">
        <v>0.97035400000000005</v>
      </c>
      <c r="G163">
        <v>1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4.5019609999999997</v>
      </c>
      <c r="O163">
        <v>0</v>
      </c>
      <c r="P163">
        <v>1</v>
      </c>
      <c r="Q163">
        <v>0</v>
      </c>
      <c r="R163">
        <v>0</v>
      </c>
      <c r="S163">
        <v>0</v>
      </c>
      <c r="T163">
        <v>14.083194000000001</v>
      </c>
      <c r="U163">
        <v>0</v>
      </c>
      <c r="V163">
        <v>0</v>
      </c>
      <c r="W163" s="1" t="s">
        <v>22</v>
      </c>
    </row>
    <row r="164" spans="1:23" x14ac:dyDescent="0.25">
      <c r="A164" s="1" t="s">
        <v>27</v>
      </c>
      <c r="B164" t="s">
        <v>210</v>
      </c>
      <c r="C164" s="1" t="s">
        <v>29</v>
      </c>
      <c r="D164" s="1" t="str">
        <f>SUBSTITUTE(_xlfn.CONCAT(datosReto[[#This Row],[EMISORA]],"/",datosReto[[#This Row],[Column3]]),"/*","")</f>
        <v>MAYA/B</v>
      </c>
      <c r="E164">
        <v>36.915373000000002</v>
      </c>
      <c r="F164">
        <v>36.915373000000002</v>
      </c>
      <c r="G164">
        <v>1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-3.2492489999999998</v>
      </c>
      <c r="O164">
        <v>0</v>
      </c>
      <c r="P164">
        <v>1</v>
      </c>
      <c r="Q164">
        <v>0</v>
      </c>
      <c r="R164">
        <v>0</v>
      </c>
      <c r="S164">
        <v>0</v>
      </c>
      <c r="T164">
        <v>11.505240000000001</v>
      </c>
      <c r="U164">
        <v>0</v>
      </c>
      <c r="V164">
        <v>0</v>
      </c>
      <c r="W164" s="1" t="s">
        <v>22</v>
      </c>
    </row>
    <row r="165" spans="1:23" x14ac:dyDescent="0.25">
      <c r="A165" s="1" t="s">
        <v>24</v>
      </c>
      <c r="B165" t="s">
        <v>211</v>
      </c>
      <c r="C165" s="1" t="s">
        <v>21</v>
      </c>
      <c r="D165" s="1" t="str">
        <f>SUBSTITUTE(_xlfn.CONCAT(datosReto[[#This Row],[EMISORA]],"/",datosReto[[#This Row],[Column3]]),"/*","")</f>
        <v>MCHI</v>
      </c>
      <c r="E165">
        <v>749.32</v>
      </c>
      <c r="F165">
        <v>765</v>
      </c>
      <c r="G165">
        <v>1</v>
      </c>
      <c r="H165">
        <v>5</v>
      </c>
      <c r="I165">
        <v>3</v>
      </c>
      <c r="J165">
        <v>755.5</v>
      </c>
      <c r="K165">
        <v>749.32</v>
      </c>
      <c r="L165">
        <v>8300100</v>
      </c>
      <c r="M165">
        <v>8300100</v>
      </c>
      <c r="N165">
        <v>751.928</v>
      </c>
      <c r="O165">
        <v>-2.0499999999999998</v>
      </c>
      <c r="P165">
        <v>1</v>
      </c>
      <c r="Q165">
        <v>-84</v>
      </c>
      <c r="R165">
        <v>0</v>
      </c>
      <c r="S165">
        <v>26000</v>
      </c>
      <c r="T165">
        <v>745.01</v>
      </c>
      <c r="U165">
        <v>26000</v>
      </c>
      <c r="V165">
        <v>762.59</v>
      </c>
      <c r="W165" s="1" t="s">
        <v>22</v>
      </c>
    </row>
    <row r="166" spans="1:23" x14ac:dyDescent="0.25">
      <c r="A166" s="1" t="s">
        <v>38</v>
      </c>
      <c r="B166" t="s">
        <v>212</v>
      </c>
      <c r="C166" s="1" t="s">
        <v>29</v>
      </c>
      <c r="D166" s="1" t="str">
        <f>SUBSTITUTE(_xlfn.CONCAT(datosReto[[#This Row],[EMISORA]],"/",datosReto[[#This Row],[Column3]]),"/*","")</f>
        <v>MEDICA/B</v>
      </c>
      <c r="E166">
        <v>37.799999999999997</v>
      </c>
      <c r="F166">
        <v>38</v>
      </c>
      <c r="G166">
        <v>1</v>
      </c>
      <c r="H166">
        <v>1894</v>
      </c>
      <c r="I166">
        <v>22</v>
      </c>
      <c r="J166">
        <v>38</v>
      </c>
      <c r="K166">
        <v>37.700000000000003</v>
      </c>
      <c r="L166">
        <v>9375700</v>
      </c>
      <c r="M166">
        <v>9195800</v>
      </c>
      <c r="N166">
        <v>37.955570000000002</v>
      </c>
      <c r="O166">
        <v>-0.53</v>
      </c>
      <c r="P166">
        <v>1</v>
      </c>
      <c r="Q166">
        <v>-35</v>
      </c>
      <c r="R166">
        <v>0</v>
      </c>
      <c r="S166">
        <v>20</v>
      </c>
      <c r="T166">
        <v>37.81</v>
      </c>
      <c r="U166">
        <v>771</v>
      </c>
      <c r="V166">
        <v>38.32</v>
      </c>
      <c r="W166" s="1" t="s">
        <v>22</v>
      </c>
    </row>
    <row r="167" spans="1:23" x14ac:dyDescent="0.25">
      <c r="A167" s="1" t="s">
        <v>38</v>
      </c>
      <c r="B167" t="s">
        <v>213</v>
      </c>
      <c r="C167" s="1" t="s">
        <v>70</v>
      </c>
      <c r="D167" s="1" t="str">
        <f>SUBSTITUTE(_xlfn.CONCAT(datosReto[[#This Row],[EMISORA]],"/",datosReto[[#This Row],[Column3]]),"/*","")</f>
        <v>MEGA/CPO</v>
      </c>
      <c r="E167">
        <v>42.99</v>
      </c>
      <c r="F167">
        <v>42.97</v>
      </c>
      <c r="G167">
        <v>1</v>
      </c>
      <c r="H167">
        <v>60719</v>
      </c>
      <c r="I167">
        <v>771</v>
      </c>
      <c r="J167">
        <v>43.47</v>
      </c>
      <c r="K167">
        <v>42.55</v>
      </c>
      <c r="L167">
        <v>9484800</v>
      </c>
      <c r="M167">
        <v>8374700</v>
      </c>
      <c r="N167">
        <v>43.260993999999997</v>
      </c>
      <c r="O167">
        <v>0.05</v>
      </c>
      <c r="P167">
        <v>1</v>
      </c>
      <c r="Q167">
        <v>93</v>
      </c>
      <c r="R167">
        <v>0</v>
      </c>
      <c r="S167">
        <v>657</v>
      </c>
      <c r="T167">
        <v>42.99</v>
      </c>
      <c r="U167">
        <v>2033</v>
      </c>
      <c r="V167">
        <v>43.09</v>
      </c>
      <c r="W167" s="1" t="s">
        <v>22</v>
      </c>
    </row>
    <row r="168" spans="1:23" x14ac:dyDescent="0.25">
      <c r="A168" s="1" t="s">
        <v>19</v>
      </c>
      <c r="B168" t="s">
        <v>214</v>
      </c>
      <c r="C168" s="1" t="s">
        <v>21</v>
      </c>
      <c r="D168" s="1" t="str">
        <f>SUBSTITUTE(_xlfn.CONCAT(datosReto[[#This Row],[EMISORA]],"/",datosReto[[#This Row],[Column3]]),"/*","")</f>
        <v>META</v>
      </c>
      <c r="E168">
        <v>2002.21</v>
      </c>
      <c r="F168">
        <v>2587.4</v>
      </c>
      <c r="G168">
        <v>1</v>
      </c>
      <c r="H168">
        <v>30051</v>
      </c>
      <c r="I168">
        <v>742</v>
      </c>
      <c r="J168">
        <v>2034.99</v>
      </c>
      <c r="K168">
        <v>1940</v>
      </c>
      <c r="L168">
        <v>9243100</v>
      </c>
      <c r="M168">
        <v>8321500</v>
      </c>
      <c r="N168">
        <v>1990.4046129999999</v>
      </c>
      <c r="O168">
        <v>-22.62</v>
      </c>
      <c r="P168">
        <v>1</v>
      </c>
      <c r="Q168">
        <v>-126</v>
      </c>
      <c r="R168">
        <v>0</v>
      </c>
      <c r="S168">
        <v>2</v>
      </c>
      <c r="T168">
        <v>1995</v>
      </c>
      <c r="U168">
        <v>1860</v>
      </c>
      <c r="V168">
        <v>2002.21</v>
      </c>
      <c r="W168" s="1" t="s">
        <v>22</v>
      </c>
    </row>
    <row r="169" spans="1:23" x14ac:dyDescent="0.25">
      <c r="A169" s="1" t="s">
        <v>58</v>
      </c>
      <c r="B169" t="s">
        <v>215</v>
      </c>
      <c r="C169" s="1" t="s">
        <v>216</v>
      </c>
      <c r="D169" s="1" t="str">
        <f>SUBSTITUTE(_xlfn.CONCAT(datosReto[[#This Row],[EMISORA]],"/",datosReto[[#This Row],[Column3]]),"/*","")</f>
        <v>MEXTRAC/9</v>
      </c>
      <c r="E169">
        <v>0</v>
      </c>
      <c r="F169">
        <v>0</v>
      </c>
      <c r="G169">
        <v>1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1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 s="1" t="s">
        <v>22</v>
      </c>
    </row>
    <row r="170" spans="1:23" x14ac:dyDescent="0.25">
      <c r="A170" s="1" t="s">
        <v>38</v>
      </c>
      <c r="B170" t="s">
        <v>217</v>
      </c>
      <c r="C170" s="1" t="s">
        <v>218</v>
      </c>
      <c r="D170" s="1" t="str">
        <f>SUBSTITUTE(_xlfn.CONCAT(datosReto[[#This Row],[EMISORA]],"/",datosReto[[#This Row],[Column3]]),"/*","")</f>
        <v>MFRISCO/A-1</v>
      </c>
      <c r="E170">
        <v>2.35</v>
      </c>
      <c r="F170">
        <v>2.36</v>
      </c>
      <c r="G170">
        <v>1</v>
      </c>
      <c r="H170">
        <v>10</v>
      </c>
      <c r="I170">
        <v>7</v>
      </c>
      <c r="J170">
        <v>2.36</v>
      </c>
      <c r="K170">
        <v>2.35</v>
      </c>
      <c r="L170">
        <v>9005400</v>
      </c>
      <c r="M170">
        <v>8300000</v>
      </c>
      <c r="N170">
        <v>2.3559999999999999</v>
      </c>
      <c r="O170">
        <v>-0.42</v>
      </c>
      <c r="P170">
        <v>1</v>
      </c>
      <c r="Q170">
        <v>-22</v>
      </c>
      <c r="R170">
        <v>0</v>
      </c>
      <c r="S170">
        <v>214</v>
      </c>
      <c r="T170">
        <v>2.35</v>
      </c>
      <c r="U170">
        <v>7976</v>
      </c>
      <c r="V170">
        <v>2.38</v>
      </c>
      <c r="W170" s="1" t="s">
        <v>22</v>
      </c>
    </row>
    <row r="171" spans="1:23" x14ac:dyDescent="0.25">
      <c r="A171" s="1" t="s">
        <v>19</v>
      </c>
      <c r="B171" t="s">
        <v>219</v>
      </c>
      <c r="C171" s="1" t="s">
        <v>21</v>
      </c>
      <c r="D171" s="1" t="str">
        <f>SUBSTITUTE(_xlfn.CONCAT(datosReto[[#This Row],[EMISORA]],"/",datosReto[[#This Row],[Column3]]),"/*","")</f>
        <v>MRNA</v>
      </c>
      <c r="E171">
        <v>2884</v>
      </c>
      <c r="F171">
        <v>2819</v>
      </c>
      <c r="G171">
        <v>1</v>
      </c>
      <c r="H171">
        <v>359</v>
      </c>
      <c r="I171">
        <v>4</v>
      </c>
      <c r="J171">
        <v>2884</v>
      </c>
      <c r="K171">
        <v>2800</v>
      </c>
      <c r="L171">
        <v>9244400</v>
      </c>
      <c r="M171">
        <v>9184500</v>
      </c>
      <c r="N171">
        <v>2883.4038999999998</v>
      </c>
      <c r="O171">
        <v>2.31</v>
      </c>
      <c r="P171">
        <v>1</v>
      </c>
      <c r="Q171">
        <v>23</v>
      </c>
      <c r="R171">
        <v>0</v>
      </c>
      <c r="S171">
        <v>800</v>
      </c>
      <c r="T171">
        <v>2500.0100000000002</v>
      </c>
      <c r="U171">
        <v>800</v>
      </c>
      <c r="V171">
        <v>2883.99</v>
      </c>
      <c r="W171" s="1" t="s">
        <v>22</v>
      </c>
    </row>
    <row r="172" spans="1:23" x14ac:dyDescent="0.25">
      <c r="A172" s="1" t="s">
        <v>19</v>
      </c>
      <c r="B172" t="s">
        <v>220</v>
      </c>
      <c r="C172" s="1" t="s">
        <v>21</v>
      </c>
      <c r="D172" s="1" t="str">
        <f>SUBSTITUTE(_xlfn.CONCAT(datosReto[[#This Row],[EMISORA]],"/",datosReto[[#This Row],[Column3]]),"/*","")</f>
        <v>MRO</v>
      </c>
      <c r="E172">
        <v>620</v>
      </c>
      <c r="F172">
        <v>601</v>
      </c>
      <c r="G172">
        <v>1</v>
      </c>
      <c r="H172">
        <v>3</v>
      </c>
      <c r="I172">
        <v>1</v>
      </c>
      <c r="J172">
        <v>620</v>
      </c>
      <c r="K172">
        <v>620</v>
      </c>
      <c r="L172">
        <v>8350600</v>
      </c>
      <c r="M172">
        <v>8350600</v>
      </c>
      <c r="N172">
        <v>620</v>
      </c>
      <c r="O172">
        <v>3.16</v>
      </c>
      <c r="P172">
        <v>1</v>
      </c>
      <c r="Q172">
        <v>15</v>
      </c>
      <c r="R172">
        <v>0</v>
      </c>
      <c r="S172">
        <v>19600</v>
      </c>
      <c r="T172">
        <v>607.62</v>
      </c>
      <c r="U172">
        <v>29400</v>
      </c>
      <c r="V172">
        <v>627.17999999999995</v>
      </c>
      <c r="W172" s="1" t="s">
        <v>22</v>
      </c>
    </row>
    <row r="173" spans="1:23" x14ac:dyDescent="0.25">
      <c r="A173" s="1" t="s">
        <v>19</v>
      </c>
      <c r="B173" t="s">
        <v>221</v>
      </c>
      <c r="C173" s="1" t="s">
        <v>21</v>
      </c>
      <c r="D173" s="1" t="str">
        <f>SUBSTITUTE(_xlfn.CONCAT(datosReto[[#This Row],[EMISORA]],"/",datosReto[[#This Row],[Column3]]),"/*","")</f>
        <v>MSFT</v>
      </c>
      <c r="E173">
        <v>4517.6499999999996</v>
      </c>
      <c r="F173">
        <v>4592.84</v>
      </c>
      <c r="G173">
        <v>1</v>
      </c>
      <c r="H173">
        <v>1510</v>
      </c>
      <c r="I173">
        <v>109</v>
      </c>
      <c r="J173">
        <v>4606.0600000000004</v>
      </c>
      <c r="K173">
        <v>4510</v>
      </c>
      <c r="L173">
        <v>8324500</v>
      </c>
      <c r="M173">
        <v>8562600</v>
      </c>
      <c r="N173">
        <v>4546.2979059999998</v>
      </c>
      <c r="O173">
        <v>-1.6400000000000001</v>
      </c>
      <c r="P173">
        <v>1</v>
      </c>
      <c r="Q173">
        <v>-75</v>
      </c>
      <c r="R173">
        <v>0</v>
      </c>
      <c r="S173">
        <v>1</v>
      </c>
      <c r="T173">
        <v>4510.21</v>
      </c>
      <c r="U173">
        <v>500</v>
      </c>
      <c r="V173">
        <v>4512.96</v>
      </c>
      <c r="W173" s="1" t="s">
        <v>22</v>
      </c>
    </row>
    <row r="174" spans="1:23" x14ac:dyDescent="0.25">
      <c r="A174" s="1" t="s">
        <v>58</v>
      </c>
      <c r="B174" t="s">
        <v>222</v>
      </c>
      <c r="C174" s="1" t="s">
        <v>90</v>
      </c>
      <c r="D174" s="1" t="str">
        <f>SUBSTITUTE(_xlfn.CONCAT(datosReto[[#This Row],[EMISORA]],"/",datosReto[[#This Row],[Column3]]),"/*","")</f>
        <v>NAFTRAC/ISHRS</v>
      </c>
      <c r="E174">
        <v>49</v>
      </c>
      <c r="F174">
        <v>49.2</v>
      </c>
      <c r="G174">
        <v>1</v>
      </c>
      <c r="H174">
        <v>536328</v>
      </c>
      <c r="I174">
        <v>114</v>
      </c>
      <c r="J174">
        <v>49.23</v>
      </c>
      <c r="K174">
        <v>48.82</v>
      </c>
      <c r="L174">
        <v>8330200</v>
      </c>
      <c r="M174">
        <v>8444600</v>
      </c>
      <c r="N174">
        <v>49.041581000000001</v>
      </c>
      <c r="O174">
        <v>-0.41</v>
      </c>
      <c r="P174">
        <v>1</v>
      </c>
      <c r="Q174">
        <v>-21</v>
      </c>
      <c r="R174">
        <v>0</v>
      </c>
      <c r="S174">
        <v>109288</v>
      </c>
      <c r="T174">
        <v>49</v>
      </c>
      <c r="U174">
        <v>599</v>
      </c>
      <c r="V174">
        <v>49.02</v>
      </c>
      <c r="W174" s="1" t="s">
        <v>22</v>
      </c>
    </row>
    <row r="175" spans="1:23" x14ac:dyDescent="0.25">
      <c r="A175" s="1" t="s">
        <v>19</v>
      </c>
      <c r="B175" t="s">
        <v>223</v>
      </c>
      <c r="C175" s="1" t="s">
        <v>73</v>
      </c>
      <c r="D175" s="1" t="str">
        <f>SUBSTITUTE(_xlfn.CONCAT(datosReto[[#This Row],[EMISORA]],"/",datosReto[[#This Row],[Column3]]),"/*","")</f>
        <v>NCLH/N</v>
      </c>
      <c r="E175">
        <v>319</v>
      </c>
      <c r="F175">
        <v>319.99</v>
      </c>
      <c r="G175">
        <v>1</v>
      </c>
      <c r="H175">
        <v>34</v>
      </c>
      <c r="I175">
        <v>2</v>
      </c>
      <c r="J175">
        <v>319</v>
      </c>
      <c r="K175">
        <v>316.13</v>
      </c>
      <c r="L175">
        <v>10063200</v>
      </c>
      <c r="M175">
        <v>10011100</v>
      </c>
      <c r="N175">
        <v>316.97411799999998</v>
      </c>
      <c r="O175">
        <v>-0.31</v>
      </c>
      <c r="P175">
        <v>1</v>
      </c>
      <c r="Q175">
        <v>-16</v>
      </c>
      <c r="R175">
        <v>0</v>
      </c>
      <c r="S175">
        <v>29000</v>
      </c>
      <c r="T175">
        <v>317.10000000000002</v>
      </c>
      <c r="U175">
        <v>30500</v>
      </c>
      <c r="V175">
        <v>320.29000000000002</v>
      </c>
      <c r="W175" s="1" t="s">
        <v>22</v>
      </c>
    </row>
    <row r="176" spans="1:23" x14ac:dyDescent="0.25">
      <c r="A176" s="1" t="s">
        <v>38</v>
      </c>
      <c r="B176" t="s">
        <v>224</v>
      </c>
      <c r="C176" s="1" t="s">
        <v>50</v>
      </c>
      <c r="D176" s="1" t="str">
        <f>SUBSTITUTE(_xlfn.CONCAT(datosReto[[#This Row],[EMISORA]],"/",datosReto[[#This Row],[Column3]]),"/*","")</f>
        <v>NEMAK/A</v>
      </c>
      <c r="E176">
        <v>5.34</v>
      </c>
      <c r="F176">
        <v>5.39</v>
      </c>
      <c r="G176">
        <v>1</v>
      </c>
      <c r="H176">
        <v>1389113</v>
      </c>
      <c r="I176">
        <v>2006</v>
      </c>
      <c r="J176">
        <v>5.39</v>
      </c>
      <c r="K176">
        <v>5.27</v>
      </c>
      <c r="L176">
        <v>8463300</v>
      </c>
      <c r="M176">
        <v>10184400</v>
      </c>
      <c r="N176">
        <v>5.3307779999999996</v>
      </c>
      <c r="O176">
        <v>-0.93</v>
      </c>
      <c r="P176">
        <v>1</v>
      </c>
      <c r="Q176">
        <v>-51</v>
      </c>
      <c r="R176">
        <v>0</v>
      </c>
      <c r="S176">
        <v>8827</v>
      </c>
      <c r="T176">
        <v>5.34</v>
      </c>
      <c r="U176">
        <v>39660</v>
      </c>
      <c r="V176">
        <v>5.35</v>
      </c>
      <c r="W176" s="1" t="s">
        <v>22</v>
      </c>
    </row>
    <row r="177" spans="1:23" x14ac:dyDescent="0.25">
      <c r="A177" s="1" t="s">
        <v>19</v>
      </c>
      <c r="B177" t="s">
        <v>225</v>
      </c>
      <c r="C177" s="1" t="s">
        <v>21</v>
      </c>
      <c r="D177" s="1" t="str">
        <f>SUBSTITUTE(_xlfn.CONCAT(datosReto[[#This Row],[EMISORA]],"/",datosReto[[#This Row],[Column3]]),"/*","")</f>
        <v>NFLX</v>
      </c>
      <c r="E177">
        <v>6015</v>
      </c>
      <c r="F177">
        <v>5960</v>
      </c>
      <c r="G177">
        <v>1</v>
      </c>
      <c r="H177">
        <v>38</v>
      </c>
      <c r="I177">
        <v>12</v>
      </c>
      <c r="J177">
        <v>6020</v>
      </c>
      <c r="K177">
        <v>5820.11</v>
      </c>
      <c r="L177">
        <v>9240600</v>
      </c>
      <c r="M177">
        <v>9012900</v>
      </c>
      <c r="N177">
        <v>5962.4894729999996</v>
      </c>
      <c r="O177">
        <v>0.92</v>
      </c>
      <c r="P177">
        <v>1</v>
      </c>
      <c r="Q177">
        <v>51</v>
      </c>
      <c r="R177">
        <v>0</v>
      </c>
      <c r="S177">
        <v>1110</v>
      </c>
      <c r="T177">
        <v>5920.01</v>
      </c>
      <c r="U177">
        <v>1400</v>
      </c>
      <c r="V177">
        <v>6099.97</v>
      </c>
      <c r="W177" s="1" t="s">
        <v>22</v>
      </c>
    </row>
    <row r="178" spans="1:23" x14ac:dyDescent="0.25">
      <c r="A178" s="1" t="s">
        <v>19</v>
      </c>
      <c r="B178" t="s">
        <v>226</v>
      </c>
      <c r="C178" s="1" t="s">
        <v>73</v>
      </c>
      <c r="D178" s="1" t="str">
        <f>SUBSTITUTE(_xlfn.CONCAT(datosReto[[#This Row],[EMISORA]],"/",datosReto[[#This Row],[Column3]]),"/*","")</f>
        <v>NIO/N</v>
      </c>
      <c r="E178">
        <v>201.58</v>
      </c>
      <c r="F178">
        <v>215.52</v>
      </c>
      <c r="G178">
        <v>1</v>
      </c>
      <c r="H178">
        <v>61714</v>
      </c>
      <c r="I178">
        <v>106</v>
      </c>
      <c r="J178">
        <v>213.91</v>
      </c>
      <c r="K178">
        <v>199</v>
      </c>
      <c r="L178">
        <v>8300200</v>
      </c>
      <c r="M178">
        <v>9110900</v>
      </c>
      <c r="N178">
        <v>208.99104299999999</v>
      </c>
      <c r="O178">
        <v>-6.47</v>
      </c>
      <c r="P178">
        <v>1</v>
      </c>
      <c r="Q178">
        <v>-122</v>
      </c>
      <c r="R178">
        <v>0</v>
      </c>
      <c r="S178">
        <v>2000</v>
      </c>
      <c r="T178">
        <v>200.89</v>
      </c>
      <c r="U178">
        <v>5000</v>
      </c>
      <c r="V178">
        <v>201.59</v>
      </c>
      <c r="W178" s="1" t="s">
        <v>22</v>
      </c>
    </row>
    <row r="179" spans="1:23" x14ac:dyDescent="0.25">
      <c r="A179" s="1" t="s">
        <v>19</v>
      </c>
      <c r="B179" t="s">
        <v>227</v>
      </c>
      <c r="C179" s="1" t="s">
        <v>21</v>
      </c>
      <c r="D179" s="1" t="str">
        <f>SUBSTITUTE(_xlfn.CONCAT(datosReto[[#This Row],[EMISORA]],"/",datosReto[[#This Row],[Column3]]),"/*","")</f>
        <v>NKE</v>
      </c>
      <c r="E179">
        <v>1825.25</v>
      </c>
      <c r="F179">
        <v>1843</v>
      </c>
      <c r="G179">
        <v>1</v>
      </c>
      <c r="H179">
        <v>12</v>
      </c>
      <c r="I179">
        <v>4</v>
      </c>
      <c r="J179">
        <v>1843</v>
      </c>
      <c r="K179">
        <v>1819</v>
      </c>
      <c r="L179">
        <v>8424900</v>
      </c>
      <c r="M179">
        <v>9430700</v>
      </c>
      <c r="N179">
        <v>1822.7225000000001</v>
      </c>
      <c r="O179">
        <v>-0.96</v>
      </c>
      <c r="P179">
        <v>1</v>
      </c>
      <c r="Q179">
        <v>-53</v>
      </c>
      <c r="R179">
        <v>0</v>
      </c>
      <c r="S179">
        <v>2000</v>
      </c>
      <c r="T179">
        <v>1808.02</v>
      </c>
      <c r="U179">
        <v>3000</v>
      </c>
      <c r="V179">
        <v>1847.59</v>
      </c>
      <c r="W179" s="1" t="s">
        <v>22</v>
      </c>
    </row>
    <row r="180" spans="1:23" x14ac:dyDescent="0.25">
      <c r="A180" s="1" t="s">
        <v>19</v>
      </c>
      <c r="B180" t="s">
        <v>228</v>
      </c>
      <c r="C180" s="1" t="s">
        <v>21</v>
      </c>
      <c r="D180" s="1" t="str">
        <f>SUBSTITUTE(_xlfn.CONCAT(datosReto[[#This Row],[EMISORA]],"/",datosReto[[#This Row],[Column3]]),"/*","")</f>
        <v>NKLA</v>
      </c>
      <c r="E180">
        <v>62.49</v>
      </c>
      <c r="F180">
        <v>63.7</v>
      </c>
      <c r="G180">
        <v>1</v>
      </c>
      <c r="H180">
        <v>90</v>
      </c>
      <c r="I180">
        <v>10</v>
      </c>
      <c r="J180">
        <v>62.5</v>
      </c>
      <c r="K180">
        <v>61.2</v>
      </c>
      <c r="L180">
        <v>8544700</v>
      </c>
      <c r="M180">
        <v>9592700</v>
      </c>
      <c r="N180">
        <v>61.566889000000003</v>
      </c>
      <c r="O180">
        <v>-1.9</v>
      </c>
      <c r="P180">
        <v>1</v>
      </c>
      <c r="Q180">
        <v>-80</v>
      </c>
      <c r="R180">
        <v>0</v>
      </c>
      <c r="S180">
        <v>101</v>
      </c>
      <c r="T180">
        <v>61.01</v>
      </c>
      <c r="U180">
        <v>50000</v>
      </c>
      <c r="V180">
        <v>62.49</v>
      </c>
      <c r="W180" s="1" t="s">
        <v>22</v>
      </c>
    </row>
    <row r="181" spans="1:23" x14ac:dyDescent="0.25">
      <c r="A181" s="1" t="s">
        <v>19</v>
      </c>
      <c r="B181" t="s">
        <v>229</v>
      </c>
      <c r="C181" s="1" t="s">
        <v>73</v>
      </c>
      <c r="D181" s="1" t="str">
        <f>SUBSTITUTE(_xlfn.CONCAT(datosReto[[#This Row],[EMISORA]],"/",datosReto[[#This Row],[Column3]]),"/*","")</f>
        <v>NU/N</v>
      </c>
      <c r="E181">
        <v>87</v>
      </c>
      <c r="F181">
        <v>88</v>
      </c>
      <c r="G181">
        <v>1</v>
      </c>
      <c r="H181">
        <v>601</v>
      </c>
      <c r="I181">
        <v>19</v>
      </c>
      <c r="J181">
        <v>89.58</v>
      </c>
      <c r="K181">
        <v>86.5</v>
      </c>
      <c r="L181">
        <v>10085300</v>
      </c>
      <c r="M181">
        <v>9425000</v>
      </c>
      <c r="N181">
        <v>87.693145000000001</v>
      </c>
      <c r="O181">
        <v>-1.1400000000000001</v>
      </c>
      <c r="P181">
        <v>1</v>
      </c>
      <c r="Q181">
        <v>-59</v>
      </c>
      <c r="R181">
        <v>0</v>
      </c>
      <c r="S181">
        <v>50000</v>
      </c>
      <c r="T181">
        <v>87.06</v>
      </c>
      <c r="U181">
        <v>100000</v>
      </c>
      <c r="V181">
        <v>88.89</v>
      </c>
      <c r="W181" s="1" t="s">
        <v>22</v>
      </c>
    </row>
    <row r="182" spans="1:23" x14ac:dyDescent="0.25">
      <c r="A182" s="1" t="s">
        <v>19</v>
      </c>
      <c r="B182" t="s">
        <v>230</v>
      </c>
      <c r="C182" s="1" t="s">
        <v>21</v>
      </c>
      <c r="D182" s="1" t="str">
        <f>SUBSTITUTE(_xlfn.CONCAT(datosReto[[#This Row],[EMISORA]],"/",datosReto[[#This Row],[Column3]]),"/*","")</f>
        <v>NVAX</v>
      </c>
      <c r="E182">
        <v>458.79</v>
      </c>
      <c r="F182">
        <v>458.3</v>
      </c>
      <c r="G182">
        <v>1</v>
      </c>
      <c r="H182">
        <v>351</v>
      </c>
      <c r="I182">
        <v>7</v>
      </c>
      <c r="J182">
        <v>458.79</v>
      </c>
      <c r="K182">
        <v>443</v>
      </c>
      <c r="L182">
        <v>10322500</v>
      </c>
      <c r="M182">
        <v>8343300</v>
      </c>
      <c r="N182">
        <v>444.62219399999998</v>
      </c>
      <c r="O182">
        <v>0.11</v>
      </c>
      <c r="P182">
        <v>1</v>
      </c>
      <c r="Q182">
        <v>88</v>
      </c>
      <c r="R182">
        <v>0</v>
      </c>
      <c r="S182">
        <v>900</v>
      </c>
      <c r="T182">
        <v>445.01</v>
      </c>
      <c r="U182">
        <v>2700</v>
      </c>
      <c r="V182">
        <v>481.99</v>
      </c>
      <c r="W182" s="1" t="s">
        <v>22</v>
      </c>
    </row>
    <row r="183" spans="1:23" x14ac:dyDescent="0.25">
      <c r="A183" s="1" t="s">
        <v>19</v>
      </c>
      <c r="B183" t="s">
        <v>231</v>
      </c>
      <c r="C183" s="1" t="s">
        <v>21</v>
      </c>
      <c r="D183" s="1" t="str">
        <f>SUBSTITUTE(_xlfn.CONCAT(datosReto[[#This Row],[EMISORA]],"/",datosReto[[#This Row],[Column3]]),"/*","")</f>
        <v>NVDA</v>
      </c>
      <c r="E183">
        <v>2644.16</v>
      </c>
      <c r="F183">
        <v>2570</v>
      </c>
      <c r="G183">
        <v>1</v>
      </c>
      <c r="H183">
        <v>767</v>
      </c>
      <c r="I183">
        <v>58</v>
      </c>
      <c r="J183">
        <v>2750</v>
      </c>
      <c r="K183">
        <v>2591.83</v>
      </c>
      <c r="L183">
        <v>8340700</v>
      </c>
      <c r="M183">
        <v>8432100</v>
      </c>
      <c r="N183">
        <v>2724.3280049999998</v>
      </c>
      <c r="O183">
        <v>2.89</v>
      </c>
      <c r="P183">
        <v>1</v>
      </c>
      <c r="Q183">
        <v>18</v>
      </c>
      <c r="R183">
        <v>0</v>
      </c>
      <c r="S183">
        <v>1400</v>
      </c>
      <c r="T183">
        <v>2631.03</v>
      </c>
      <c r="U183">
        <v>2100</v>
      </c>
      <c r="V183">
        <v>2683.18</v>
      </c>
      <c r="W183" s="1" t="s">
        <v>22</v>
      </c>
    </row>
    <row r="184" spans="1:23" x14ac:dyDescent="0.25">
      <c r="A184" s="1" t="s">
        <v>19</v>
      </c>
      <c r="B184" t="s">
        <v>232</v>
      </c>
      <c r="C184" s="1" t="s">
        <v>21</v>
      </c>
      <c r="D184" s="1" t="str">
        <f>SUBSTITUTE(_xlfn.CONCAT(datosReto[[#This Row],[EMISORA]],"/",datosReto[[#This Row],[Column3]]),"/*","")</f>
        <v>NVTA</v>
      </c>
      <c r="E184">
        <v>47.5</v>
      </c>
      <c r="F184">
        <v>50</v>
      </c>
      <c r="G184">
        <v>1</v>
      </c>
      <c r="H184">
        <v>18</v>
      </c>
      <c r="I184">
        <v>6</v>
      </c>
      <c r="J184">
        <v>50</v>
      </c>
      <c r="K184">
        <v>47.5</v>
      </c>
      <c r="L184">
        <v>8350000</v>
      </c>
      <c r="M184">
        <v>8515300</v>
      </c>
      <c r="N184">
        <v>48.333334000000001</v>
      </c>
      <c r="O184">
        <v>-5</v>
      </c>
      <c r="P184">
        <v>1</v>
      </c>
      <c r="Q184">
        <v>-116</v>
      </c>
      <c r="R184">
        <v>0</v>
      </c>
      <c r="S184">
        <v>88</v>
      </c>
      <c r="T184">
        <v>45</v>
      </c>
      <c r="U184">
        <v>10</v>
      </c>
      <c r="V184">
        <v>53.5</v>
      </c>
      <c r="W184" s="1" t="s">
        <v>22</v>
      </c>
    </row>
    <row r="185" spans="1:23" x14ac:dyDescent="0.25">
      <c r="A185" s="1" t="s">
        <v>38</v>
      </c>
      <c r="B185" t="s">
        <v>233</v>
      </c>
      <c r="C185" s="1" t="s">
        <v>29</v>
      </c>
      <c r="D185" s="1" t="str">
        <f>SUBSTITUTE(_xlfn.CONCAT(datosReto[[#This Row],[EMISORA]],"/",datosReto[[#This Row],[Column3]]),"/*","")</f>
        <v>OMA/B</v>
      </c>
      <c r="E185">
        <v>157.24</v>
      </c>
      <c r="F185">
        <v>157.06</v>
      </c>
      <c r="G185">
        <v>1</v>
      </c>
      <c r="H185">
        <v>605053</v>
      </c>
      <c r="I185">
        <v>2909</v>
      </c>
      <c r="J185">
        <v>159.5</v>
      </c>
      <c r="K185">
        <v>155.44</v>
      </c>
      <c r="L185">
        <v>9181000</v>
      </c>
      <c r="M185">
        <v>8343100</v>
      </c>
      <c r="N185">
        <v>158.076885</v>
      </c>
      <c r="O185">
        <v>0.11</v>
      </c>
      <c r="P185">
        <v>1</v>
      </c>
      <c r="Q185">
        <v>87</v>
      </c>
      <c r="R185">
        <v>0</v>
      </c>
      <c r="S185">
        <v>200</v>
      </c>
      <c r="T185">
        <v>157.35</v>
      </c>
      <c r="U185">
        <v>1400</v>
      </c>
      <c r="V185">
        <v>157.44</v>
      </c>
      <c r="W185" s="1" t="s">
        <v>22</v>
      </c>
    </row>
    <row r="186" spans="1:23" x14ac:dyDescent="0.25">
      <c r="A186" s="1" t="s">
        <v>27</v>
      </c>
      <c r="B186" t="s">
        <v>234</v>
      </c>
      <c r="C186" s="1" t="s">
        <v>29</v>
      </c>
      <c r="D186" s="1" t="str">
        <f>SUBSTITUTE(_xlfn.CONCAT(datosReto[[#This Row],[EMISORA]],"/",datosReto[[#This Row],[Column3]]),"/*","")</f>
        <v>OPORT1/B</v>
      </c>
      <c r="E186">
        <v>5.5162329999999997</v>
      </c>
      <c r="F186">
        <v>5.5162329999999997</v>
      </c>
      <c r="G186">
        <v>1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-16.076817999999999</v>
      </c>
      <c r="O186">
        <v>0</v>
      </c>
      <c r="P186">
        <v>1</v>
      </c>
      <c r="Q186">
        <v>0</v>
      </c>
      <c r="R186">
        <v>0</v>
      </c>
      <c r="S186">
        <v>0</v>
      </c>
      <c r="T186">
        <v>28.127666000000001</v>
      </c>
      <c r="U186">
        <v>0</v>
      </c>
      <c r="V186">
        <v>0</v>
      </c>
      <c r="W186" s="1" t="s">
        <v>22</v>
      </c>
    </row>
    <row r="187" spans="1:23" x14ac:dyDescent="0.25">
      <c r="A187" s="1" t="s">
        <v>38</v>
      </c>
      <c r="B187" t="s">
        <v>235</v>
      </c>
      <c r="C187" s="1" t="s">
        <v>21</v>
      </c>
      <c r="D187" s="1" t="str">
        <f>SUBSTITUTE(_xlfn.CONCAT(datosReto[[#This Row],[EMISORA]],"/",datosReto[[#This Row],[Column3]]),"/*","")</f>
        <v>ORBIA</v>
      </c>
      <c r="E187">
        <v>34.659999999999997</v>
      </c>
      <c r="F187">
        <v>36.270000000000003</v>
      </c>
      <c r="G187">
        <v>1</v>
      </c>
      <c r="H187">
        <v>4981353</v>
      </c>
      <c r="I187">
        <v>2256</v>
      </c>
      <c r="J187">
        <v>36.21</v>
      </c>
      <c r="K187">
        <v>34.49</v>
      </c>
      <c r="L187">
        <v>8300000</v>
      </c>
      <c r="M187">
        <v>10274100</v>
      </c>
      <c r="N187">
        <v>35.378430000000002</v>
      </c>
      <c r="O187">
        <v>-4.4400000000000004</v>
      </c>
      <c r="P187">
        <v>1</v>
      </c>
      <c r="Q187">
        <v>-110</v>
      </c>
      <c r="R187">
        <v>0</v>
      </c>
      <c r="S187">
        <v>995</v>
      </c>
      <c r="T187">
        <v>34.659999999999997</v>
      </c>
      <c r="U187">
        <v>580</v>
      </c>
      <c r="V187">
        <v>34.700000000000003</v>
      </c>
      <c r="W187" s="1" t="s">
        <v>22</v>
      </c>
    </row>
    <row r="188" spans="1:23" x14ac:dyDescent="0.25">
      <c r="A188" s="1" t="s">
        <v>19</v>
      </c>
      <c r="B188" t="s">
        <v>236</v>
      </c>
      <c r="C188" s="1" t="s">
        <v>21</v>
      </c>
      <c r="D188" s="1" t="str">
        <f>SUBSTITUTE(_xlfn.CONCAT(datosReto[[#This Row],[EMISORA]],"/",datosReto[[#This Row],[Column3]]),"/*","")</f>
        <v>OXY1</v>
      </c>
      <c r="E188">
        <v>1451</v>
      </c>
      <c r="F188">
        <v>1444.01</v>
      </c>
      <c r="G188">
        <v>1</v>
      </c>
      <c r="H188">
        <v>505</v>
      </c>
      <c r="I188">
        <v>14</v>
      </c>
      <c r="J188">
        <v>1470</v>
      </c>
      <c r="K188">
        <v>1451</v>
      </c>
      <c r="L188">
        <v>8345700</v>
      </c>
      <c r="M188">
        <v>9235400</v>
      </c>
      <c r="N188">
        <v>1469.9014259999999</v>
      </c>
      <c r="O188">
        <v>0.48</v>
      </c>
      <c r="P188">
        <v>1</v>
      </c>
      <c r="Q188">
        <v>76</v>
      </c>
      <c r="R188">
        <v>0</v>
      </c>
      <c r="S188">
        <v>2800</v>
      </c>
      <c r="T188">
        <v>1450.01</v>
      </c>
      <c r="U188">
        <v>2800</v>
      </c>
      <c r="V188">
        <v>1470.98</v>
      </c>
      <c r="W188" s="1" t="s">
        <v>22</v>
      </c>
    </row>
    <row r="189" spans="1:23" x14ac:dyDescent="0.25">
      <c r="A189" s="1" t="s">
        <v>38</v>
      </c>
      <c r="B189" t="s">
        <v>237</v>
      </c>
      <c r="C189" s="1" t="s">
        <v>21</v>
      </c>
      <c r="D189" s="1" t="str">
        <f>SUBSTITUTE(_xlfn.CONCAT(datosReto[[#This Row],[EMISORA]],"/",datosReto[[#This Row],[Column3]]),"/*","")</f>
        <v>PE&amp;OLES</v>
      </c>
      <c r="E189">
        <v>209.39</v>
      </c>
      <c r="F189">
        <v>215.41</v>
      </c>
      <c r="G189">
        <v>1</v>
      </c>
      <c r="H189">
        <v>47780</v>
      </c>
      <c r="I189">
        <v>1655</v>
      </c>
      <c r="J189">
        <v>220.74</v>
      </c>
      <c r="K189">
        <v>209.39</v>
      </c>
      <c r="L189">
        <v>8560400</v>
      </c>
      <c r="M189">
        <v>10383800</v>
      </c>
      <c r="N189">
        <v>214.02263600000001</v>
      </c>
      <c r="O189">
        <v>-2.79</v>
      </c>
      <c r="P189">
        <v>1</v>
      </c>
      <c r="Q189">
        <v>-94</v>
      </c>
      <c r="R189">
        <v>0</v>
      </c>
      <c r="S189">
        <v>100</v>
      </c>
      <c r="T189">
        <v>209.35</v>
      </c>
      <c r="U189">
        <v>201</v>
      </c>
      <c r="V189">
        <v>209.4</v>
      </c>
      <c r="W189" s="1" t="s">
        <v>22</v>
      </c>
    </row>
    <row r="190" spans="1:23" x14ac:dyDescent="0.25">
      <c r="A190" s="1" t="s">
        <v>19</v>
      </c>
      <c r="B190" t="s">
        <v>238</v>
      </c>
      <c r="C190" s="1" t="s">
        <v>21</v>
      </c>
      <c r="D190" s="1" t="str">
        <f>SUBSTITUTE(_xlfn.CONCAT(datosReto[[#This Row],[EMISORA]],"/",datosReto[[#This Row],[Column3]]),"/*","")</f>
        <v>PFE</v>
      </c>
      <c r="E190">
        <v>914.64</v>
      </c>
      <c r="F190">
        <v>915</v>
      </c>
      <c r="G190">
        <v>1</v>
      </c>
      <c r="H190">
        <v>11</v>
      </c>
      <c r="I190">
        <v>5</v>
      </c>
      <c r="J190">
        <v>915</v>
      </c>
      <c r="K190">
        <v>906.44</v>
      </c>
      <c r="L190">
        <v>8300000</v>
      </c>
      <c r="M190">
        <v>8480600</v>
      </c>
      <c r="N190">
        <v>912.33818199999996</v>
      </c>
      <c r="O190">
        <v>-0.04</v>
      </c>
      <c r="P190">
        <v>1</v>
      </c>
      <c r="Q190">
        <v>-4</v>
      </c>
      <c r="R190">
        <v>0</v>
      </c>
      <c r="S190">
        <v>11200</v>
      </c>
      <c r="T190">
        <v>904.29</v>
      </c>
      <c r="U190">
        <v>16800</v>
      </c>
      <c r="V190">
        <v>914.62</v>
      </c>
      <c r="W190" s="1" t="s">
        <v>22</v>
      </c>
    </row>
    <row r="191" spans="1:23" x14ac:dyDescent="0.25">
      <c r="A191" s="1" t="s">
        <v>38</v>
      </c>
      <c r="B191" t="s">
        <v>239</v>
      </c>
      <c r="C191" s="1" t="s">
        <v>21</v>
      </c>
      <c r="D191" s="1" t="str">
        <f>SUBSTITUTE(_xlfn.CONCAT(datosReto[[#This Row],[EMISORA]],"/",datosReto[[#This Row],[Column3]]),"/*","")</f>
        <v>PINFRA</v>
      </c>
      <c r="E191">
        <v>144.46</v>
      </c>
      <c r="F191">
        <v>143.72999999999999</v>
      </c>
      <c r="G191">
        <v>1</v>
      </c>
      <c r="H191">
        <v>98305</v>
      </c>
      <c r="I191">
        <v>2323</v>
      </c>
      <c r="J191">
        <v>146.29</v>
      </c>
      <c r="K191">
        <v>142.78</v>
      </c>
      <c r="L191">
        <v>9310400</v>
      </c>
      <c r="M191">
        <v>8492500</v>
      </c>
      <c r="N191">
        <v>144.20400699999999</v>
      </c>
      <c r="O191">
        <v>0.51</v>
      </c>
      <c r="P191">
        <v>1</v>
      </c>
      <c r="Q191">
        <v>72</v>
      </c>
      <c r="R191">
        <v>0</v>
      </c>
      <c r="S191">
        <v>61</v>
      </c>
      <c r="T191">
        <v>144.46</v>
      </c>
      <c r="U191">
        <v>276</v>
      </c>
      <c r="V191">
        <v>144.52000000000001</v>
      </c>
      <c r="W191" s="1" t="s">
        <v>22</v>
      </c>
    </row>
    <row r="192" spans="1:23" x14ac:dyDescent="0.25">
      <c r="A192" s="1" t="s">
        <v>19</v>
      </c>
      <c r="B192" t="s">
        <v>240</v>
      </c>
      <c r="C192" s="1" t="s">
        <v>21</v>
      </c>
      <c r="D192" s="1" t="str">
        <f>SUBSTITUTE(_xlfn.CONCAT(datosReto[[#This Row],[EMISORA]],"/",datosReto[[#This Row],[Column3]]),"/*","")</f>
        <v>PLTR</v>
      </c>
      <c r="E192">
        <v>175</v>
      </c>
      <c r="F192">
        <v>175</v>
      </c>
      <c r="G192">
        <v>1</v>
      </c>
      <c r="H192">
        <v>686</v>
      </c>
      <c r="I192">
        <v>6</v>
      </c>
      <c r="J192">
        <v>175</v>
      </c>
      <c r="K192">
        <v>175</v>
      </c>
      <c r="L192">
        <v>8350000</v>
      </c>
      <c r="M192">
        <v>8350000</v>
      </c>
      <c r="N192">
        <v>175</v>
      </c>
      <c r="O192">
        <v>0</v>
      </c>
      <c r="P192">
        <v>1</v>
      </c>
      <c r="Q192">
        <v>0</v>
      </c>
      <c r="R192">
        <v>0</v>
      </c>
      <c r="S192">
        <v>11</v>
      </c>
      <c r="T192">
        <v>164.01</v>
      </c>
      <c r="U192">
        <v>2</v>
      </c>
      <c r="V192">
        <v>181</v>
      </c>
      <c r="W192" s="1" t="s">
        <v>22</v>
      </c>
    </row>
    <row r="193" spans="1:23" x14ac:dyDescent="0.25">
      <c r="A193" s="1" t="s">
        <v>19</v>
      </c>
      <c r="B193" t="s">
        <v>241</v>
      </c>
      <c r="C193" s="1" t="s">
        <v>21</v>
      </c>
      <c r="D193" s="1" t="str">
        <f>SUBSTITUTE(_xlfn.CONCAT(datosReto[[#This Row],[EMISORA]],"/",datosReto[[#This Row],[Column3]]),"/*","")</f>
        <v>PLUG</v>
      </c>
      <c r="E193">
        <v>325</v>
      </c>
      <c r="F193">
        <v>329.1</v>
      </c>
      <c r="G193">
        <v>1</v>
      </c>
      <c r="H193">
        <v>94</v>
      </c>
      <c r="I193">
        <v>9</v>
      </c>
      <c r="J193">
        <v>330</v>
      </c>
      <c r="K193">
        <v>319.14999999999998</v>
      </c>
      <c r="L193">
        <v>8300700</v>
      </c>
      <c r="M193">
        <v>9012300</v>
      </c>
      <c r="N193">
        <v>322.77936199999999</v>
      </c>
      <c r="O193">
        <v>-1.25</v>
      </c>
      <c r="P193">
        <v>1</v>
      </c>
      <c r="Q193">
        <v>-63</v>
      </c>
      <c r="R193">
        <v>0</v>
      </c>
      <c r="S193">
        <v>21000</v>
      </c>
      <c r="T193">
        <v>321.08999999999997</v>
      </c>
      <c r="U193">
        <v>21000</v>
      </c>
      <c r="V193">
        <v>324.8</v>
      </c>
      <c r="W193" s="1" t="s">
        <v>22</v>
      </c>
    </row>
    <row r="194" spans="1:23" x14ac:dyDescent="0.25">
      <c r="A194" s="1" t="s">
        <v>24</v>
      </c>
      <c r="B194" t="s">
        <v>242</v>
      </c>
      <c r="C194" s="1" t="s">
        <v>21</v>
      </c>
      <c r="D194" s="1" t="str">
        <f>SUBSTITUTE(_xlfn.CONCAT(datosReto[[#This Row],[EMISORA]],"/",datosReto[[#This Row],[Column3]]),"/*","")</f>
        <v>PSQ</v>
      </c>
      <c r="E194">
        <v>281.89999999999998</v>
      </c>
      <c r="F194">
        <v>281.89999999999998</v>
      </c>
      <c r="G194">
        <v>1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1</v>
      </c>
      <c r="Q194">
        <v>0</v>
      </c>
      <c r="R194">
        <v>0</v>
      </c>
      <c r="S194">
        <v>105000</v>
      </c>
      <c r="T194">
        <v>285.01</v>
      </c>
      <c r="U194">
        <v>70000</v>
      </c>
      <c r="V194">
        <v>288.99</v>
      </c>
      <c r="W194" s="1" t="s">
        <v>22</v>
      </c>
    </row>
    <row r="195" spans="1:23" x14ac:dyDescent="0.25">
      <c r="A195" s="1" t="s">
        <v>19</v>
      </c>
      <c r="B195" t="s">
        <v>243</v>
      </c>
      <c r="C195" s="1" t="s">
        <v>21</v>
      </c>
      <c r="D195" s="1" t="str">
        <f>SUBSTITUTE(_xlfn.CONCAT(datosReto[[#This Row],[EMISORA]],"/",datosReto[[#This Row],[Column3]]),"/*","")</f>
        <v>PYPL</v>
      </c>
      <c r="E195">
        <v>1780</v>
      </c>
      <c r="F195">
        <v>1765</v>
      </c>
      <c r="G195">
        <v>1</v>
      </c>
      <c r="H195">
        <v>12</v>
      </c>
      <c r="I195">
        <v>5</v>
      </c>
      <c r="J195">
        <v>1780</v>
      </c>
      <c r="K195">
        <v>1760</v>
      </c>
      <c r="L195">
        <v>10082100</v>
      </c>
      <c r="M195">
        <v>9530100</v>
      </c>
      <c r="N195">
        <v>1767.0991670000001</v>
      </c>
      <c r="O195">
        <v>0.85</v>
      </c>
      <c r="P195">
        <v>1</v>
      </c>
      <c r="Q195">
        <v>55</v>
      </c>
      <c r="R195">
        <v>0</v>
      </c>
      <c r="S195">
        <v>2200</v>
      </c>
      <c r="T195">
        <v>1716.01</v>
      </c>
      <c r="U195">
        <v>2200</v>
      </c>
      <c r="V195">
        <v>1779.99</v>
      </c>
      <c r="W195" s="1" t="s">
        <v>22</v>
      </c>
    </row>
    <row r="196" spans="1:23" x14ac:dyDescent="0.25">
      <c r="A196" s="1" t="s">
        <v>38</v>
      </c>
      <c r="B196" t="s">
        <v>249</v>
      </c>
      <c r="C196" s="1" t="s">
        <v>21</v>
      </c>
      <c r="D196" s="1" t="str">
        <f>SUBSTITUTE(_xlfn.CONCAT(datosReto[[#This Row],[EMISORA]],"/",datosReto[[#This Row],[Column3]]),"/*","")</f>
        <v>Q</v>
      </c>
      <c r="E196">
        <v>79.13</v>
      </c>
      <c r="F196">
        <v>79.11</v>
      </c>
      <c r="G196">
        <v>1</v>
      </c>
      <c r="H196">
        <v>559198</v>
      </c>
      <c r="I196">
        <v>5059</v>
      </c>
      <c r="J196">
        <v>79.680000000000007</v>
      </c>
      <c r="K196">
        <v>77.819999999999993</v>
      </c>
      <c r="L196">
        <v>8324000</v>
      </c>
      <c r="M196">
        <v>9114300</v>
      </c>
      <c r="N196">
        <v>78.455133000000004</v>
      </c>
      <c r="O196">
        <v>0.03</v>
      </c>
      <c r="P196">
        <v>1</v>
      </c>
      <c r="Q196">
        <v>94</v>
      </c>
      <c r="R196">
        <v>0</v>
      </c>
      <c r="S196">
        <v>2</v>
      </c>
      <c r="T196">
        <v>79.11</v>
      </c>
      <c r="U196">
        <v>700</v>
      </c>
      <c r="V196">
        <v>79.14</v>
      </c>
      <c r="W196" s="1" t="s">
        <v>22</v>
      </c>
    </row>
    <row r="197" spans="1:23" x14ac:dyDescent="0.25">
      <c r="A197" s="1" t="s">
        <v>19</v>
      </c>
      <c r="B197" t="s">
        <v>244</v>
      </c>
      <c r="C197" s="1" t="s">
        <v>21</v>
      </c>
      <c r="D197" s="1" t="str">
        <f>SUBSTITUTE(_xlfn.CONCAT(datosReto[[#This Row],[EMISORA]],"/",datosReto[[#This Row],[Column3]]),"/*","")</f>
        <v>QCOM</v>
      </c>
      <c r="E197">
        <v>2340</v>
      </c>
      <c r="F197">
        <v>2345.1</v>
      </c>
      <c r="G197">
        <v>1</v>
      </c>
      <c r="H197">
        <v>239</v>
      </c>
      <c r="I197">
        <v>9</v>
      </c>
      <c r="J197">
        <v>2345</v>
      </c>
      <c r="K197">
        <v>2340</v>
      </c>
      <c r="L197">
        <v>10175400</v>
      </c>
      <c r="M197">
        <v>10324600</v>
      </c>
      <c r="N197">
        <v>2344.916318</v>
      </c>
      <c r="O197">
        <v>-0.22</v>
      </c>
      <c r="P197">
        <v>1</v>
      </c>
      <c r="Q197">
        <v>-15</v>
      </c>
      <c r="R197">
        <v>0</v>
      </c>
      <c r="S197">
        <v>1000</v>
      </c>
      <c r="T197">
        <v>2160.0100000000002</v>
      </c>
      <c r="U197">
        <v>1000</v>
      </c>
      <c r="V197">
        <v>2599.98</v>
      </c>
      <c r="W197" s="1" t="s">
        <v>22</v>
      </c>
    </row>
    <row r="198" spans="1:23" x14ac:dyDescent="0.25">
      <c r="A198" s="1" t="s">
        <v>24</v>
      </c>
      <c r="B198" t="s">
        <v>245</v>
      </c>
      <c r="C198" s="1" t="s">
        <v>21</v>
      </c>
      <c r="D198" s="1" t="str">
        <f>SUBSTITUTE(_xlfn.CONCAT(datosReto[[#This Row],[EMISORA]],"/",datosReto[[#This Row],[Column3]]),"/*","")</f>
        <v>QLD</v>
      </c>
      <c r="E198">
        <v>764</v>
      </c>
      <c r="F198">
        <v>779</v>
      </c>
      <c r="G198">
        <v>1</v>
      </c>
      <c r="H198">
        <v>911</v>
      </c>
      <c r="I198">
        <v>6</v>
      </c>
      <c r="J198">
        <v>773</v>
      </c>
      <c r="K198">
        <v>755</v>
      </c>
      <c r="L198">
        <v>8403900</v>
      </c>
      <c r="M198">
        <v>8554800</v>
      </c>
      <c r="N198">
        <v>764.197585</v>
      </c>
      <c r="O198">
        <v>-1.9300000000000002</v>
      </c>
      <c r="P198">
        <v>1</v>
      </c>
      <c r="Q198">
        <v>-81</v>
      </c>
      <c r="R198">
        <v>0</v>
      </c>
      <c r="S198">
        <v>10900</v>
      </c>
      <c r="T198">
        <v>752.23</v>
      </c>
      <c r="U198">
        <v>32500</v>
      </c>
      <c r="V198">
        <v>762.29</v>
      </c>
      <c r="W198" s="1" t="s">
        <v>22</v>
      </c>
    </row>
    <row r="199" spans="1:23" x14ac:dyDescent="0.25">
      <c r="A199" s="1" t="s">
        <v>24</v>
      </c>
      <c r="B199" t="s">
        <v>246</v>
      </c>
      <c r="C199" s="1" t="s">
        <v>21</v>
      </c>
      <c r="D199" s="1" t="str">
        <f>SUBSTITUTE(_xlfn.CONCAT(datosReto[[#This Row],[EMISORA]],"/",datosReto[[#This Row],[Column3]]),"/*","")</f>
        <v>QQQ</v>
      </c>
      <c r="E199">
        <v>5462.33</v>
      </c>
      <c r="F199">
        <v>5551</v>
      </c>
      <c r="G199">
        <v>1</v>
      </c>
      <c r="H199">
        <v>1638</v>
      </c>
      <c r="I199">
        <v>35</v>
      </c>
      <c r="J199">
        <v>5551</v>
      </c>
      <c r="K199">
        <v>5440</v>
      </c>
      <c r="L199">
        <v>8300000</v>
      </c>
      <c r="M199">
        <v>8544800</v>
      </c>
      <c r="N199">
        <v>5452.0231679999997</v>
      </c>
      <c r="O199">
        <v>-1.6</v>
      </c>
      <c r="P199">
        <v>1</v>
      </c>
      <c r="Q199">
        <v>-74</v>
      </c>
      <c r="R199">
        <v>0</v>
      </c>
      <c r="S199">
        <v>1700</v>
      </c>
      <c r="T199">
        <v>5436.02</v>
      </c>
      <c r="U199">
        <v>1700</v>
      </c>
      <c r="V199">
        <v>5453.39</v>
      </c>
      <c r="W199" s="1" t="s">
        <v>22</v>
      </c>
    </row>
    <row r="200" spans="1:23" x14ac:dyDescent="0.25">
      <c r="A200" s="1" t="s">
        <v>58</v>
      </c>
      <c r="B200" t="s">
        <v>247</v>
      </c>
      <c r="C200" s="1" t="s">
        <v>120</v>
      </c>
      <c r="D200" s="1" t="str">
        <f>SUBSTITUTE(_xlfn.CONCAT(datosReto[[#This Row],[EMISORA]],"/",datosReto[[#This Row],[Column3]]),"/*","")</f>
        <v>QVGMEX/18</v>
      </c>
      <c r="E200">
        <v>21.68</v>
      </c>
      <c r="F200">
        <v>21.68</v>
      </c>
      <c r="G200">
        <v>1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1</v>
      </c>
      <c r="Q200">
        <v>0</v>
      </c>
      <c r="R200">
        <v>0</v>
      </c>
      <c r="S200">
        <v>20000</v>
      </c>
      <c r="T200">
        <v>21.54</v>
      </c>
      <c r="U200">
        <v>20000</v>
      </c>
      <c r="V200">
        <v>21.6</v>
      </c>
      <c r="W200" s="1" t="s">
        <v>22</v>
      </c>
    </row>
    <row r="201" spans="1:23" x14ac:dyDescent="0.25">
      <c r="A201" s="1" t="s">
        <v>24</v>
      </c>
      <c r="B201" t="s">
        <v>248</v>
      </c>
      <c r="C201" s="1" t="s">
        <v>21</v>
      </c>
      <c r="D201" s="1" t="str">
        <f>SUBSTITUTE(_xlfn.CONCAT(datosReto[[#This Row],[EMISORA]],"/",datosReto[[#This Row],[Column3]]),"/*","")</f>
        <v>QYLD</v>
      </c>
      <c r="E201">
        <v>319.27</v>
      </c>
      <c r="F201">
        <v>319.27</v>
      </c>
      <c r="G201">
        <v>1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1</v>
      </c>
      <c r="Q201">
        <v>0</v>
      </c>
      <c r="R201">
        <v>0</v>
      </c>
      <c r="S201">
        <v>4</v>
      </c>
      <c r="T201">
        <v>335</v>
      </c>
      <c r="U201">
        <v>2</v>
      </c>
      <c r="V201">
        <v>348.41</v>
      </c>
      <c r="W201" s="1" t="s">
        <v>22</v>
      </c>
    </row>
    <row r="202" spans="1:23" x14ac:dyDescent="0.25">
      <c r="A202" s="1" t="s">
        <v>38</v>
      </c>
      <c r="B202" t="s">
        <v>253</v>
      </c>
      <c r="C202" s="1" t="s">
        <v>50</v>
      </c>
      <c r="D202" s="1" t="str">
        <f>SUBSTITUTE(_xlfn.CONCAT(datosReto[[#This Row],[EMISORA]],"/",datosReto[[#This Row],[Column3]]),"/*","")</f>
        <v>R/A</v>
      </c>
      <c r="E202">
        <v>135.16999999999999</v>
      </c>
      <c r="F202">
        <v>131.84</v>
      </c>
      <c r="G202">
        <v>1</v>
      </c>
      <c r="H202">
        <v>207657</v>
      </c>
      <c r="I202">
        <v>1708</v>
      </c>
      <c r="J202">
        <v>136.15</v>
      </c>
      <c r="K202">
        <v>130.83000000000001</v>
      </c>
      <c r="L202">
        <v>10135500</v>
      </c>
      <c r="M202">
        <v>8315600</v>
      </c>
      <c r="N202">
        <v>133.74033299999999</v>
      </c>
      <c r="O202">
        <v>2.5300000000000002</v>
      </c>
      <c r="P202">
        <v>1</v>
      </c>
      <c r="Q202">
        <v>21</v>
      </c>
      <c r="R202">
        <v>0</v>
      </c>
      <c r="S202">
        <v>612</v>
      </c>
      <c r="T202">
        <v>134.99</v>
      </c>
      <c r="U202">
        <v>156</v>
      </c>
      <c r="V202">
        <v>135.32</v>
      </c>
      <c r="W202" s="1" t="s">
        <v>22</v>
      </c>
    </row>
    <row r="203" spans="1:23" x14ac:dyDescent="0.25">
      <c r="A203" s="1" t="s">
        <v>19</v>
      </c>
      <c r="B203" t="s">
        <v>250</v>
      </c>
      <c r="C203" s="1" t="s">
        <v>21</v>
      </c>
      <c r="D203" s="1" t="str">
        <f>SUBSTITUTE(_xlfn.CONCAT(datosReto[[#This Row],[EMISORA]],"/",datosReto[[#This Row],[Column3]]),"/*","")</f>
        <v>RIOT</v>
      </c>
      <c r="E203">
        <v>137.35</v>
      </c>
      <c r="F203">
        <v>145</v>
      </c>
      <c r="G203">
        <v>1</v>
      </c>
      <c r="H203">
        <v>1082</v>
      </c>
      <c r="I203">
        <v>20</v>
      </c>
      <c r="J203">
        <v>145</v>
      </c>
      <c r="K203">
        <v>137</v>
      </c>
      <c r="L203">
        <v>8351000</v>
      </c>
      <c r="M203">
        <v>8572200</v>
      </c>
      <c r="N203">
        <v>140.172774</v>
      </c>
      <c r="O203">
        <v>-5.28</v>
      </c>
      <c r="P203">
        <v>1</v>
      </c>
      <c r="Q203">
        <v>-120</v>
      </c>
      <c r="R203">
        <v>0</v>
      </c>
      <c r="S203">
        <v>51098</v>
      </c>
      <c r="T203">
        <v>137.35</v>
      </c>
      <c r="U203">
        <v>200</v>
      </c>
      <c r="V203">
        <v>144.29</v>
      </c>
      <c r="W203" s="1" t="s">
        <v>22</v>
      </c>
    </row>
    <row r="204" spans="1:23" x14ac:dyDescent="0.25">
      <c r="A204" s="1" t="s">
        <v>27</v>
      </c>
      <c r="B204" t="s">
        <v>251</v>
      </c>
      <c r="C204" s="1" t="s">
        <v>29</v>
      </c>
      <c r="D204" s="1" t="str">
        <f>SUBSTITUTE(_xlfn.CONCAT(datosReto[[#This Row],[EMISORA]],"/",datosReto[[#This Row],[Column3]]),"/*","")</f>
        <v>ROBOTIK/B</v>
      </c>
      <c r="E204">
        <v>1.224453</v>
      </c>
      <c r="F204">
        <v>1.224453</v>
      </c>
      <c r="G204">
        <v>1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-37.200808000000002</v>
      </c>
      <c r="O204">
        <v>0</v>
      </c>
      <c r="P204">
        <v>1</v>
      </c>
      <c r="Q204">
        <v>0</v>
      </c>
      <c r="R204">
        <v>0</v>
      </c>
      <c r="S204">
        <v>0</v>
      </c>
      <c r="T204">
        <v>12.990899000000001</v>
      </c>
      <c r="U204">
        <v>0</v>
      </c>
      <c r="V204">
        <v>0</v>
      </c>
      <c r="W204" s="1" t="s">
        <v>22</v>
      </c>
    </row>
    <row r="205" spans="1:23" x14ac:dyDescent="0.25">
      <c r="A205" s="1" t="s">
        <v>19</v>
      </c>
      <c r="B205" t="s">
        <v>252</v>
      </c>
      <c r="C205" s="1" t="s">
        <v>21</v>
      </c>
      <c r="D205" s="1" t="str">
        <f>SUBSTITUTE(_xlfn.CONCAT(datosReto[[#This Row],[EMISORA]],"/",datosReto[[#This Row],[Column3]]),"/*","")</f>
        <v>ROKU</v>
      </c>
      <c r="E205">
        <v>1030.45</v>
      </c>
      <c r="F205">
        <v>1085</v>
      </c>
      <c r="G205">
        <v>1</v>
      </c>
      <c r="H205">
        <v>3</v>
      </c>
      <c r="I205">
        <v>2</v>
      </c>
      <c r="J205">
        <v>1031.77</v>
      </c>
      <c r="K205">
        <v>1030.45</v>
      </c>
      <c r="L205">
        <v>8515200</v>
      </c>
      <c r="M205">
        <v>8550200</v>
      </c>
      <c r="N205">
        <v>1031.33</v>
      </c>
      <c r="O205">
        <v>-5.03</v>
      </c>
      <c r="P205">
        <v>1</v>
      </c>
      <c r="Q205">
        <v>-117</v>
      </c>
      <c r="R205">
        <v>0</v>
      </c>
      <c r="S205">
        <v>2000</v>
      </c>
      <c r="T205">
        <v>899.01</v>
      </c>
      <c r="U205">
        <v>1000</v>
      </c>
      <c r="V205">
        <v>1079.99</v>
      </c>
      <c r="W205" s="1" t="s">
        <v>22</v>
      </c>
    </row>
    <row r="206" spans="1:23" x14ac:dyDescent="0.25">
      <c r="A206" s="1" t="s">
        <v>27</v>
      </c>
      <c r="B206" t="s">
        <v>254</v>
      </c>
      <c r="C206" s="1" t="s">
        <v>29</v>
      </c>
      <c r="D206" s="1" t="str">
        <f>SUBSTITUTE(_xlfn.CONCAT(datosReto[[#This Row],[EMISORA]],"/",datosReto[[#This Row],[Column3]]),"/*","")</f>
        <v>SALUD/B</v>
      </c>
      <c r="E206">
        <v>4.0208570000000003</v>
      </c>
      <c r="F206">
        <v>4.0208570000000003</v>
      </c>
      <c r="G206">
        <v>1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-6.9557289999999998</v>
      </c>
      <c r="O206">
        <v>0</v>
      </c>
      <c r="P206">
        <v>1</v>
      </c>
      <c r="Q206">
        <v>0</v>
      </c>
      <c r="R206">
        <v>0</v>
      </c>
      <c r="S206">
        <v>0</v>
      </c>
      <c r="T206">
        <v>33.423093000000001</v>
      </c>
      <c r="U206">
        <v>0</v>
      </c>
      <c r="V206">
        <v>0</v>
      </c>
      <c r="W206" s="1" t="s">
        <v>22</v>
      </c>
    </row>
    <row r="207" spans="1:23" x14ac:dyDescent="0.25">
      <c r="A207" s="1" t="s">
        <v>19</v>
      </c>
      <c r="B207" t="s">
        <v>255</v>
      </c>
      <c r="C207" s="1" t="s">
        <v>21</v>
      </c>
      <c r="D207" s="1" t="str">
        <f>SUBSTITUTE(_xlfn.CONCAT(datosReto[[#This Row],[EMISORA]],"/",datosReto[[#This Row],[Column3]]),"/*","")</f>
        <v>SBUX</v>
      </c>
      <c r="E207">
        <v>1700</v>
      </c>
      <c r="F207">
        <v>1712.54</v>
      </c>
      <c r="G207">
        <v>1</v>
      </c>
      <c r="H207">
        <v>56</v>
      </c>
      <c r="I207">
        <v>4</v>
      </c>
      <c r="J207">
        <v>1712.54</v>
      </c>
      <c r="K207">
        <v>1674</v>
      </c>
      <c r="L207">
        <v>8350400</v>
      </c>
      <c r="M207">
        <v>8560200</v>
      </c>
      <c r="N207">
        <v>1711.395178</v>
      </c>
      <c r="O207">
        <v>-0.73</v>
      </c>
      <c r="P207">
        <v>1</v>
      </c>
      <c r="Q207">
        <v>-44</v>
      </c>
      <c r="R207">
        <v>0</v>
      </c>
      <c r="S207">
        <v>2600</v>
      </c>
      <c r="T207">
        <v>1675.01</v>
      </c>
      <c r="U207">
        <v>3900</v>
      </c>
      <c r="V207">
        <v>1712.53</v>
      </c>
      <c r="W207" s="1" t="s">
        <v>22</v>
      </c>
    </row>
    <row r="208" spans="1:23" x14ac:dyDescent="0.25">
      <c r="A208" s="1" t="s">
        <v>19</v>
      </c>
      <c r="B208" t="s">
        <v>256</v>
      </c>
      <c r="C208" s="1" t="s">
        <v>73</v>
      </c>
      <c r="D208" s="1" t="str">
        <f>SUBSTITUTE(_xlfn.CONCAT(datosReto[[#This Row],[EMISORA]],"/",datosReto[[#This Row],[Column3]]),"/*","")</f>
        <v>SHOP/N</v>
      </c>
      <c r="E208">
        <v>676.79</v>
      </c>
      <c r="F208">
        <v>580</v>
      </c>
      <c r="G208">
        <v>1</v>
      </c>
      <c r="H208">
        <v>948</v>
      </c>
      <c r="I208">
        <v>47</v>
      </c>
      <c r="J208">
        <v>685</v>
      </c>
      <c r="K208">
        <v>637</v>
      </c>
      <c r="L208">
        <v>9284900</v>
      </c>
      <c r="M208">
        <v>8415100</v>
      </c>
      <c r="N208">
        <v>670.75624500000004</v>
      </c>
      <c r="O208">
        <v>16.690000000000001</v>
      </c>
      <c r="P208">
        <v>1</v>
      </c>
      <c r="Q208">
        <v>1</v>
      </c>
      <c r="R208">
        <v>0</v>
      </c>
      <c r="S208">
        <v>10800</v>
      </c>
      <c r="T208">
        <v>658.01</v>
      </c>
      <c r="U208">
        <v>10800</v>
      </c>
      <c r="V208">
        <v>676.79</v>
      </c>
      <c r="W208" s="1" t="s">
        <v>22</v>
      </c>
    </row>
    <row r="209" spans="1:23" x14ac:dyDescent="0.25">
      <c r="A209" s="1" t="s">
        <v>24</v>
      </c>
      <c r="B209" t="s">
        <v>257</v>
      </c>
      <c r="C209" s="1" t="s">
        <v>21</v>
      </c>
      <c r="D209" s="1" t="str">
        <f>SUBSTITUTE(_xlfn.CONCAT(datosReto[[#This Row],[EMISORA]],"/",datosReto[[#This Row],[Column3]]),"/*","")</f>
        <v>SHV</v>
      </c>
      <c r="E209">
        <v>2181.9499999999998</v>
      </c>
      <c r="F209">
        <v>2193.6</v>
      </c>
      <c r="G209">
        <v>1</v>
      </c>
      <c r="H209">
        <v>222275</v>
      </c>
      <c r="I209">
        <v>117</v>
      </c>
      <c r="J209">
        <v>2189</v>
      </c>
      <c r="K209">
        <v>2180</v>
      </c>
      <c r="L209">
        <v>8331000</v>
      </c>
      <c r="M209">
        <v>9310000</v>
      </c>
      <c r="N209">
        <v>2181.6644930000002</v>
      </c>
      <c r="O209">
        <v>-0.53</v>
      </c>
      <c r="P209">
        <v>1</v>
      </c>
      <c r="Q209">
        <v>-33</v>
      </c>
      <c r="R209">
        <v>0</v>
      </c>
      <c r="S209">
        <v>18100</v>
      </c>
      <c r="T209">
        <v>2182.0100000000002</v>
      </c>
      <c r="U209">
        <v>18100</v>
      </c>
      <c r="V209">
        <v>2184</v>
      </c>
      <c r="W209" s="1" t="s">
        <v>22</v>
      </c>
    </row>
    <row r="210" spans="1:23" x14ac:dyDescent="0.25">
      <c r="A210" s="1" t="s">
        <v>24</v>
      </c>
      <c r="B210" t="s">
        <v>258</v>
      </c>
      <c r="C210" s="1" t="s">
        <v>21</v>
      </c>
      <c r="D210" s="1" t="str">
        <f>SUBSTITUTE(_xlfn.CONCAT(datosReto[[#This Row],[EMISORA]],"/",datosReto[[#This Row],[Column3]]),"/*","")</f>
        <v>SHY</v>
      </c>
      <c r="E210">
        <v>1613.91</v>
      </c>
      <c r="F210">
        <v>1616.5</v>
      </c>
      <c r="G210">
        <v>1</v>
      </c>
      <c r="H210">
        <v>2</v>
      </c>
      <c r="I210">
        <v>2</v>
      </c>
      <c r="J210">
        <v>1613.91</v>
      </c>
      <c r="K210">
        <v>1609</v>
      </c>
      <c r="L210">
        <v>9534000</v>
      </c>
      <c r="M210">
        <v>9261400</v>
      </c>
      <c r="N210">
        <v>1611.4549999999999</v>
      </c>
      <c r="O210">
        <v>-0.16</v>
      </c>
      <c r="P210">
        <v>1</v>
      </c>
      <c r="Q210">
        <v>-10</v>
      </c>
      <c r="R210">
        <v>0</v>
      </c>
      <c r="S210">
        <v>12200</v>
      </c>
      <c r="T210">
        <v>1609.01</v>
      </c>
      <c r="U210">
        <v>12200</v>
      </c>
      <c r="V210">
        <v>1616.53</v>
      </c>
      <c r="W210" s="1" t="s">
        <v>22</v>
      </c>
    </row>
    <row r="211" spans="1:23" x14ac:dyDescent="0.25">
      <c r="A211" s="1" t="s">
        <v>38</v>
      </c>
      <c r="B211" t="s">
        <v>259</v>
      </c>
      <c r="C211" s="1" t="s">
        <v>29</v>
      </c>
      <c r="D211" s="1" t="str">
        <f>SUBSTITUTE(_xlfn.CONCAT(datosReto[[#This Row],[EMISORA]],"/",datosReto[[#This Row],[Column3]]),"/*","")</f>
        <v>SIMEC/B</v>
      </c>
      <c r="E211">
        <v>199</v>
      </c>
      <c r="F211">
        <v>201.9</v>
      </c>
      <c r="G211">
        <v>1</v>
      </c>
      <c r="H211">
        <v>1417</v>
      </c>
      <c r="I211">
        <v>13</v>
      </c>
      <c r="J211">
        <v>200.01</v>
      </c>
      <c r="K211">
        <v>194</v>
      </c>
      <c r="L211">
        <v>8565600</v>
      </c>
      <c r="M211">
        <v>9110700</v>
      </c>
      <c r="N211">
        <v>198.99297799999999</v>
      </c>
      <c r="O211">
        <v>-1.44</v>
      </c>
      <c r="P211">
        <v>1</v>
      </c>
      <c r="Q211">
        <v>-69</v>
      </c>
      <c r="R211">
        <v>0</v>
      </c>
      <c r="S211">
        <v>400</v>
      </c>
      <c r="T211">
        <v>180.02</v>
      </c>
      <c r="U211">
        <v>996</v>
      </c>
      <c r="V211">
        <v>199</v>
      </c>
      <c r="W211" s="1" t="s">
        <v>22</v>
      </c>
    </row>
    <row r="212" spans="1:23" x14ac:dyDescent="0.25">
      <c r="A212" s="1" t="s">
        <v>24</v>
      </c>
      <c r="B212" t="s">
        <v>260</v>
      </c>
      <c r="C212" s="1" t="s">
        <v>21</v>
      </c>
      <c r="D212" s="1" t="str">
        <f>SUBSTITUTE(_xlfn.CONCAT(datosReto[[#This Row],[EMISORA]],"/",datosReto[[#This Row],[Column3]]),"/*","")</f>
        <v>SLV</v>
      </c>
      <c r="E212">
        <v>356</v>
      </c>
      <c r="F212">
        <v>358.5</v>
      </c>
      <c r="G212">
        <v>1</v>
      </c>
      <c r="H212">
        <v>45</v>
      </c>
      <c r="I212">
        <v>3</v>
      </c>
      <c r="J212">
        <v>356.99</v>
      </c>
      <c r="K212">
        <v>355.55</v>
      </c>
      <c r="L212">
        <v>8300000</v>
      </c>
      <c r="M212">
        <v>8565000</v>
      </c>
      <c r="N212">
        <v>356.03399999999999</v>
      </c>
      <c r="O212">
        <v>-0.7</v>
      </c>
      <c r="P212">
        <v>1</v>
      </c>
      <c r="Q212">
        <v>-42</v>
      </c>
      <c r="R212">
        <v>0</v>
      </c>
      <c r="S212">
        <v>3</v>
      </c>
      <c r="T212">
        <v>356</v>
      </c>
      <c r="U212">
        <v>83400</v>
      </c>
      <c r="V212">
        <v>359.01</v>
      </c>
      <c r="W212" s="1" t="s">
        <v>22</v>
      </c>
    </row>
    <row r="213" spans="1:23" x14ac:dyDescent="0.25">
      <c r="A213" s="1" t="s">
        <v>19</v>
      </c>
      <c r="B213" t="s">
        <v>261</v>
      </c>
      <c r="C213" s="1" t="s">
        <v>21</v>
      </c>
      <c r="D213" s="1" t="str">
        <f>SUBSTITUTE(_xlfn.CONCAT(datosReto[[#This Row],[EMISORA]],"/",datosReto[[#This Row],[Column3]]),"/*","")</f>
        <v>SNAP</v>
      </c>
      <c r="E213">
        <v>187</v>
      </c>
      <c r="F213">
        <v>190</v>
      </c>
      <c r="G213">
        <v>1</v>
      </c>
      <c r="H213">
        <v>10</v>
      </c>
      <c r="I213">
        <v>1</v>
      </c>
      <c r="J213">
        <v>187</v>
      </c>
      <c r="K213">
        <v>187</v>
      </c>
      <c r="L213">
        <v>9002600</v>
      </c>
      <c r="M213">
        <v>9002600</v>
      </c>
      <c r="N213">
        <v>187</v>
      </c>
      <c r="O213">
        <v>-1.58</v>
      </c>
      <c r="P213">
        <v>1</v>
      </c>
      <c r="Q213">
        <v>-73</v>
      </c>
      <c r="R213">
        <v>0</v>
      </c>
      <c r="S213">
        <v>37300</v>
      </c>
      <c r="T213">
        <v>186.02</v>
      </c>
      <c r="U213">
        <v>37300</v>
      </c>
      <c r="V213">
        <v>194.98</v>
      </c>
      <c r="W213" s="1" t="s">
        <v>22</v>
      </c>
    </row>
    <row r="214" spans="1:23" x14ac:dyDescent="0.25">
      <c r="A214" s="1" t="s">
        <v>19</v>
      </c>
      <c r="B214" t="s">
        <v>262</v>
      </c>
      <c r="C214" s="1" t="s">
        <v>21</v>
      </c>
      <c r="D214" s="1" t="str">
        <f>SUBSTITUTE(_xlfn.CONCAT(datosReto[[#This Row],[EMISORA]],"/",datosReto[[#This Row],[Column3]]),"/*","")</f>
        <v>SOFI</v>
      </c>
      <c r="E214">
        <v>108.22</v>
      </c>
      <c r="F214">
        <v>111</v>
      </c>
      <c r="G214">
        <v>1</v>
      </c>
      <c r="H214">
        <v>1187</v>
      </c>
      <c r="I214">
        <v>7</v>
      </c>
      <c r="J214">
        <v>112.99</v>
      </c>
      <c r="K214">
        <v>108</v>
      </c>
      <c r="L214">
        <v>9314500</v>
      </c>
      <c r="M214">
        <v>10285300</v>
      </c>
      <c r="N214">
        <v>109.778375</v>
      </c>
      <c r="O214">
        <v>-2.5</v>
      </c>
      <c r="P214">
        <v>1</v>
      </c>
      <c r="Q214">
        <v>-89</v>
      </c>
      <c r="R214">
        <v>0</v>
      </c>
      <c r="S214">
        <v>12500</v>
      </c>
      <c r="T214">
        <v>106.2</v>
      </c>
      <c r="U214">
        <v>150000</v>
      </c>
      <c r="V214">
        <v>109.79</v>
      </c>
      <c r="W214" s="1" t="s">
        <v>22</v>
      </c>
    </row>
    <row r="215" spans="1:23" x14ac:dyDescent="0.25">
      <c r="A215" s="1" t="s">
        <v>38</v>
      </c>
      <c r="B215" t="s">
        <v>263</v>
      </c>
      <c r="C215" s="1" t="s">
        <v>29</v>
      </c>
      <c r="D215" s="1" t="str">
        <f>SUBSTITUTE(_xlfn.CONCAT(datosReto[[#This Row],[EMISORA]],"/",datosReto[[#This Row],[Column3]]),"/*","")</f>
        <v>SORIANA/B</v>
      </c>
      <c r="E215">
        <v>30.14</v>
      </c>
      <c r="F215">
        <v>29.8</v>
      </c>
      <c r="G215">
        <v>1</v>
      </c>
      <c r="H215">
        <v>11523</v>
      </c>
      <c r="I215">
        <v>61</v>
      </c>
      <c r="J215">
        <v>30.15</v>
      </c>
      <c r="K215">
        <v>28.95</v>
      </c>
      <c r="L215">
        <v>10090400</v>
      </c>
      <c r="M215">
        <v>8490100</v>
      </c>
      <c r="N215">
        <v>29.852163000000001</v>
      </c>
      <c r="O215">
        <v>1.1400000000000001</v>
      </c>
      <c r="P215">
        <v>1</v>
      </c>
      <c r="Q215">
        <v>41</v>
      </c>
      <c r="R215">
        <v>0</v>
      </c>
      <c r="S215">
        <v>10</v>
      </c>
      <c r="T215">
        <v>30.1</v>
      </c>
      <c r="U215">
        <v>69</v>
      </c>
      <c r="V215">
        <v>30.14</v>
      </c>
      <c r="W215" s="1" t="s">
        <v>22</v>
      </c>
    </row>
    <row r="216" spans="1:23" x14ac:dyDescent="0.25">
      <c r="A216" s="1" t="s">
        <v>24</v>
      </c>
      <c r="B216" t="s">
        <v>264</v>
      </c>
      <c r="C216" s="1" t="s">
        <v>21</v>
      </c>
      <c r="D216" s="1" t="str">
        <f>SUBSTITUTE(_xlfn.CONCAT(datosReto[[#This Row],[EMISORA]],"/",datosReto[[#This Row],[Column3]]),"/*","")</f>
        <v>SOXL</v>
      </c>
      <c r="E216">
        <v>177.16</v>
      </c>
      <c r="F216">
        <v>179.46</v>
      </c>
      <c r="G216">
        <v>1</v>
      </c>
      <c r="H216">
        <v>66826</v>
      </c>
      <c r="I216">
        <v>186</v>
      </c>
      <c r="J216">
        <v>188.99</v>
      </c>
      <c r="K216">
        <v>172</v>
      </c>
      <c r="L216">
        <v>8304900</v>
      </c>
      <c r="M216">
        <v>8560100</v>
      </c>
      <c r="N216">
        <v>179.43768700000001</v>
      </c>
      <c r="O216">
        <v>-1.28</v>
      </c>
      <c r="P216">
        <v>1</v>
      </c>
      <c r="Q216">
        <v>-65</v>
      </c>
      <c r="R216">
        <v>0</v>
      </c>
      <c r="S216">
        <v>120</v>
      </c>
      <c r="T216">
        <v>175.81</v>
      </c>
      <c r="U216">
        <v>2000</v>
      </c>
      <c r="V216">
        <v>176.29</v>
      </c>
      <c r="W216" s="1" t="s">
        <v>22</v>
      </c>
    </row>
    <row r="217" spans="1:23" x14ac:dyDescent="0.25">
      <c r="A217" s="1" t="s">
        <v>24</v>
      </c>
      <c r="B217" t="s">
        <v>265</v>
      </c>
      <c r="C217" s="1" t="s">
        <v>21</v>
      </c>
      <c r="D217" s="1" t="str">
        <f>SUBSTITUTE(_xlfn.CONCAT(datosReto[[#This Row],[EMISORA]],"/",datosReto[[#This Row],[Column3]]),"/*","")</f>
        <v>SOXS</v>
      </c>
      <c r="E217">
        <v>1208</v>
      </c>
      <c r="F217">
        <v>1200</v>
      </c>
      <c r="G217">
        <v>1</v>
      </c>
      <c r="H217">
        <v>3467</v>
      </c>
      <c r="I217">
        <v>141</v>
      </c>
      <c r="J217">
        <v>1244</v>
      </c>
      <c r="K217">
        <v>1150</v>
      </c>
      <c r="L217">
        <v>8565100</v>
      </c>
      <c r="M217">
        <v>8323900</v>
      </c>
      <c r="N217">
        <v>1197.4226719999999</v>
      </c>
      <c r="O217">
        <v>0.67</v>
      </c>
      <c r="P217">
        <v>1</v>
      </c>
      <c r="Q217">
        <v>67</v>
      </c>
      <c r="R217">
        <v>0</v>
      </c>
      <c r="S217">
        <v>1699</v>
      </c>
      <c r="T217">
        <v>1207.54</v>
      </c>
      <c r="U217">
        <v>1600</v>
      </c>
      <c r="V217">
        <v>1210.56</v>
      </c>
      <c r="W217" s="1" t="s">
        <v>22</v>
      </c>
    </row>
    <row r="218" spans="1:23" x14ac:dyDescent="0.25">
      <c r="A218" s="1" t="s">
        <v>24</v>
      </c>
      <c r="B218" t="s">
        <v>266</v>
      </c>
      <c r="C218" s="1" t="s">
        <v>21</v>
      </c>
      <c r="D218" s="1" t="str">
        <f>SUBSTITUTE(_xlfn.CONCAT(datosReto[[#This Row],[EMISORA]],"/",datosReto[[#This Row],[Column3]]),"/*","")</f>
        <v>SOXX</v>
      </c>
      <c r="E218">
        <v>6535</v>
      </c>
      <c r="F218">
        <v>6635</v>
      </c>
      <c r="G218">
        <v>1</v>
      </c>
      <c r="H218">
        <v>2</v>
      </c>
      <c r="I218">
        <v>1</v>
      </c>
      <c r="J218">
        <v>6535</v>
      </c>
      <c r="K218">
        <v>6535</v>
      </c>
      <c r="L218">
        <v>10254500</v>
      </c>
      <c r="M218">
        <v>10254500</v>
      </c>
      <c r="N218">
        <v>6535</v>
      </c>
      <c r="O218">
        <v>-1.51</v>
      </c>
      <c r="P218">
        <v>1</v>
      </c>
      <c r="Q218">
        <v>-71</v>
      </c>
      <c r="R218">
        <v>0</v>
      </c>
      <c r="S218">
        <v>600</v>
      </c>
      <c r="T218">
        <v>6364.62</v>
      </c>
      <c r="U218">
        <v>1</v>
      </c>
      <c r="V218">
        <v>6635</v>
      </c>
      <c r="W218" s="1" t="s">
        <v>22</v>
      </c>
    </row>
    <row r="219" spans="1:23" x14ac:dyDescent="0.25">
      <c r="A219" s="1" t="s">
        <v>19</v>
      </c>
      <c r="B219" t="s">
        <v>267</v>
      </c>
      <c r="C219" s="1" t="s">
        <v>21</v>
      </c>
      <c r="D219" s="1" t="str">
        <f>SUBSTITUTE(_xlfn.CONCAT(datosReto[[#This Row],[EMISORA]],"/",datosReto[[#This Row],[Column3]]),"/*","")</f>
        <v>SPCE</v>
      </c>
      <c r="E219">
        <v>91</v>
      </c>
      <c r="F219">
        <v>89.1</v>
      </c>
      <c r="G219">
        <v>1</v>
      </c>
      <c r="H219">
        <v>1335</v>
      </c>
      <c r="I219">
        <v>24</v>
      </c>
      <c r="J219">
        <v>93.5</v>
      </c>
      <c r="K219">
        <v>90.53</v>
      </c>
      <c r="L219">
        <v>8454900</v>
      </c>
      <c r="M219">
        <v>9434500</v>
      </c>
      <c r="N219">
        <v>91.561933999999994</v>
      </c>
      <c r="O219">
        <v>2.13</v>
      </c>
      <c r="P219">
        <v>1</v>
      </c>
      <c r="Q219">
        <v>27</v>
      </c>
      <c r="R219">
        <v>0</v>
      </c>
      <c r="S219">
        <v>2</v>
      </c>
      <c r="T219">
        <v>90.36</v>
      </c>
      <c r="U219">
        <v>301</v>
      </c>
      <c r="V219">
        <v>90.96</v>
      </c>
      <c r="W219" s="1" t="s">
        <v>22</v>
      </c>
    </row>
    <row r="220" spans="1:23" x14ac:dyDescent="0.25">
      <c r="A220" s="1" t="s">
        <v>24</v>
      </c>
      <c r="B220" t="s">
        <v>268</v>
      </c>
      <c r="C220" s="1" t="s">
        <v>21</v>
      </c>
      <c r="D220" s="1" t="str">
        <f>SUBSTITUTE(_xlfn.CONCAT(datosReto[[#This Row],[EMISORA]],"/",datosReto[[#This Row],[Column3]]),"/*","")</f>
        <v>SPLG</v>
      </c>
      <c r="E220">
        <v>891.5</v>
      </c>
      <c r="F220">
        <v>900</v>
      </c>
      <c r="G220">
        <v>1</v>
      </c>
      <c r="H220">
        <v>30</v>
      </c>
      <c r="I220">
        <v>26</v>
      </c>
      <c r="J220">
        <v>900</v>
      </c>
      <c r="K220">
        <v>891</v>
      </c>
      <c r="L220">
        <v>9331800</v>
      </c>
      <c r="M220">
        <v>8514700</v>
      </c>
      <c r="N220">
        <v>895.47333400000002</v>
      </c>
      <c r="O220">
        <v>-0.94</v>
      </c>
      <c r="P220">
        <v>1</v>
      </c>
      <c r="Q220">
        <v>-52</v>
      </c>
      <c r="R220">
        <v>0</v>
      </c>
      <c r="S220">
        <v>2</v>
      </c>
      <c r="T220">
        <v>882</v>
      </c>
      <c r="U220">
        <v>1</v>
      </c>
      <c r="V220">
        <v>899.99</v>
      </c>
      <c r="W220" s="1" t="s">
        <v>22</v>
      </c>
    </row>
    <row r="221" spans="1:23" x14ac:dyDescent="0.25">
      <c r="A221" s="1" t="s">
        <v>38</v>
      </c>
      <c r="B221" t="s">
        <v>269</v>
      </c>
      <c r="C221" s="1" t="s">
        <v>270</v>
      </c>
      <c r="D221" s="1" t="str">
        <f>SUBSTITUTE(_xlfn.CONCAT(datosReto[[#This Row],[EMISORA]],"/",datosReto[[#This Row],[Column3]]),"/*","")</f>
        <v>SPORT/S</v>
      </c>
      <c r="E221">
        <v>2.8</v>
      </c>
      <c r="F221">
        <v>2.84</v>
      </c>
      <c r="G221">
        <v>1</v>
      </c>
      <c r="H221">
        <v>3580</v>
      </c>
      <c r="I221">
        <v>41</v>
      </c>
      <c r="J221">
        <v>2.84</v>
      </c>
      <c r="K221">
        <v>2.77</v>
      </c>
      <c r="L221">
        <v>8304700</v>
      </c>
      <c r="M221">
        <v>9395800</v>
      </c>
      <c r="N221">
        <v>2.800265</v>
      </c>
      <c r="O221">
        <v>-1.41</v>
      </c>
      <c r="P221">
        <v>1</v>
      </c>
      <c r="Q221">
        <v>-68</v>
      </c>
      <c r="R221">
        <v>0</v>
      </c>
      <c r="S221">
        <v>203</v>
      </c>
      <c r="T221">
        <v>2.78</v>
      </c>
      <c r="U221">
        <v>1461</v>
      </c>
      <c r="V221">
        <v>2.8</v>
      </c>
      <c r="W221" s="1" t="s">
        <v>22</v>
      </c>
    </row>
    <row r="222" spans="1:23" x14ac:dyDescent="0.25">
      <c r="A222" s="1" t="s">
        <v>24</v>
      </c>
      <c r="B222" t="s">
        <v>271</v>
      </c>
      <c r="C222" s="1" t="s">
        <v>21</v>
      </c>
      <c r="D222" s="1" t="str">
        <f>SUBSTITUTE(_xlfn.CONCAT(datosReto[[#This Row],[EMISORA]],"/",datosReto[[#This Row],[Column3]]),"/*","")</f>
        <v>SPXL</v>
      </c>
      <c r="E222">
        <v>1267.51</v>
      </c>
      <c r="F222">
        <v>1278</v>
      </c>
      <c r="G222">
        <v>1</v>
      </c>
      <c r="H222">
        <v>5498</v>
      </c>
      <c r="I222">
        <v>78</v>
      </c>
      <c r="J222">
        <v>1297.24</v>
      </c>
      <c r="K222">
        <v>1260</v>
      </c>
      <c r="L222">
        <v>9310200</v>
      </c>
      <c r="M222">
        <v>8554900</v>
      </c>
      <c r="N222">
        <v>1288.6271389999999</v>
      </c>
      <c r="O222">
        <v>-0.82</v>
      </c>
      <c r="P222">
        <v>1</v>
      </c>
      <c r="Q222">
        <v>-46</v>
      </c>
      <c r="R222">
        <v>0</v>
      </c>
      <c r="S222">
        <v>1000</v>
      </c>
      <c r="T222">
        <v>1262.8699999999999</v>
      </c>
      <c r="U222">
        <v>3100</v>
      </c>
      <c r="V222">
        <v>1266.44</v>
      </c>
      <c r="W222" s="1" t="s">
        <v>22</v>
      </c>
    </row>
    <row r="223" spans="1:23" x14ac:dyDescent="0.25">
      <c r="A223" s="1" t="s">
        <v>24</v>
      </c>
      <c r="B223" t="s">
        <v>272</v>
      </c>
      <c r="C223" s="1" t="s">
        <v>21</v>
      </c>
      <c r="D223" s="1" t="str">
        <f>SUBSTITUTE(_xlfn.CONCAT(datosReto[[#This Row],[EMISORA]],"/",datosReto[[#This Row],[Column3]]),"/*","")</f>
        <v>SPXS</v>
      </c>
      <c r="E223">
        <v>464</v>
      </c>
      <c r="F223">
        <v>469</v>
      </c>
      <c r="G223">
        <v>1</v>
      </c>
      <c r="H223">
        <v>9899</v>
      </c>
      <c r="I223">
        <v>75</v>
      </c>
      <c r="J223">
        <v>472</v>
      </c>
      <c r="K223">
        <v>455</v>
      </c>
      <c r="L223">
        <v>8570600</v>
      </c>
      <c r="M223">
        <v>9310100</v>
      </c>
      <c r="N223">
        <v>463.76640600000002</v>
      </c>
      <c r="O223">
        <v>-1.07</v>
      </c>
      <c r="P223">
        <v>1</v>
      </c>
      <c r="Q223">
        <v>-57</v>
      </c>
      <c r="R223">
        <v>0</v>
      </c>
      <c r="S223">
        <v>63600</v>
      </c>
      <c r="T223">
        <v>464.37</v>
      </c>
      <c r="U223">
        <v>195</v>
      </c>
      <c r="V223">
        <v>470.95</v>
      </c>
      <c r="W223" s="1" t="s">
        <v>22</v>
      </c>
    </row>
    <row r="224" spans="1:23" x14ac:dyDescent="0.25">
      <c r="A224" s="1" t="s">
        <v>24</v>
      </c>
      <c r="B224" t="s">
        <v>273</v>
      </c>
      <c r="C224" s="1" t="s">
        <v>21</v>
      </c>
      <c r="D224" s="1" t="str">
        <f>SUBSTITUTE(_xlfn.CONCAT(datosReto[[#This Row],[EMISORA]],"/",datosReto[[#This Row],[Column3]]),"/*","")</f>
        <v>SPY</v>
      </c>
      <c r="E224">
        <v>7589.11</v>
      </c>
      <c r="F224">
        <v>7628.51</v>
      </c>
      <c r="G224">
        <v>1</v>
      </c>
      <c r="H224">
        <v>36</v>
      </c>
      <c r="I224">
        <v>10</v>
      </c>
      <c r="J224">
        <v>7625.93</v>
      </c>
      <c r="K224">
        <v>7571.49</v>
      </c>
      <c r="L224">
        <v>8303200</v>
      </c>
      <c r="M224">
        <v>8550200</v>
      </c>
      <c r="N224">
        <v>7609.9724999999999</v>
      </c>
      <c r="O224">
        <v>-0.52</v>
      </c>
      <c r="P224">
        <v>1</v>
      </c>
      <c r="Q224">
        <v>-32</v>
      </c>
      <c r="R224">
        <v>0</v>
      </c>
      <c r="S224">
        <v>100</v>
      </c>
      <c r="T224">
        <v>7565.05</v>
      </c>
      <c r="U224">
        <v>1300</v>
      </c>
      <c r="V224">
        <v>7571.96</v>
      </c>
      <c r="W224" s="1" t="s">
        <v>22</v>
      </c>
    </row>
    <row r="225" spans="1:23" x14ac:dyDescent="0.25">
      <c r="A225" s="1" t="s">
        <v>19</v>
      </c>
      <c r="B225" t="s">
        <v>275</v>
      </c>
      <c r="C225" s="1" t="s">
        <v>21</v>
      </c>
      <c r="D225" s="1" t="str">
        <f>SUBSTITUTE(_xlfn.CONCAT(datosReto[[#This Row],[EMISORA]],"/",datosReto[[#This Row],[Column3]]),"/*","")</f>
        <v>SQ</v>
      </c>
      <c r="E225">
        <v>1207</v>
      </c>
      <c r="F225">
        <v>1190</v>
      </c>
      <c r="G225">
        <v>1</v>
      </c>
      <c r="H225">
        <v>40</v>
      </c>
      <c r="I225">
        <v>8</v>
      </c>
      <c r="J225">
        <v>1222</v>
      </c>
      <c r="K225">
        <v>1190</v>
      </c>
      <c r="L225">
        <v>9311800</v>
      </c>
      <c r="M225">
        <v>8515900</v>
      </c>
      <c r="N225">
        <v>1201.2827500000001</v>
      </c>
      <c r="O225">
        <v>1.43</v>
      </c>
      <c r="P225">
        <v>1</v>
      </c>
      <c r="Q225">
        <v>35</v>
      </c>
      <c r="R225">
        <v>0</v>
      </c>
      <c r="S225">
        <v>1200</v>
      </c>
      <c r="T225">
        <v>1200.01</v>
      </c>
      <c r="U225">
        <v>3600</v>
      </c>
      <c r="V225">
        <v>1217.99</v>
      </c>
      <c r="W225" s="1" t="s">
        <v>22</v>
      </c>
    </row>
    <row r="226" spans="1:23" x14ac:dyDescent="0.25">
      <c r="A226" s="1" t="s">
        <v>24</v>
      </c>
      <c r="B226" t="s">
        <v>274</v>
      </c>
      <c r="C226" s="1" t="s">
        <v>21</v>
      </c>
      <c r="D226" s="1" t="str">
        <f>SUBSTITUTE(_xlfn.CONCAT(datosReto[[#This Row],[EMISORA]],"/",datosReto[[#This Row],[Column3]]),"/*","")</f>
        <v>SQQQ</v>
      </c>
      <c r="E226">
        <v>1075.5</v>
      </c>
      <c r="F226">
        <v>1041</v>
      </c>
      <c r="G226">
        <v>1</v>
      </c>
      <c r="H226">
        <v>2487</v>
      </c>
      <c r="I226">
        <v>80</v>
      </c>
      <c r="J226">
        <v>1099.99</v>
      </c>
      <c r="K226">
        <v>1038.83</v>
      </c>
      <c r="L226">
        <v>8523400</v>
      </c>
      <c r="M226">
        <v>9310900</v>
      </c>
      <c r="N226">
        <v>1071.183759</v>
      </c>
      <c r="O226">
        <v>3.31</v>
      </c>
      <c r="P226">
        <v>1</v>
      </c>
      <c r="Q226">
        <v>12</v>
      </c>
      <c r="R226">
        <v>0</v>
      </c>
      <c r="S226">
        <v>30000</v>
      </c>
      <c r="T226">
        <v>1057.79</v>
      </c>
      <c r="U226">
        <v>11000</v>
      </c>
      <c r="V226">
        <v>1080.99</v>
      </c>
      <c r="W226" s="1" t="s">
        <v>22</v>
      </c>
    </row>
    <row r="227" spans="1:23" x14ac:dyDescent="0.25">
      <c r="A227" s="1" t="s">
        <v>24</v>
      </c>
      <c r="B227" t="s">
        <v>276</v>
      </c>
      <c r="C227" s="1" t="s">
        <v>21</v>
      </c>
      <c r="D227" s="1" t="str">
        <f>SUBSTITUTE(_xlfn.CONCAT(datosReto[[#This Row],[EMISORA]],"/",datosReto[[#This Row],[Column3]]),"/*","")</f>
        <v>SRET1</v>
      </c>
      <c r="E227">
        <v>145</v>
      </c>
      <c r="F227">
        <v>139</v>
      </c>
      <c r="G227">
        <v>1</v>
      </c>
      <c r="H227">
        <v>7</v>
      </c>
      <c r="I227">
        <v>5</v>
      </c>
      <c r="J227">
        <v>145</v>
      </c>
      <c r="K227">
        <v>140.6</v>
      </c>
      <c r="L227">
        <v>9483300</v>
      </c>
      <c r="M227">
        <v>9201900</v>
      </c>
      <c r="N227">
        <v>143.277143</v>
      </c>
      <c r="O227">
        <v>4.32</v>
      </c>
      <c r="P227">
        <v>1</v>
      </c>
      <c r="Q227">
        <v>7</v>
      </c>
      <c r="R227">
        <v>0</v>
      </c>
      <c r="S227">
        <v>2</v>
      </c>
      <c r="T227">
        <v>139.01</v>
      </c>
      <c r="U227">
        <v>3</v>
      </c>
      <c r="V227">
        <v>165</v>
      </c>
      <c r="W227" s="1" t="s">
        <v>22</v>
      </c>
    </row>
    <row r="228" spans="1:23" x14ac:dyDescent="0.25">
      <c r="A228" s="1" t="s">
        <v>19</v>
      </c>
      <c r="B228" t="s">
        <v>291</v>
      </c>
      <c r="C228" s="1" t="s">
        <v>21</v>
      </c>
      <c r="D228" s="1" t="str">
        <f>SUBSTITUTE(_xlfn.CONCAT(datosReto[[#This Row],[EMISORA]],"/",datosReto[[#This Row],[Column3]]),"/*","")</f>
        <v>T</v>
      </c>
      <c r="E228">
        <v>356.82</v>
      </c>
      <c r="F228">
        <v>360</v>
      </c>
      <c r="G228">
        <v>1</v>
      </c>
      <c r="H228">
        <v>230</v>
      </c>
      <c r="I228">
        <v>10</v>
      </c>
      <c r="J228">
        <v>360.18</v>
      </c>
      <c r="K228">
        <v>356.82</v>
      </c>
      <c r="L228">
        <v>8453900</v>
      </c>
      <c r="M228">
        <v>10313300</v>
      </c>
      <c r="N228">
        <v>359.07239199999998</v>
      </c>
      <c r="O228">
        <v>-0.88</v>
      </c>
      <c r="P228">
        <v>1</v>
      </c>
      <c r="Q228">
        <v>-50</v>
      </c>
      <c r="R228">
        <v>0</v>
      </c>
      <c r="S228">
        <v>55000</v>
      </c>
      <c r="T228">
        <v>353.82</v>
      </c>
      <c r="U228">
        <v>82500</v>
      </c>
      <c r="V228">
        <v>359.99</v>
      </c>
      <c r="W228" s="1" t="s">
        <v>22</v>
      </c>
    </row>
    <row r="229" spans="1:23" x14ac:dyDescent="0.25">
      <c r="A229" s="1" t="s">
        <v>19</v>
      </c>
      <c r="B229" t="s">
        <v>277</v>
      </c>
      <c r="C229" s="1" t="s">
        <v>73</v>
      </c>
      <c r="D229" s="1" t="str">
        <f>SUBSTITUTE(_xlfn.CONCAT(datosReto[[#This Row],[EMISORA]],"/",datosReto[[#This Row],[Column3]]),"/*","")</f>
        <v>TAL/N</v>
      </c>
      <c r="E229">
        <v>79.010000000000005</v>
      </c>
      <c r="F229">
        <v>80</v>
      </c>
      <c r="G229">
        <v>1</v>
      </c>
      <c r="H229">
        <v>531</v>
      </c>
      <c r="I229">
        <v>7</v>
      </c>
      <c r="J229">
        <v>80</v>
      </c>
      <c r="K229">
        <v>75.62</v>
      </c>
      <c r="L229">
        <v>8300200</v>
      </c>
      <c r="M229">
        <v>9320500</v>
      </c>
      <c r="N229">
        <v>76.937402000000006</v>
      </c>
      <c r="O229">
        <v>-1.24</v>
      </c>
      <c r="P229">
        <v>1</v>
      </c>
      <c r="Q229">
        <v>-62</v>
      </c>
      <c r="R229">
        <v>0</v>
      </c>
      <c r="S229">
        <v>26700</v>
      </c>
      <c r="T229">
        <v>78.510000000000005</v>
      </c>
      <c r="U229">
        <v>100</v>
      </c>
      <c r="V229">
        <v>79.5</v>
      </c>
      <c r="W229" s="1" t="s">
        <v>22</v>
      </c>
    </row>
    <row r="230" spans="1:23" x14ac:dyDescent="0.25">
      <c r="A230" s="1" t="s">
        <v>24</v>
      </c>
      <c r="B230" t="s">
        <v>278</v>
      </c>
      <c r="C230" s="1" t="s">
        <v>21</v>
      </c>
      <c r="D230" s="1" t="str">
        <f>SUBSTITUTE(_xlfn.CONCAT(datosReto[[#This Row],[EMISORA]],"/",datosReto[[#This Row],[Column3]]),"/*","")</f>
        <v>TAN</v>
      </c>
      <c r="E230">
        <v>1406.35</v>
      </c>
      <c r="F230">
        <v>1406.35</v>
      </c>
      <c r="G230">
        <v>1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1</v>
      </c>
      <c r="Q230">
        <v>0</v>
      </c>
      <c r="R230">
        <v>0</v>
      </c>
      <c r="S230">
        <v>1</v>
      </c>
      <c r="T230">
        <v>1240</v>
      </c>
      <c r="U230">
        <v>2</v>
      </c>
      <c r="V230">
        <v>1675</v>
      </c>
      <c r="W230" s="1" t="s">
        <v>22</v>
      </c>
    </row>
    <row r="231" spans="1:23" x14ac:dyDescent="0.25">
      <c r="A231" s="1" t="s">
        <v>24</v>
      </c>
      <c r="B231" t="s">
        <v>279</v>
      </c>
      <c r="C231" s="1" t="s">
        <v>21</v>
      </c>
      <c r="D231" s="1" t="str">
        <f>SUBSTITUTE(_xlfn.CONCAT(datosReto[[#This Row],[EMISORA]],"/",datosReto[[#This Row],[Column3]]),"/*","")</f>
        <v>TECL</v>
      </c>
      <c r="E231">
        <v>495</v>
      </c>
      <c r="F231">
        <v>490</v>
      </c>
      <c r="G231">
        <v>1</v>
      </c>
      <c r="H231">
        <v>874</v>
      </c>
      <c r="I231">
        <v>12</v>
      </c>
      <c r="J231">
        <v>507</v>
      </c>
      <c r="K231">
        <v>475</v>
      </c>
      <c r="L231">
        <v>8311900</v>
      </c>
      <c r="M231">
        <v>8520100</v>
      </c>
      <c r="N231">
        <v>481.88787200000002</v>
      </c>
      <c r="O231">
        <v>1.02</v>
      </c>
      <c r="P231">
        <v>1</v>
      </c>
      <c r="Q231">
        <v>47</v>
      </c>
      <c r="R231">
        <v>0</v>
      </c>
      <c r="S231">
        <v>5000</v>
      </c>
      <c r="T231">
        <v>473.01</v>
      </c>
      <c r="U231">
        <v>1</v>
      </c>
      <c r="V231">
        <v>495</v>
      </c>
      <c r="W231" s="1" t="s">
        <v>22</v>
      </c>
    </row>
    <row r="232" spans="1:23" x14ac:dyDescent="0.25">
      <c r="A232" s="1" t="s">
        <v>24</v>
      </c>
      <c r="B232" t="s">
        <v>280</v>
      </c>
      <c r="C232" s="1" t="s">
        <v>21</v>
      </c>
      <c r="D232" s="1" t="str">
        <f>SUBSTITUTE(_xlfn.CONCAT(datosReto[[#This Row],[EMISORA]],"/",datosReto[[#This Row],[Column3]]),"/*","")</f>
        <v>TECS</v>
      </c>
      <c r="E232">
        <v>901.5</v>
      </c>
      <c r="F232">
        <v>891.53</v>
      </c>
      <c r="G232">
        <v>1</v>
      </c>
      <c r="H232">
        <v>4538</v>
      </c>
      <c r="I232">
        <v>12</v>
      </c>
      <c r="J232">
        <v>913</v>
      </c>
      <c r="K232">
        <v>870</v>
      </c>
      <c r="L232">
        <v>8515500</v>
      </c>
      <c r="M232">
        <v>9310500</v>
      </c>
      <c r="N232">
        <v>900.12626699999998</v>
      </c>
      <c r="O232">
        <v>1.1200000000000001</v>
      </c>
      <c r="P232">
        <v>1</v>
      </c>
      <c r="Q232">
        <v>43</v>
      </c>
      <c r="R232">
        <v>0</v>
      </c>
      <c r="S232">
        <v>4400</v>
      </c>
      <c r="T232">
        <v>878.42</v>
      </c>
      <c r="U232">
        <v>6</v>
      </c>
      <c r="V232">
        <v>910</v>
      </c>
      <c r="W232" s="1" t="s">
        <v>22</v>
      </c>
    </row>
    <row r="233" spans="1:23" x14ac:dyDescent="0.25">
      <c r="A233" s="1" t="s">
        <v>27</v>
      </c>
      <c r="B233" t="s">
        <v>281</v>
      </c>
      <c r="C233" s="1" t="s">
        <v>29</v>
      </c>
      <c r="D233" s="1" t="str">
        <f>SUBSTITUTE(_xlfn.CONCAT(datosReto[[#This Row],[EMISORA]],"/",datosReto[[#This Row],[Column3]]),"/*","")</f>
        <v>TEMATIK/B</v>
      </c>
      <c r="E233">
        <v>10.298643999999999</v>
      </c>
      <c r="F233">
        <v>10.298643999999999</v>
      </c>
      <c r="G233">
        <v>1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-29.167894</v>
      </c>
      <c r="O233">
        <v>0</v>
      </c>
      <c r="P233">
        <v>1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 s="1" t="s">
        <v>22</v>
      </c>
    </row>
    <row r="234" spans="1:23" x14ac:dyDescent="0.25">
      <c r="A234" s="1" t="s">
        <v>103</v>
      </c>
      <c r="B234" t="s">
        <v>282</v>
      </c>
      <c r="C234" s="1" t="s">
        <v>105</v>
      </c>
      <c r="D234" s="1" t="str">
        <f>SUBSTITUTE(_xlfn.CONCAT(datosReto[[#This Row],[EMISORA]],"/",datosReto[[#This Row],[Column3]]),"/*","")</f>
        <v>TERRA/13</v>
      </c>
      <c r="E234">
        <v>28.13</v>
      </c>
      <c r="F234">
        <v>28.26</v>
      </c>
      <c r="G234">
        <v>1</v>
      </c>
      <c r="H234">
        <v>321284</v>
      </c>
      <c r="I234">
        <v>1780</v>
      </c>
      <c r="J234">
        <v>28.69</v>
      </c>
      <c r="K234">
        <v>27.92</v>
      </c>
      <c r="L234">
        <v>9071000</v>
      </c>
      <c r="M234">
        <v>8361800</v>
      </c>
      <c r="N234">
        <v>28.281683000000001</v>
      </c>
      <c r="O234">
        <v>-0.46</v>
      </c>
      <c r="P234">
        <v>1</v>
      </c>
      <c r="Q234">
        <v>-26</v>
      </c>
      <c r="R234">
        <v>0</v>
      </c>
      <c r="S234">
        <v>1455</v>
      </c>
      <c r="T234">
        <v>28.12</v>
      </c>
      <c r="U234">
        <v>2100</v>
      </c>
      <c r="V234">
        <v>28.13</v>
      </c>
      <c r="W234" s="1" t="s">
        <v>22</v>
      </c>
    </row>
    <row r="235" spans="1:23" x14ac:dyDescent="0.25">
      <c r="A235" s="1" t="s">
        <v>19</v>
      </c>
      <c r="B235" t="s">
        <v>283</v>
      </c>
      <c r="C235" s="1" t="s">
        <v>21</v>
      </c>
      <c r="D235" s="1" t="str">
        <f>SUBSTITUTE(_xlfn.CONCAT(datosReto[[#This Row],[EMISORA]],"/",datosReto[[#This Row],[Column3]]),"/*","")</f>
        <v>TGT</v>
      </c>
      <c r="E235">
        <v>3330.86</v>
      </c>
      <c r="F235">
        <v>3330.86</v>
      </c>
      <c r="G235">
        <v>1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1</v>
      </c>
      <c r="Q235">
        <v>0</v>
      </c>
      <c r="R235">
        <v>0</v>
      </c>
      <c r="S235">
        <v>800</v>
      </c>
      <c r="T235">
        <v>3296.41</v>
      </c>
      <c r="U235">
        <v>1600</v>
      </c>
      <c r="V235">
        <v>3403.59</v>
      </c>
      <c r="W235" s="1" t="s">
        <v>22</v>
      </c>
    </row>
    <row r="236" spans="1:23" x14ac:dyDescent="0.25">
      <c r="A236" s="1" t="s">
        <v>38</v>
      </c>
      <c r="B236" t="s">
        <v>284</v>
      </c>
      <c r="C236" s="1" t="s">
        <v>70</v>
      </c>
      <c r="D236" s="1" t="str">
        <f>SUBSTITUTE(_xlfn.CONCAT(datosReto[[#This Row],[EMISORA]],"/",datosReto[[#This Row],[Column3]]),"/*","")</f>
        <v>TLEVISA/CPO</v>
      </c>
      <c r="E236">
        <v>20.43</v>
      </c>
      <c r="F236">
        <v>20.84</v>
      </c>
      <c r="G236">
        <v>1</v>
      </c>
      <c r="H236">
        <v>807515</v>
      </c>
      <c r="I236">
        <v>2818</v>
      </c>
      <c r="J236">
        <v>21.26</v>
      </c>
      <c r="K236">
        <v>20.309999999999999</v>
      </c>
      <c r="L236">
        <v>8335300</v>
      </c>
      <c r="M236">
        <v>10172200</v>
      </c>
      <c r="N236">
        <v>20.703479000000002</v>
      </c>
      <c r="O236">
        <v>-1.97</v>
      </c>
      <c r="P236">
        <v>1</v>
      </c>
      <c r="Q236">
        <v>-83</v>
      </c>
      <c r="R236">
        <v>0</v>
      </c>
      <c r="S236">
        <v>1669</v>
      </c>
      <c r="T236">
        <v>20.420000000000002</v>
      </c>
      <c r="U236">
        <v>1100</v>
      </c>
      <c r="V236">
        <v>20.46</v>
      </c>
      <c r="W236" s="1" t="s">
        <v>22</v>
      </c>
    </row>
    <row r="237" spans="1:23" x14ac:dyDescent="0.25">
      <c r="A237" s="1" t="s">
        <v>38</v>
      </c>
      <c r="B237" t="s">
        <v>285</v>
      </c>
      <c r="C237" s="1" t="s">
        <v>50</v>
      </c>
      <c r="D237" s="1" t="str">
        <f>SUBSTITUTE(_xlfn.CONCAT(datosReto[[#This Row],[EMISORA]],"/",datosReto[[#This Row],[Column3]]),"/*","")</f>
        <v>TMM/A</v>
      </c>
      <c r="E237">
        <v>2.29</v>
      </c>
      <c r="F237">
        <v>2.41</v>
      </c>
      <c r="G237">
        <v>1</v>
      </c>
      <c r="H237">
        <v>20</v>
      </c>
      <c r="I237">
        <v>1</v>
      </c>
      <c r="J237">
        <v>2.29</v>
      </c>
      <c r="K237">
        <v>2.29</v>
      </c>
      <c r="L237">
        <v>10270800</v>
      </c>
      <c r="M237">
        <v>10270800</v>
      </c>
      <c r="N237">
        <v>2.29</v>
      </c>
      <c r="O237">
        <v>-4.9800000000000004</v>
      </c>
      <c r="P237">
        <v>1</v>
      </c>
      <c r="Q237">
        <v>-115</v>
      </c>
      <c r="R237">
        <v>0</v>
      </c>
      <c r="S237">
        <v>5</v>
      </c>
      <c r="T237">
        <v>2.29</v>
      </c>
      <c r="U237">
        <v>47</v>
      </c>
      <c r="V237">
        <v>2.39</v>
      </c>
      <c r="W237" s="1" t="s">
        <v>22</v>
      </c>
    </row>
    <row r="238" spans="1:23" x14ac:dyDescent="0.25">
      <c r="A238" s="1" t="s">
        <v>24</v>
      </c>
      <c r="B238" t="s">
        <v>286</v>
      </c>
      <c r="C238" s="1" t="s">
        <v>21</v>
      </c>
      <c r="D238" s="1" t="str">
        <f>SUBSTITUTE(_xlfn.CONCAT(datosReto[[#This Row],[EMISORA]],"/",datosReto[[#This Row],[Column3]]),"/*","")</f>
        <v>TQQQ</v>
      </c>
      <c r="E238">
        <v>402.41</v>
      </c>
      <c r="F238">
        <v>418.51</v>
      </c>
      <c r="G238">
        <v>1</v>
      </c>
      <c r="H238">
        <v>9187</v>
      </c>
      <c r="I238">
        <v>107</v>
      </c>
      <c r="J238">
        <v>425</v>
      </c>
      <c r="K238">
        <v>399.8</v>
      </c>
      <c r="L238">
        <v>8300000</v>
      </c>
      <c r="M238">
        <v>8554800</v>
      </c>
      <c r="N238">
        <v>411.260245</v>
      </c>
      <c r="O238">
        <v>-3.85</v>
      </c>
      <c r="P238">
        <v>1</v>
      </c>
      <c r="Q238">
        <v>-105</v>
      </c>
      <c r="R238">
        <v>0</v>
      </c>
      <c r="S238">
        <v>1</v>
      </c>
      <c r="T238">
        <v>402.41</v>
      </c>
      <c r="U238">
        <v>32</v>
      </c>
      <c r="V238">
        <v>412</v>
      </c>
      <c r="W238" s="1" t="s">
        <v>22</v>
      </c>
    </row>
    <row r="239" spans="1:23" x14ac:dyDescent="0.25">
      <c r="A239" s="1" t="s">
        <v>38</v>
      </c>
      <c r="B239" t="s">
        <v>287</v>
      </c>
      <c r="C239" s="1" t="s">
        <v>50</v>
      </c>
      <c r="D239" s="1" t="str">
        <f>SUBSTITUTE(_xlfn.CONCAT(datosReto[[#This Row],[EMISORA]],"/",datosReto[[#This Row],[Column3]]),"/*","")</f>
        <v>TRAXION/A</v>
      </c>
      <c r="E239">
        <v>22.66</v>
      </c>
      <c r="F239">
        <v>21.73</v>
      </c>
      <c r="G239">
        <v>1</v>
      </c>
      <c r="H239">
        <v>118895</v>
      </c>
      <c r="I239">
        <v>613</v>
      </c>
      <c r="J239">
        <v>22.7</v>
      </c>
      <c r="K239">
        <v>21.7</v>
      </c>
      <c r="L239">
        <v>10144600</v>
      </c>
      <c r="M239">
        <v>8300000</v>
      </c>
      <c r="N239">
        <v>22.368583999999998</v>
      </c>
      <c r="O239">
        <v>4.28</v>
      </c>
      <c r="P239">
        <v>1</v>
      </c>
      <c r="Q239">
        <v>8</v>
      </c>
      <c r="R239">
        <v>0</v>
      </c>
      <c r="S239">
        <v>3000</v>
      </c>
      <c r="T239">
        <v>22.67</v>
      </c>
      <c r="U239">
        <v>200</v>
      </c>
      <c r="V239">
        <v>22.68</v>
      </c>
      <c r="W239" s="1" t="s">
        <v>22</v>
      </c>
    </row>
    <row r="240" spans="1:23" x14ac:dyDescent="0.25">
      <c r="A240" s="1" t="s">
        <v>19</v>
      </c>
      <c r="B240" t="s">
        <v>288</v>
      </c>
      <c r="C240" s="1" t="s">
        <v>21</v>
      </c>
      <c r="D240" s="1" t="str">
        <f>SUBSTITUTE(_xlfn.CONCAT(datosReto[[#This Row],[EMISORA]],"/",datosReto[[#This Row],[Column3]]),"/*","")</f>
        <v>TSLA</v>
      </c>
      <c r="E240">
        <v>4470</v>
      </c>
      <c r="F240">
        <v>4470</v>
      </c>
      <c r="G240">
        <v>1</v>
      </c>
      <c r="H240">
        <v>1428</v>
      </c>
      <c r="I240">
        <v>85</v>
      </c>
      <c r="J240">
        <v>4649.96</v>
      </c>
      <c r="K240">
        <v>4427.75</v>
      </c>
      <c r="L240">
        <v>8332000</v>
      </c>
      <c r="M240">
        <v>9444200</v>
      </c>
      <c r="N240">
        <v>4515.805104</v>
      </c>
      <c r="O240">
        <v>0</v>
      </c>
      <c r="P240">
        <v>1</v>
      </c>
      <c r="Q240">
        <v>0</v>
      </c>
      <c r="R240">
        <v>0</v>
      </c>
      <c r="S240">
        <v>800</v>
      </c>
      <c r="T240">
        <v>4440.01</v>
      </c>
      <c r="U240">
        <v>1200</v>
      </c>
      <c r="V240">
        <v>4499.97</v>
      </c>
      <c r="W240" s="1" t="s">
        <v>22</v>
      </c>
    </row>
    <row r="241" spans="1:23" x14ac:dyDescent="0.25">
      <c r="A241" s="1" t="s">
        <v>19</v>
      </c>
      <c r="B241" t="s">
        <v>289</v>
      </c>
      <c r="C241" s="1" t="s">
        <v>21</v>
      </c>
      <c r="D241" s="1" t="str">
        <f>SUBSTITUTE(_xlfn.CONCAT(datosReto[[#This Row],[EMISORA]],"/",datosReto[[#This Row],[Column3]]),"/*","")</f>
        <v>TWTR</v>
      </c>
      <c r="E241">
        <v>1075</v>
      </c>
      <c r="F241">
        <v>1065</v>
      </c>
      <c r="G241">
        <v>1</v>
      </c>
      <c r="H241">
        <v>958</v>
      </c>
      <c r="I241">
        <v>26</v>
      </c>
      <c r="J241">
        <v>1075</v>
      </c>
      <c r="K241">
        <v>1053.98</v>
      </c>
      <c r="L241">
        <v>8424700</v>
      </c>
      <c r="M241">
        <v>8350000</v>
      </c>
      <c r="N241">
        <v>1069.821377</v>
      </c>
      <c r="O241">
        <v>0.94</v>
      </c>
      <c r="P241">
        <v>1</v>
      </c>
      <c r="Q241">
        <v>50</v>
      </c>
      <c r="R241">
        <v>0</v>
      </c>
      <c r="S241">
        <v>55</v>
      </c>
      <c r="T241">
        <v>1055</v>
      </c>
      <c r="U241">
        <v>6</v>
      </c>
      <c r="V241">
        <v>1075</v>
      </c>
      <c r="W241" s="1" t="s">
        <v>22</v>
      </c>
    </row>
    <row r="242" spans="1:23" x14ac:dyDescent="0.25">
      <c r="A242" s="1" t="s">
        <v>24</v>
      </c>
      <c r="B242" t="s">
        <v>290</v>
      </c>
      <c r="C242" s="1" t="s">
        <v>21</v>
      </c>
      <c r="D242" s="1" t="str">
        <f>SUBSTITUTE(_xlfn.CONCAT(datosReto[[#This Row],[EMISORA]],"/",datosReto[[#This Row],[Column3]]),"/*","")</f>
        <v>TZA</v>
      </c>
      <c r="E242">
        <v>661</v>
      </c>
      <c r="F242">
        <v>688.18</v>
      </c>
      <c r="G242">
        <v>1</v>
      </c>
      <c r="H242">
        <v>1540</v>
      </c>
      <c r="I242">
        <v>3</v>
      </c>
      <c r="J242">
        <v>661</v>
      </c>
      <c r="K242">
        <v>661</v>
      </c>
      <c r="L242">
        <v>9295500</v>
      </c>
      <c r="M242">
        <v>9295500</v>
      </c>
      <c r="N242">
        <v>661</v>
      </c>
      <c r="O242">
        <v>-3.95</v>
      </c>
      <c r="P242">
        <v>1</v>
      </c>
      <c r="Q242">
        <v>-107</v>
      </c>
      <c r="R242">
        <v>0</v>
      </c>
      <c r="S242">
        <v>0</v>
      </c>
      <c r="T242">
        <v>0</v>
      </c>
      <c r="U242">
        <v>1</v>
      </c>
      <c r="V242">
        <v>830</v>
      </c>
      <c r="W242" s="1" t="s">
        <v>22</v>
      </c>
    </row>
    <row r="243" spans="1:23" x14ac:dyDescent="0.25">
      <c r="A243" s="1" t="s">
        <v>19</v>
      </c>
      <c r="B243" t="s">
        <v>292</v>
      </c>
      <c r="C243" s="1" t="s">
        <v>21</v>
      </c>
      <c r="D243" s="1" t="str">
        <f>SUBSTITUTE(_xlfn.CONCAT(datosReto[[#This Row],[EMISORA]],"/",datosReto[[#This Row],[Column3]]),"/*","")</f>
        <v>UBER</v>
      </c>
      <c r="E243">
        <v>561.83000000000004</v>
      </c>
      <c r="F243">
        <v>559</v>
      </c>
      <c r="G243">
        <v>1</v>
      </c>
      <c r="H243">
        <v>20</v>
      </c>
      <c r="I243">
        <v>11</v>
      </c>
      <c r="J243">
        <v>561.83000000000004</v>
      </c>
      <c r="K243">
        <v>556.41999999999996</v>
      </c>
      <c r="L243">
        <v>10131900</v>
      </c>
      <c r="M243">
        <v>9093000</v>
      </c>
      <c r="N243">
        <v>558.80199900000002</v>
      </c>
      <c r="O243">
        <v>0.51</v>
      </c>
      <c r="P243">
        <v>1</v>
      </c>
      <c r="Q243">
        <v>74</v>
      </c>
      <c r="R243">
        <v>0</v>
      </c>
      <c r="S243">
        <v>6000</v>
      </c>
      <c r="T243">
        <v>556.49</v>
      </c>
      <c r="U243">
        <v>11500</v>
      </c>
      <c r="V243">
        <v>558.94000000000005</v>
      </c>
      <c r="W243" s="1" t="s">
        <v>22</v>
      </c>
    </row>
    <row r="244" spans="1:23" x14ac:dyDescent="0.25">
      <c r="A244" s="1" t="s">
        <v>88</v>
      </c>
      <c r="B244" t="s">
        <v>293</v>
      </c>
      <c r="C244" s="1" t="s">
        <v>90</v>
      </c>
      <c r="D244" s="1" t="str">
        <f>SUBSTITUTE(_xlfn.CONCAT(datosReto[[#This Row],[EMISORA]],"/",datosReto[[#This Row],[Column3]]),"/*","")</f>
        <v>UDITRAC/ISHRS</v>
      </c>
      <c r="E244">
        <v>126.36</v>
      </c>
      <c r="F244">
        <v>126.36</v>
      </c>
      <c r="G244">
        <v>1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1</v>
      </c>
      <c r="Q244">
        <v>0</v>
      </c>
      <c r="R244">
        <v>0</v>
      </c>
      <c r="S244">
        <v>9</v>
      </c>
      <c r="T244">
        <v>126.36</v>
      </c>
      <c r="U244">
        <v>70001</v>
      </c>
      <c r="V244">
        <v>126.41</v>
      </c>
      <c r="W244" s="1" t="s">
        <v>22</v>
      </c>
    </row>
    <row r="245" spans="1:23" x14ac:dyDescent="0.25">
      <c r="A245" s="1" t="s">
        <v>24</v>
      </c>
      <c r="B245" t="s">
        <v>294</v>
      </c>
      <c r="C245" s="1" t="s">
        <v>21</v>
      </c>
      <c r="D245" s="1" t="str">
        <f>SUBSTITUTE(_xlfn.CONCAT(datosReto[[#This Row],[EMISORA]],"/",datosReto[[#This Row],[Column3]]),"/*","")</f>
        <v>UNG</v>
      </c>
      <c r="E245">
        <v>375</v>
      </c>
      <c r="F245">
        <v>394.34</v>
      </c>
      <c r="G245">
        <v>1</v>
      </c>
      <c r="H245">
        <v>387</v>
      </c>
      <c r="I245">
        <v>8</v>
      </c>
      <c r="J245">
        <v>393</v>
      </c>
      <c r="K245">
        <v>375</v>
      </c>
      <c r="L245">
        <v>8305800</v>
      </c>
      <c r="M245">
        <v>10292200</v>
      </c>
      <c r="N245">
        <v>387.090439</v>
      </c>
      <c r="O245">
        <v>-4.9000000000000004</v>
      </c>
      <c r="P245">
        <v>1</v>
      </c>
      <c r="Q245">
        <v>-114</v>
      </c>
      <c r="R245">
        <v>0</v>
      </c>
      <c r="S245">
        <v>10</v>
      </c>
      <c r="T245">
        <v>375.5</v>
      </c>
      <c r="U245">
        <v>0</v>
      </c>
      <c r="V245">
        <v>0</v>
      </c>
      <c r="W245" s="1" t="s">
        <v>22</v>
      </c>
    </row>
    <row r="246" spans="1:23" x14ac:dyDescent="0.25">
      <c r="A246" s="1" t="s">
        <v>19</v>
      </c>
      <c r="B246" t="s">
        <v>295</v>
      </c>
      <c r="C246" s="1" t="s">
        <v>21</v>
      </c>
      <c r="D246" s="1" t="str">
        <f>SUBSTITUTE(_xlfn.CONCAT(datosReto[[#This Row],[EMISORA]],"/",datosReto[[#This Row],[Column3]]),"/*","")</f>
        <v>UPST</v>
      </c>
      <c r="E246">
        <v>462</v>
      </c>
      <c r="F246">
        <v>478</v>
      </c>
      <c r="G246">
        <v>1</v>
      </c>
      <c r="H246">
        <v>167</v>
      </c>
      <c r="I246">
        <v>9</v>
      </c>
      <c r="J246">
        <v>465</v>
      </c>
      <c r="K246">
        <v>453.5</v>
      </c>
      <c r="L246">
        <v>8513400</v>
      </c>
      <c r="M246">
        <v>9000400</v>
      </c>
      <c r="N246">
        <v>462.00964099999999</v>
      </c>
      <c r="O246">
        <v>-3.35</v>
      </c>
      <c r="P246">
        <v>1</v>
      </c>
      <c r="Q246">
        <v>-98</v>
      </c>
      <c r="R246">
        <v>0</v>
      </c>
      <c r="S246">
        <v>1400</v>
      </c>
      <c r="T246">
        <v>463.01</v>
      </c>
      <c r="U246">
        <v>4</v>
      </c>
      <c r="V246">
        <v>480</v>
      </c>
      <c r="W246" s="1" t="s">
        <v>22</v>
      </c>
    </row>
    <row r="247" spans="1:23" x14ac:dyDescent="0.25">
      <c r="A247" s="1" t="s">
        <v>24</v>
      </c>
      <c r="B247" t="s">
        <v>296</v>
      </c>
      <c r="C247" s="1" t="s">
        <v>21</v>
      </c>
      <c r="D247" s="1" t="str">
        <f>SUBSTITUTE(_xlfn.CONCAT(datosReto[[#This Row],[EMISORA]],"/",datosReto[[#This Row],[Column3]]),"/*","")</f>
        <v>USO</v>
      </c>
      <c r="E247">
        <v>1466.1</v>
      </c>
      <c r="F247">
        <v>1454</v>
      </c>
      <c r="G247">
        <v>1</v>
      </c>
      <c r="H247">
        <v>492</v>
      </c>
      <c r="I247">
        <v>7</v>
      </c>
      <c r="J247">
        <v>1466.1</v>
      </c>
      <c r="K247">
        <v>1463</v>
      </c>
      <c r="L247">
        <v>10023400</v>
      </c>
      <c r="M247">
        <v>9152900</v>
      </c>
      <c r="N247">
        <v>1465.498597</v>
      </c>
      <c r="O247">
        <v>0.83</v>
      </c>
      <c r="P247">
        <v>1</v>
      </c>
      <c r="Q247">
        <v>56</v>
      </c>
      <c r="R247">
        <v>0</v>
      </c>
      <c r="S247">
        <v>5100</v>
      </c>
      <c r="T247">
        <v>1455.49</v>
      </c>
      <c r="U247">
        <v>5100</v>
      </c>
      <c r="V247">
        <v>1464.83</v>
      </c>
      <c r="W247" s="1" t="s">
        <v>22</v>
      </c>
    </row>
    <row r="248" spans="1:23" x14ac:dyDescent="0.25">
      <c r="A248" s="1" t="s">
        <v>38</v>
      </c>
      <c r="B248" t="s">
        <v>297</v>
      </c>
      <c r="C248" s="1" t="s">
        <v>153</v>
      </c>
      <c r="D248" s="1" t="str">
        <f>SUBSTITUTE(_xlfn.CONCAT(datosReto[[#This Row],[EMISORA]],"/",datosReto[[#This Row],[Column3]]),"/*","")</f>
        <v>VALUEGF/O</v>
      </c>
      <c r="E248">
        <v>104</v>
      </c>
      <c r="F248">
        <v>103</v>
      </c>
      <c r="G248">
        <v>1</v>
      </c>
      <c r="H248">
        <v>16</v>
      </c>
      <c r="I248">
        <v>6</v>
      </c>
      <c r="J248">
        <v>104</v>
      </c>
      <c r="K248">
        <v>103</v>
      </c>
      <c r="L248">
        <v>10161800</v>
      </c>
      <c r="M248">
        <v>9193900</v>
      </c>
      <c r="N248">
        <v>103.3125</v>
      </c>
      <c r="O248">
        <v>0.97</v>
      </c>
      <c r="P248">
        <v>1</v>
      </c>
      <c r="Q248">
        <v>49</v>
      </c>
      <c r="R248">
        <v>0</v>
      </c>
      <c r="S248">
        <v>142</v>
      </c>
      <c r="T248">
        <v>103</v>
      </c>
      <c r="U248">
        <v>298</v>
      </c>
      <c r="V248">
        <v>104</v>
      </c>
      <c r="W248" s="1" t="s">
        <v>22</v>
      </c>
    </row>
    <row r="249" spans="1:23" x14ac:dyDescent="0.25">
      <c r="A249" s="1" t="s">
        <v>38</v>
      </c>
      <c r="B249" t="s">
        <v>298</v>
      </c>
      <c r="C249" s="1" t="s">
        <v>21</v>
      </c>
      <c r="D249" s="1" t="str">
        <f>SUBSTITUTE(_xlfn.CONCAT(datosReto[[#This Row],[EMISORA]],"/",datosReto[[#This Row],[Column3]]),"/*","")</f>
        <v>VASCONI</v>
      </c>
      <c r="E249">
        <v>12.11</v>
      </c>
      <c r="F249">
        <v>12.15</v>
      </c>
      <c r="G249">
        <v>1</v>
      </c>
      <c r="H249">
        <v>380</v>
      </c>
      <c r="I249">
        <v>12</v>
      </c>
      <c r="J249">
        <v>12.2</v>
      </c>
      <c r="K249">
        <v>12.11</v>
      </c>
      <c r="L249">
        <v>8381800</v>
      </c>
      <c r="M249">
        <v>9564000</v>
      </c>
      <c r="N249">
        <v>12.147895999999999</v>
      </c>
      <c r="O249">
        <v>-0.33</v>
      </c>
      <c r="P249">
        <v>1</v>
      </c>
      <c r="Q249">
        <v>-17</v>
      </c>
      <c r="R249">
        <v>0</v>
      </c>
      <c r="S249">
        <v>5</v>
      </c>
      <c r="T249">
        <v>12.06</v>
      </c>
      <c r="U249">
        <v>6093</v>
      </c>
      <c r="V249">
        <v>12.1</v>
      </c>
      <c r="W249" s="1" t="s">
        <v>22</v>
      </c>
    </row>
    <row r="250" spans="1:23" x14ac:dyDescent="0.25">
      <c r="A250" s="1" t="s">
        <v>24</v>
      </c>
      <c r="B250" t="s">
        <v>299</v>
      </c>
      <c r="C250" s="1" t="s">
        <v>21</v>
      </c>
      <c r="D250" s="1" t="str">
        <f>SUBSTITUTE(_xlfn.CONCAT(datosReto[[#This Row],[EMISORA]],"/",datosReto[[#This Row],[Column3]]),"/*","")</f>
        <v>VEA</v>
      </c>
      <c r="E250">
        <v>770.64</v>
      </c>
      <c r="F250">
        <v>774.55</v>
      </c>
      <c r="G250">
        <v>1</v>
      </c>
      <c r="H250">
        <v>152</v>
      </c>
      <c r="I250">
        <v>31</v>
      </c>
      <c r="J250">
        <v>787.47</v>
      </c>
      <c r="K250">
        <v>769.98</v>
      </c>
      <c r="L250">
        <v>9584300</v>
      </c>
      <c r="M250">
        <v>8515500</v>
      </c>
      <c r="N250">
        <v>773.00296000000003</v>
      </c>
      <c r="O250">
        <v>-0.5</v>
      </c>
      <c r="P250">
        <v>1</v>
      </c>
      <c r="Q250">
        <v>-31</v>
      </c>
      <c r="R250">
        <v>0</v>
      </c>
      <c r="S250">
        <v>21</v>
      </c>
      <c r="T250">
        <v>769.25</v>
      </c>
      <c r="U250">
        <v>25600</v>
      </c>
      <c r="V250">
        <v>781.18</v>
      </c>
      <c r="W250" s="1" t="s">
        <v>22</v>
      </c>
    </row>
    <row r="251" spans="1:23" x14ac:dyDescent="0.25">
      <c r="A251" s="1" t="s">
        <v>38</v>
      </c>
      <c r="B251" t="s">
        <v>300</v>
      </c>
      <c r="C251" s="1" t="s">
        <v>21</v>
      </c>
      <c r="D251" s="1" t="str">
        <f>SUBSTITUTE(_xlfn.CONCAT(datosReto[[#This Row],[EMISORA]],"/",datosReto[[#This Row],[Column3]]),"/*","")</f>
        <v>VESTA</v>
      </c>
      <c r="E251">
        <v>42.85</v>
      </c>
      <c r="F251">
        <v>43.99</v>
      </c>
      <c r="G251">
        <v>1</v>
      </c>
      <c r="H251">
        <v>1175936</v>
      </c>
      <c r="I251">
        <v>4511</v>
      </c>
      <c r="J251">
        <v>44.07</v>
      </c>
      <c r="K251">
        <v>42.59</v>
      </c>
      <c r="L251">
        <v>8300100</v>
      </c>
      <c r="M251">
        <v>10370900</v>
      </c>
      <c r="N251">
        <v>43.192022000000001</v>
      </c>
      <c r="O251">
        <v>-2.59</v>
      </c>
      <c r="P251">
        <v>1</v>
      </c>
      <c r="Q251">
        <v>-91</v>
      </c>
      <c r="R251">
        <v>0</v>
      </c>
      <c r="S251">
        <v>7959</v>
      </c>
      <c r="T251">
        <v>42.72</v>
      </c>
      <c r="U251">
        <v>5892</v>
      </c>
      <c r="V251">
        <v>42.85</v>
      </c>
      <c r="W251" s="1" t="s">
        <v>22</v>
      </c>
    </row>
    <row r="252" spans="1:23" x14ac:dyDescent="0.25">
      <c r="A252" s="1" t="s">
        <v>24</v>
      </c>
      <c r="B252" t="s">
        <v>301</v>
      </c>
      <c r="C252" s="1" t="s">
        <v>21</v>
      </c>
      <c r="D252" s="1" t="str">
        <f>SUBSTITUTE(_xlfn.CONCAT(datosReto[[#This Row],[EMISORA]],"/",datosReto[[#This Row],[Column3]]),"/*","")</f>
        <v>VGK</v>
      </c>
      <c r="E252">
        <v>999.22</v>
      </c>
      <c r="F252">
        <v>1003.28</v>
      </c>
      <c r="G252">
        <v>1</v>
      </c>
      <c r="H252">
        <v>7430</v>
      </c>
      <c r="I252">
        <v>4</v>
      </c>
      <c r="J252">
        <v>1015</v>
      </c>
      <c r="K252">
        <v>990</v>
      </c>
      <c r="L252">
        <v>10245200</v>
      </c>
      <c r="M252">
        <v>8300400</v>
      </c>
      <c r="N252">
        <v>1004.043181</v>
      </c>
      <c r="O252">
        <v>-0.4</v>
      </c>
      <c r="P252">
        <v>1</v>
      </c>
      <c r="Q252">
        <v>-19</v>
      </c>
      <c r="R252">
        <v>0</v>
      </c>
      <c r="S252">
        <v>5</v>
      </c>
      <c r="T252">
        <v>998</v>
      </c>
      <c r="U252">
        <v>19600</v>
      </c>
      <c r="V252">
        <v>1020.59</v>
      </c>
      <c r="W252" s="1" t="s">
        <v>22</v>
      </c>
    </row>
    <row r="253" spans="1:23" x14ac:dyDescent="0.25">
      <c r="A253" s="1" t="s">
        <v>24</v>
      </c>
      <c r="B253" t="s">
        <v>302</v>
      </c>
      <c r="C253" s="1" t="s">
        <v>21</v>
      </c>
      <c r="D253" s="1" t="str">
        <f>SUBSTITUTE(_xlfn.CONCAT(datosReto[[#This Row],[EMISORA]],"/",datosReto[[#This Row],[Column3]]),"/*","")</f>
        <v>VGT</v>
      </c>
      <c r="E253">
        <v>6477</v>
      </c>
      <c r="F253">
        <v>6490</v>
      </c>
      <c r="G253">
        <v>1</v>
      </c>
      <c r="H253">
        <v>30</v>
      </c>
      <c r="I253">
        <v>5</v>
      </c>
      <c r="J253">
        <v>6500</v>
      </c>
      <c r="K253">
        <v>6400</v>
      </c>
      <c r="L253">
        <v>8302600</v>
      </c>
      <c r="M253">
        <v>8554900</v>
      </c>
      <c r="N253">
        <v>6471.7263329999996</v>
      </c>
      <c r="O253">
        <v>-0.2</v>
      </c>
      <c r="P253">
        <v>1</v>
      </c>
      <c r="Q253">
        <v>-13</v>
      </c>
      <c r="R253">
        <v>0</v>
      </c>
      <c r="S253">
        <v>800</v>
      </c>
      <c r="T253">
        <v>6320.01</v>
      </c>
      <c r="U253">
        <v>1200</v>
      </c>
      <c r="V253">
        <v>6537.48</v>
      </c>
      <c r="W253" s="1" t="s">
        <v>22</v>
      </c>
    </row>
    <row r="254" spans="1:23" x14ac:dyDescent="0.25">
      <c r="A254" s="1" t="s">
        <v>38</v>
      </c>
      <c r="B254" t="s">
        <v>303</v>
      </c>
      <c r="C254" s="1" t="s">
        <v>21</v>
      </c>
      <c r="D254" s="1" t="str">
        <f>SUBSTITUTE(_xlfn.CONCAT(datosReto[[#This Row],[EMISORA]],"/",datosReto[[#This Row],[Column3]]),"/*","")</f>
        <v>VINTE</v>
      </c>
      <c r="E254">
        <v>30.99</v>
      </c>
      <c r="F254">
        <v>31</v>
      </c>
      <c r="G254">
        <v>1</v>
      </c>
      <c r="H254">
        <v>101</v>
      </c>
      <c r="I254">
        <v>2</v>
      </c>
      <c r="J254">
        <v>31</v>
      </c>
      <c r="K254">
        <v>30.99</v>
      </c>
      <c r="L254">
        <v>8300700</v>
      </c>
      <c r="M254">
        <v>8492000</v>
      </c>
      <c r="N254">
        <v>30.999901000000001</v>
      </c>
      <c r="O254">
        <v>-0.03</v>
      </c>
      <c r="P254">
        <v>1</v>
      </c>
      <c r="Q254">
        <v>-3</v>
      </c>
      <c r="R254">
        <v>0</v>
      </c>
      <c r="S254">
        <v>4</v>
      </c>
      <c r="T254">
        <v>30.99</v>
      </c>
      <c r="U254">
        <v>7086</v>
      </c>
      <c r="V254">
        <v>31</v>
      </c>
      <c r="W254" s="1" t="s">
        <v>22</v>
      </c>
    </row>
    <row r="255" spans="1:23" x14ac:dyDescent="0.25">
      <c r="A255" s="1" t="s">
        <v>38</v>
      </c>
      <c r="B255" t="s">
        <v>304</v>
      </c>
      <c r="C255" s="1" t="s">
        <v>50</v>
      </c>
      <c r="D255" s="1" t="str">
        <f>SUBSTITUTE(_xlfn.CONCAT(datosReto[[#This Row],[EMISORA]],"/",datosReto[[#This Row],[Column3]]),"/*","")</f>
        <v>VISTA/A</v>
      </c>
      <c r="E255">
        <v>274</v>
      </c>
      <c r="F255">
        <v>267</v>
      </c>
      <c r="G255">
        <v>1</v>
      </c>
      <c r="H255">
        <v>92</v>
      </c>
      <c r="I255">
        <v>10</v>
      </c>
      <c r="J255">
        <v>274</v>
      </c>
      <c r="K255">
        <v>271</v>
      </c>
      <c r="L255">
        <v>10290500</v>
      </c>
      <c r="M255">
        <v>9152900</v>
      </c>
      <c r="N255">
        <v>272.18695600000001</v>
      </c>
      <c r="O255">
        <v>2.62</v>
      </c>
      <c r="P255">
        <v>1</v>
      </c>
      <c r="Q255">
        <v>20</v>
      </c>
      <c r="R255">
        <v>0</v>
      </c>
      <c r="S255">
        <v>1</v>
      </c>
      <c r="T255">
        <v>273</v>
      </c>
      <c r="U255">
        <v>29</v>
      </c>
      <c r="V255">
        <v>274</v>
      </c>
      <c r="W255" s="1" t="s">
        <v>22</v>
      </c>
    </row>
    <row r="256" spans="1:23" x14ac:dyDescent="0.25">
      <c r="A256" s="1" t="s">
        <v>24</v>
      </c>
      <c r="B256" t="s">
        <v>305</v>
      </c>
      <c r="C256" s="1" t="s">
        <v>21</v>
      </c>
      <c r="D256" s="1" t="str">
        <f>SUBSTITUTE(_xlfn.CONCAT(datosReto[[#This Row],[EMISORA]],"/",datosReto[[#This Row],[Column3]]),"/*","")</f>
        <v>VIXY</v>
      </c>
      <c r="E256">
        <v>299</v>
      </c>
      <c r="F256">
        <v>311</v>
      </c>
      <c r="G256">
        <v>1</v>
      </c>
      <c r="H256">
        <v>2735</v>
      </c>
      <c r="I256">
        <v>30</v>
      </c>
      <c r="J256">
        <v>302</v>
      </c>
      <c r="K256">
        <v>298</v>
      </c>
      <c r="L256">
        <v>10061300</v>
      </c>
      <c r="M256">
        <v>10061300</v>
      </c>
      <c r="N256">
        <v>299.63802399999997</v>
      </c>
      <c r="O256">
        <v>-3.86</v>
      </c>
      <c r="P256">
        <v>1</v>
      </c>
      <c r="Q256">
        <v>-106</v>
      </c>
      <c r="R256">
        <v>0</v>
      </c>
      <c r="S256">
        <v>98100</v>
      </c>
      <c r="T256">
        <v>291.01</v>
      </c>
      <c r="U256">
        <v>6</v>
      </c>
      <c r="V256">
        <v>355</v>
      </c>
      <c r="W256" s="1" t="s">
        <v>22</v>
      </c>
    </row>
    <row r="257" spans="1:23" x14ac:dyDescent="0.25">
      <c r="A257" s="1" t="s">
        <v>58</v>
      </c>
      <c r="B257" t="s">
        <v>306</v>
      </c>
      <c r="C257" s="1" t="s">
        <v>307</v>
      </c>
      <c r="D257" s="1" t="str">
        <f>SUBSTITUTE(_xlfn.CONCAT(datosReto[[#This Row],[EMISORA]],"/",datosReto[[#This Row],[Column3]]),"/*","")</f>
        <v>VMEX/19</v>
      </c>
      <c r="E257">
        <v>37.68</v>
      </c>
      <c r="F257">
        <v>37.46</v>
      </c>
      <c r="G257">
        <v>1</v>
      </c>
      <c r="H257">
        <v>94</v>
      </c>
      <c r="I257">
        <v>23</v>
      </c>
      <c r="J257">
        <v>37.75</v>
      </c>
      <c r="K257">
        <v>37.5</v>
      </c>
      <c r="L257">
        <v>9560200</v>
      </c>
      <c r="M257">
        <v>8432200</v>
      </c>
      <c r="N257">
        <v>37.629255999999998</v>
      </c>
      <c r="O257">
        <v>0.59</v>
      </c>
      <c r="P257">
        <v>1</v>
      </c>
      <c r="Q257">
        <v>70</v>
      </c>
      <c r="R257">
        <v>0</v>
      </c>
      <c r="S257">
        <v>88900</v>
      </c>
      <c r="T257">
        <v>37.56</v>
      </c>
      <c r="U257">
        <v>2947</v>
      </c>
      <c r="V257">
        <v>37.630000000000003</v>
      </c>
      <c r="W257" s="1" t="s">
        <v>22</v>
      </c>
    </row>
    <row r="258" spans="1:23" x14ac:dyDescent="0.25">
      <c r="A258" s="1" t="s">
        <v>24</v>
      </c>
      <c r="B258" t="s">
        <v>308</v>
      </c>
      <c r="C258" s="1" t="s">
        <v>21</v>
      </c>
      <c r="D258" s="1" t="str">
        <f>SUBSTITUTE(_xlfn.CONCAT(datosReto[[#This Row],[EMISORA]],"/",datosReto[[#This Row],[Column3]]),"/*","")</f>
        <v>VNQ</v>
      </c>
      <c r="E258">
        <v>1615</v>
      </c>
      <c r="F258">
        <v>1626</v>
      </c>
      <c r="G258">
        <v>1</v>
      </c>
      <c r="H258">
        <v>22</v>
      </c>
      <c r="I258">
        <v>16</v>
      </c>
      <c r="J258">
        <v>1630</v>
      </c>
      <c r="K258">
        <v>1613</v>
      </c>
      <c r="L258">
        <v>9091400</v>
      </c>
      <c r="M258">
        <v>10184100</v>
      </c>
      <c r="N258">
        <v>1624.7731819999999</v>
      </c>
      <c r="O258">
        <v>-0.68</v>
      </c>
      <c r="P258">
        <v>1</v>
      </c>
      <c r="Q258">
        <v>-41</v>
      </c>
      <c r="R258">
        <v>0</v>
      </c>
      <c r="S258">
        <v>15</v>
      </c>
      <c r="T258">
        <v>1611</v>
      </c>
      <c r="U258">
        <v>95</v>
      </c>
      <c r="V258">
        <v>1630</v>
      </c>
      <c r="W258" s="1" t="s">
        <v>22</v>
      </c>
    </row>
    <row r="259" spans="1:23" x14ac:dyDescent="0.25">
      <c r="A259" s="1" t="s">
        <v>38</v>
      </c>
      <c r="B259" t="s">
        <v>309</v>
      </c>
      <c r="C259" s="1" t="s">
        <v>50</v>
      </c>
      <c r="D259" s="1" t="str">
        <f>SUBSTITUTE(_xlfn.CONCAT(datosReto[[#This Row],[EMISORA]],"/",datosReto[[#This Row],[Column3]]),"/*","")</f>
        <v>VOLAR/A</v>
      </c>
      <c r="E259">
        <v>16.8</v>
      </c>
      <c r="F259">
        <v>16.600000000000001</v>
      </c>
      <c r="G259">
        <v>1</v>
      </c>
      <c r="H259">
        <v>590006</v>
      </c>
      <c r="I259">
        <v>992</v>
      </c>
      <c r="J259">
        <v>16.899999999999999</v>
      </c>
      <c r="K259">
        <v>16.54</v>
      </c>
      <c r="L259">
        <v>10330300</v>
      </c>
      <c r="M259">
        <v>8300000</v>
      </c>
      <c r="N259">
        <v>16.764761</v>
      </c>
      <c r="O259">
        <v>1.2</v>
      </c>
      <c r="P259">
        <v>1</v>
      </c>
      <c r="Q259">
        <v>40</v>
      </c>
      <c r="R259">
        <v>0</v>
      </c>
      <c r="S259">
        <v>400</v>
      </c>
      <c r="T259">
        <v>16.79</v>
      </c>
      <c r="U259">
        <v>3130</v>
      </c>
      <c r="V259">
        <v>16.8</v>
      </c>
      <c r="W259" s="1" t="s">
        <v>22</v>
      </c>
    </row>
    <row r="260" spans="1:23" x14ac:dyDescent="0.25">
      <c r="A260" s="1" t="s">
        <v>24</v>
      </c>
      <c r="B260" t="s">
        <v>310</v>
      </c>
      <c r="C260" s="1" t="s">
        <v>21</v>
      </c>
      <c r="D260" s="1" t="str">
        <f>SUBSTITUTE(_xlfn.CONCAT(datosReto[[#This Row],[EMISORA]],"/",datosReto[[#This Row],[Column3]]),"/*","")</f>
        <v>VOO</v>
      </c>
      <c r="E260">
        <v>6980.08</v>
      </c>
      <c r="F260">
        <v>7008.3</v>
      </c>
      <c r="G260">
        <v>1</v>
      </c>
      <c r="H260">
        <v>61</v>
      </c>
      <c r="I260">
        <v>32</v>
      </c>
      <c r="J260">
        <v>7032.96</v>
      </c>
      <c r="K260">
        <v>6980</v>
      </c>
      <c r="L260">
        <v>8335900</v>
      </c>
      <c r="M260">
        <v>10361700</v>
      </c>
      <c r="N260">
        <v>6996.1970490000003</v>
      </c>
      <c r="O260">
        <v>-0.4</v>
      </c>
      <c r="P260">
        <v>1</v>
      </c>
      <c r="Q260">
        <v>-18</v>
      </c>
      <c r="R260">
        <v>0</v>
      </c>
      <c r="S260">
        <v>3</v>
      </c>
      <c r="T260">
        <v>6953.06</v>
      </c>
      <c r="U260">
        <v>2100</v>
      </c>
      <c r="V260">
        <v>6999.98</v>
      </c>
      <c r="W260" s="1" t="s">
        <v>22</v>
      </c>
    </row>
    <row r="261" spans="1:23" x14ac:dyDescent="0.25">
      <c r="A261" s="1" t="s">
        <v>19</v>
      </c>
      <c r="B261" t="s">
        <v>311</v>
      </c>
      <c r="C261" s="1" t="s">
        <v>21</v>
      </c>
      <c r="D261" s="1" t="str">
        <f>SUBSTITUTE(_xlfn.CONCAT(datosReto[[#This Row],[EMISORA]],"/",datosReto[[#This Row],[Column3]]),"/*","")</f>
        <v>VRM</v>
      </c>
      <c r="E261">
        <v>21.9</v>
      </c>
      <c r="F261">
        <v>21.9</v>
      </c>
      <c r="G261">
        <v>1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1</v>
      </c>
      <c r="Q261">
        <v>0</v>
      </c>
      <c r="R261">
        <v>0</v>
      </c>
      <c r="S261">
        <v>15</v>
      </c>
      <c r="T261">
        <v>19.16</v>
      </c>
      <c r="U261">
        <v>1</v>
      </c>
      <c r="V261">
        <v>23</v>
      </c>
      <c r="W261" s="1" t="s">
        <v>22</v>
      </c>
    </row>
    <row r="262" spans="1:23" x14ac:dyDescent="0.25">
      <c r="A262" s="1" t="s">
        <v>24</v>
      </c>
      <c r="B262" t="s">
        <v>313</v>
      </c>
      <c r="C262" s="1" t="s">
        <v>21</v>
      </c>
      <c r="D262" s="1" t="str">
        <f>SUBSTITUTE(_xlfn.CONCAT(datosReto[[#This Row],[EMISORA]],"/",datosReto[[#This Row],[Column3]]),"/*","")</f>
        <v>VT</v>
      </c>
      <c r="E262">
        <v>1687.48</v>
      </c>
      <c r="F262">
        <v>1668.5</v>
      </c>
      <c r="G262">
        <v>1</v>
      </c>
      <c r="H262">
        <v>4</v>
      </c>
      <c r="I262">
        <v>4</v>
      </c>
      <c r="J262">
        <v>1700.97</v>
      </c>
      <c r="K262">
        <v>1668.5</v>
      </c>
      <c r="L262">
        <v>8375600</v>
      </c>
      <c r="M262">
        <v>8351400</v>
      </c>
      <c r="N262">
        <v>1681.3625</v>
      </c>
      <c r="O262">
        <v>1.1400000000000001</v>
      </c>
      <c r="P262">
        <v>1</v>
      </c>
      <c r="Q262">
        <v>42</v>
      </c>
      <c r="R262">
        <v>0</v>
      </c>
      <c r="S262">
        <v>2200</v>
      </c>
      <c r="T262">
        <v>1652.02</v>
      </c>
      <c r="U262">
        <v>4400</v>
      </c>
      <c r="V262">
        <v>1667.99</v>
      </c>
      <c r="W262" s="1" t="s">
        <v>22</v>
      </c>
    </row>
    <row r="263" spans="1:23" x14ac:dyDescent="0.25">
      <c r="A263" s="1" t="s">
        <v>24</v>
      </c>
      <c r="B263" t="s">
        <v>312</v>
      </c>
      <c r="C263" s="1" t="s">
        <v>21</v>
      </c>
      <c r="D263" s="1" t="str">
        <f>SUBSTITUTE(_xlfn.CONCAT(datosReto[[#This Row],[EMISORA]],"/",datosReto[[#This Row],[Column3]]),"/*","")</f>
        <v>VTI</v>
      </c>
      <c r="E263">
        <v>3826.29</v>
      </c>
      <c r="F263">
        <v>3859</v>
      </c>
      <c r="G263">
        <v>1</v>
      </c>
      <c r="H263">
        <v>8</v>
      </c>
      <c r="I263">
        <v>7</v>
      </c>
      <c r="J263">
        <v>3873.98</v>
      </c>
      <c r="K263">
        <v>3820</v>
      </c>
      <c r="L263">
        <v>8325200</v>
      </c>
      <c r="M263">
        <v>8475700</v>
      </c>
      <c r="N263">
        <v>3847.78125</v>
      </c>
      <c r="O263">
        <v>-0.85</v>
      </c>
      <c r="P263">
        <v>1</v>
      </c>
      <c r="Q263">
        <v>-48</v>
      </c>
      <c r="R263">
        <v>0</v>
      </c>
      <c r="S263">
        <v>2000</v>
      </c>
      <c r="T263">
        <v>3730.02</v>
      </c>
      <c r="U263">
        <v>3000</v>
      </c>
      <c r="V263">
        <v>3862.47</v>
      </c>
      <c r="W263" s="1" t="s">
        <v>22</v>
      </c>
    </row>
    <row r="264" spans="1:23" x14ac:dyDescent="0.25">
      <c r="A264" s="1" t="s">
        <v>24</v>
      </c>
      <c r="B264" t="s">
        <v>314</v>
      </c>
      <c r="C264" s="1" t="s">
        <v>73</v>
      </c>
      <c r="D264" s="1" t="str">
        <f>SUBSTITUTE(_xlfn.CONCAT(datosReto[[#This Row],[EMISORA]],"/",datosReto[[#This Row],[Column3]]),"/*","")</f>
        <v>VUAA/N</v>
      </c>
      <c r="E264">
        <v>1408.2</v>
      </c>
      <c r="F264">
        <v>1426.6</v>
      </c>
      <c r="G264">
        <v>1</v>
      </c>
      <c r="H264">
        <v>34265</v>
      </c>
      <c r="I264">
        <v>6</v>
      </c>
      <c r="J264">
        <v>1429.56</v>
      </c>
      <c r="K264">
        <v>1406.69</v>
      </c>
      <c r="L264">
        <v>8325300</v>
      </c>
      <c r="M264">
        <v>8560900</v>
      </c>
      <c r="N264">
        <v>1406.691832</v>
      </c>
      <c r="O264">
        <v>-1.29</v>
      </c>
      <c r="P264">
        <v>1</v>
      </c>
      <c r="Q264">
        <v>-66</v>
      </c>
      <c r="R264">
        <v>0</v>
      </c>
      <c r="S264">
        <v>270</v>
      </c>
      <c r="T264">
        <v>1406.05</v>
      </c>
      <c r="U264">
        <v>3</v>
      </c>
      <c r="V264">
        <v>1408.2</v>
      </c>
      <c r="W264" s="1" t="s">
        <v>22</v>
      </c>
    </row>
    <row r="265" spans="1:23" x14ac:dyDescent="0.25">
      <c r="A265" s="1" t="s">
        <v>24</v>
      </c>
      <c r="B265" t="s">
        <v>315</v>
      </c>
      <c r="C265" s="1" t="s">
        <v>21</v>
      </c>
      <c r="D265" s="1" t="str">
        <f>SUBSTITUTE(_xlfn.CONCAT(datosReto[[#This Row],[EMISORA]],"/",datosReto[[#This Row],[Column3]]),"/*","")</f>
        <v>VWO</v>
      </c>
      <c r="E265">
        <v>720</v>
      </c>
      <c r="F265">
        <v>721.06</v>
      </c>
      <c r="G265">
        <v>1</v>
      </c>
      <c r="H265">
        <v>52</v>
      </c>
      <c r="I265">
        <v>17</v>
      </c>
      <c r="J265">
        <v>736.01</v>
      </c>
      <c r="K265">
        <v>715</v>
      </c>
      <c r="L265">
        <v>8350000</v>
      </c>
      <c r="M265">
        <v>8543600</v>
      </c>
      <c r="N265">
        <v>722.173269</v>
      </c>
      <c r="O265">
        <v>-0.15</v>
      </c>
      <c r="P265">
        <v>1</v>
      </c>
      <c r="Q265">
        <v>-8</v>
      </c>
      <c r="R265">
        <v>0</v>
      </c>
      <c r="S265">
        <v>2</v>
      </c>
      <c r="T265">
        <v>715</v>
      </c>
      <c r="U265">
        <v>4</v>
      </c>
      <c r="V265">
        <v>730</v>
      </c>
      <c r="W265" s="1" t="s">
        <v>22</v>
      </c>
    </row>
    <row r="266" spans="1:23" x14ac:dyDescent="0.25">
      <c r="A266" s="1" t="s">
        <v>24</v>
      </c>
      <c r="B266" t="s">
        <v>316</v>
      </c>
      <c r="C266" s="1" t="s">
        <v>21</v>
      </c>
      <c r="D266" s="1" t="str">
        <f>SUBSTITUTE(_xlfn.CONCAT(datosReto[[#This Row],[EMISORA]],"/",datosReto[[#This Row],[Column3]]),"/*","")</f>
        <v>VYM</v>
      </c>
      <c r="E266">
        <v>2090</v>
      </c>
      <c r="F266">
        <v>2071.5</v>
      </c>
      <c r="G266">
        <v>1</v>
      </c>
      <c r="H266">
        <v>9</v>
      </c>
      <c r="I266">
        <v>7</v>
      </c>
      <c r="J266">
        <v>2100</v>
      </c>
      <c r="K266">
        <v>2078.12</v>
      </c>
      <c r="L266">
        <v>8300000</v>
      </c>
      <c r="M266">
        <v>9373300</v>
      </c>
      <c r="N266">
        <v>2094.457778</v>
      </c>
      <c r="O266">
        <v>0.89</v>
      </c>
      <c r="P266">
        <v>1</v>
      </c>
      <c r="Q266">
        <v>54</v>
      </c>
      <c r="R266">
        <v>0</v>
      </c>
      <c r="S266">
        <v>1600</v>
      </c>
      <c r="T266">
        <v>2082.0100000000002</v>
      </c>
      <c r="U266">
        <v>4800</v>
      </c>
      <c r="V266">
        <v>2099.9899999999998</v>
      </c>
      <c r="W266" s="1" t="s">
        <v>22</v>
      </c>
    </row>
    <row r="267" spans="1:23" x14ac:dyDescent="0.25">
      <c r="A267" s="1" t="s">
        <v>38</v>
      </c>
      <c r="B267" t="s">
        <v>317</v>
      </c>
      <c r="C267" s="1" t="s">
        <v>21</v>
      </c>
      <c r="D267" s="1" t="str">
        <f>SUBSTITUTE(_xlfn.CONCAT(datosReto[[#This Row],[EMISORA]],"/",datosReto[[#This Row],[Column3]]),"/*","")</f>
        <v>WALMEX</v>
      </c>
      <c r="E267">
        <v>78.11</v>
      </c>
      <c r="F267">
        <v>76.739999999999995</v>
      </c>
      <c r="G267">
        <v>1</v>
      </c>
      <c r="H267">
        <v>6875442</v>
      </c>
      <c r="I267">
        <v>12415</v>
      </c>
      <c r="J267">
        <v>78.349999999999994</v>
      </c>
      <c r="K267">
        <v>77</v>
      </c>
      <c r="L267">
        <v>10140400</v>
      </c>
      <c r="M267">
        <v>8300000</v>
      </c>
      <c r="N267">
        <v>77.422256000000004</v>
      </c>
      <c r="O267">
        <v>1.79</v>
      </c>
      <c r="P267">
        <v>1</v>
      </c>
      <c r="Q267">
        <v>29</v>
      </c>
      <c r="R267">
        <v>0</v>
      </c>
      <c r="S267">
        <v>4003</v>
      </c>
      <c r="T267">
        <v>78.09</v>
      </c>
      <c r="U267">
        <v>310</v>
      </c>
      <c r="V267">
        <v>78.16</v>
      </c>
      <c r="W267" s="1" t="s">
        <v>22</v>
      </c>
    </row>
    <row r="268" spans="1:23" x14ac:dyDescent="0.25">
      <c r="A268" s="1" t="s">
        <v>19</v>
      </c>
      <c r="B268" t="s">
        <v>318</v>
      </c>
      <c r="C268" s="1" t="s">
        <v>21</v>
      </c>
      <c r="D268" s="1" t="str">
        <f>SUBSTITUTE(_xlfn.CONCAT(datosReto[[#This Row],[EMISORA]],"/",datosReto[[#This Row],[Column3]]),"/*","")</f>
        <v>WBD</v>
      </c>
      <c r="E268">
        <v>262</v>
      </c>
      <c r="F268">
        <v>258.11</v>
      </c>
      <c r="G268">
        <v>1</v>
      </c>
      <c r="H268">
        <v>18</v>
      </c>
      <c r="I268">
        <v>5</v>
      </c>
      <c r="J268">
        <v>262.49</v>
      </c>
      <c r="K268">
        <v>255.01</v>
      </c>
      <c r="L268">
        <v>8474400</v>
      </c>
      <c r="M268">
        <v>9030000</v>
      </c>
      <c r="N268">
        <v>259.25111099999998</v>
      </c>
      <c r="O268">
        <v>1.51</v>
      </c>
      <c r="P268">
        <v>1</v>
      </c>
      <c r="Q268">
        <v>32</v>
      </c>
      <c r="R268">
        <v>0</v>
      </c>
      <c r="S268">
        <v>21600</v>
      </c>
      <c r="T268">
        <v>255.01</v>
      </c>
      <c r="U268">
        <v>43200</v>
      </c>
      <c r="V268">
        <v>304.98</v>
      </c>
      <c r="W268" s="1" t="s">
        <v>22</v>
      </c>
    </row>
    <row r="269" spans="1:23" x14ac:dyDescent="0.25">
      <c r="A269" s="1" t="s">
        <v>19</v>
      </c>
      <c r="B269" t="s">
        <v>319</v>
      </c>
      <c r="C269" s="1" t="s">
        <v>21</v>
      </c>
      <c r="D269" s="1" t="str">
        <f>SUBSTITUTE(_xlfn.CONCAT(datosReto[[#This Row],[EMISORA]],"/",datosReto[[#This Row],[Column3]]),"/*","")</f>
        <v>WISH</v>
      </c>
      <c r="E269">
        <v>15.16</v>
      </c>
      <c r="F269">
        <v>16.02</v>
      </c>
      <c r="G269">
        <v>1</v>
      </c>
      <c r="H269">
        <v>43</v>
      </c>
      <c r="I269">
        <v>11</v>
      </c>
      <c r="J269">
        <v>15.5</v>
      </c>
      <c r="K269">
        <v>15</v>
      </c>
      <c r="L269">
        <v>8340200</v>
      </c>
      <c r="M269">
        <v>8344200</v>
      </c>
      <c r="N269">
        <v>15.153954000000001</v>
      </c>
      <c r="O269">
        <v>-5.37</v>
      </c>
      <c r="P269">
        <v>1</v>
      </c>
      <c r="Q269">
        <v>-121</v>
      </c>
      <c r="R269">
        <v>0</v>
      </c>
      <c r="S269">
        <v>8</v>
      </c>
      <c r="T269">
        <v>15.16</v>
      </c>
      <c r="U269">
        <v>1</v>
      </c>
      <c r="V269">
        <v>15.83</v>
      </c>
      <c r="W269" s="1" t="s">
        <v>22</v>
      </c>
    </row>
    <row r="270" spans="1:23" x14ac:dyDescent="0.25">
      <c r="A270" s="1" t="s">
        <v>19</v>
      </c>
      <c r="B270" t="s">
        <v>320</v>
      </c>
      <c r="C270" s="1" t="s">
        <v>21</v>
      </c>
      <c r="D270" s="1" t="str">
        <f>SUBSTITUTE(_xlfn.CONCAT(datosReto[[#This Row],[EMISORA]],"/",datosReto[[#This Row],[Column3]]),"/*","")</f>
        <v>WMT</v>
      </c>
      <c r="E270">
        <v>2800</v>
      </c>
      <c r="F270">
        <v>2800</v>
      </c>
      <c r="G270">
        <v>1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1</v>
      </c>
      <c r="Q270">
        <v>0</v>
      </c>
      <c r="R270">
        <v>0</v>
      </c>
      <c r="S270">
        <v>20</v>
      </c>
      <c r="T270">
        <v>2746.72</v>
      </c>
      <c r="U270">
        <v>700</v>
      </c>
      <c r="V270">
        <v>2799.99</v>
      </c>
      <c r="W270" s="1" t="s">
        <v>22</v>
      </c>
    </row>
    <row r="271" spans="1:23" x14ac:dyDescent="0.25">
      <c r="A271" s="1" t="s">
        <v>19</v>
      </c>
      <c r="B271" t="s">
        <v>327</v>
      </c>
      <c r="C271" s="1" t="s">
        <v>21</v>
      </c>
      <c r="D271" s="1" t="str">
        <f>SUBSTITUTE(_xlfn.CONCAT(datosReto[[#This Row],[EMISORA]],"/",datosReto[[#This Row],[Column3]]),"/*","")</f>
        <v>X</v>
      </c>
      <c r="E271">
        <v>424.15</v>
      </c>
      <c r="F271">
        <v>439</v>
      </c>
      <c r="G271">
        <v>1</v>
      </c>
      <c r="H271">
        <v>5731</v>
      </c>
      <c r="I271">
        <v>35</v>
      </c>
      <c r="J271">
        <v>438</v>
      </c>
      <c r="K271">
        <v>420</v>
      </c>
      <c r="L271">
        <v>8350500</v>
      </c>
      <c r="M271">
        <v>9235200</v>
      </c>
      <c r="N271">
        <v>423.88373799999999</v>
      </c>
      <c r="O271">
        <v>-3.38</v>
      </c>
      <c r="P271">
        <v>1</v>
      </c>
      <c r="Q271">
        <v>-99</v>
      </c>
      <c r="R271">
        <v>0</v>
      </c>
      <c r="S271">
        <v>100</v>
      </c>
      <c r="T271">
        <v>421.76</v>
      </c>
      <c r="U271">
        <v>100</v>
      </c>
      <c r="V271">
        <v>422.95</v>
      </c>
      <c r="W271" s="1" t="s">
        <v>22</v>
      </c>
    </row>
    <row r="272" spans="1:23" x14ac:dyDescent="0.25">
      <c r="A272" s="1" t="s">
        <v>24</v>
      </c>
      <c r="B272" t="s">
        <v>321</v>
      </c>
      <c r="C272" s="1" t="s">
        <v>21</v>
      </c>
      <c r="D272" s="1" t="str">
        <f>SUBSTITUTE(_xlfn.CONCAT(datosReto[[#This Row],[EMISORA]],"/",datosReto[[#This Row],[Column3]]),"/*","")</f>
        <v>XLE</v>
      </c>
      <c r="E272">
        <v>1796.71</v>
      </c>
      <c r="F272">
        <v>1771.5</v>
      </c>
      <c r="G272">
        <v>1</v>
      </c>
      <c r="H272">
        <v>260</v>
      </c>
      <c r="I272">
        <v>5</v>
      </c>
      <c r="J272">
        <v>1796.71</v>
      </c>
      <c r="K272">
        <v>1777</v>
      </c>
      <c r="L272">
        <v>10021800</v>
      </c>
      <c r="M272">
        <v>8300200</v>
      </c>
      <c r="N272">
        <v>1790.673769</v>
      </c>
      <c r="O272">
        <v>1.42</v>
      </c>
      <c r="P272">
        <v>1</v>
      </c>
      <c r="Q272">
        <v>36</v>
      </c>
      <c r="R272">
        <v>0</v>
      </c>
      <c r="S272">
        <v>11</v>
      </c>
      <c r="T272">
        <v>1782</v>
      </c>
      <c r="U272">
        <v>21800</v>
      </c>
      <c r="V272">
        <v>1799.99</v>
      </c>
      <c r="W272" s="1" t="s">
        <v>22</v>
      </c>
    </row>
    <row r="273" spans="1:23" x14ac:dyDescent="0.25">
      <c r="A273" s="1" t="s">
        <v>24</v>
      </c>
      <c r="B273" t="s">
        <v>322</v>
      </c>
      <c r="C273" s="1" t="s">
        <v>21</v>
      </c>
      <c r="D273" s="1" t="str">
        <f>SUBSTITUTE(_xlfn.CONCAT(datosReto[[#This Row],[EMISORA]],"/",datosReto[[#This Row],[Column3]]),"/*","")</f>
        <v>XLF</v>
      </c>
      <c r="E273">
        <v>658.3</v>
      </c>
      <c r="F273">
        <v>658.3</v>
      </c>
      <c r="G273">
        <v>1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1</v>
      </c>
      <c r="Q273">
        <v>0</v>
      </c>
      <c r="R273">
        <v>0</v>
      </c>
      <c r="S273">
        <v>30200</v>
      </c>
      <c r="T273">
        <v>659.33</v>
      </c>
      <c r="U273">
        <v>45300</v>
      </c>
      <c r="V273">
        <v>665.67</v>
      </c>
      <c r="W273" s="1" t="s">
        <v>22</v>
      </c>
    </row>
    <row r="274" spans="1:23" x14ac:dyDescent="0.25">
      <c r="A274" s="1" t="s">
        <v>24</v>
      </c>
      <c r="B274" t="s">
        <v>323</v>
      </c>
      <c r="C274" s="1" t="s">
        <v>21</v>
      </c>
      <c r="D274" s="1" t="str">
        <f>SUBSTITUTE(_xlfn.CONCAT(datosReto[[#This Row],[EMISORA]],"/",datosReto[[#This Row],[Column3]]),"/*","")</f>
        <v>XLK</v>
      </c>
      <c r="E274">
        <v>2506.4899999999998</v>
      </c>
      <c r="F274">
        <v>2518.4699999999998</v>
      </c>
      <c r="G274">
        <v>1</v>
      </c>
      <c r="H274">
        <v>2</v>
      </c>
      <c r="I274">
        <v>2</v>
      </c>
      <c r="J274">
        <v>2506.4899999999998</v>
      </c>
      <c r="K274">
        <v>2484</v>
      </c>
      <c r="L274">
        <v>10224000</v>
      </c>
      <c r="M274">
        <v>10074300</v>
      </c>
      <c r="N274">
        <v>2495.2449999999999</v>
      </c>
      <c r="O274">
        <v>-0.48</v>
      </c>
      <c r="P274">
        <v>1</v>
      </c>
      <c r="Q274">
        <v>-27</v>
      </c>
      <c r="R274">
        <v>0</v>
      </c>
      <c r="S274">
        <v>2500</v>
      </c>
      <c r="T274">
        <v>2471.7199999999998</v>
      </c>
      <c r="U274">
        <v>4500</v>
      </c>
      <c r="V274">
        <v>2524.9899999999998</v>
      </c>
      <c r="W274" s="1" t="s">
        <v>22</v>
      </c>
    </row>
    <row r="275" spans="1:23" x14ac:dyDescent="0.25">
      <c r="A275" s="1" t="s">
        <v>24</v>
      </c>
      <c r="B275" t="s">
        <v>324</v>
      </c>
      <c r="C275" s="1" t="s">
        <v>21</v>
      </c>
      <c r="D275" s="1" t="str">
        <f>SUBSTITUTE(_xlfn.CONCAT(datosReto[[#This Row],[EMISORA]],"/",datosReto[[#This Row],[Column3]]),"/*","")</f>
        <v>XLV</v>
      </c>
      <c r="E275">
        <v>2615</v>
      </c>
      <c r="F275">
        <v>2619</v>
      </c>
      <c r="G275">
        <v>1</v>
      </c>
      <c r="H275">
        <v>34</v>
      </c>
      <c r="I275">
        <v>1</v>
      </c>
      <c r="J275">
        <v>2615</v>
      </c>
      <c r="K275">
        <v>2615</v>
      </c>
      <c r="L275">
        <v>8301200</v>
      </c>
      <c r="M275">
        <v>8301200</v>
      </c>
      <c r="N275">
        <v>2615</v>
      </c>
      <c r="O275">
        <v>-0.15</v>
      </c>
      <c r="P275">
        <v>1</v>
      </c>
      <c r="Q275">
        <v>-9</v>
      </c>
      <c r="R275">
        <v>0</v>
      </c>
      <c r="S275">
        <v>4200</v>
      </c>
      <c r="T275">
        <v>2544.0100000000002</v>
      </c>
      <c r="U275">
        <v>6300</v>
      </c>
      <c r="V275">
        <v>2630.98</v>
      </c>
      <c r="W275" s="1" t="s">
        <v>22</v>
      </c>
    </row>
    <row r="276" spans="1:23" x14ac:dyDescent="0.25">
      <c r="A276" s="1" t="s">
        <v>19</v>
      </c>
      <c r="B276" t="s">
        <v>325</v>
      </c>
      <c r="C276" s="1" t="s">
        <v>21</v>
      </c>
      <c r="D276" s="1" t="str">
        <f>SUBSTITUTE(_xlfn.CONCAT(datosReto[[#This Row],[EMISORA]],"/",datosReto[[#This Row],[Column3]]),"/*","")</f>
        <v>XOM</v>
      </c>
      <c r="E276">
        <v>2153</v>
      </c>
      <c r="F276">
        <v>2142</v>
      </c>
      <c r="G276">
        <v>1</v>
      </c>
      <c r="H276">
        <v>40100</v>
      </c>
      <c r="I276">
        <v>11</v>
      </c>
      <c r="J276">
        <v>2154.81</v>
      </c>
      <c r="K276">
        <v>2145.5700000000002</v>
      </c>
      <c r="L276">
        <v>9352100</v>
      </c>
      <c r="M276">
        <v>9061800</v>
      </c>
      <c r="N276">
        <v>2145.5781729999999</v>
      </c>
      <c r="O276">
        <v>0.51</v>
      </c>
      <c r="P276">
        <v>1</v>
      </c>
      <c r="Q276">
        <v>73</v>
      </c>
      <c r="R276">
        <v>0</v>
      </c>
      <c r="S276">
        <v>1</v>
      </c>
      <c r="T276">
        <v>2148.23</v>
      </c>
      <c r="U276">
        <v>5000</v>
      </c>
      <c r="V276">
        <v>2150.73</v>
      </c>
      <c r="W276" s="1" t="s">
        <v>22</v>
      </c>
    </row>
    <row r="277" spans="1:23" x14ac:dyDescent="0.25">
      <c r="A277" s="1" t="s">
        <v>19</v>
      </c>
      <c r="B277" t="s">
        <v>326</v>
      </c>
      <c r="C277" s="1" t="s">
        <v>73</v>
      </c>
      <c r="D277" s="1" t="str">
        <f>SUBSTITUTE(_xlfn.CONCAT(datosReto[[#This Row],[EMISORA]],"/",datosReto[[#This Row],[Column3]]),"/*","")</f>
        <v>XPEV/N</v>
      </c>
      <c r="E277">
        <v>147.5</v>
      </c>
      <c r="F277">
        <v>164</v>
      </c>
      <c r="G277">
        <v>1</v>
      </c>
      <c r="H277">
        <v>42025</v>
      </c>
      <c r="I277">
        <v>90</v>
      </c>
      <c r="J277">
        <v>154.19999999999999</v>
      </c>
      <c r="K277">
        <v>145</v>
      </c>
      <c r="L277">
        <v>8335000</v>
      </c>
      <c r="M277">
        <v>9125200</v>
      </c>
      <c r="N277">
        <v>150.115342</v>
      </c>
      <c r="O277">
        <v>-10.06</v>
      </c>
      <c r="P277">
        <v>1</v>
      </c>
      <c r="Q277">
        <v>-124</v>
      </c>
      <c r="R277">
        <v>0</v>
      </c>
      <c r="S277">
        <v>20000</v>
      </c>
      <c r="T277">
        <v>145.76</v>
      </c>
      <c r="U277">
        <v>20000</v>
      </c>
      <c r="V277">
        <v>149.99</v>
      </c>
      <c r="W277" s="1" t="s">
        <v>22</v>
      </c>
    </row>
    <row r="278" spans="1:23" x14ac:dyDescent="0.25">
      <c r="A278" s="1" t="s">
        <v>24</v>
      </c>
      <c r="B278" t="s">
        <v>328</v>
      </c>
      <c r="C278" s="1" t="s">
        <v>21</v>
      </c>
      <c r="D278" s="1" t="str">
        <f>SUBSTITUTE(_xlfn.CONCAT(datosReto[[#This Row],[EMISORA]],"/",datosReto[[#This Row],[Column3]]),"/*","")</f>
        <v>YANG</v>
      </c>
      <c r="E278">
        <v>626.01</v>
      </c>
      <c r="F278">
        <v>675</v>
      </c>
      <c r="G278">
        <v>1</v>
      </c>
      <c r="H278">
        <v>2</v>
      </c>
      <c r="I278">
        <v>2</v>
      </c>
      <c r="J278">
        <v>626.01</v>
      </c>
      <c r="K278">
        <v>626.01</v>
      </c>
      <c r="L278">
        <v>9091400</v>
      </c>
      <c r="M278">
        <v>9091400</v>
      </c>
      <c r="N278">
        <v>626.01</v>
      </c>
      <c r="O278">
        <v>-7.26</v>
      </c>
      <c r="P278">
        <v>1</v>
      </c>
      <c r="Q278">
        <v>-123</v>
      </c>
      <c r="R278">
        <v>0</v>
      </c>
      <c r="S278">
        <v>4300</v>
      </c>
      <c r="T278">
        <v>600.01</v>
      </c>
      <c r="U278">
        <v>1</v>
      </c>
      <c r="V278">
        <v>675</v>
      </c>
      <c r="W278" s="1" t="s">
        <v>22</v>
      </c>
    </row>
    <row r="279" spans="1:23" x14ac:dyDescent="0.25">
      <c r="A279" s="1" t="s">
        <v>24</v>
      </c>
      <c r="B279" t="s">
        <v>329</v>
      </c>
      <c r="C279" s="1" t="s">
        <v>21</v>
      </c>
      <c r="D279" s="1" t="str">
        <f>SUBSTITUTE(_xlfn.CONCAT(datosReto[[#This Row],[EMISORA]],"/",datosReto[[#This Row],[Column3]]),"/*","")</f>
        <v>YINN</v>
      </c>
      <c r="E279">
        <v>492</v>
      </c>
      <c r="F279">
        <v>516</v>
      </c>
      <c r="G279">
        <v>1</v>
      </c>
      <c r="H279">
        <v>758</v>
      </c>
      <c r="I279">
        <v>8</v>
      </c>
      <c r="J279">
        <v>510.5</v>
      </c>
      <c r="K279">
        <v>480</v>
      </c>
      <c r="L279">
        <v>8385400</v>
      </c>
      <c r="M279">
        <v>8560400</v>
      </c>
      <c r="N279">
        <v>485.93050099999999</v>
      </c>
      <c r="O279">
        <v>-4.6500000000000004</v>
      </c>
      <c r="P279">
        <v>1</v>
      </c>
      <c r="Q279">
        <v>-111</v>
      </c>
      <c r="R279">
        <v>0</v>
      </c>
      <c r="S279">
        <v>11</v>
      </c>
      <c r="T279">
        <v>484.32</v>
      </c>
      <c r="U279">
        <v>2000</v>
      </c>
      <c r="V279">
        <v>495.06</v>
      </c>
      <c r="W279" s="1" t="s">
        <v>22</v>
      </c>
    </row>
    <row r="280" spans="1:23" x14ac:dyDescent="0.25">
      <c r="A280" s="1" t="s">
        <v>19</v>
      </c>
      <c r="B280" t="s">
        <v>330</v>
      </c>
      <c r="C280" s="1" t="s">
        <v>21</v>
      </c>
      <c r="D280" s="1" t="str">
        <f>SUBSTITUTE(_xlfn.CONCAT(datosReto[[#This Row],[EMISORA]],"/",datosReto[[#This Row],[Column3]]),"/*","")</f>
        <v>ZM</v>
      </c>
      <c r="E280">
        <v>1650</v>
      </c>
      <c r="F280">
        <v>1671</v>
      </c>
      <c r="G280">
        <v>1</v>
      </c>
      <c r="H280">
        <v>34</v>
      </c>
      <c r="I280">
        <v>3</v>
      </c>
      <c r="J280">
        <v>1680</v>
      </c>
      <c r="K280">
        <v>1650</v>
      </c>
      <c r="L280">
        <v>9253200</v>
      </c>
      <c r="M280">
        <v>10362300</v>
      </c>
      <c r="N280">
        <v>1653.2647059999999</v>
      </c>
      <c r="O280">
        <v>-1.26</v>
      </c>
      <c r="P280">
        <v>1</v>
      </c>
      <c r="Q280">
        <v>-64</v>
      </c>
      <c r="R280">
        <v>0</v>
      </c>
      <c r="S280">
        <v>1</v>
      </c>
      <c r="T280">
        <v>1430</v>
      </c>
      <c r="U280">
        <v>12</v>
      </c>
      <c r="V280">
        <v>1700</v>
      </c>
      <c r="W280" s="1" t="s">
        <v>22</v>
      </c>
    </row>
  </sheetData>
  <phoneticPr fontId="4" type="noConversion"/>
  <conditionalFormatting sqref="O2:O1048576">
    <cfRule type="cellIs" dxfId="2" priority="1" operator="lessThan">
      <formula>0</formula>
    </cfRule>
    <cfRule type="cellIs" dxfId="1" priority="2" operator="greaterThan">
      <formula>0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1C02B-B998-432E-979B-529AEB529F6E}">
  <sheetPr codeName="Hoja3"/>
  <dimension ref="A1:X143"/>
  <sheetViews>
    <sheetView topLeftCell="A131" workbookViewId="0">
      <selection activeCell="A134" sqref="A134"/>
    </sheetView>
  </sheetViews>
  <sheetFormatPr baseColWidth="10" defaultRowHeight="15" x14ac:dyDescent="0.25"/>
  <cols>
    <col min="1" max="1" width="17" customWidth="1"/>
    <col min="2" max="2" width="49.28515625" customWidth="1"/>
    <col min="5" max="6" width="14.28515625" customWidth="1"/>
    <col min="7" max="7" width="26.5703125" customWidth="1"/>
    <col min="8" max="8" width="40.5703125" customWidth="1"/>
    <col min="9" max="10" width="35" customWidth="1"/>
    <col min="11" max="11" width="13.7109375" customWidth="1"/>
    <col min="12" max="12" width="31.85546875" customWidth="1"/>
    <col min="14" max="14" width="32.5703125" customWidth="1"/>
    <col min="15" max="15" width="26.5703125" customWidth="1"/>
    <col min="16" max="16" width="42" customWidth="1"/>
    <col min="17" max="18" width="43.140625" customWidth="1"/>
    <col min="19" max="19" width="39.28515625" customWidth="1"/>
    <col min="20" max="20" width="26.28515625" customWidth="1"/>
    <col min="21" max="21" width="26.85546875" customWidth="1"/>
    <col min="22" max="22" width="41.85546875" customWidth="1"/>
    <col min="23" max="23" width="14" customWidth="1"/>
    <col min="25" max="25" width="21" customWidth="1"/>
  </cols>
  <sheetData>
    <row r="1" spans="1:24" x14ac:dyDescent="0.25">
      <c r="A1" t="s">
        <v>341</v>
      </c>
      <c r="B1" t="s">
        <v>342</v>
      </c>
      <c r="C1" t="s">
        <v>343</v>
      </c>
      <c r="D1" t="s">
        <v>344</v>
      </c>
      <c r="E1" t="s">
        <v>345</v>
      </c>
      <c r="F1" t="s">
        <v>346</v>
      </c>
      <c r="G1" t="s">
        <v>347</v>
      </c>
      <c r="H1" t="s">
        <v>348</v>
      </c>
      <c r="I1" t="s">
        <v>349</v>
      </c>
      <c r="J1" t="s">
        <v>350</v>
      </c>
      <c r="K1" t="s">
        <v>351</v>
      </c>
      <c r="L1" t="s">
        <v>352</v>
      </c>
      <c r="M1" t="s">
        <v>353</v>
      </c>
      <c r="N1" t="s">
        <v>354</v>
      </c>
      <c r="O1" t="s">
        <v>355</v>
      </c>
      <c r="P1" t="s">
        <v>356</v>
      </c>
      <c r="Q1" t="s">
        <v>357</v>
      </c>
      <c r="R1" t="s">
        <v>358</v>
      </c>
      <c r="S1" t="s">
        <v>359</v>
      </c>
      <c r="T1" t="s">
        <v>360</v>
      </c>
      <c r="U1" t="s">
        <v>361</v>
      </c>
      <c r="V1" t="s">
        <v>362</v>
      </c>
      <c r="W1" t="s">
        <v>363</v>
      </c>
      <c r="X1" t="s">
        <v>364</v>
      </c>
    </row>
    <row r="2" spans="1:24" x14ac:dyDescent="0.25">
      <c r="A2" s="5">
        <v>44841</v>
      </c>
      <c r="B2" t="s">
        <v>365</v>
      </c>
      <c r="C2" t="s">
        <v>366</v>
      </c>
      <c r="D2">
        <v>2.1999999999999999E-2</v>
      </c>
      <c r="F2" t="s">
        <v>367</v>
      </c>
      <c r="G2" t="s">
        <v>367</v>
      </c>
      <c r="H2" t="s">
        <v>367</v>
      </c>
      <c r="I2" t="str">
        <f>_xlfn.CONCAT(Tabla24[[#This Row],[Rating técnico2 elementos]],"-",Tabla24[[#This Row],[Valoración de medias móviles2 elementos]],"-",Tabla24[[#This Row],[Valoración de los osciladoresNeutro]])</f>
        <v>Buy-Buy-Buy</v>
      </c>
      <c r="J2" t="s">
        <v>368</v>
      </c>
      <c r="K2">
        <v>1.7600000000000001E-2</v>
      </c>
      <c r="L2" t="s">
        <v>369</v>
      </c>
      <c r="M2">
        <v>0.77</v>
      </c>
      <c r="N2" t="s">
        <v>370</v>
      </c>
      <c r="O2">
        <v>5.5300000000000002E-2</v>
      </c>
      <c r="P2">
        <v>-4.1200000000000001E-2</v>
      </c>
      <c r="Q2">
        <v>-0.1273</v>
      </c>
      <c r="R2">
        <v>9.8400000000000001E-2</v>
      </c>
      <c r="S2" t="s">
        <v>371</v>
      </c>
      <c r="T2" t="s">
        <v>372</v>
      </c>
      <c r="U2" t="s">
        <v>373</v>
      </c>
      <c r="V2">
        <v>4.84696E-3</v>
      </c>
      <c r="W2" t="s">
        <v>374</v>
      </c>
      <c r="X2" t="s">
        <v>375</v>
      </c>
    </row>
    <row r="3" spans="1:24" x14ac:dyDescent="0.25">
      <c r="A3" s="5">
        <v>44841</v>
      </c>
      <c r="B3" t="s">
        <v>376</v>
      </c>
      <c r="C3" t="s">
        <v>377</v>
      </c>
      <c r="D3">
        <v>1.2800000000000001E-2</v>
      </c>
      <c r="F3" t="s">
        <v>367</v>
      </c>
      <c r="G3" t="s">
        <v>367</v>
      </c>
      <c r="H3" t="s">
        <v>367</v>
      </c>
      <c r="I3" t="str">
        <f>_xlfn.CONCAT(Tabla24[[#This Row],[Rating técnico2 elementos]],"-",Tabla24[[#This Row],[Valoración de medias móviles2 elementos]],"-",Tabla24[[#This Row],[Valoración de los osciladoresNeutro]])</f>
        <v>Buy-Buy-Buy</v>
      </c>
      <c r="J3" t="s">
        <v>378</v>
      </c>
      <c r="K3">
        <v>3.3799999999999997E-2</v>
      </c>
      <c r="L3" t="s">
        <v>369</v>
      </c>
      <c r="M3">
        <v>0.4</v>
      </c>
      <c r="N3" t="s">
        <v>379</v>
      </c>
      <c r="O3">
        <v>-5.33E-2</v>
      </c>
      <c r="P3">
        <v>0.31969999999999998</v>
      </c>
      <c r="Q3">
        <v>-3.8800000000000001E-2</v>
      </c>
      <c r="R3">
        <v>-0.58520000000000005</v>
      </c>
      <c r="S3" t="s">
        <v>380</v>
      </c>
      <c r="T3" t="s">
        <v>381</v>
      </c>
      <c r="U3" t="s">
        <v>382</v>
      </c>
      <c r="V3">
        <v>-2.59819954</v>
      </c>
      <c r="W3">
        <v>64</v>
      </c>
      <c r="X3" t="s">
        <v>383</v>
      </c>
    </row>
    <row r="4" spans="1:24" x14ac:dyDescent="0.25">
      <c r="A4" s="5">
        <v>44841</v>
      </c>
      <c r="B4" t="s">
        <v>384</v>
      </c>
      <c r="C4" t="s">
        <v>385</v>
      </c>
      <c r="D4">
        <v>-3.3999999999999998E-3</v>
      </c>
      <c r="F4" t="s">
        <v>367</v>
      </c>
      <c r="G4" t="s">
        <v>367</v>
      </c>
      <c r="H4" t="s">
        <v>367</v>
      </c>
      <c r="I4" t="str">
        <f>_xlfn.CONCAT(Tabla24[[#This Row],[Rating técnico2 elementos]],"-",Tabla24[[#This Row],[Valoración de medias móviles2 elementos]],"-",Tabla24[[#This Row],[Valoración de los osciladoresNeutro]])</f>
        <v>Buy-Buy-Buy</v>
      </c>
      <c r="J4" t="s">
        <v>386</v>
      </c>
      <c r="K4">
        <v>0.03</v>
      </c>
      <c r="L4" t="s">
        <v>369</v>
      </c>
      <c r="M4">
        <v>0.11</v>
      </c>
      <c r="N4" t="s">
        <v>387</v>
      </c>
      <c r="O4">
        <v>-8.8000000000000005E-3</v>
      </c>
      <c r="P4">
        <v>6.2799999999999995E-2</v>
      </c>
      <c r="Q4">
        <v>1.44E-2</v>
      </c>
      <c r="R4">
        <v>8.5199999999999998E-2</v>
      </c>
      <c r="S4" t="s">
        <v>388</v>
      </c>
      <c r="T4" t="s">
        <v>389</v>
      </c>
      <c r="U4" t="s">
        <v>390</v>
      </c>
      <c r="V4">
        <v>-3.8309270999999998</v>
      </c>
      <c r="W4" t="s">
        <v>391</v>
      </c>
      <c r="X4" t="s">
        <v>392</v>
      </c>
    </row>
    <row r="5" spans="1:24" x14ac:dyDescent="0.25">
      <c r="A5" s="5">
        <v>44841</v>
      </c>
      <c r="B5" t="s">
        <v>393</v>
      </c>
      <c r="C5" t="s">
        <v>394</v>
      </c>
      <c r="D5">
        <v>-1.7299999999999999E-2</v>
      </c>
      <c r="F5" t="s">
        <v>367</v>
      </c>
      <c r="G5" t="s">
        <v>367</v>
      </c>
      <c r="H5" t="s">
        <v>367</v>
      </c>
      <c r="I5" t="str">
        <f>_xlfn.CONCAT(Tabla24[[#This Row],[Rating técnico2 elementos]],"-",Tabla24[[#This Row],[Valoración de medias móviles2 elementos]],"-",Tabla24[[#This Row],[Valoración de los osciladoresNeutro]])</f>
        <v>Buy-Buy-Buy</v>
      </c>
      <c r="J5" t="s">
        <v>395</v>
      </c>
      <c r="K5">
        <v>3.4700000000000002E-2</v>
      </c>
      <c r="M5">
        <v>0.09</v>
      </c>
      <c r="N5" t="s">
        <v>396</v>
      </c>
      <c r="O5">
        <v>3.7999999999999999E-2</v>
      </c>
      <c r="P5">
        <v>-4.7000000000000002E-3</v>
      </c>
      <c r="Q5">
        <v>-6.8500000000000005E-2</v>
      </c>
      <c r="R5">
        <v>5.9200000000000003E-2</v>
      </c>
      <c r="S5" t="s">
        <v>397</v>
      </c>
      <c r="T5" t="s">
        <v>398</v>
      </c>
      <c r="U5" t="s">
        <v>399</v>
      </c>
      <c r="V5">
        <v>0.32280326999999998</v>
      </c>
      <c r="W5" t="s">
        <v>400</v>
      </c>
      <c r="X5" t="s">
        <v>401</v>
      </c>
    </row>
    <row r="6" spans="1:24" x14ac:dyDescent="0.25">
      <c r="A6" s="5">
        <v>44841</v>
      </c>
      <c r="B6" t="s">
        <v>402</v>
      </c>
      <c r="C6" t="s">
        <v>403</v>
      </c>
      <c r="D6">
        <v>-2.3400000000000001E-2</v>
      </c>
      <c r="F6" t="s">
        <v>367</v>
      </c>
      <c r="G6" t="s">
        <v>367</v>
      </c>
      <c r="H6" t="s">
        <v>367</v>
      </c>
      <c r="I6" t="str">
        <f>_xlfn.CONCAT(Tabla24[[#This Row],[Rating técnico2 elementos]],"-",Tabla24[[#This Row],[Valoración de medias móviles2 elementos]],"-",Tabla24[[#This Row],[Valoración de los osciladoresNeutro]])</f>
        <v>Buy-Buy-Buy</v>
      </c>
      <c r="J6" t="s">
        <v>404</v>
      </c>
      <c r="K6">
        <v>2.1899999999999999E-2</v>
      </c>
      <c r="L6" t="s">
        <v>369</v>
      </c>
      <c r="M6">
        <v>0.01</v>
      </c>
      <c r="N6" t="s">
        <v>405</v>
      </c>
      <c r="O6">
        <v>7.4099999999999999E-2</v>
      </c>
      <c r="P6">
        <v>0.2228</v>
      </c>
      <c r="Q6">
        <v>-0.33960000000000001</v>
      </c>
      <c r="R6">
        <v>-0.64039999999999997</v>
      </c>
      <c r="S6" t="s">
        <v>406</v>
      </c>
      <c r="T6" t="s">
        <v>407</v>
      </c>
      <c r="U6" t="s">
        <v>408</v>
      </c>
      <c r="V6">
        <v>52.523560320000001</v>
      </c>
      <c r="W6">
        <v>6</v>
      </c>
      <c r="X6" t="s">
        <v>409</v>
      </c>
    </row>
    <row r="7" spans="1:24" x14ac:dyDescent="0.25">
      <c r="A7" s="5">
        <v>44841</v>
      </c>
      <c r="B7" t="s">
        <v>410</v>
      </c>
      <c r="C7" t="s">
        <v>411</v>
      </c>
      <c r="D7">
        <v>4.1099999999999998E-2</v>
      </c>
      <c r="F7" t="s">
        <v>367</v>
      </c>
      <c r="G7" t="s">
        <v>367</v>
      </c>
      <c r="H7" t="s">
        <v>412</v>
      </c>
      <c r="I7" t="str">
        <f>_xlfn.CONCAT(Tabla24[[#This Row],[Rating técnico2 elementos]],"-",Tabla24[[#This Row],[Valoración de medias móviles2 elementos]],"-",Tabla24[[#This Row],[Valoración de los osciladoresNeutro]])</f>
        <v>Buy-Buy-Neutro</v>
      </c>
      <c r="J7" t="s">
        <v>413</v>
      </c>
      <c r="K7">
        <v>4.3799999999999999E-2</v>
      </c>
      <c r="L7" t="s">
        <v>369</v>
      </c>
      <c r="M7">
        <v>0.11</v>
      </c>
      <c r="N7" t="s">
        <v>414</v>
      </c>
      <c r="O7">
        <v>0.10630000000000001</v>
      </c>
      <c r="P7">
        <v>0.26529999999999998</v>
      </c>
      <c r="Q7">
        <v>-0.4234</v>
      </c>
      <c r="R7">
        <v>-0.50760000000000005</v>
      </c>
      <c r="S7" t="s">
        <v>415</v>
      </c>
      <c r="T7" t="s">
        <v>416</v>
      </c>
      <c r="U7" t="s">
        <v>417</v>
      </c>
      <c r="V7">
        <v>8.8567250800000004</v>
      </c>
      <c r="W7">
        <v>79</v>
      </c>
      <c r="X7" t="s">
        <v>418</v>
      </c>
    </row>
    <row r="8" spans="1:24" x14ac:dyDescent="0.25">
      <c r="A8" s="5">
        <v>44841</v>
      </c>
      <c r="B8" t="s">
        <v>419</v>
      </c>
      <c r="C8" t="s">
        <v>420</v>
      </c>
      <c r="D8">
        <v>2.0799999999999999E-2</v>
      </c>
      <c r="F8" t="s">
        <v>367</v>
      </c>
      <c r="G8" t="s">
        <v>367</v>
      </c>
      <c r="H8" t="s">
        <v>412</v>
      </c>
      <c r="I8" t="str">
        <f>_xlfn.CONCAT(Tabla24[[#This Row],[Rating técnico2 elementos]],"-",Tabla24[[#This Row],[Valoración de medias móviles2 elementos]],"-",Tabla24[[#This Row],[Valoración de los osciladoresNeutro]])</f>
        <v>Buy-Buy-Neutro</v>
      </c>
      <c r="J8" t="s">
        <v>421</v>
      </c>
      <c r="K8">
        <v>4.3700000000000003E-2</v>
      </c>
      <c r="M8">
        <v>0.09</v>
      </c>
      <c r="N8" t="s">
        <v>422</v>
      </c>
      <c r="O8">
        <v>1.38E-2</v>
      </c>
      <c r="P8">
        <v>0</v>
      </c>
      <c r="Q8">
        <v>-0.46739999999999998</v>
      </c>
      <c r="R8">
        <v>-0.70240000000000002</v>
      </c>
      <c r="S8" t="s">
        <v>423</v>
      </c>
      <c r="T8" t="s">
        <v>424</v>
      </c>
      <c r="U8" t="s">
        <v>425</v>
      </c>
      <c r="V8">
        <v>9.01653E-3</v>
      </c>
      <c r="W8" t="s">
        <v>426</v>
      </c>
      <c r="X8" t="s">
        <v>427</v>
      </c>
    </row>
    <row r="9" spans="1:24" x14ac:dyDescent="0.25">
      <c r="A9" s="5">
        <v>44841</v>
      </c>
      <c r="B9" t="s">
        <v>428</v>
      </c>
      <c r="C9" t="s">
        <v>429</v>
      </c>
      <c r="D9">
        <v>6.3E-3</v>
      </c>
      <c r="F9" t="s">
        <v>367</v>
      </c>
      <c r="G9" t="s">
        <v>367</v>
      </c>
      <c r="H9" t="s">
        <v>412</v>
      </c>
      <c r="I9" t="str">
        <f>_xlfn.CONCAT(Tabla24[[#This Row],[Rating técnico2 elementos]],"-",Tabla24[[#This Row],[Valoración de medias móviles2 elementos]],"-",Tabla24[[#This Row],[Valoración de los osciladoresNeutro]])</f>
        <v>Buy-Buy-Neutro</v>
      </c>
      <c r="J9" t="s">
        <v>430</v>
      </c>
      <c r="K9">
        <v>1.7500000000000002E-2</v>
      </c>
      <c r="L9" t="s">
        <v>369</v>
      </c>
      <c r="M9">
        <v>0.02</v>
      </c>
      <c r="N9" t="s">
        <v>431</v>
      </c>
      <c r="O9">
        <v>4.99E-2</v>
      </c>
      <c r="P9">
        <v>-8.0500000000000002E-2</v>
      </c>
      <c r="Q9">
        <v>-0.37609999999999999</v>
      </c>
      <c r="R9">
        <v>-0.16880000000000001</v>
      </c>
      <c r="S9" t="s">
        <v>432</v>
      </c>
      <c r="T9" t="s">
        <v>433</v>
      </c>
      <c r="U9" t="s">
        <v>434</v>
      </c>
      <c r="V9">
        <v>-3.1931424000000002</v>
      </c>
      <c r="W9">
        <v>21</v>
      </c>
      <c r="X9" t="s">
        <v>409</v>
      </c>
    </row>
    <row r="10" spans="1:24" x14ac:dyDescent="0.25">
      <c r="A10" s="5">
        <v>44841</v>
      </c>
      <c r="B10" t="s">
        <v>435</v>
      </c>
      <c r="C10" t="s">
        <v>436</v>
      </c>
      <c r="D10">
        <v>4.7999999999999996E-3</v>
      </c>
      <c r="F10" t="s">
        <v>367</v>
      </c>
      <c r="G10" t="s">
        <v>367</v>
      </c>
      <c r="H10" t="s">
        <v>412</v>
      </c>
      <c r="I10" t="str">
        <f>_xlfn.CONCAT(Tabla24[[#This Row],[Rating técnico2 elementos]],"-",Tabla24[[#This Row],[Valoración de medias móviles2 elementos]],"-",Tabla24[[#This Row],[Valoración de los osciladoresNeutro]])</f>
        <v>Buy-Buy-Neutro</v>
      </c>
      <c r="J10" t="s">
        <v>437</v>
      </c>
      <c r="K10">
        <v>8.8999999999999999E-3</v>
      </c>
      <c r="L10" t="s">
        <v>369</v>
      </c>
      <c r="M10">
        <v>0.01</v>
      </c>
      <c r="N10" t="s">
        <v>438</v>
      </c>
      <c r="O10">
        <v>5.3699999999999998E-2</v>
      </c>
      <c r="P10">
        <v>9.6100000000000005E-2</v>
      </c>
      <c r="Q10">
        <v>6.1600000000000002E-2</v>
      </c>
      <c r="R10">
        <v>0.28949999999999998</v>
      </c>
      <c r="S10" t="s">
        <v>439</v>
      </c>
      <c r="T10" t="s">
        <v>440</v>
      </c>
      <c r="U10" t="s">
        <v>441</v>
      </c>
      <c r="V10">
        <v>0.22541262000000001</v>
      </c>
      <c r="W10">
        <v>403</v>
      </c>
      <c r="X10" t="s">
        <v>442</v>
      </c>
    </row>
    <row r="11" spans="1:24" x14ac:dyDescent="0.25">
      <c r="A11" s="5">
        <v>44841</v>
      </c>
      <c r="B11" t="s">
        <v>443</v>
      </c>
      <c r="C11" t="s">
        <v>444</v>
      </c>
      <c r="D11">
        <v>-5.7200000000000001E-2</v>
      </c>
      <c r="F11" t="s">
        <v>367</v>
      </c>
      <c r="G11" t="s">
        <v>367</v>
      </c>
      <c r="H11" t="s">
        <v>412</v>
      </c>
      <c r="I11" t="str">
        <f>_xlfn.CONCAT(Tabla24[[#This Row],[Rating técnico2 elementos]],"-",Tabla24[[#This Row],[Valoración de medias móviles2 elementos]],"-",Tabla24[[#This Row],[Valoración de los osciladoresNeutro]])</f>
        <v>Buy-Buy-Neutro</v>
      </c>
      <c r="J11" t="s">
        <v>445</v>
      </c>
      <c r="K11">
        <v>0.02</v>
      </c>
      <c r="L11" t="s">
        <v>369</v>
      </c>
      <c r="M11">
        <v>0.01</v>
      </c>
      <c r="N11" t="s">
        <v>446</v>
      </c>
      <c r="O11">
        <v>0.11459999999999999</v>
      </c>
      <c r="P11">
        <v>0.21110000000000001</v>
      </c>
      <c r="Q11">
        <v>-0.40579999999999999</v>
      </c>
      <c r="R11">
        <v>-0.40579999999999999</v>
      </c>
      <c r="S11" t="s">
        <v>447</v>
      </c>
      <c r="T11" t="s">
        <v>448</v>
      </c>
      <c r="U11" t="s">
        <v>449</v>
      </c>
      <c r="V11">
        <v>-26.188747759999998</v>
      </c>
      <c r="W11">
        <v>19</v>
      </c>
      <c r="X11" t="s">
        <v>450</v>
      </c>
    </row>
    <row r="12" spans="1:24" x14ac:dyDescent="0.25">
      <c r="A12" s="5">
        <v>44841</v>
      </c>
      <c r="B12" t="s">
        <v>451</v>
      </c>
      <c r="C12" t="s">
        <v>452</v>
      </c>
      <c r="D12">
        <v>2.9600000000000001E-2</v>
      </c>
      <c r="F12" t="s">
        <v>367</v>
      </c>
      <c r="G12" t="s">
        <v>453</v>
      </c>
      <c r="H12" t="s">
        <v>367</v>
      </c>
      <c r="I12" t="str">
        <f>_xlfn.CONCAT(Tabla24[[#This Row],[Rating técnico2 elementos]],"-",Tabla24[[#This Row],[Valoración de medias móviles2 elementos]],"-",Tabla24[[#This Row],[Valoración de los osciladoresNeutro]])</f>
        <v>Buy-Strong Buy-Buy</v>
      </c>
      <c r="J12" t="s">
        <v>454</v>
      </c>
      <c r="K12">
        <v>2.3199999999999998E-2</v>
      </c>
      <c r="M12">
        <v>0.38</v>
      </c>
      <c r="N12" t="s">
        <v>455</v>
      </c>
      <c r="O12">
        <v>0</v>
      </c>
      <c r="P12">
        <v>-7.51E-2</v>
      </c>
      <c r="Q12">
        <v>0.3115</v>
      </c>
      <c r="R12">
        <v>-0.40300000000000002</v>
      </c>
      <c r="S12" t="s">
        <v>456</v>
      </c>
      <c r="T12" t="s">
        <v>457</v>
      </c>
      <c r="U12" t="s">
        <v>458</v>
      </c>
      <c r="V12">
        <v>-0.13561028</v>
      </c>
      <c r="W12" t="s">
        <v>459</v>
      </c>
      <c r="X12" t="s">
        <v>460</v>
      </c>
    </row>
    <row r="13" spans="1:24" x14ac:dyDescent="0.25">
      <c r="A13" s="5">
        <v>44841</v>
      </c>
      <c r="B13" t="s">
        <v>461</v>
      </c>
      <c r="C13" t="s">
        <v>462</v>
      </c>
      <c r="D13">
        <v>1.04E-2</v>
      </c>
      <c r="F13" t="s">
        <v>367</v>
      </c>
      <c r="G13" t="s">
        <v>453</v>
      </c>
      <c r="H13" t="s">
        <v>367</v>
      </c>
      <c r="I13" t="str">
        <f>_xlfn.CONCAT(Tabla24[[#This Row],[Rating técnico2 elementos]],"-",Tabla24[[#This Row],[Valoración de medias móviles2 elementos]],"-",Tabla24[[#This Row],[Valoración de los osciladoresNeutro]])</f>
        <v>Buy-Strong Buy-Buy</v>
      </c>
      <c r="J13" t="s">
        <v>463</v>
      </c>
      <c r="K13">
        <v>2.1600000000000001E-2</v>
      </c>
      <c r="L13" t="s">
        <v>369</v>
      </c>
      <c r="M13">
        <v>0</v>
      </c>
      <c r="N13" t="s">
        <v>464</v>
      </c>
      <c r="O13">
        <v>0.13189999999999999</v>
      </c>
      <c r="P13">
        <v>0.25280000000000002</v>
      </c>
      <c r="Q13">
        <v>0.127</v>
      </c>
      <c r="R13">
        <v>0.76759999999999995</v>
      </c>
      <c r="S13" t="s">
        <v>465</v>
      </c>
      <c r="T13" t="s">
        <v>466</v>
      </c>
      <c r="U13" t="s">
        <v>467</v>
      </c>
      <c r="V13">
        <v>0.36038429999999999</v>
      </c>
      <c r="W13">
        <v>84</v>
      </c>
      <c r="X13" t="s">
        <v>468</v>
      </c>
    </row>
    <row r="14" spans="1:24" x14ac:dyDescent="0.25">
      <c r="A14" s="5">
        <v>44841</v>
      </c>
      <c r="B14" t="s">
        <v>469</v>
      </c>
      <c r="C14" t="s">
        <v>470</v>
      </c>
      <c r="D14">
        <v>9.7999999999999997E-3</v>
      </c>
      <c r="F14" t="s">
        <v>367</v>
      </c>
      <c r="G14" t="s">
        <v>453</v>
      </c>
      <c r="H14" t="s">
        <v>367</v>
      </c>
      <c r="I14" t="str">
        <f>_xlfn.CONCAT(Tabla24[[#This Row],[Rating técnico2 elementos]],"-",Tabla24[[#This Row],[Valoración de medias móviles2 elementos]],"-",Tabla24[[#This Row],[Valoración de los osciladoresNeutro]])</f>
        <v>Buy-Strong Buy-Buy</v>
      </c>
      <c r="J14" t="s">
        <v>471</v>
      </c>
      <c r="K14">
        <v>1.9E-2</v>
      </c>
      <c r="L14" t="s">
        <v>369</v>
      </c>
      <c r="M14">
        <v>0.04</v>
      </c>
      <c r="N14" t="s">
        <v>472</v>
      </c>
      <c r="O14">
        <v>0.107</v>
      </c>
      <c r="P14">
        <v>0.16880000000000001</v>
      </c>
      <c r="Q14">
        <v>0.18970000000000001</v>
      </c>
      <c r="R14">
        <v>0.62350000000000005</v>
      </c>
      <c r="S14" t="s">
        <v>473</v>
      </c>
      <c r="T14" t="s">
        <v>474</v>
      </c>
      <c r="U14" t="s">
        <v>475</v>
      </c>
      <c r="V14">
        <v>-8.5285800700000003</v>
      </c>
      <c r="W14">
        <v>132</v>
      </c>
      <c r="X14" t="s">
        <v>476</v>
      </c>
    </row>
    <row r="15" spans="1:24" x14ac:dyDescent="0.25">
      <c r="A15" s="5">
        <v>44841</v>
      </c>
      <c r="B15" t="s">
        <v>477</v>
      </c>
      <c r="C15" t="s">
        <v>478</v>
      </c>
      <c r="D15">
        <v>-4.1999999999999997E-3</v>
      </c>
      <c r="F15" t="s">
        <v>367</v>
      </c>
      <c r="G15" t="s">
        <v>453</v>
      </c>
      <c r="H15" t="s">
        <v>367</v>
      </c>
      <c r="I15" t="str">
        <f>_xlfn.CONCAT(Tabla24[[#This Row],[Rating técnico2 elementos]],"-",Tabla24[[#This Row],[Valoración de medias móviles2 elementos]],"-",Tabla24[[#This Row],[Valoración de los osciladoresNeutro]])</f>
        <v>Buy-Strong Buy-Buy</v>
      </c>
      <c r="J15" t="s">
        <v>479</v>
      </c>
      <c r="K15">
        <v>6.0600000000000001E-2</v>
      </c>
      <c r="L15" t="s">
        <v>369</v>
      </c>
      <c r="M15">
        <v>0.15</v>
      </c>
      <c r="N15" t="s">
        <v>480</v>
      </c>
      <c r="O15">
        <v>0.1179</v>
      </c>
      <c r="P15">
        <v>0.2</v>
      </c>
      <c r="Q15">
        <v>-0.1057</v>
      </c>
      <c r="R15">
        <v>-6.1400000000000003E-2</v>
      </c>
      <c r="S15" t="s">
        <v>481</v>
      </c>
      <c r="T15" t="s">
        <v>482</v>
      </c>
      <c r="U15" t="s">
        <v>483</v>
      </c>
      <c r="V15">
        <v>-1.196062E-2</v>
      </c>
      <c r="W15" t="s">
        <v>484</v>
      </c>
      <c r="X15" t="s">
        <v>485</v>
      </c>
    </row>
    <row r="16" spans="1:24" x14ac:dyDescent="0.25">
      <c r="A16" s="5">
        <v>44841</v>
      </c>
      <c r="B16" t="s">
        <v>486</v>
      </c>
      <c r="C16" t="s">
        <v>487</v>
      </c>
      <c r="D16">
        <v>-1.14E-2</v>
      </c>
      <c r="F16" t="s">
        <v>367</v>
      </c>
      <c r="G16" t="s">
        <v>453</v>
      </c>
      <c r="H16" t="s">
        <v>367</v>
      </c>
      <c r="I16" t="str">
        <f>_xlfn.CONCAT(Tabla24[[#This Row],[Rating técnico2 elementos]],"-",Tabla24[[#This Row],[Valoración de medias móviles2 elementos]],"-",Tabla24[[#This Row],[Valoración de los osciladoresNeutro]])</f>
        <v>Buy-Strong Buy-Buy</v>
      </c>
      <c r="J16" t="s">
        <v>488</v>
      </c>
      <c r="K16">
        <v>3.0599999999999999E-2</v>
      </c>
      <c r="L16" t="s">
        <v>369</v>
      </c>
      <c r="M16">
        <v>0.01</v>
      </c>
      <c r="N16" t="s">
        <v>489</v>
      </c>
      <c r="O16">
        <v>8.8300000000000003E-2</v>
      </c>
      <c r="P16">
        <v>-3.32E-2</v>
      </c>
      <c r="Q16">
        <v>1.67E-2</v>
      </c>
      <c r="R16">
        <v>1.47E-2</v>
      </c>
      <c r="S16" t="s">
        <v>490</v>
      </c>
      <c r="T16" t="s">
        <v>491</v>
      </c>
      <c r="U16" t="s">
        <v>492</v>
      </c>
      <c r="V16">
        <v>-0.14555760000000001</v>
      </c>
      <c r="W16" t="s">
        <v>493</v>
      </c>
      <c r="X16" t="s">
        <v>494</v>
      </c>
    </row>
    <row r="17" spans="1:24" x14ac:dyDescent="0.25">
      <c r="A17" s="5">
        <v>44841</v>
      </c>
      <c r="B17" t="s">
        <v>495</v>
      </c>
      <c r="C17" t="s">
        <v>496</v>
      </c>
      <c r="D17">
        <v>6.4999999999999997E-3</v>
      </c>
      <c r="F17" t="s">
        <v>367</v>
      </c>
      <c r="G17" t="s">
        <v>453</v>
      </c>
      <c r="H17" t="s">
        <v>412</v>
      </c>
      <c r="I17" t="str">
        <f>_xlfn.CONCAT(Tabla24[[#This Row],[Rating técnico2 elementos]],"-",Tabla24[[#This Row],[Valoración de medias móviles2 elementos]],"-",Tabla24[[#This Row],[Valoración de los osciladoresNeutro]])</f>
        <v>Buy-Strong Buy-Neutro</v>
      </c>
      <c r="J17" t="s">
        <v>497</v>
      </c>
      <c r="K17">
        <v>1.24E-2</v>
      </c>
      <c r="L17" t="s">
        <v>369</v>
      </c>
      <c r="M17">
        <v>0.02</v>
      </c>
      <c r="N17" t="s">
        <v>498</v>
      </c>
      <c r="O17">
        <v>2.1399999999999999E-2</v>
      </c>
      <c r="P17">
        <v>2.6499999999999999E-2</v>
      </c>
      <c r="Q17">
        <v>4.0000000000000001E-3</v>
      </c>
      <c r="R17">
        <v>2.9899999999999999E-2</v>
      </c>
      <c r="S17" t="s">
        <v>499</v>
      </c>
      <c r="T17" t="s">
        <v>500</v>
      </c>
      <c r="U17" t="s">
        <v>501</v>
      </c>
      <c r="V17">
        <v>5.3705450000000002E-2</v>
      </c>
      <c r="W17" t="s">
        <v>502</v>
      </c>
      <c r="X17" t="s">
        <v>503</v>
      </c>
    </row>
    <row r="18" spans="1:24" x14ac:dyDescent="0.25">
      <c r="A18" s="5">
        <v>44841</v>
      </c>
      <c r="B18" t="s">
        <v>504</v>
      </c>
      <c r="C18" t="s">
        <v>505</v>
      </c>
      <c r="D18">
        <v>0</v>
      </c>
      <c r="F18" t="s">
        <v>367</v>
      </c>
      <c r="G18" t="s">
        <v>453</v>
      </c>
      <c r="H18" t="s">
        <v>412</v>
      </c>
      <c r="I18" t="str">
        <f>_xlfn.CONCAT(Tabla24[[#This Row],[Rating técnico2 elementos]],"-",Tabla24[[#This Row],[Valoración de medias móviles2 elementos]],"-",Tabla24[[#This Row],[Valoración de los osciladoresNeutro]])</f>
        <v>Buy-Strong Buy-Neutro</v>
      </c>
      <c r="J18" t="s">
        <v>404</v>
      </c>
      <c r="K18">
        <v>4.4900000000000002E-2</v>
      </c>
      <c r="L18" t="s">
        <v>369</v>
      </c>
      <c r="M18">
        <v>0.08</v>
      </c>
      <c r="N18" t="s">
        <v>506</v>
      </c>
      <c r="O18">
        <v>8.8700000000000001E-2</v>
      </c>
      <c r="P18">
        <v>0.27329999999999999</v>
      </c>
      <c r="Q18">
        <v>0.11260000000000001</v>
      </c>
      <c r="R18">
        <v>-0.14369999999999999</v>
      </c>
      <c r="S18" t="s">
        <v>507</v>
      </c>
      <c r="T18" t="s">
        <v>508</v>
      </c>
      <c r="U18" t="s">
        <v>509</v>
      </c>
      <c r="V18">
        <v>0.85115280999999998</v>
      </c>
      <c r="W18" t="s">
        <v>510</v>
      </c>
      <c r="X18" t="s">
        <v>511</v>
      </c>
    </row>
    <row r="19" spans="1:24" x14ac:dyDescent="0.25">
      <c r="A19" s="5">
        <v>44841</v>
      </c>
      <c r="B19" t="s">
        <v>512</v>
      </c>
      <c r="C19" t="s">
        <v>513</v>
      </c>
      <c r="D19">
        <v>-5.9999999999999995E-4</v>
      </c>
      <c r="F19" t="s">
        <v>367</v>
      </c>
      <c r="G19" t="s">
        <v>453</v>
      </c>
      <c r="H19" t="s">
        <v>412</v>
      </c>
      <c r="I19" t="str">
        <f>_xlfn.CONCAT(Tabla24[[#This Row],[Rating técnico2 elementos]],"-",Tabla24[[#This Row],[Valoración de medias móviles2 elementos]],"-",Tabla24[[#This Row],[Valoración de los osciladoresNeutro]])</f>
        <v>Buy-Strong Buy-Neutro</v>
      </c>
      <c r="J19" t="s">
        <v>514</v>
      </c>
      <c r="K19">
        <v>1.6299999999999999E-2</v>
      </c>
      <c r="M19">
        <v>0.01</v>
      </c>
      <c r="N19" t="s">
        <v>515</v>
      </c>
      <c r="O19">
        <v>5.4000000000000003E-3</v>
      </c>
      <c r="P19">
        <v>0.1105</v>
      </c>
      <c r="Q19">
        <v>4.6899999999999997E-2</v>
      </c>
      <c r="R19">
        <v>9.0800000000000006E-2</v>
      </c>
      <c r="S19" t="s">
        <v>516</v>
      </c>
      <c r="T19" t="s">
        <v>517</v>
      </c>
      <c r="U19" t="s">
        <v>518</v>
      </c>
      <c r="V19">
        <v>-6.6830249999999994E-2</v>
      </c>
      <c r="W19" t="s">
        <v>519</v>
      </c>
      <c r="X19" t="s">
        <v>520</v>
      </c>
    </row>
    <row r="20" spans="1:24" x14ac:dyDescent="0.25">
      <c r="A20" s="5">
        <v>44841</v>
      </c>
      <c r="B20" t="s">
        <v>521</v>
      </c>
      <c r="C20" t="s">
        <v>522</v>
      </c>
      <c r="D20">
        <v>-4.0000000000000001E-3</v>
      </c>
      <c r="F20" t="s">
        <v>367</v>
      </c>
      <c r="G20" t="s">
        <v>453</v>
      </c>
      <c r="H20" t="s">
        <v>412</v>
      </c>
      <c r="I20" t="str">
        <f>_xlfn.CONCAT(Tabla24[[#This Row],[Rating técnico2 elementos]],"-",Tabla24[[#This Row],[Valoración de medias móviles2 elementos]],"-",Tabla24[[#This Row],[Valoración de los osciladoresNeutro]])</f>
        <v>Buy-Strong Buy-Neutro</v>
      </c>
      <c r="J20" t="s">
        <v>523</v>
      </c>
      <c r="K20">
        <v>1.9800000000000002E-2</v>
      </c>
      <c r="L20" t="s">
        <v>369</v>
      </c>
      <c r="M20">
        <v>0.02</v>
      </c>
      <c r="N20" t="s">
        <v>524</v>
      </c>
      <c r="O20">
        <v>4.6100000000000002E-2</v>
      </c>
      <c r="P20">
        <v>1.5299999999999999E-2</v>
      </c>
      <c r="Q20">
        <v>3.5999999999999997E-2</v>
      </c>
      <c r="R20">
        <v>0.39760000000000001</v>
      </c>
      <c r="S20" t="s">
        <v>525</v>
      </c>
      <c r="T20" t="s">
        <v>526</v>
      </c>
      <c r="U20" t="s">
        <v>527</v>
      </c>
      <c r="V20">
        <v>0.15272684</v>
      </c>
      <c r="W20" t="s">
        <v>528</v>
      </c>
      <c r="X20" t="s">
        <v>529</v>
      </c>
    </row>
    <row r="21" spans="1:24" x14ac:dyDescent="0.25">
      <c r="A21" s="5">
        <v>44841</v>
      </c>
      <c r="B21" t="s">
        <v>530</v>
      </c>
      <c r="C21" t="s">
        <v>531</v>
      </c>
      <c r="D21">
        <v>-8.6E-3</v>
      </c>
      <c r="F21" t="s">
        <v>367</v>
      </c>
      <c r="G21" t="s">
        <v>453</v>
      </c>
      <c r="H21" t="s">
        <v>412</v>
      </c>
      <c r="I21" t="str">
        <f>_xlfn.CONCAT(Tabla24[[#This Row],[Rating técnico2 elementos]],"-",Tabla24[[#This Row],[Valoración de medias móviles2 elementos]],"-",Tabla24[[#This Row],[Valoración de los osciladoresNeutro]])</f>
        <v>Buy-Strong Buy-Neutro</v>
      </c>
      <c r="J21" t="s">
        <v>532</v>
      </c>
      <c r="K21">
        <v>4.1500000000000002E-2</v>
      </c>
      <c r="L21" t="s">
        <v>369</v>
      </c>
      <c r="M21">
        <v>0.23</v>
      </c>
      <c r="N21" t="s">
        <v>533</v>
      </c>
      <c r="O21">
        <v>0.16250000000000001</v>
      </c>
      <c r="P21">
        <v>0.2394</v>
      </c>
      <c r="Q21">
        <v>0.1467</v>
      </c>
      <c r="R21">
        <v>0.43109999999999998</v>
      </c>
      <c r="S21" t="s">
        <v>534</v>
      </c>
      <c r="T21" t="s">
        <v>535</v>
      </c>
      <c r="U21" t="s">
        <v>536</v>
      </c>
      <c r="V21">
        <v>0.28240299000000002</v>
      </c>
      <c r="W21" t="s">
        <v>537</v>
      </c>
      <c r="X21" t="s">
        <v>538</v>
      </c>
    </row>
    <row r="22" spans="1:24" x14ac:dyDescent="0.25">
      <c r="A22" s="5">
        <v>44841</v>
      </c>
      <c r="B22" t="s">
        <v>539</v>
      </c>
      <c r="C22" t="s">
        <v>540</v>
      </c>
      <c r="D22">
        <v>-2.1399999999999999E-2</v>
      </c>
      <c r="F22" t="s">
        <v>367</v>
      </c>
      <c r="G22" t="s">
        <v>453</v>
      </c>
      <c r="H22" t="s">
        <v>412</v>
      </c>
      <c r="I22" t="str">
        <f>_xlfn.CONCAT(Tabla24[[#This Row],[Rating técnico2 elementos]],"-",Tabla24[[#This Row],[Valoración de medias móviles2 elementos]],"-",Tabla24[[#This Row],[Valoración de los osciladoresNeutro]])</f>
        <v>Buy-Strong Buy-Neutro</v>
      </c>
      <c r="J22" t="s">
        <v>541</v>
      </c>
      <c r="K22">
        <v>3.32E-2</v>
      </c>
      <c r="M22">
        <v>0.11</v>
      </c>
      <c r="N22" t="s">
        <v>542</v>
      </c>
      <c r="O22">
        <v>7.6300000000000007E-2</v>
      </c>
      <c r="P22">
        <v>5.1999999999999998E-3</v>
      </c>
      <c r="Q22">
        <v>-9.2600000000000002E-2</v>
      </c>
      <c r="R22">
        <v>-0.15540000000000001</v>
      </c>
      <c r="S22" t="s">
        <v>543</v>
      </c>
      <c r="T22" t="s">
        <v>544</v>
      </c>
      <c r="U22" t="s">
        <v>545</v>
      </c>
      <c r="V22">
        <v>0.30748938999999997</v>
      </c>
      <c r="W22" t="s">
        <v>546</v>
      </c>
      <c r="X22" t="s">
        <v>547</v>
      </c>
    </row>
    <row r="23" spans="1:24" x14ac:dyDescent="0.25">
      <c r="A23" s="5">
        <v>44841</v>
      </c>
      <c r="B23" t="s">
        <v>548</v>
      </c>
      <c r="C23" t="s">
        <v>549</v>
      </c>
      <c r="D23">
        <v>-3.2000000000000001E-2</v>
      </c>
      <c r="F23" t="s">
        <v>367</v>
      </c>
      <c r="G23" t="s">
        <v>453</v>
      </c>
      <c r="H23" t="s">
        <v>412</v>
      </c>
      <c r="I23" t="str">
        <f>_xlfn.CONCAT(Tabla24[[#This Row],[Rating técnico2 elementos]],"-",Tabla24[[#This Row],[Valoración de medias móviles2 elementos]],"-",Tabla24[[#This Row],[Valoración de los osciladoresNeutro]])</f>
        <v>Buy-Strong Buy-Neutro</v>
      </c>
      <c r="J23" t="s">
        <v>550</v>
      </c>
      <c r="K23">
        <v>2.7400000000000001E-2</v>
      </c>
      <c r="M23">
        <v>0.01</v>
      </c>
      <c r="N23" t="s">
        <v>551</v>
      </c>
      <c r="O23">
        <v>0.16880000000000001</v>
      </c>
      <c r="P23">
        <v>0.16880000000000001</v>
      </c>
      <c r="Q23">
        <v>0.2059</v>
      </c>
      <c r="R23">
        <v>8.9800000000000005E-2</v>
      </c>
      <c r="S23" t="s">
        <v>552</v>
      </c>
      <c r="T23" t="s">
        <v>553</v>
      </c>
      <c r="U23" t="s">
        <v>554</v>
      </c>
      <c r="V23">
        <v>0.91300875999999997</v>
      </c>
      <c r="W23">
        <v>403</v>
      </c>
      <c r="X23" t="s">
        <v>555</v>
      </c>
    </row>
    <row r="24" spans="1:24" x14ac:dyDescent="0.25">
      <c r="A24" s="5">
        <v>44841</v>
      </c>
      <c r="B24" t="s">
        <v>556</v>
      </c>
      <c r="C24" t="s">
        <v>557</v>
      </c>
      <c r="D24">
        <v>-5.0000000000000001E-3</v>
      </c>
      <c r="F24" t="s">
        <v>367</v>
      </c>
      <c r="G24" t="s">
        <v>453</v>
      </c>
      <c r="H24" t="s">
        <v>558</v>
      </c>
      <c r="I24" t="str">
        <f>_xlfn.CONCAT(Tabla24[[#This Row],[Rating técnico2 elementos]],"-",Tabla24[[#This Row],[Valoración de medias móviles2 elementos]],"-",Tabla24[[#This Row],[Valoración de los osciladoresNeutro]])</f>
        <v>Buy-Strong Buy-Sell</v>
      </c>
      <c r="J24" t="s">
        <v>559</v>
      </c>
      <c r="K24">
        <v>5.8900000000000001E-2</v>
      </c>
      <c r="L24" t="s">
        <v>369</v>
      </c>
      <c r="M24">
        <v>0</v>
      </c>
      <c r="N24" t="s">
        <v>560</v>
      </c>
      <c r="O24">
        <v>0.28860000000000002</v>
      </c>
      <c r="P24">
        <v>0.2913</v>
      </c>
      <c r="Q24">
        <v>2.7699999999999999E-2</v>
      </c>
      <c r="R24">
        <v>-0.24410000000000001</v>
      </c>
      <c r="S24" t="s">
        <v>561</v>
      </c>
      <c r="T24" t="s">
        <v>562</v>
      </c>
      <c r="U24" t="s">
        <v>563</v>
      </c>
      <c r="V24">
        <v>25.115904319999999</v>
      </c>
      <c r="W24">
        <v>24</v>
      </c>
      <c r="X24" t="s">
        <v>409</v>
      </c>
    </row>
    <row r="25" spans="1:24" x14ac:dyDescent="0.25">
      <c r="A25" s="5">
        <v>44841</v>
      </c>
      <c r="B25" t="s">
        <v>564</v>
      </c>
      <c r="C25" t="s">
        <v>565</v>
      </c>
      <c r="D25">
        <v>-5.0000000000000001E-3</v>
      </c>
      <c r="F25" t="s">
        <v>367</v>
      </c>
      <c r="G25" t="s">
        <v>453</v>
      </c>
      <c r="H25" t="s">
        <v>558</v>
      </c>
      <c r="I25" t="str">
        <f>_xlfn.CONCAT(Tabla24[[#This Row],[Rating técnico2 elementos]],"-",Tabla24[[#This Row],[Valoración de medias móviles2 elementos]],"-",Tabla24[[#This Row],[Valoración de los osciladoresNeutro]])</f>
        <v>Buy-Strong Buy-Sell</v>
      </c>
      <c r="J25" t="s">
        <v>566</v>
      </c>
      <c r="K25">
        <v>5.0000000000000001E-4</v>
      </c>
      <c r="L25" t="s">
        <v>369</v>
      </c>
      <c r="M25">
        <v>6.21</v>
      </c>
      <c r="N25" t="s">
        <v>567</v>
      </c>
      <c r="O25">
        <v>-5.0000000000000001E-3</v>
      </c>
      <c r="P25">
        <v>5.57E-2</v>
      </c>
      <c r="Q25">
        <v>-4.1000000000000002E-2</v>
      </c>
      <c r="R25">
        <v>-0.155</v>
      </c>
      <c r="S25" t="s">
        <v>568</v>
      </c>
      <c r="T25" t="s">
        <v>569</v>
      </c>
      <c r="U25" t="s">
        <v>570</v>
      </c>
      <c r="V25">
        <v>1.5931000000000001E-2</v>
      </c>
      <c r="W25" t="s">
        <v>571</v>
      </c>
      <c r="X25" t="s">
        <v>409</v>
      </c>
    </row>
    <row r="26" spans="1:24" x14ac:dyDescent="0.25">
      <c r="A26" s="5">
        <v>44841</v>
      </c>
      <c r="B26" t="s">
        <v>572</v>
      </c>
      <c r="C26" t="s">
        <v>573</v>
      </c>
      <c r="D26">
        <v>-1.0699999999999999E-2</v>
      </c>
      <c r="F26" t="s">
        <v>367</v>
      </c>
      <c r="G26" t="s">
        <v>453</v>
      </c>
      <c r="H26" t="s">
        <v>558</v>
      </c>
      <c r="I26" t="str">
        <f>_xlfn.CONCAT(Tabla24[[#This Row],[Rating técnico2 elementos]],"-",Tabla24[[#This Row],[Valoración de medias móviles2 elementos]],"-",Tabla24[[#This Row],[Valoración de los osciladoresNeutro]])</f>
        <v>Buy-Strong Buy-Sell</v>
      </c>
      <c r="J26" t="s">
        <v>574</v>
      </c>
      <c r="K26">
        <v>3.3000000000000002E-2</v>
      </c>
      <c r="L26" t="s">
        <v>369</v>
      </c>
      <c r="M26">
        <v>0.03</v>
      </c>
      <c r="N26" t="s">
        <v>575</v>
      </c>
      <c r="O26">
        <v>8.8400000000000006E-2</v>
      </c>
      <c r="P26">
        <v>0.21</v>
      </c>
      <c r="Q26">
        <v>-0.1028</v>
      </c>
      <c r="R26">
        <v>2.6499999999999999E-2</v>
      </c>
      <c r="S26" t="s">
        <v>576</v>
      </c>
      <c r="T26" t="s">
        <v>577</v>
      </c>
      <c r="U26" t="s">
        <v>578</v>
      </c>
      <c r="V26">
        <v>1.59490143</v>
      </c>
      <c r="W26" t="s">
        <v>579</v>
      </c>
      <c r="X26" t="s">
        <v>580</v>
      </c>
    </row>
    <row r="27" spans="1:24" x14ac:dyDescent="0.25">
      <c r="A27" s="5">
        <v>44841</v>
      </c>
      <c r="B27" t="s">
        <v>581</v>
      </c>
      <c r="C27" t="s">
        <v>582</v>
      </c>
      <c r="D27">
        <v>-3.39E-2</v>
      </c>
      <c r="F27" t="s">
        <v>367</v>
      </c>
      <c r="G27" t="s">
        <v>453</v>
      </c>
      <c r="H27" t="s">
        <v>558</v>
      </c>
      <c r="I27" t="str">
        <f>_xlfn.CONCAT(Tabla24[[#This Row],[Rating técnico2 elementos]],"-",Tabla24[[#This Row],[Valoración de medias móviles2 elementos]],"-",Tabla24[[#This Row],[Valoración de los osciladoresNeutro]])</f>
        <v>Buy-Strong Buy-Sell</v>
      </c>
      <c r="J27" t="s">
        <v>583</v>
      </c>
      <c r="K27">
        <v>4.7500000000000001E-2</v>
      </c>
      <c r="L27" t="s">
        <v>369</v>
      </c>
      <c r="M27">
        <v>0.16</v>
      </c>
      <c r="N27" t="s">
        <v>584</v>
      </c>
      <c r="O27">
        <v>6.4799999999999996E-2</v>
      </c>
      <c r="P27">
        <v>7.6399999999999996E-2</v>
      </c>
      <c r="Q27">
        <v>-0.1668</v>
      </c>
      <c r="R27">
        <v>0.7298</v>
      </c>
      <c r="S27" t="s">
        <v>585</v>
      </c>
      <c r="T27" t="s">
        <v>586</v>
      </c>
      <c r="U27" t="s">
        <v>587</v>
      </c>
      <c r="V27">
        <v>-0.25352416999999999</v>
      </c>
      <c r="W27" t="s">
        <v>588</v>
      </c>
      <c r="X27" t="s">
        <v>589</v>
      </c>
    </row>
    <row r="28" spans="1:24" x14ac:dyDescent="0.25">
      <c r="A28" s="5">
        <v>44841</v>
      </c>
      <c r="B28" t="s">
        <v>590</v>
      </c>
      <c r="C28" t="s">
        <v>591</v>
      </c>
      <c r="D28">
        <v>-4.3400000000000001E-2</v>
      </c>
      <c r="F28" t="s">
        <v>367</v>
      </c>
      <c r="G28" t="s">
        <v>453</v>
      </c>
      <c r="H28" t="s">
        <v>558</v>
      </c>
      <c r="I28" t="str">
        <f>_xlfn.CONCAT(Tabla24[[#This Row],[Rating técnico2 elementos]],"-",Tabla24[[#This Row],[Valoración de medias móviles2 elementos]],"-",Tabla24[[#This Row],[Valoración de los osciladoresNeutro]])</f>
        <v>Buy-Strong Buy-Sell</v>
      </c>
      <c r="J28" t="s">
        <v>592</v>
      </c>
      <c r="K28">
        <v>7.4099999999999999E-2</v>
      </c>
      <c r="M28">
        <v>0.11</v>
      </c>
      <c r="N28" t="s">
        <v>593</v>
      </c>
      <c r="O28">
        <v>0.34239999999999998</v>
      </c>
      <c r="P28">
        <v>0.17419999999999999</v>
      </c>
      <c r="Q28">
        <v>-6.5500000000000003E-2</v>
      </c>
      <c r="R28">
        <v>-0.1492</v>
      </c>
      <c r="S28" t="s">
        <v>594</v>
      </c>
      <c r="T28" t="s">
        <v>595</v>
      </c>
      <c r="U28" t="s">
        <v>596</v>
      </c>
      <c r="V28">
        <v>5.5924661699999998</v>
      </c>
      <c r="W28" t="s">
        <v>597</v>
      </c>
      <c r="X28" t="s">
        <v>598</v>
      </c>
    </row>
    <row r="29" spans="1:24" x14ac:dyDescent="0.25">
      <c r="A29" s="5">
        <v>44841</v>
      </c>
      <c r="B29" t="s">
        <v>599</v>
      </c>
      <c r="C29" t="s">
        <v>600</v>
      </c>
      <c r="D29">
        <v>0</v>
      </c>
      <c r="F29" t="s">
        <v>412</v>
      </c>
      <c r="G29" t="s">
        <v>412</v>
      </c>
      <c r="H29" t="s">
        <v>412</v>
      </c>
      <c r="I29" t="str">
        <f>_xlfn.CONCAT(Tabla24[[#This Row],[Rating técnico2 elementos]],"-",Tabla24[[#This Row],[Valoración de medias móviles2 elementos]],"-",Tabla24[[#This Row],[Valoración de los osciladoresNeutro]])</f>
        <v>Neutro-Neutro-Neutro</v>
      </c>
      <c r="J29" t="s">
        <v>601</v>
      </c>
      <c r="K29">
        <v>4.9799999999999997E-2</v>
      </c>
      <c r="L29" t="s">
        <v>369</v>
      </c>
      <c r="M29">
        <v>0</v>
      </c>
      <c r="N29">
        <v>232</v>
      </c>
      <c r="O29">
        <v>0</v>
      </c>
      <c r="P29">
        <v>-0.14710000000000001</v>
      </c>
      <c r="Q29">
        <v>-0.27500000000000002</v>
      </c>
      <c r="R29">
        <v>-0.51670000000000005</v>
      </c>
      <c r="S29" t="s">
        <v>602</v>
      </c>
      <c r="T29" t="s">
        <v>603</v>
      </c>
      <c r="U29" t="s">
        <v>604</v>
      </c>
      <c r="V29">
        <v>-5.8502999999999995E-4</v>
      </c>
      <c r="W29" t="s">
        <v>605</v>
      </c>
      <c r="X29" t="s">
        <v>606</v>
      </c>
    </row>
    <row r="30" spans="1:24" x14ac:dyDescent="0.25">
      <c r="A30" s="5">
        <v>44841</v>
      </c>
      <c r="B30" t="s">
        <v>607</v>
      </c>
      <c r="C30" t="s">
        <v>608</v>
      </c>
      <c r="D30">
        <v>0</v>
      </c>
      <c r="F30" t="s">
        <v>412</v>
      </c>
      <c r="G30" t="s">
        <v>412</v>
      </c>
      <c r="H30" t="s">
        <v>412</v>
      </c>
      <c r="I30" t="str">
        <f>_xlfn.CONCAT(Tabla24[[#This Row],[Rating técnico2 elementos]],"-",Tabla24[[#This Row],[Valoración de medias móviles2 elementos]],"-",Tabla24[[#This Row],[Valoración de los osciladoresNeutro]])</f>
        <v>Neutro-Neutro-Neutro</v>
      </c>
      <c r="J30" t="s">
        <v>609</v>
      </c>
      <c r="K30">
        <v>2.23E-2</v>
      </c>
      <c r="M30">
        <v>0.68</v>
      </c>
      <c r="N30" t="s">
        <v>610</v>
      </c>
      <c r="O30">
        <v>-2.2100000000000002E-2</v>
      </c>
      <c r="P30">
        <v>-7.9200000000000007E-2</v>
      </c>
      <c r="Q30">
        <v>-0.2457</v>
      </c>
      <c r="R30">
        <v>-0.24460000000000001</v>
      </c>
      <c r="S30" t="s">
        <v>611</v>
      </c>
      <c r="T30" t="s">
        <v>612</v>
      </c>
      <c r="U30" t="s">
        <v>613</v>
      </c>
      <c r="V30">
        <v>-36.874989190000001</v>
      </c>
      <c r="W30" t="s">
        <v>614</v>
      </c>
      <c r="X30" t="s">
        <v>615</v>
      </c>
    </row>
    <row r="31" spans="1:24" x14ac:dyDescent="0.25">
      <c r="A31" s="5">
        <v>44841</v>
      </c>
      <c r="B31" t="s">
        <v>616</v>
      </c>
      <c r="C31" t="s">
        <v>617</v>
      </c>
      <c r="D31">
        <v>-1.12E-2</v>
      </c>
      <c r="F31" t="s">
        <v>412</v>
      </c>
      <c r="G31" t="s">
        <v>412</v>
      </c>
      <c r="H31" t="s">
        <v>412</v>
      </c>
      <c r="I31" t="str">
        <f>_xlfn.CONCAT(Tabla24[[#This Row],[Rating técnico2 elementos]],"-",Tabla24[[#This Row],[Valoración de medias móviles2 elementos]],"-",Tabla24[[#This Row],[Valoración de los osciladoresNeutro]])</f>
        <v>Neutro-Neutro-Neutro</v>
      </c>
      <c r="J31" t="s">
        <v>618</v>
      </c>
      <c r="K31">
        <v>1.46E-2</v>
      </c>
      <c r="L31" t="s">
        <v>369</v>
      </c>
      <c r="M31">
        <v>0</v>
      </c>
      <c r="N31" t="s">
        <v>619</v>
      </c>
      <c r="O31">
        <v>2.93E-2</v>
      </c>
      <c r="P31">
        <v>2.93E-2</v>
      </c>
      <c r="Q31">
        <v>-3.2399999999999998E-2</v>
      </c>
      <c r="R31">
        <v>-6.9000000000000006E-2</v>
      </c>
      <c r="S31" t="s">
        <v>620</v>
      </c>
      <c r="T31" t="s">
        <v>621</v>
      </c>
      <c r="U31" t="s">
        <v>622</v>
      </c>
      <c r="V31">
        <v>0.15668143000000001</v>
      </c>
      <c r="W31" t="s">
        <v>623</v>
      </c>
      <c r="X31" t="s">
        <v>624</v>
      </c>
    </row>
    <row r="32" spans="1:24" x14ac:dyDescent="0.25">
      <c r="A32" s="5">
        <v>44841</v>
      </c>
      <c r="B32" t="s">
        <v>625</v>
      </c>
      <c r="C32" t="s">
        <v>626</v>
      </c>
      <c r="D32">
        <v>-2.1100000000000001E-2</v>
      </c>
      <c r="F32" t="s">
        <v>412</v>
      </c>
      <c r="G32" t="s">
        <v>412</v>
      </c>
      <c r="H32" t="s">
        <v>412</v>
      </c>
      <c r="I32" t="str">
        <f>_xlfn.CONCAT(Tabla24[[#This Row],[Rating técnico2 elementos]],"-",Tabla24[[#This Row],[Valoración de medias móviles2 elementos]],"-",Tabla24[[#This Row],[Valoración de los osciladoresNeutro]])</f>
        <v>Neutro-Neutro-Neutro</v>
      </c>
      <c r="J32" t="s">
        <v>627</v>
      </c>
      <c r="K32">
        <v>1.17E-2</v>
      </c>
      <c r="L32" t="s">
        <v>369</v>
      </c>
      <c r="M32">
        <v>0.42</v>
      </c>
      <c r="N32" t="s">
        <v>628</v>
      </c>
      <c r="O32">
        <v>2.3300000000000001E-2</v>
      </c>
      <c r="P32">
        <v>-0.25609999999999999</v>
      </c>
      <c r="Q32">
        <v>-0.69120000000000004</v>
      </c>
      <c r="R32">
        <v>-0.85599999999999998</v>
      </c>
      <c r="S32" t="s">
        <v>629</v>
      </c>
      <c r="T32" t="s">
        <v>630</v>
      </c>
      <c r="U32" t="s">
        <v>631</v>
      </c>
      <c r="V32">
        <v>-4.9569517200000002</v>
      </c>
      <c r="W32">
        <v>116</v>
      </c>
      <c r="X32" t="s">
        <v>409</v>
      </c>
    </row>
    <row r="33" spans="1:24" x14ac:dyDescent="0.25">
      <c r="A33" s="5">
        <v>44841</v>
      </c>
      <c r="B33" t="s">
        <v>632</v>
      </c>
      <c r="C33" t="s">
        <v>633</v>
      </c>
      <c r="D33">
        <v>-3.0700000000000002E-2</v>
      </c>
      <c r="F33" t="s">
        <v>412</v>
      </c>
      <c r="G33" t="s">
        <v>412</v>
      </c>
      <c r="H33" t="s">
        <v>412</v>
      </c>
      <c r="I33" t="str">
        <f>_xlfn.CONCAT(Tabla24[[#This Row],[Rating técnico2 elementos]],"-",Tabla24[[#This Row],[Valoración de medias móviles2 elementos]],"-",Tabla24[[#This Row],[Valoración de los osciladoresNeutro]])</f>
        <v>Neutro-Neutro-Neutro</v>
      </c>
      <c r="J33" t="s">
        <v>634</v>
      </c>
      <c r="K33">
        <v>1.09E-2</v>
      </c>
      <c r="M33">
        <v>0.9</v>
      </c>
      <c r="N33" t="s">
        <v>635</v>
      </c>
      <c r="O33">
        <v>5.8299999999999998E-2</v>
      </c>
      <c r="P33">
        <v>4.1700000000000001E-2</v>
      </c>
      <c r="Q33">
        <v>-0.39190000000000003</v>
      </c>
      <c r="R33">
        <v>-0.11210000000000001</v>
      </c>
      <c r="S33" t="s">
        <v>636</v>
      </c>
      <c r="T33" t="s">
        <v>637</v>
      </c>
      <c r="U33" t="s">
        <v>638</v>
      </c>
      <c r="V33">
        <v>-9.2707130200000005</v>
      </c>
      <c r="W33">
        <v>704</v>
      </c>
      <c r="X33" t="s">
        <v>639</v>
      </c>
    </row>
    <row r="34" spans="1:24" x14ac:dyDescent="0.25">
      <c r="A34" s="5">
        <v>44841</v>
      </c>
      <c r="B34" t="s">
        <v>640</v>
      </c>
      <c r="C34" t="s">
        <v>641</v>
      </c>
      <c r="D34">
        <v>1.7100000000000001E-2</v>
      </c>
      <c r="F34" t="s">
        <v>412</v>
      </c>
      <c r="G34" t="s">
        <v>558</v>
      </c>
      <c r="H34" t="s">
        <v>367</v>
      </c>
      <c r="I34" t="str">
        <f>_xlfn.CONCAT(Tabla24[[#This Row],[Rating técnico2 elementos]],"-",Tabla24[[#This Row],[Valoración de medias móviles2 elementos]],"-",Tabla24[[#This Row],[Valoración de los osciladoresNeutro]])</f>
        <v>Neutro-Sell-Buy</v>
      </c>
      <c r="J34" t="s">
        <v>642</v>
      </c>
      <c r="K34">
        <v>1.21E-2</v>
      </c>
      <c r="L34" t="s">
        <v>369</v>
      </c>
      <c r="M34">
        <v>0.17</v>
      </c>
      <c r="N34" t="s">
        <v>643</v>
      </c>
      <c r="O34">
        <v>-5.8999999999999999E-3</v>
      </c>
      <c r="P34">
        <v>-5.1999999999999998E-2</v>
      </c>
      <c r="Q34">
        <v>-8.3199999999999996E-2</v>
      </c>
      <c r="R34">
        <v>-5.62E-2</v>
      </c>
      <c r="S34" t="s">
        <v>644</v>
      </c>
      <c r="T34" t="s">
        <v>645</v>
      </c>
      <c r="U34" t="s">
        <v>646</v>
      </c>
      <c r="V34">
        <v>-96.085716259999998</v>
      </c>
      <c r="W34">
        <v>247</v>
      </c>
      <c r="X34" t="s">
        <v>647</v>
      </c>
    </row>
    <row r="35" spans="1:24" x14ac:dyDescent="0.25">
      <c r="A35" s="5">
        <v>44841</v>
      </c>
      <c r="B35" t="s">
        <v>648</v>
      </c>
      <c r="C35" t="s">
        <v>649</v>
      </c>
      <c r="D35">
        <v>1.3899999999999999E-2</v>
      </c>
      <c r="F35" t="s">
        <v>412</v>
      </c>
      <c r="G35" t="s">
        <v>558</v>
      </c>
      <c r="H35" t="s">
        <v>367</v>
      </c>
      <c r="I35" t="str">
        <f>_xlfn.CONCAT(Tabla24[[#This Row],[Rating técnico2 elementos]],"-",Tabla24[[#This Row],[Valoración de medias móviles2 elementos]],"-",Tabla24[[#This Row],[Valoración de los osciladoresNeutro]])</f>
        <v>Neutro-Sell-Buy</v>
      </c>
      <c r="J35" t="s">
        <v>650</v>
      </c>
      <c r="K35">
        <v>5.4999999999999997E-3</v>
      </c>
      <c r="L35" t="s">
        <v>369</v>
      </c>
      <c r="M35">
        <v>0.04</v>
      </c>
      <c r="N35" t="s">
        <v>651</v>
      </c>
      <c r="O35">
        <v>-1.5299999999999999E-2</v>
      </c>
      <c r="P35">
        <v>5.5999999999999999E-3</v>
      </c>
      <c r="Q35">
        <v>-0.16880000000000001</v>
      </c>
      <c r="R35">
        <v>-0.32629999999999998</v>
      </c>
      <c r="S35" t="s">
        <v>652</v>
      </c>
      <c r="T35" t="s">
        <v>653</v>
      </c>
      <c r="U35" t="s">
        <v>654</v>
      </c>
      <c r="V35">
        <v>-16.286073179999999</v>
      </c>
      <c r="W35">
        <v>27</v>
      </c>
      <c r="X35" t="s">
        <v>409</v>
      </c>
    </row>
    <row r="36" spans="1:24" x14ac:dyDescent="0.25">
      <c r="A36" s="5">
        <v>44841</v>
      </c>
      <c r="B36" t="s">
        <v>655</v>
      </c>
      <c r="C36" t="s">
        <v>656</v>
      </c>
      <c r="D36">
        <v>6.1999999999999998E-3</v>
      </c>
      <c r="F36" t="s">
        <v>412</v>
      </c>
      <c r="G36" t="s">
        <v>558</v>
      </c>
      <c r="H36" t="s">
        <v>367</v>
      </c>
      <c r="I36" t="str">
        <f>_xlfn.CONCAT(Tabla24[[#This Row],[Rating técnico2 elementos]],"-",Tabla24[[#This Row],[Valoración de medias móviles2 elementos]],"-",Tabla24[[#This Row],[Valoración de los osciladoresNeutro]])</f>
        <v>Neutro-Sell-Buy</v>
      </c>
      <c r="J36" t="s">
        <v>657</v>
      </c>
      <c r="K36">
        <v>2.2499999999999999E-2</v>
      </c>
      <c r="L36" t="s">
        <v>369</v>
      </c>
      <c r="M36">
        <v>0.11</v>
      </c>
      <c r="N36" t="s">
        <v>658</v>
      </c>
      <c r="O36">
        <v>3.44E-2</v>
      </c>
      <c r="P36">
        <v>-2.8E-3</v>
      </c>
      <c r="Q36">
        <v>-6.4899999999999999E-2</v>
      </c>
      <c r="R36">
        <v>-3.2199999999999999E-2</v>
      </c>
      <c r="S36" t="s">
        <v>659</v>
      </c>
      <c r="T36" t="s">
        <v>660</v>
      </c>
      <c r="U36" t="s">
        <v>661</v>
      </c>
      <c r="V36">
        <v>2.9574010000000001E-2</v>
      </c>
      <c r="W36" t="s">
        <v>662</v>
      </c>
      <c r="X36" t="s">
        <v>663</v>
      </c>
    </row>
    <row r="37" spans="1:24" x14ac:dyDescent="0.25">
      <c r="A37" s="5">
        <v>44841</v>
      </c>
      <c r="B37" t="s">
        <v>664</v>
      </c>
      <c r="C37" t="s">
        <v>665</v>
      </c>
      <c r="D37">
        <v>0</v>
      </c>
      <c r="F37" t="s">
        <v>412</v>
      </c>
      <c r="G37" t="s">
        <v>558</v>
      </c>
      <c r="H37" t="s">
        <v>367</v>
      </c>
      <c r="I37" t="str">
        <f>_xlfn.CONCAT(Tabla24[[#This Row],[Rating técnico2 elementos]],"-",Tabla24[[#This Row],[Valoración de medias móviles2 elementos]],"-",Tabla24[[#This Row],[Valoración de los osciladoresNeutro]])</f>
        <v>Neutro-Sell-Buy</v>
      </c>
      <c r="J37" t="s">
        <v>666</v>
      </c>
      <c r="K37">
        <v>0</v>
      </c>
      <c r="L37" t="s">
        <v>369</v>
      </c>
      <c r="M37">
        <v>0.64</v>
      </c>
      <c r="N37" t="s">
        <v>667</v>
      </c>
      <c r="O37">
        <v>-1.67E-2</v>
      </c>
      <c r="P37">
        <v>1.37E-2</v>
      </c>
      <c r="Q37">
        <v>5.3600000000000002E-2</v>
      </c>
      <c r="R37">
        <v>0.43380000000000002</v>
      </c>
      <c r="S37" t="s">
        <v>668</v>
      </c>
      <c r="T37" t="s">
        <v>669</v>
      </c>
      <c r="U37" t="s">
        <v>670</v>
      </c>
      <c r="V37">
        <v>-0.200206</v>
      </c>
      <c r="W37">
        <v>85</v>
      </c>
      <c r="X37" t="s">
        <v>409</v>
      </c>
    </row>
    <row r="38" spans="1:24" x14ac:dyDescent="0.25">
      <c r="A38" s="5">
        <v>44841</v>
      </c>
      <c r="B38" t="s">
        <v>671</v>
      </c>
      <c r="C38" t="s">
        <v>672</v>
      </c>
      <c r="D38">
        <v>1.0500000000000001E-2</v>
      </c>
      <c r="F38" t="s">
        <v>412</v>
      </c>
      <c r="G38" t="s">
        <v>558</v>
      </c>
      <c r="H38" t="s">
        <v>412</v>
      </c>
      <c r="I38" t="str">
        <f>_xlfn.CONCAT(Tabla24[[#This Row],[Rating técnico2 elementos]],"-",Tabla24[[#This Row],[Valoración de medias móviles2 elementos]],"-",Tabla24[[#This Row],[Valoración de los osciladoresNeutro]])</f>
        <v>Neutro-Sell-Neutro</v>
      </c>
      <c r="J38" t="s">
        <v>673</v>
      </c>
      <c r="K38">
        <v>3.2800000000000003E-2</v>
      </c>
      <c r="L38" t="s">
        <v>369</v>
      </c>
      <c r="M38">
        <v>0.1</v>
      </c>
      <c r="N38" t="s">
        <v>674</v>
      </c>
      <c r="O38">
        <v>-2.0999999999999999E-3</v>
      </c>
      <c r="P38">
        <v>2.1999999999999999E-2</v>
      </c>
      <c r="Q38">
        <v>-8.7400000000000005E-2</v>
      </c>
      <c r="R38">
        <v>9.1300000000000006E-2</v>
      </c>
      <c r="S38" t="s">
        <v>675</v>
      </c>
      <c r="T38" t="s">
        <v>676</v>
      </c>
      <c r="U38" t="s">
        <v>677</v>
      </c>
      <c r="V38">
        <v>-0.98745263000000005</v>
      </c>
      <c r="W38" t="s">
        <v>678</v>
      </c>
      <c r="X38" t="s">
        <v>679</v>
      </c>
    </row>
    <row r="39" spans="1:24" x14ac:dyDescent="0.25">
      <c r="A39" s="5">
        <v>44841</v>
      </c>
      <c r="B39" t="s">
        <v>680</v>
      </c>
      <c r="C39" t="s">
        <v>681</v>
      </c>
      <c r="D39">
        <v>5.0000000000000001E-4</v>
      </c>
      <c r="F39" t="s">
        <v>412</v>
      </c>
      <c r="G39" t="s">
        <v>558</v>
      </c>
      <c r="H39" t="s">
        <v>412</v>
      </c>
      <c r="I39" t="str">
        <f>_xlfn.CONCAT(Tabla24[[#This Row],[Rating técnico2 elementos]],"-",Tabla24[[#This Row],[Valoración de medias móviles2 elementos]],"-",Tabla24[[#This Row],[Valoración de los osciladoresNeutro]])</f>
        <v>Neutro-Sell-Neutro</v>
      </c>
      <c r="J39" t="s">
        <v>445</v>
      </c>
      <c r="K39">
        <v>1.7899999999999999E-2</v>
      </c>
      <c r="L39" t="s">
        <v>369</v>
      </c>
      <c r="M39">
        <v>3.19</v>
      </c>
      <c r="N39" t="s">
        <v>682</v>
      </c>
      <c r="O39">
        <v>2.53E-2</v>
      </c>
      <c r="P39">
        <v>-0.13500000000000001</v>
      </c>
      <c r="Q39">
        <v>-0.22070000000000001</v>
      </c>
      <c r="R39">
        <v>-0.45400000000000001</v>
      </c>
      <c r="S39" t="s">
        <v>683</v>
      </c>
      <c r="T39" t="s">
        <v>684</v>
      </c>
      <c r="U39" t="s">
        <v>685</v>
      </c>
      <c r="V39">
        <v>-103.40187314000001</v>
      </c>
      <c r="W39" t="s">
        <v>686</v>
      </c>
      <c r="X39" t="s">
        <v>687</v>
      </c>
    </row>
    <row r="40" spans="1:24" x14ac:dyDescent="0.25">
      <c r="A40" s="5">
        <v>44841</v>
      </c>
      <c r="B40" t="s">
        <v>688</v>
      </c>
      <c r="C40" t="s">
        <v>689</v>
      </c>
      <c r="D40">
        <v>4.0000000000000002E-4</v>
      </c>
      <c r="F40" t="s">
        <v>412</v>
      </c>
      <c r="G40" t="s">
        <v>558</v>
      </c>
      <c r="H40" t="s">
        <v>412</v>
      </c>
      <c r="I40" t="str">
        <f>_xlfn.CONCAT(Tabla24[[#This Row],[Rating técnico2 elementos]],"-",Tabla24[[#This Row],[Valoración de medias móviles2 elementos]],"-",Tabla24[[#This Row],[Valoración de los osciladoresNeutro]])</f>
        <v>Neutro-Sell-Neutro</v>
      </c>
      <c r="J40" t="s">
        <v>690</v>
      </c>
      <c r="K40">
        <v>2.4799999999999999E-2</v>
      </c>
      <c r="L40" t="s">
        <v>369</v>
      </c>
      <c r="M40">
        <v>0.04</v>
      </c>
      <c r="N40" t="s">
        <v>691</v>
      </c>
      <c r="O40">
        <v>5.4000000000000003E-3</v>
      </c>
      <c r="P40">
        <v>2.6599999999999999E-2</v>
      </c>
      <c r="Q40">
        <v>0.1958</v>
      </c>
      <c r="R40">
        <v>0.21929999999999999</v>
      </c>
      <c r="S40" t="s">
        <v>692</v>
      </c>
      <c r="T40" t="s">
        <v>693</v>
      </c>
      <c r="U40" t="s">
        <v>694</v>
      </c>
      <c r="V40">
        <v>-6.0202020000000002E-2</v>
      </c>
      <c r="W40" t="s">
        <v>695</v>
      </c>
      <c r="X40" t="s">
        <v>696</v>
      </c>
    </row>
    <row r="41" spans="1:24" x14ac:dyDescent="0.25">
      <c r="A41" s="5">
        <v>44841</v>
      </c>
      <c r="B41" t="s">
        <v>697</v>
      </c>
      <c r="C41" t="s">
        <v>698</v>
      </c>
      <c r="D41">
        <v>0</v>
      </c>
      <c r="F41" t="s">
        <v>412</v>
      </c>
      <c r="G41" t="s">
        <v>558</v>
      </c>
      <c r="H41" t="s">
        <v>412</v>
      </c>
      <c r="I41" t="str">
        <f>_xlfn.CONCAT(Tabla24[[#This Row],[Rating técnico2 elementos]],"-",Tabla24[[#This Row],[Valoración de medias móviles2 elementos]],"-",Tabla24[[#This Row],[Valoración de los osciladoresNeutro]])</f>
        <v>Neutro-Sell-Neutro</v>
      </c>
      <c r="J41" t="s">
        <v>699</v>
      </c>
      <c r="K41">
        <v>3.3E-3</v>
      </c>
      <c r="L41" t="s">
        <v>369</v>
      </c>
      <c r="M41">
        <v>0</v>
      </c>
      <c r="N41" t="s">
        <v>700</v>
      </c>
      <c r="O41">
        <v>-1.5800000000000002E-2</v>
      </c>
      <c r="P41">
        <v>-6.08E-2</v>
      </c>
      <c r="Q41">
        <v>-0.17130000000000001</v>
      </c>
      <c r="R41">
        <v>-0.314</v>
      </c>
      <c r="S41" t="s">
        <v>701</v>
      </c>
      <c r="T41" t="s">
        <v>702</v>
      </c>
      <c r="U41" t="s">
        <v>703</v>
      </c>
      <c r="V41">
        <v>-19.851834570000001</v>
      </c>
      <c r="W41">
        <v>2</v>
      </c>
      <c r="X41" t="s">
        <v>409</v>
      </c>
    </row>
    <row r="42" spans="1:24" x14ac:dyDescent="0.25">
      <c r="A42" s="5">
        <v>44841</v>
      </c>
      <c r="B42" t="s">
        <v>704</v>
      </c>
      <c r="C42" t="s">
        <v>705</v>
      </c>
      <c r="D42">
        <v>-7.3000000000000001E-3</v>
      </c>
      <c r="F42" t="s">
        <v>412</v>
      </c>
      <c r="G42" t="s">
        <v>558</v>
      </c>
      <c r="H42" t="s">
        <v>412</v>
      </c>
      <c r="I42" t="str">
        <f>_xlfn.CONCAT(Tabla24[[#This Row],[Rating técnico2 elementos]],"-",Tabla24[[#This Row],[Valoración de medias móviles2 elementos]],"-",Tabla24[[#This Row],[Valoración de los osciladoresNeutro]])</f>
        <v>Neutro-Sell-Neutro</v>
      </c>
      <c r="J42" t="s">
        <v>706</v>
      </c>
      <c r="K42">
        <v>3.6299999999999999E-2</v>
      </c>
      <c r="L42" t="s">
        <v>369</v>
      </c>
      <c r="M42">
        <v>7.0000000000000007E-2</v>
      </c>
      <c r="N42" t="s">
        <v>707</v>
      </c>
      <c r="O42">
        <v>-2.5399999999999999E-2</v>
      </c>
      <c r="P42">
        <v>-2.0500000000000001E-2</v>
      </c>
      <c r="Q42">
        <v>-0.1016</v>
      </c>
      <c r="R42">
        <v>0.1074</v>
      </c>
      <c r="S42" t="s">
        <v>708</v>
      </c>
      <c r="T42" t="s">
        <v>709</v>
      </c>
      <c r="U42" t="s">
        <v>710</v>
      </c>
      <c r="V42">
        <v>-5.0677114799999998</v>
      </c>
      <c r="W42" t="s">
        <v>711</v>
      </c>
      <c r="X42" t="s">
        <v>712</v>
      </c>
    </row>
    <row r="43" spans="1:24" x14ac:dyDescent="0.25">
      <c r="A43" s="5">
        <v>44841</v>
      </c>
      <c r="B43" t="s">
        <v>713</v>
      </c>
      <c r="C43" t="s">
        <v>714</v>
      </c>
      <c r="D43">
        <v>-1.0800000000000001E-2</v>
      </c>
      <c r="F43" t="s">
        <v>412</v>
      </c>
      <c r="G43" t="s">
        <v>558</v>
      </c>
      <c r="H43" t="s">
        <v>412</v>
      </c>
      <c r="I43" t="str">
        <f>_xlfn.CONCAT(Tabla24[[#This Row],[Rating técnico2 elementos]],"-",Tabla24[[#This Row],[Valoración de medias móviles2 elementos]],"-",Tabla24[[#This Row],[Valoración de los osciladoresNeutro]])</f>
        <v>Neutro-Sell-Neutro</v>
      </c>
      <c r="J43" t="s">
        <v>715</v>
      </c>
      <c r="K43">
        <v>1.8499999999999999E-2</v>
      </c>
      <c r="L43" t="s">
        <v>369</v>
      </c>
      <c r="M43">
        <v>0.03</v>
      </c>
      <c r="N43" t="s">
        <v>716</v>
      </c>
      <c r="O43">
        <v>-4.3400000000000001E-2</v>
      </c>
      <c r="P43">
        <v>5.9799999999999999E-2</v>
      </c>
      <c r="Q43">
        <v>9.8699999999999996E-2</v>
      </c>
      <c r="R43">
        <v>7.3800000000000004E-2</v>
      </c>
      <c r="S43" t="s">
        <v>717</v>
      </c>
      <c r="T43" t="s">
        <v>718</v>
      </c>
      <c r="U43" t="s">
        <v>719</v>
      </c>
      <c r="V43">
        <v>-0.90455830000000004</v>
      </c>
      <c r="W43" t="s">
        <v>720</v>
      </c>
      <c r="X43" t="s">
        <v>721</v>
      </c>
    </row>
    <row r="44" spans="1:24" x14ac:dyDescent="0.25">
      <c r="A44" s="5">
        <v>44841</v>
      </c>
      <c r="B44" t="s">
        <v>722</v>
      </c>
      <c r="C44" t="s">
        <v>723</v>
      </c>
      <c r="D44">
        <v>-1.9E-2</v>
      </c>
      <c r="F44" t="s">
        <v>412</v>
      </c>
      <c r="G44" t="s">
        <v>558</v>
      </c>
      <c r="H44" t="s">
        <v>412</v>
      </c>
      <c r="I44" t="str">
        <f>_xlfn.CONCAT(Tabla24[[#This Row],[Rating técnico2 elementos]],"-",Tabla24[[#This Row],[Valoración de medias móviles2 elementos]],"-",Tabla24[[#This Row],[Valoración de los osciladoresNeutro]])</f>
        <v>Neutro-Sell-Neutro</v>
      </c>
      <c r="J44" t="s">
        <v>724</v>
      </c>
      <c r="K44">
        <v>2.47E-2</v>
      </c>
      <c r="M44">
        <v>7.0000000000000007E-2</v>
      </c>
      <c r="N44" t="s">
        <v>725</v>
      </c>
      <c r="O44">
        <v>2.6100000000000002E-2</v>
      </c>
      <c r="P44">
        <v>5.4600000000000003E-2</v>
      </c>
      <c r="Q44">
        <v>-0.10150000000000001</v>
      </c>
      <c r="R44">
        <v>2.9600000000000001E-2</v>
      </c>
      <c r="S44" t="s">
        <v>726</v>
      </c>
      <c r="T44" t="s">
        <v>727</v>
      </c>
      <c r="U44" t="s">
        <v>728</v>
      </c>
      <c r="V44">
        <v>0.35701948999999999</v>
      </c>
      <c r="W44" t="s">
        <v>729</v>
      </c>
      <c r="X44" t="s">
        <v>730</v>
      </c>
    </row>
    <row r="45" spans="1:24" x14ac:dyDescent="0.25">
      <c r="A45" s="5">
        <v>44841</v>
      </c>
      <c r="B45" t="s">
        <v>731</v>
      </c>
      <c r="C45" t="s">
        <v>732</v>
      </c>
      <c r="D45">
        <v>1.7600000000000001E-2</v>
      </c>
      <c r="F45" t="s">
        <v>558</v>
      </c>
      <c r="G45" t="s">
        <v>558</v>
      </c>
      <c r="H45" t="s">
        <v>412</v>
      </c>
      <c r="I45" t="str">
        <f>_xlfn.CONCAT(Tabla24[[#This Row],[Rating técnico2 elementos]],"-",Tabla24[[#This Row],[Valoración de medias móviles2 elementos]],"-",Tabla24[[#This Row],[Valoración de los osciladoresNeutro]])</f>
        <v>Sell-Sell-Neutro</v>
      </c>
      <c r="J45" t="s">
        <v>733</v>
      </c>
      <c r="K45">
        <v>1.9400000000000001E-2</v>
      </c>
      <c r="L45" t="s">
        <v>369</v>
      </c>
      <c r="M45">
        <v>0.12</v>
      </c>
      <c r="N45" t="s">
        <v>734</v>
      </c>
      <c r="O45">
        <v>3.0499999999999999E-2</v>
      </c>
      <c r="P45">
        <v>5.7000000000000002E-2</v>
      </c>
      <c r="Q45">
        <v>-9.2499999999999999E-2</v>
      </c>
      <c r="R45">
        <v>8.4699999999999998E-2</v>
      </c>
      <c r="S45" t="s">
        <v>735</v>
      </c>
      <c r="T45" t="s">
        <v>736</v>
      </c>
      <c r="U45" t="s">
        <v>737</v>
      </c>
      <c r="V45">
        <v>-0.49650457999999997</v>
      </c>
      <c r="W45" t="s">
        <v>738</v>
      </c>
      <c r="X45" t="s">
        <v>739</v>
      </c>
    </row>
    <row r="46" spans="1:24" x14ac:dyDescent="0.25">
      <c r="A46" s="5">
        <v>44841</v>
      </c>
      <c r="B46" t="s">
        <v>740</v>
      </c>
      <c r="C46" t="s">
        <v>741</v>
      </c>
      <c r="D46">
        <v>1.3899999999999999E-2</v>
      </c>
      <c r="F46" t="s">
        <v>558</v>
      </c>
      <c r="G46" t="s">
        <v>558</v>
      </c>
      <c r="H46" t="s">
        <v>412</v>
      </c>
      <c r="I46" t="str">
        <f>_xlfn.CONCAT(Tabla24[[#This Row],[Rating técnico2 elementos]],"-",Tabla24[[#This Row],[Valoración de medias móviles2 elementos]],"-",Tabla24[[#This Row],[Valoración de los osciladoresNeutro]])</f>
        <v>Sell-Sell-Neutro</v>
      </c>
      <c r="J46" t="s">
        <v>742</v>
      </c>
      <c r="K46">
        <v>8.1799999999999998E-2</v>
      </c>
      <c r="L46" t="s">
        <v>369</v>
      </c>
      <c r="M46">
        <v>0.75</v>
      </c>
      <c r="N46" t="s">
        <v>743</v>
      </c>
      <c r="O46">
        <v>-1.7600000000000001E-2</v>
      </c>
      <c r="P46">
        <v>0.1042</v>
      </c>
      <c r="Q46">
        <v>-0.33110000000000001</v>
      </c>
      <c r="R46">
        <v>-0.52780000000000005</v>
      </c>
      <c r="S46" t="s">
        <v>744</v>
      </c>
      <c r="T46" t="s">
        <v>745</v>
      </c>
      <c r="U46" t="s">
        <v>746</v>
      </c>
      <c r="V46">
        <v>-1.14370427</v>
      </c>
      <c r="W46" t="s">
        <v>747</v>
      </c>
      <c r="X46" t="s">
        <v>748</v>
      </c>
    </row>
    <row r="47" spans="1:24" x14ac:dyDescent="0.25">
      <c r="A47" s="5">
        <v>44841</v>
      </c>
      <c r="B47" t="s">
        <v>749</v>
      </c>
      <c r="C47" t="s">
        <v>750</v>
      </c>
      <c r="D47">
        <v>0</v>
      </c>
      <c r="F47" t="s">
        <v>558</v>
      </c>
      <c r="G47" t="s">
        <v>558</v>
      </c>
      <c r="H47" t="s">
        <v>412</v>
      </c>
      <c r="I47" t="str">
        <f>_xlfn.CONCAT(Tabla24[[#This Row],[Rating técnico2 elementos]],"-",Tabla24[[#This Row],[Valoración de medias móviles2 elementos]],"-",Tabla24[[#This Row],[Valoración de los osciladoresNeutro]])</f>
        <v>Sell-Sell-Neutro</v>
      </c>
      <c r="J47" t="s">
        <v>618</v>
      </c>
      <c r="K47">
        <v>5.1799999999999999E-2</v>
      </c>
      <c r="L47" t="s">
        <v>369</v>
      </c>
      <c r="M47">
        <v>0.12</v>
      </c>
      <c r="N47" t="s">
        <v>751</v>
      </c>
      <c r="O47">
        <v>7.9000000000000008E-3</v>
      </c>
      <c r="P47">
        <v>-5.9299999999999999E-2</v>
      </c>
      <c r="Q47">
        <v>-0.2349</v>
      </c>
      <c r="R47">
        <v>1.9535</v>
      </c>
      <c r="S47" t="s">
        <v>752</v>
      </c>
      <c r="T47" t="s">
        <v>753</v>
      </c>
      <c r="U47" t="s">
        <v>754</v>
      </c>
      <c r="V47">
        <v>-1.6689889999999999E-2</v>
      </c>
      <c r="W47" t="s">
        <v>755</v>
      </c>
      <c r="X47" t="s">
        <v>427</v>
      </c>
    </row>
    <row r="48" spans="1:24" x14ac:dyDescent="0.25">
      <c r="A48" s="5">
        <v>44841</v>
      </c>
      <c r="B48" t="s">
        <v>756</v>
      </c>
      <c r="C48" t="s">
        <v>757</v>
      </c>
      <c r="D48">
        <v>-4.0000000000000001E-3</v>
      </c>
      <c r="F48" t="s">
        <v>558</v>
      </c>
      <c r="G48" t="s">
        <v>558</v>
      </c>
      <c r="H48" t="s">
        <v>412</v>
      </c>
      <c r="I48" t="str">
        <f>_xlfn.CONCAT(Tabla24[[#This Row],[Rating técnico2 elementos]],"-",Tabla24[[#This Row],[Valoración de medias móviles2 elementos]],"-",Tabla24[[#This Row],[Valoración de los osciladoresNeutro]])</f>
        <v>Sell-Sell-Neutro</v>
      </c>
      <c r="J48" t="s">
        <v>758</v>
      </c>
      <c r="K48">
        <v>1.32E-2</v>
      </c>
      <c r="L48" t="s">
        <v>369</v>
      </c>
      <c r="M48">
        <v>0.14000000000000001</v>
      </c>
      <c r="N48" t="s">
        <v>759</v>
      </c>
      <c r="O48">
        <v>-4.1799999999999997E-2</v>
      </c>
      <c r="P48">
        <v>-5.9700000000000003E-2</v>
      </c>
      <c r="Q48">
        <v>-3.4500000000000003E-2</v>
      </c>
      <c r="R48">
        <v>-0.30959999999999999</v>
      </c>
      <c r="S48" t="s">
        <v>760</v>
      </c>
      <c r="T48" t="s">
        <v>761</v>
      </c>
      <c r="U48" t="s">
        <v>762</v>
      </c>
      <c r="V48">
        <v>-4.5185019999999999E-2</v>
      </c>
      <c r="W48">
        <v>431</v>
      </c>
      <c r="X48" t="s">
        <v>409</v>
      </c>
    </row>
    <row r="49" spans="1:24" x14ac:dyDescent="0.25">
      <c r="A49" s="5">
        <v>44841</v>
      </c>
      <c r="B49" t="s">
        <v>763</v>
      </c>
      <c r="C49" t="s">
        <v>764</v>
      </c>
      <c r="D49">
        <v>-6.0000000000000001E-3</v>
      </c>
      <c r="F49" t="s">
        <v>558</v>
      </c>
      <c r="G49" t="s">
        <v>558</v>
      </c>
      <c r="H49" t="s">
        <v>412</v>
      </c>
      <c r="I49" t="str">
        <f>_xlfn.CONCAT(Tabla24[[#This Row],[Rating técnico2 elementos]],"-",Tabla24[[#This Row],[Valoración de medias móviles2 elementos]],"-",Tabla24[[#This Row],[Valoración de los osciladoresNeutro]])</f>
        <v>Sell-Sell-Neutro</v>
      </c>
      <c r="J49" t="s">
        <v>765</v>
      </c>
      <c r="K49">
        <v>1.04E-2</v>
      </c>
      <c r="L49" t="s">
        <v>369</v>
      </c>
      <c r="M49">
        <v>0.5</v>
      </c>
      <c r="N49" t="s">
        <v>766</v>
      </c>
      <c r="O49">
        <v>-5.1000000000000004E-3</v>
      </c>
      <c r="P49">
        <v>-2.9700000000000001E-2</v>
      </c>
      <c r="Q49">
        <v>-0.20699999999999999</v>
      </c>
      <c r="R49">
        <v>-4.8399999999999999E-2</v>
      </c>
      <c r="S49" t="s">
        <v>767</v>
      </c>
      <c r="T49" t="s">
        <v>768</v>
      </c>
      <c r="U49" t="s">
        <v>769</v>
      </c>
      <c r="V49">
        <v>-78.488650089999993</v>
      </c>
      <c r="W49">
        <v>707</v>
      </c>
      <c r="X49" t="s">
        <v>770</v>
      </c>
    </row>
    <row r="50" spans="1:24" x14ac:dyDescent="0.25">
      <c r="A50" s="5">
        <v>44841</v>
      </c>
      <c r="B50" t="s">
        <v>771</v>
      </c>
      <c r="C50" t="s">
        <v>772</v>
      </c>
      <c r="D50">
        <v>-1.83E-2</v>
      </c>
      <c r="F50" t="s">
        <v>558</v>
      </c>
      <c r="G50" t="s">
        <v>558</v>
      </c>
      <c r="H50" t="s">
        <v>412</v>
      </c>
      <c r="I50" t="str">
        <f>_xlfn.CONCAT(Tabla24[[#This Row],[Rating técnico2 elementos]],"-",Tabla24[[#This Row],[Valoración de medias móviles2 elementos]],"-",Tabla24[[#This Row],[Valoración de los osciladoresNeutro]])</f>
        <v>Sell-Sell-Neutro</v>
      </c>
      <c r="J50" t="s">
        <v>773</v>
      </c>
      <c r="K50">
        <v>4.9599999999999998E-2</v>
      </c>
      <c r="M50">
        <v>0.04</v>
      </c>
      <c r="N50" t="s">
        <v>774</v>
      </c>
      <c r="O50">
        <v>-9.5299999999999996E-2</v>
      </c>
      <c r="P50">
        <v>-0.26879999999999998</v>
      </c>
      <c r="Q50">
        <v>-0.34860000000000002</v>
      </c>
      <c r="R50">
        <v>-0.33879999999999999</v>
      </c>
      <c r="S50" t="s">
        <v>775</v>
      </c>
      <c r="T50" t="s">
        <v>776</v>
      </c>
      <c r="U50" t="s">
        <v>777</v>
      </c>
      <c r="V50">
        <v>-0.96490756</v>
      </c>
      <c r="W50" t="s">
        <v>778</v>
      </c>
      <c r="X50" t="s">
        <v>779</v>
      </c>
    </row>
    <row r="51" spans="1:24" x14ac:dyDescent="0.25">
      <c r="A51" s="5">
        <v>44841</v>
      </c>
      <c r="B51" t="s">
        <v>780</v>
      </c>
      <c r="C51" t="s">
        <v>781</v>
      </c>
      <c r="D51">
        <v>-3.9399999999999998E-2</v>
      </c>
      <c r="F51" t="s">
        <v>558</v>
      </c>
      <c r="G51" t="s">
        <v>558</v>
      </c>
      <c r="H51" t="s">
        <v>412</v>
      </c>
      <c r="I51" t="str">
        <f>_xlfn.CONCAT(Tabla24[[#This Row],[Rating técnico2 elementos]],"-",Tabla24[[#This Row],[Valoración de medias móviles2 elementos]],"-",Tabla24[[#This Row],[Valoración de los osciladoresNeutro]])</f>
        <v>Sell-Sell-Neutro</v>
      </c>
      <c r="J51" t="s">
        <v>782</v>
      </c>
      <c r="K51">
        <v>2.4500000000000001E-2</v>
      </c>
      <c r="L51" t="s">
        <v>369</v>
      </c>
      <c r="M51">
        <v>0.01</v>
      </c>
      <c r="N51" t="s">
        <v>783</v>
      </c>
      <c r="O51">
        <v>-8.6E-3</v>
      </c>
      <c r="P51">
        <v>0.22</v>
      </c>
      <c r="Q51">
        <v>-0.1885</v>
      </c>
      <c r="R51">
        <v>-0.66210000000000002</v>
      </c>
      <c r="S51" t="s">
        <v>784</v>
      </c>
      <c r="T51" t="s">
        <v>785</v>
      </c>
      <c r="U51" t="s">
        <v>786</v>
      </c>
      <c r="V51">
        <v>-14.670719719999999</v>
      </c>
      <c r="W51">
        <v>13</v>
      </c>
      <c r="X51" t="s">
        <v>409</v>
      </c>
    </row>
    <row r="52" spans="1:24" x14ac:dyDescent="0.25">
      <c r="A52" s="5">
        <v>44841</v>
      </c>
      <c r="B52" t="s">
        <v>787</v>
      </c>
      <c r="C52" t="s">
        <v>788</v>
      </c>
      <c r="D52">
        <v>1.1999999999999999E-3</v>
      </c>
      <c r="F52" t="s">
        <v>558</v>
      </c>
      <c r="G52" t="s">
        <v>558</v>
      </c>
      <c r="H52" t="s">
        <v>558</v>
      </c>
      <c r="I52" t="str">
        <f>_xlfn.CONCAT(Tabla24[[#This Row],[Rating técnico2 elementos]],"-",Tabla24[[#This Row],[Valoración de medias móviles2 elementos]],"-",Tabla24[[#This Row],[Valoración de los osciladoresNeutro]])</f>
        <v>Sell-Sell-Sell</v>
      </c>
      <c r="J52" t="s">
        <v>789</v>
      </c>
      <c r="K52">
        <v>1.7399999999999999E-2</v>
      </c>
      <c r="L52" t="s">
        <v>369</v>
      </c>
      <c r="M52">
        <v>0.1</v>
      </c>
      <c r="N52" t="s">
        <v>790</v>
      </c>
      <c r="O52">
        <v>1.6400000000000001E-2</v>
      </c>
      <c r="P52">
        <v>8.6999999999999994E-3</v>
      </c>
      <c r="Q52">
        <v>2.2800000000000001E-2</v>
      </c>
      <c r="R52">
        <v>0.41510000000000002</v>
      </c>
      <c r="S52" t="s">
        <v>791</v>
      </c>
      <c r="T52" t="s">
        <v>792</v>
      </c>
      <c r="U52" t="s">
        <v>793</v>
      </c>
      <c r="V52">
        <v>3.53872E-3</v>
      </c>
      <c r="W52" t="s">
        <v>794</v>
      </c>
      <c r="X52" t="s">
        <v>538</v>
      </c>
    </row>
    <row r="53" spans="1:24" x14ac:dyDescent="0.25">
      <c r="A53" s="5">
        <v>44841</v>
      </c>
      <c r="B53" t="s">
        <v>795</v>
      </c>
      <c r="C53" t="s">
        <v>796</v>
      </c>
      <c r="D53">
        <v>1E-3</v>
      </c>
      <c r="F53" t="s">
        <v>558</v>
      </c>
      <c r="G53" t="s">
        <v>797</v>
      </c>
      <c r="H53" t="s">
        <v>367</v>
      </c>
      <c r="I53" t="str">
        <f>_xlfn.CONCAT(Tabla24[[#This Row],[Rating técnico2 elementos]],"-",Tabla24[[#This Row],[Valoración de medias móviles2 elementos]],"-",Tabla24[[#This Row],[Valoración de los osciladoresNeutro]])</f>
        <v>Sell-Strong Sell-Buy</v>
      </c>
      <c r="J53" t="s">
        <v>798</v>
      </c>
      <c r="K53">
        <v>2.9999999999999997E-4</v>
      </c>
      <c r="L53" t="s">
        <v>369</v>
      </c>
      <c r="M53">
        <v>0.33</v>
      </c>
      <c r="N53" t="s">
        <v>799</v>
      </c>
      <c r="O53">
        <v>-4.2900000000000001E-2</v>
      </c>
      <c r="P53">
        <v>-2.7099999999999999E-2</v>
      </c>
      <c r="Q53">
        <v>1.83E-2</v>
      </c>
      <c r="R53">
        <v>0.29649999999999999</v>
      </c>
      <c r="S53" t="s">
        <v>800</v>
      </c>
      <c r="T53" t="s">
        <v>801</v>
      </c>
      <c r="U53" t="s">
        <v>802</v>
      </c>
      <c r="V53">
        <v>-0.40151302999999999</v>
      </c>
      <c r="W53">
        <v>563</v>
      </c>
      <c r="X53" t="s">
        <v>409</v>
      </c>
    </row>
    <row r="54" spans="1:24" x14ac:dyDescent="0.25">
      <c r="A54" s="5">
        <v>44841</v>
      </c>
      <c r="B54" t="s">
        <v>803</v>
      </c>
      <c r="C54" t="s">
        <v>804</v>
      </c>
      <c r="D54">
        <v>5.0000000000000001E-4</v>
      </c>
      <c r="F54" t="s">
        <v>558</v>
      </c>
      <c r="G54" t="s">
        <v>797</v>
      </c>
      <c r="H54" t="s">
        <v>367</v>
      </c>
      <c r="I54" t="str">
        <f>_xlfn.CONCAT(Tabla24[[#This Row],[Rating técnico2 elementos]],"-",Tabla24[[#This Row],[Valoración de medias móviles2 elementos]],"-",Tabla24[[#This Row],[Valoración de los osciladoresNeutro]])</f>
        <v>Sell-Strong Sell-Buy</v>
      </c>
      <c r="J54" t="s">
        <v>805</v>
      </c>
      <c r="K54">
        <v>4.6199999999999998E-2</v>
      </c>
      <c r="L54" t="s">
        <v>369</v>
      </c>
      <c r="M54">
        <v>0.09</v>
      </c>
      <c r="N54" t="s">
        <v>806</v>
      </c>
      <c r="O54">
        <v>-0.16209999999999999</v>
      </c>
      <c r="P54">
        <v>-0.26879999999999998</v>
      </c>
      <c r="Q54">
        <v>-0.43080000000000002</v>
      </c>
      <c r="R54">
        <v>-0.44490000000000002</v>
      </c>
      <c r="S54" t="s">
        <v>807</v>
      </c>
      <c r="T54" t="s">
        <v>808</v>
      </c>
      <c r="U54" t="s">
        <v>809</v>
      </c>
      <c r="V54">
        <v>-1.09812939</v>
      </c>
      <c r="W54" t="s">
        <v>810</v>
      </c>
      <c r="X54" t="s">
        <v>811</v>
      </c>
    </row>
    <row r="55" spans="1:24" x14ac:dyDescent="0.25">
      <c r="A55" s="5">
        <v>44841</v>
      </c>
      <c r="B55" t="s">
        <v>812</v>
      </c>
      <c r="C55" t="s">
        <v>813</v>
      </c>
      <c r="D55">
        <v>0</v>
      </c>
      <c r="F55" t="s">
        <v>558</v>
      </c>
      <c r="G55" t="s">
        <v>797</v>
      </c>
      <c r="H55" t="s">
        <v>367</v>
      </c>
      <c r="I55" t="str">
        <f>_xlfn.CONCAT(Tabla24[[#This Row],[Rating técnico2 elementos]],"-",Tabla24[[#This Row],[Valoración de medias móviles2 elementos]],"-",Tabla24[[#This Row],[Valoración de los osciladoresNeutro]])</f>
        <v>Sell-Strong Sell-Buy</v>
      </c>
      <c r="J55" t="s">
        <v>814</v>
      </c>
      <c r="K55">
        <v>0</v>
      </c>
      <c r="L55" t="s">
        <v>369</v>
      </c>
      <c r="M55">
        <v>13.15</v>
      </c>
      <c r="N55" t="s">
        <v>815</v>
      </c>
      <c r="O55">
        <v>-3.0700000000000002E-2</v>
      </c>
      <c r="P55">
        <v>-0.19539999999999999</v>
      </c>
      <c r="Q55">
        <v>-0.2843</v>
      </c>
      <c r="R55">
        <v>-0.2913</v>
      </c>
      <c r="S55" t="s">
        <v>816</v>
      </c>
      <c r="T55" t="s">
        <v>817</v>
      </c>
      <c r="U55" t="s">
        <v>818</v>
      </c>
      <c r="V55">
        <v>-0.31198492999999999</v>
      </c>
      <c r="W55" t="s">
        <v>819</v>
      </c>
      <c r="X55" t="s">
        <v>409</v>
      </c>
    </row>
    <row r="56" spans="1:24" x14ac:dyDescent="0.25">
      <c r="A56" s="5">
        <v>44841</v>
      </c>
      <c r="B56" t="s">
        <v>820</v>
      </c>
      <c r="C56" t="s">
        <v>821</v>
      </c>
      <c r="D56">
        <v>0</v>
      </c>
      <c r="F56" t="s">
        <v>558</v>
      </c>
      <c r="G56" t="s">
        <v>797</v>
      </c>
      <c r="H56" t="s">
        <v>367</v>
      </c>
      <c r="I56" t="str">
        <f>_xlfn.CONCAT(Tabla24[[#This Row],[Rating técnico2 elementos]],"-",Tabla24[[#This Row],[Valoración de medias móviles2 elementos]],"-",Tabla24[[#This Row],[Valoración de los osciladoresNeutro]])</f>
        <v>Sell-Strong Sell-Buy</v>
      </c>
      <c r="J56" t="s">
        <v>822</v>
      </c>
      <c r="K56">
        <v>4.5199999999999997E-2</v>
      </c>
      <c r="M56">
        <v>0</v>
      </c>
      <c r="N56" t="s">
        <v>823</v>
      </c>
      <c r="O56">
        <v>-2.1700000000000001E-2</v>
      </c>
      <c r="P56">
        <v>-7.6700000000000004E-2</v>
      </c>
      <c r="Q56">
        <v>-0.32900000000000001</v>
      </c>
      <c r="R56">
        <v>-0.41770000000000002</v>
      </c>
      <c r="S56" t="s">
        <v>824</v>
      </c>
      <c r="T56" t="s">
        <v>825</v>
      </c>
      <c r="U56" t="s">
        <v>826</v>
      </c>
      <c r="V56">
        <v>-2.879315E-2</v>
      </c>
      <c r="W56" t="s">
        <v>827</v>
      </c>
      <c r="X56" t="s">
        <v>409</v>
      </c>
    </row>
    <row r="57" spans="1:24" x14ac:dyDescent="0.25">
      <c r="A57" s="5">
        <v>44841</v>
      </c>
      <c r="B57" t="s">
        <v>828</v>
      </c>
      <c r="C57" t="s">
        <v>829</v>
      </c>
      <c r="D57">
        <v>-4.7999999999999996E-3</v>
      </c>
      <c r="F57" t="s">
        <v>558</v>
      </c>
      <c r="G57" t="s">
        <v>797</v>
      </c>
      <c r="H57" t="s">
        <v>367</v>
      </c>
      <c r="I57" t="str">
        <f>_xlfn.CONCAT(Tabla24[[#This Row],[Rating técnico2 elementos]],"-",Tabla24[[#This Row],[Valoración de medias móviles2 elementos]],"-",Tabla24[[#This Row],[Valoración de los osciladoresNeutro]])</f>
        <v>Sell-Strong Sell-Buy</v>
      </c>
      <c r="J57" t="s">
        <v>830</v>
      </c>
      <c r="K57">
        <v>1.47E-2</v>
      </c>
      <c r="L57" t="s">
        <v>369</v>
      </c>
      <c r="M57">
        <v>0.02</v>
      </c>
      <c r="N57" t="s">
        <v>831</v>
      </c>
      <c r="O57">
        <v>-2.8400000000000002E-2</v>
      </c>
      <c r="P57">
        <v>6.1499999999999999E-2</v>
      </c>
      <c r="Q57">
        <v>-3.6400000000000002E-2</v>
      </c>
      <c r="R57">
        <v>-0.1106</v>
      </c>
      <c r="S57" t="s">
        <v>832</v>
      </c>
      <c r="T57" t="s">
        <v>833</v>
      </c>
      <c r="U57" t="s">
        <v>834</v>
      </c>
      <c r="V57">
        <v>-0.15625874000000001</v>
      </c>
      <c r="W57">
        <v>732</v>
      </c>
      <c r="X57" t="s">
        <v>409</v>
      </c>
    </row>
    <row r="58" spans="1:24" x14ac:dyDescent="0.25">
      <c r="A58" s="5">
        <v>44841</v>
      </c>
      <c r="B58" t="s">
        <v>835</v>
      </c>
      <c r="C58" t="s">
        <v>836</v>
      </c>
      <c r="D58">
        <v>-4.8999999999999998E-3</v>
      </c>
      <c r="F58" t="s">
        <v>558</v>
      </c>
      <c r="G58" t="s">
        <v>797</v>
      </c>
      <c r="H58" t="s">
        <v>367</v>
      </c>
      <c r="I58" t="str">
        <f>_xlfn.CONCAT(Tabla24[[#This Row],[Rating técnico2 elementos]],"-",Tabla24[[#This Row],[Valoración de medias móviles2 elementos]],"-",Tabla24[[#This Row],[Valoración de los osciladoresNeutro]])</f>
        <v>Sell-Strong Sell-Buy</v>
      </c>
      <c r="J58" t="s">
        <v>837</v>
      </c>
      <c r="K58">
        <v>2.9000000000000001E-2</v>
      </c>
      <c r="M58">
        <v>2.37</v>
      </c>
      <c r="N58" t="s">
        <v>838</v>
      </c>
      <c r="O58">
        <v>-0.108</v>
      </c>
      <c r="P58">
        <v>-0.15890000000000001</v>
      </c>
      <c r="Q58">
        <v>-0.2077</v>
      </c>
      <c r="R58">
        <v>-0.19040000000000001</v>
      </c>
      <c r="S58" t="s">
        <v>839</v>
      </c>
      <c r="T58" t="s">
        <v>840</v>
      </c>
      <c r="U58" t="s">
        <v>841</v>
      </c>
      <c r="V58">
        <v>-1.6156031099999999</v>
      </c>
      <c r="W58" t="s">
        <v>842</v>
      </c>
      <c r="X58" t="s">
        <v>409</v>
      </c>
    </row>
    <row r="59" spans="1:24" x14ac:dyDescent="0.25">
      <c r="A59" s="5">
        <v>44841</v>
      </c>
      <c r="B59" t="s">
        <v>843</v>
      </c>
      <c r="C59" t="s">
        <v>844</v>
      </c>
      <c r="D59">
        <v>-9.7999999999999997E-3</v>
      </c>
      <c r="F59" t="s">
        <v>558</v>
      </c>
      <c r="G59" t="s">
        <v>797</v>
      </c>
      <c r="H59" t="s">
        <v>367</v>
      </c>
      <c r="I59" t="str">
        <f>_xlfn.CONCAT(Tabla24[[#This Row],[Rating técnico2 elementos]],"-",Tabla24[[#This Row],[Valoración de medias móviles2 elementos]],"-",Tabla24[[#This Row],[Valoración de los osciladoresNeutro]])</f>
        <v>Sell-Strong Sell-Buy</v>
      </c>
      <c r="J59" t="s">
        <v>845</v>
      </c>
      <c r="K59">
        <v>1.84E-2</v>
      </c>
      <c r="L59" t="s">
        <v>369</v>
      </c>
      <c r="M59">
        <v>7.06</v>
      </c>
      <c r="N59" t="s">
        <v>846</v>
      </c>
      <c r="O59">
        <v>-0.1244</v>
      </c>
      <c r="P59">
        <v>-5.6000000000000001E-2</v>
      </c>
      <c r="Q59">
        <v>-0.25390000000000001</v>
      </c>
      <c r="R59">
        <v>-0.433</v>
      </c>
      <c r="S59" t="s">
        <v>847</v>
      </c>
      <c r="T59" t="s">
        <v>848</v>
      </c>
      <c r="U59" t="s">
        <v>849</v>
      </c>
      <c r="V59">
        <v>-145.70990606000001</v>
      </c>
      <c r="W59" t="s">
        <v>850</v>
      </c>
      <c r="X59" t="s">
        <v>851</v>
      </c>
    </row>
    <row r="60" spans="1:24" x14ac:dyDescent="0.25">
      <c r="A60" s="5">
        <v>44841</v>
      </c>
      <c r="B60" t="s">
        <v>852</v>
      </c>
      <c r="C60" t="s">
        <v>853</v>
      </c>
      <c r="D60">
        <v>-2.47E-2</v>
      </c>
      <c r="F60" t="s">
        <v>558</v>
      </c>
      <c r="G60" t="s">
        <v>797</v>
      </c>
      <c r="H60" t="s">
        <v>367</v>
      </c>
      <c r="I60" t="str">
        <f>_xlfn.CONCAT(Tabla24[[#This Row],[Rating técnico2 elementos]],"-",Tabla24[[#This Row],[Valoración de medias móviles2 elementos]],"-",Tabla24[[#This Row],[Valoración de los osciladoresNeutro]])</f>
        <v>Sell-Strong Sell-Buy</v>
      </c>
      <c r="J60" t="s">
        <v>854</v>
      </c>
      <c r="K60">
        <v>7.6E-3</v>
      </c>
      <c r="L60" t="s">
        <v>369</v>
      </c>
      <c r="M60">
        <v>0.03</v>
      </c>
      <c r="N60" t="s">
        <v>855</v>
      </c>
      <c r="O60">
        <v>-2.9600000000000001E-2</v>
      </c>
      <c r="P60">
        <v>3.8E-3</v>
      </c>
      <c r="Q60">
        <v>-0.153</v>
      </c>
      <c r="R60">
        <v>-0.16070000000000001</v>
      </c>
      <c r="S60" t="s">
        <v>856</v>
      </c>
      <c r="T60" t="s">
        <v>857</v>
      </c>
      <c r="U60" t="s">
        <v>858</v>
      </c>
      <c r="V60">
        <v>-12.14297685</v>
      </c>
      <c r="W60">
        <v>36</v>
      </c>
      <c r="X60" t="s">
        <v>409</v>
      </c>
    </row>
    <row r="61" spans="1:24" x14ac:dyDescent="0.25">
      <c r="A61" s="5">
        <v>44841</v>
      </c>
      <c r="B61" t="s">
        <v>859</v>
      </c>
      <c r="C61" t="s">
        <v>860</v>
      </c>
      <c r="D61">
        <v>-2.9600000000000001E-2</v>
      </c>
      <c r="F61" t="s">
        <v>558</v>
      </c>
      <c r="G61" t="s">
        <v>797</v>
      </c>
      <c r="H61" t="s">
        <v>367</v>
      </c>
      <c r="I61" t="str">
        <f>_xlfn.CONCAT(Tabla24[[#This Row],[Rating técnico2 elementos]],"-",Tabla24[[#This Row],[Valoración de medias móviles2 elementos]],"-",Tabla24[[#This Row],[Valoración de los osciladoresNeutro]])</f>
        <v>Sell-Strong Sell-Buy</v>
      </c>
      <c r="J61" t="s">
        <v>861</v>
      </c>
      <c r="K61">
        <v>3.7600000000000001E-2</v>
      </c>
      <c r="L61" t="s">
        <v>369</v>
      </c>
      <c r="M61">
        <v>0.1</v>
      </c>
      <c r="N61" t="s">
        <v>862</v>
      </c>
      <c r="O61">
        <v>-8.5699999999999998E-2</v>
      </c>
      <c r="P61">
        <v>-0.16589999999999999</v>
      </c>
      <c r="Q61">
        <v>-0.38679999999999998</v>
      </c>
      <c r="R61">
        <v>-0.1701</v>
      </c>
      <c r="S61" t="s">
        <v>863</v>
      </c>
      <c r="T61" t="s">
        <v>864</v>
      </c>
      <c r="U61" t="s">
        <v>865</v>
      </c>
      <c r="V61">
        <v>-1.9069997299999999</v>
      </c>
      <c r="W61" t="s">
        <v>866</v>
      </c>
      <c r="X61" t="s">
        <v>867</v>
      </c>
    </row>
    <row r="62" spans="1:24" x14ac:dyDescent="0.25">
      <c r="A62" s="5">
        <v>44841</v>
      </c>
      <c r="B62" t="s">
        <v>868</v>
      </c>
      <c r="C62" t="s">
        <v>869</v>
      </c>
      <c r="D62">
        <v>-3.0300000000000001E-2</v>
      </c>
      <c r="F62" t="s">
        <v>558</v>
      </c>
      <c r="G62" t="s">
        <v>797</v>
      </c>
      <c r="H62" t="s">
        <v>367</v>
      </c>
      <c r="I62" t="str">
        <f>_xlfn.CONCAT(Tabla24[[#This Row],[Rating técnico2 elementos]],"-",Tabla24[[#This Row],[Valoración de medias móviles2 elementos]],"-",Tabla24[[#This Row],[Valoración de los osciladoresNeutro]])</f>
        <v>Sell-Strong Sell-Buy</v>
      </c>
      <c r="J62" t="s">
        <v>870</v>
      </c>
      <c r="K62">
        <v>3.3599999999999998E-2</v>
      </c>
      <c r="L62" t="s">
        <v>369</v>
      </c>
      <c r="M62">
        <v>0.23</v>
      </c>
      <c r="N62" t="s">
        <v>871</v>
      </c>
      <c r="O62">
        <v>-0.11749999999999999</v>
      </c>
      <c r="P62">
        <v>8.1699999999999995E-2</v>
      </c>
      <c r="Q62">
        <v>-0.46810000000000002</v>
      </c>
      <c r="R62">
        <v>-0.107</v>
      </c>
      <c r="S62" t="s">
        <v>872</v>
      </c>
      <c r="T62" t="s">
        <v>873</v>
      </c>
      <c r="U62" t="s">
        <v>874</v>
      </c>
      <c r="V62">
        <v>-18.27160941</v>
      </c>
      <c r="W62">
        <v>505</v>
      </c>
      <c r="X62" t="s">
        <v>875</v>
      </c>
    </row>
    <row r="63" spans="1:24" x14ac:dyDescent="0.25">
      <c r="A63" s="5">
        <v>44841</v>
      </c>
      <c r="B63" t="s">
        <v>876</v>
      </c>
      <c r="C63" t="s">
        <v>877</v>
      </c>
      <c r="D63">
        <v>8.9999999999999993E-3</v>
      </c>
      <c r="F63" t="s">
        <v>558</v>
      </c>
      <c r="G63" t="s">
        <v>797</v>
      </c>
      <c r="H63" t="s">
        <v>412</v>
      </c>
      <c r="I63" t="str">
        <f>_xlfn.CONCAT(Tabla24[[#This Row],[Rating técnico2 elementos]],"-",Tabla24[[#This Row],[Valoración de medias móviles2 elementos]],"-",Tabla24[[#This Row],[Valoración de los osciladoresNeutro]])</f>
        <v>Sell-Strong Sell-Neutro</v>
      </c>
      <c r="J63" t="s">
        <v>878</v>
      </c>
      <c r="K63">
        <v>5.6300000000000003E-2</v>
      </c>
      <c r="M63">
        <v>0.16</v>
      </c>
      <c r="N63" t="s">
        <v>879</v>
      </c>
      <c r="O63">
        <v>-0.1013</v>
      </c>
      <c r="P63">
        <v>-0.33810000000000001</v>
      </c>
      <c r="Q63">
        <v>-0.38879999999999998</v>
      </c>
      <c r="R63">
        <v>-0.29630000000000001</v>
      </c>
      <c r="S63" t="s">
        <v>880</v>
      </c>
      <c r="T63" t="s">
        <v>881</v>
      </c>
      <c r="U63" t="s">
        <v>882</v>
      </c>
      <c r="V63">
        <v>-0.73321692999999999</v>
      </c>
      <c r="W63" t="s">
        <v>883</v>
      </c>
      <c r="X63" t="s">
        <v>884</v>
      </c>
    </row>
    <row r="64" spans="1:24" x14ac:dyDescent="0.25">
      <c r="A64" s="5">
        <v>44841</v>
      </c>
      <c r="B64" t="s">
        <v>885</v>
      </c>
      <c r="C64" t="s">
        <v>886</v>
      </c>
      <c r="D64">
        <v>5.4999999999999997E-3</v>
      </c>
      <c r="F64" t="s">
        <v>558</v>
      </c>
      <c r="G64" t="s">
        <v>797</v>
      </c>
      <c r="H64" t="s">
        <v>412</v>
      </c>
      <c r="I64" t="str">
        <f>_xlfn.CONCAT(Tabla24[[#This Row],[Rating técnico2 elementos]],"-",Tabla24[[#This Row],[Valoración de medias móviles2 elementos]],"-",Tabla24[[#This Row],[Valoración de los osciladoresNeutro]])</f>
        <v>Sell-Strong Sell-Neutro</v>
      </c>
      <c r="J64" t="s">
        <v>887</v>
      </c>
      <c r="K64">
        <v>2.87E-2</v>
      </c>
      <c r="L64" t="s">
        <v>369</v>
      </c>
      <c r="M64">
        <v>0.61</v>
      </c>
      <c r="N64" t="s">
        <v>888</v>
      </c>
      <c r="O64">
        <v>-4.8099999999999997E-2</v>
      </c>
      <c r="P64">
        <v>-9.7199999999999995E-2</v>
      </c>
      <c r="Q64">
        <v>-0.1653</v>
      </c>
      <c r="R64">
        <v>-4.87E-2</v>
      </c>
      <c r="S64" t="s">
        <v>889</v>
      </c>
      <c r="T64" t="s">
        <v>890</v>
      </c>
      <c r="U64" t="s">
        <v>891</v>
      </c>
      <c r="V64">
        <v>-1.7806685</v>
      </c>
      <c r="W64" t="s">
        <v>892</v>
      </c>
      <c r="X64" t="s">
        <v>893</v>
      </c>
    </row>
    <row r="65" spans="1:24" x14ac:dyDescent="0.25">
      <c r="A65" s="5">
        <v>44841</v>
      </c>
      <c r="B65" t="s">
        <v>894</v>
      </c>
      <c r="C65" t="s">
        <v>895</v>
      </c>
      <c r="D65">
        <v>5.1000000000000004E-3</v>
      </c>
      <c r="F65" t="s">
        <v>558</v>
      </c>
      <c r="G65" t="s">
        <v>797</v>
      </c>
      <c r="H65" t="s">
        <v>412</v>
      </c>
      <c r="I65" t="str">
        <f>_xlfn.CONCAT(Tabla24[[#This Row],[Rating técnico2 elementos]],"-",Tabla24[[#This Row],[Valoración de medias móviles2 elementos]],"-",Tabla24[[#This Row],[Valoración de los osciladoresNeutro]])</f>
        <v>Sell-Strong Sell-Neutro</v>
      </c>
      <c r="J65" t="s">
        <v>896</v>
      </c>
      <c r="K65">
        <v>3.2599999999999997E-2</v>
      </c>
      <c r="L65" t="s">
        <v>369</v>
      </c>
      <c r="M65">
        <v>0.13</v>
      </c>
      <c r="N65" t="s">
        <v>897</v>
      </c>
      <c r="O65">
        <v>-0.104</v>
      </c>
      <c r="P65">
        <v>-0.1258</v>
      </c>
      <c r="Q65">
        <v>-0.21829999999999999</v>
      </c>
      <c r="R65">
        <v>-9.2499999999999999E-2</v>
      </c>
      <c r="S65" t="s">
        <v>898</v>
      </c>
      <c r="T65" t="s">
        <v>899</v>
      </c>
      <c r="U65" t="s">
        <v>900</v>
      </c>
      <c r="V65">
        <v>-6.9868967299999998</v>
      </c>
      <c r="W65" t="s">
        <v>901</v>
      </c>
      <c r="X65" t="s">
        <v>902</v>
      </c>
    </row>
    <row r="66" spans="1:24" x14ac:dyDescent="0.25">
      <c r="A66" s="5">
        <v>44841</v>
      </c>
      <c r="B66" t="s">
        <v>903</v>
      </c>
      <c r="C66" t="s">
        <v>904</v>
      </c>
      <c r="D66">
        <v>2.8999999999999998E-3</v>
      </c>
      <c r="F66" t="s">
        <v>558</v>
      </c>
      <c r="G66" t="s">
        <v>797</v>
      </c>
      <c r="H66" t="s">
        <v>412</v>
      </c>
      <c r="I66" t="str">
        <f>_xlfn.CONCAT(Tabla24[[#This Row],[Rating técnico2 elementos]],"-",Tabla24[[#This Row],[Valoración de medias móviles2 elementos]],"-",Tabla24[[#This Row],[Valoración de los osciladoresNeutro]])</f>
        <v>Sell-Strong Sell-Neutro</v>
      </c>
      <c r="J66" t="s">
        <v>905</v>
      </c>
      <c r="K66">
        <v>1.72E-2</v>
      </c>
      <c r="L66" t="s">
        <v>369</v>
      </c>
      <c r="M66">
        <v>0.06</v>
      </c>
      <c r="N66" t="s">
        <v>906</v>
      </c>
      <c r="O66">
        <v>2.8999999999999998E-3</v>
      </c>
      <c r="P66">
        <v>-2.5899999999999999E-2</v>
      </c>
      <c r="Q66">
        <v>-8.3999999999999995E-3</v>
      </c>
      <c r="R66">
        <v>6.3100000000000003E-2</v>
      </c>
      <c r="S66" t="s">
        <v>907</v>
      </c>
      <c r="T66" t="s">
        <v>908</v>
      </c>
      <c r="U66" t="s">
        <v>909</v>
      </c>
      <c r="V66">
        <v>-0.17630928000000001</v>
      </c>
      <c r="W66" t="s">
        <v>910</v>
      </c>
      <c r="X66" t="s">
        <v>911</v>
      </c>
    </row>
    <row r="67" spans="1:24" x14ac:dyDescent="0.25">
      <c r="A67" s="5">
        <v>44841</v>
      </c>
      <c r="B67" t="s">
        <v>912</v>
      </c>
      <c r="C67" t="s">
        <v>913</v>
      </c>
      <c r="D67">
        <v>0</v>
      </c>
      <c r="F67" t="s">
        <v>558</v>
      </c>
      <c r="G67" t="s">
        <v>797</v>
      </c>
      <c r="H67" t="s">
        <v>412</v>
      </c>
      <c r="I67" t="str">
        <f>_xlfn.CONCAT(Tabla24[[#This Row],[Rating técnico2 elementos]],"-",Tabla24[[#This Row],[Valoración de medias móviles2 elementos]],"-",Tabla24[[#This Row],[Valoración de los osciladoresNeutro]])</f>
        <v>Sell-Strong Sell-Neutro</v>
      </c>
      <c r="J67" t="s">
        <v>914</v>
      </c>
      <c r="K67">
        <v>6.1999999999999998E-3</v>
      </c>
      <c r="L67" t="s">
        <v>369</v>
      </c>
      <c r="M67">
        <v>0.01</v>
      </c>
      <c r="N67" t="s">
        <v>915</v>
      </c>
      <c r="O67">
        <v>-8.1100000000000005E-2</v>
      </c>
      <c r="P67">
        <v>-5.9900000000000002E-2</v>
      </c>
      <c r="Q67">
        <v>-0.2014</v>
      </c>
      <c r="R67">
        <v>2.4899999999999999E-2</v>
      </c>
      <c r="S67" t="s">
        <v>916</v>
      </c>
      <c r="T67" t="s">
        <v>917</v>
      </c>
      <c r="U67" t="s">
        <v>918</v>
      </c>
      <c r="V67">
        <v>-256.18254467000003</v>
      </c>
      <c r="W67">
        <v>4</v>
      </c>
      <c r="X67" t="s">
        <v>409</v>
      </c>
    </row>
    <row r="68" spans="1:24" x14ac:dyDescent="0.25">
      <c r="A68" s="5">
        <v>44841</v>
      </c>
      <c r="B68" t="s">
        <v>919</v>
      </c>
      <c r="C68" t="s">
        <v>920</v>
      </c>
      <c r="D68">
        <v>0</v>
      </c>
      <c r="F68" t="s">
        <v>558</v>
      </c>
      <c r="G68" t="s">
        <v>797</v>
      </c>
      <c r="H68" t="s">
        <v>412</v>
      </c>
      <c r="I68" t="str">
        <f>_xlfn.CONCAT(Tabla24[[#This Row],[Rating técnico2 elementos]],"-",Tabla24[[#This Row],[Valoración de medias móviles2 elementos]],"-",Tabla24[[#This Row],[Valoración de los osciladoresNeutro]])</f>
        <v>Sell-Strong Sell-Neutro</v>
      </c>
      <c r="J68" t="s">
        <v>921</v>
      </c>
      <c r="K68">
        <v>1.2999999999999999E-3</v>
      </c>
      <c r="L68" t="s">
        <v>369</v>
      </c>
      <c r="M68">
        <v>0.04</v>
      </c>
      <c r="N68" t="s">
        <v>922</v>
      </c>
      <c r="O68">
        <v>-0.1202</v>
      </c>
      <c r="P68">
        <v>-0.15340000000000001</v>
      </c>
      <c r="Q68">
        <v>-0.52439999999999998</v>
      </c>
      <c r="R68">
        <v>-0.96560000000000001</v>
      </c>
      <c r="S68" t="s">
        <v>923</v>
      </c>
      <c r="T68" t="s">
        <v>924</v>
      </c>
      <c r="U68" t="s">
        <v>925</v>
      </c>
      <c r="V68">
        <v>-6.4678462799999998</v>
      </c>
      <c r="W68">
        <v>39</v>
      </c>
      <c r="X68" t="s">
        <v>409</v>
      </c>
    </row>
    <row r="69" spans="1:24" x14ac:dyDescent="0.25">
      <c r="A69" s="5">
        <v>44841</v>
      </c>
      <c r="B69" t="s">
        <v>926</v>
      </c>
      <c r="C69" t="s">
        <v>927</v>
      </c>
      <c r="D69">
        <v>0</v>
      </c>
      <c r="F69" t="s">
        <v>558</v>
      </c>
      <c r="G69" t="s">
        <v>797</v>
      </c>
      <c r="H69" t="s">
        <v>412</v>
      </c>
      <c r="I69" t="str">
        <f>_xlfn.CONCAT(Tabla24[[#This Row],[Rating técnico2 elementos]],"-",Tabla24[[#This Row],[Valoración de medias móviles2 elementos]],"-",Tabla24[[#This Row],[Valoración de los osciladoresNeutro]])</f>
        <v>Sell-Strong Sell-Neutro</v>
      </c>
      <c r="J69" t="s">
        <v>928</v>
      </c>
      <c r="K69">
        <v>1E-3</v>
      </c>
      <c r="L69" t="s">
        <v>369</v>
      </c>
      <c r="M69">
        <v>0</v>
      </c>
      <c r="N69" t="s">
        <v>929</v>
      </c>
      <c r="O69">
        <v>-0.06</v>
      </c>
      <c r="P69">
        <v>-7.6499999999999999E-2</v>
      </c>
      <c r="Q69">
        <v>-6.4600000000000005E-2</v>
      </c>
      <c r="R69">
        <v>-4.7899999999999998E-2</v>
      </c>
      <c r="S69" t="s">
        <v>930</v>
      </c>
      <c r="T69" t="s">
        <v>931</v>
      </c>
      <c r="U69" t="s">
        <v>932</v>
      </c>
      <c r="V69">
        <v>-95.588593959999997</v>
      </c>
      <c r="W69">
        <v>2</v>
      </c>
      <c r="X69" t="s">
        <v>409</v>
      </c>
    </row>
    <row r="70" spans="1:24" x14ac:dyDescent="0.25">
      <c r="A70" s="5">
        <v>44841</v>
      </c>
      <c r="B70" t="s">
        <v>933</v>
      </c>
      <c r="C70" t="s">
        <v>934</v>
      </c>
      <c r="D70">
        <v>0</v>
      </c>
      <c r="F70" t="s">
        <v>558</v>
      </c>
      <c r="G70" t="s">
        <v>797</v>
      </c>
      <c r="H70" t="s">
        <v>412</v>
      </c>
      <c r="I70" t="str">
        <f>_xlfn.CONCAT(Tabla24[[#This Row],[Rating técnico2 elementos]],"-",Tabla24[[#This Row],[Valoración de medias móviles2 elementos]],"-",Tabla24[[#This Row],[Valoración de los osciladoresNeutro]])</f>
        <v>Sell-Strong Sell-Neutro</v>
      </c>
      <c r="J70" t="s">
        <v>935</v>
      </c>
      <c r="K70">
        <v>1.0699999999999999E-2</v>
      </c>
      <c r="L70" t="s">
        <v>369</v>
      </c>
      <c r="M70">
        <v>0.02</v>
      </c>
      <c r="N70" t="s">
        <v>936</v>
      </c>
      <c r="O70">
        <v>-0.1154</v>
      </c>
      <c r="P70">
        <v>-0.2409</v>
      </c>
      <c r="Q70">
        <v>-0.2737</v>
      </c>
      <c r="R70">
        <v>-0.46550000000000002</v>
      </c>
      <c r="S70" t="s">
        <v>937</v>
      </c>
      <c r="T70" t="s">
        <v>938</v>
      </c>
      <c r="U70" t="s">
        <v>939</v>
      </c>
      <c r="V70">
        <v>-27.769144650000001</v>
      </c>
      <c r="W70">
        <v>6</v>
      </c>
      <c r="X70" t="s">
        <v>409</v>
      </c>
    </row>
    <row r="71" spans="1:24" x14ac:dyDescent="0.25">
      <c r="A71" s="5">
        <v>44841</v>
      </c>
      <c r="B71" t="s">
        <v>940</v>
      </c>
      <c r="C71" t="s">
        <v>941</v>
      </c>
      <c r="D71">
        <v>0</v>
      </c>
      <c r="F71" t="s">
        <v>558</v>
      </c>
      <c r="G71" t="s">
        <v>797</v>
      </c>
      <c r="H71" t="s">
        <v>412</v>
      </c>
      <c r="I71" t="str">
        <f>_xlfn.CONCAT(Tabla24[[#This Row],[Rating técnico2 elementos]],"-",Tabla24[[#This Row],[Valoración de medias móviles2 elementos]],"-",Tabla24[[#This Row],[Valoración de los osciladoresNeutro]])</f>
        <v>Sell-Strong Sell-Neutro</v>
      </c>
      <c r="J71" t="s">
        <v>942</v>
      </c>
      <c r="K71">
        <v>1.9E-3</v>
      </c>
      <c r="L71" t="s">
        <v>369</v>
      </c>
      <c r="M71">
        <v>4.53</v>
      </c>
      <c r="N71" t="s">
        <v>943</v>
      </c>
      <c r="O71">
        <v>-0.10050000000000001</v>
      </c>
      <c r="P71">
        <v>-0.14760000000000001</v>
      </c>
      <c r="Q71">
        <v>-0.34429999999999999</v>
      </c>
      <c r="R71">
        <v>-0.30049999999999999</v>
      </c>
      <c r="S71" t="s">
        <v>944</v>
      </c>
      <c r="T71" t="s">
        <v>945</v>
      </c>
      <c r="U71" t="s">
        <v>946</v>
      </c>
      <c r="V71">
        <v>-0.54992876000000002</v>
      </c>
      <c r="W71" t="s">
        <v>947</v>
      </c>
      <c r="X71" t="s">
        <v>409</v>
      </c>
    </row>
    <row r="72" spans="1:24" x14ac:dyDescent="0.25">
      <c r="A72" s="5">
        <v>44841</v>
      </c>
      <c r="B72" t="s">
        <v>948</v>
      </c>
      <c r="C72" t="s">
        <v>949</v>
      </c>
      <c r="D72">
        <v>0</v>
      </c>
      <c r="F72" t="s">
        <v>558</v>
      </c>
      <c r="G72" t="s">
        <v>797</v>
      </c>
      <c r="H72" t="s">
        <v>412</v>
      </c>
      <c r="I72" t="str">
        <f>_xlfn.CONCAT(Tabla24[[#This Row],[Rating técnico2 elementos]],"-",Tabla24[[#This Row],[Valoración de medias móviles2 elementos]],"-",Tabla24[[#This Row],[Valoración de los osciladoresNeutro]])</f>
        <v>Sell-Strong Sell-Neutro</v>
      </c>
      <c r="J72" t="s">
        <v>950</v>
      </c>
      <c r="K72">
        <v>2.5600000000000001E-2</v>
      </c>
      <c r="L72" t="s">
        <v>369</v>
      </c>
      <c r="M72">
        <v>0.79</v>
      </c>
      <c r="N72" t="s">
        <v>951</v>
      </c>
      <c r="O72">
        <v>-0.09</v>
      </c>
      <c r="P72">
        <v>-1.1999999999999999E-3</v>
      </c>
      <c r="Q72">
        <v>-0.15970000000000001</v>
      </c>
      <c r="R72">
        <v>-0.22409999999999999</v>
      </c>
      <c r="S72" t="s">
        <v>952</v>
      </c>
      <c r="T72" t="s">
        <v>953</v>
      </c>
      <c r="U72" t="s">
        <v>954</v>
      </c>
      <c r="V72">
        <v>-3.1851951399999998</v>
      </c>
      <c r="W72">
        <v>29</v>
      </c>
      <c r="X72" t="s">
        <v>409</v>
      </c>
    </row>
    <row r="73" spans="1:24" x14ac:dyDescent="0.25">
      <c r="A73" s="5">
        <v>44841</v>
      </c>
      <c r="B73" t="s">
        <v>955</v>
      </c>
      <c r="C73" t="s">
        <v>956</v>
      </c>
      <c r="D73">
        <v>0</v>
      </c>
      <c r="F73" t="s">
        <v>558</v>
      </c>
      <c r="G73" t="s">
        <v>797</v>
      </c>
      <c r="H73" t="s">
        <v>412</v>
      </c>
      <c r="I73" t="str">
        <f>_xlfn.CONCAT(Tabla24[[#This Row],[Rating técnico2 elementos]],"-",Tabla24[[#This Row],[Valoración de medias móviles2 elementos]],"-",Tabla24[[#This Row],[Valoración de los osciladoresNeutro]])</f>
        <v>Sell-Strong Sell-Neutro</v>
      </c>
      <c r="J73" t="s">
        <v>957</v>
      </c>
      <c r="K73">
        <v>5.7999999999999996E-3</v>
      </c>
      <c r="L73" t="s">
        <v>369</v>
      </c>
      <c r="M73">
        <v>0.05</v>
      </c>
      <c r="N73" t="s">
        <v>958</v>
      </c>
      <c r="O73">
        <v>-7.7600000000000002E-2</v>
      </c>
      <c r="P73">
        <v>3.15E-2</v>
      </c>
      <c r="Q73">
        <v>-0.25519999999999998</v>
      </c>
      <c r="R73">
        <v>-0.3821</v>
      </c>
      <c r="S73" t="s">
        <v>959</v>
      </c>
      <c r="T73" t="s">
        <v>960</v>
      </c>
      <c r="U73" t="s">
        <v>961</v>
      </c>
      <c r="V73">
        <v>-47.300055</v>
      </c>
      <c r="W73">
        <v>1</v>
      </c>
      <c r="X73" t="s">
        <v>409</v>
      </c>
    </row>
    <row r="74" spans="1:24" x14ac:dyDescent="0.25">
      <c r="A74" s="5">
        <v>44841</v>
      </c>
      <c r="B74" t="s">
        <v>962</v>
      </c>
      <c r="C74" t="s">
        <v>963</v>
      </c>
      <c r="D74">
        <v>0</v>
      </c>
      <c r="F74" t="s">
        <v>558</v>
      </c>
      <c r="G74" t="s">
        <v>797</v>
      </c>
      <c r="H74" t="s">
        <v>412</v>
      </c>
      <c r="I74" t="str">
        <f>_xlfn.CONCAT(Tabla24[[#This Row],[Rating técnico2 elementos]],"-",Tabla24[[#This Row],[Valoración de medias móviles2 elementos]],"-",Tabla24[[#This Row],[Valoración de los osciladoresNeutro]])</f>
        <v>Sell-Strong Sell-Neutro</v>
      </c>
      <c r="J74" t="s">
        <v>964</v>
      </c>
      <c r="K74">
        <v>2.0999999999999999E-3</v>
      </c>
      <c r="L74" t="s">
        <v>369</v>
      </c>
      <c r="M74">
        <v>0.06</v>
      </c>
      <c r="N74">
        <v>567</v>
      </c>
      <c r="O74">
        <v>-2.6200000000000001E-2</v>
      </c>
      <c r="P74">
        <v>-0.1983</v>
      </c>
      <c r="Q74">
        <v>-0.34739999999999999</v>
      </c>
      <c r="R74">
        <v>-0.36520000000000002</v>
      </c>
      <c r="S74" t="s">
        <v>965</v>
      </c>
      <c r="T74" t="s">
        <v>966</v>
      </c>
      <c r="U74" t="s">
        <v>967</v>
      </c>
      <c r="V74">
        <v>-2.3152010000000001E-2</v>
      </c>
      <c r="W74">
        <v>305</v>
      </c>
      <c r="X74" t="s">
        <v>409</v>
      </c>
    </row>
    <row r="75" spans="1:24" x14ac:dyDescent="0.25">
      <c r="A75" s="5">
        <v>44841</v>
      </c>
      <c r="B75" t="s">
        <v>968</v>
      </c>
      <c r="C75" t="s">
        <v>969</v>
      </c>
      <c r="D75">
        <v>0</v>
      </c>
      <c r="F75" t="s">
        <v>558</v>
      </c>
      <c r="G75" t="s">
        <v>797</v>
      </c>
      <c r="H75" t="s">
        <v>412</v>
      </c>
      <c r="I75" t="str">
        <f>_xlfn.CONCAT(Tabla24[[#This Row],[Rating técnico2 elementos]],"-",Tabla24[[#This Row],[Valoración de medias móviles2 elementos]],"-",Tabla24[[#This Row],[Valoración de los osciladoresNeutro]])</f>
        <v>Sell-Strong Sell-Neutro</v>
      </c>
      <c r="J75" t="s">
        <v>970</v>
      </c>
      <c r="K75">
        <v>0</v>
      </c>
      <c r="L75" t="s">
        <v>369</v>
      </c>
      <c r="M75">
        <v>0</v>
      </c>
      <c r="N75" t="s">
        <v>971</v>
      </c>
      <c r="O75">
        <v>2.7000000000000001E-3</v>
      </c>
      <c r="P75">
        <v>-1.55E-2</v>
      </c>
      <c r="Q75">
        <v>7.3000000000000001E-3</v>
      </c>
      <c r="R75">
        <v>-8.4500000000000006E-2</v>
      </c>
      <c r="S75" t="s">
        <v>972</v>
      </c>
      <c r="T75" t="s">
        <v>973</v>
      </c>
      <c r="U75" t="s">
        <v>974</v>
      </c>
      <c r="V75">
        <v>1.9548942899999999</v>
      </c>
      <c r="W75">
        <v>1</v>
      </c>
      <c r="X75" t="s">
        <v>409</v>
      </c>
    </row>
    <row r="76" spans="1:24" x14ac:dyDescent="0.25">
      <c r="A76" s="5">
        <v>44841</v>
      </c>
      <c r="B76" t="s">
        <v>975</v>
      </c>
      <c r="C76" t="s">
        <v>976</v>
      </c>
      <c r="D76">
        <v>0</v>
      </c>
      <c r="F76" t="s">
        <v>558</v>
      </c>
      <c r="G76" t="s">
        <v>797</v>
      </c>
      <c r="H76" t="s">
        <v>412</v>
      </c>
      <c r="I76" t="str">
        <f>_xlfn.CONCAT(Tabla24[[#This Row],[Rating técnico2 elementos]],"-",Tabla24[[#This Row],[Valoración de medias móviles2 elementos]],"-",Tabla24[[#This Row],[Valoración de los osciladoresNeutro]])</f>
        <v>Sell-Strong Sell-Neutro</v>
      </c>
      <c r="J76" t="s">
        <v>977</v>
      </c>
      <c r="K76">
        <v>1.2500000000000001E-2</v>
      </c>
      <c r="M76">
        <v>1.77</v>
      </c>
      <c r="N76" t="s">
        <v>978</v>
      </c>
      <c r="O76">
        <v>-5.2499999999999998E-2</v>
      </c>
      <c r="P76">
        <v>-0.27750000000000002</v>
      </c>
      <c r="Q76">
        <v>-0.22259999999999999</v>
      </c>
      <c r="R76">
        <v>-0.58889999999999998</v>
      </c>
      <c r="S76" t="s">
        <v>979</v>
      </c>
      <c r="T76" t="s">
        <v>980</v>
      </c>
      <c r="U76" t="s">
        <v>981</v>
      </c>
      <c r="V76">
        <v>-129.38338619000001</v>
      </c>
      <c r="W76">
        <v>653</v>
      </c>
      <c r="X76" t="s">
        <v>982</v>
      </c>
    </row>
    <row r="77" spans="1:24" x14ac:dyDescent="0.25">
      <c r="A77" s="5">
        <v>44841</v>
      </c>
      <c r="B77" t="s">
        <v>983</v>
      </c>
      <c r="C77" t="s">
        <v>984</v>
      </c>
      <c r="D77">
        <v>-2.8999999999999998E-3</v>
      </c>
      <c r="F77" t="s">
        <v>558</v>
      </c>
      <c r="G77" t="s">
        <v>797</v>
      </c>
      <c r="H77" t="s">
        <v>412</v>
      </c>
      <c r="I77" t="str">
        <f>_xlfn.CONCAT(Tabla24[[#This Row],[Rating técnico2 elementos]],"-",Tabla24[[#This Row],[Valoración de medias móviles2 elementos]],"-",Tabla24[[#This Row],[Valoración de los osciladoresNeutro]])</f>
        <v>Sell-Strong Sell-Neutro</v>
      </c>
      <c r="J77" t="s">
        <v>985</v>
      </c>
      <c r="K77">
        <v>1.37E-2</v>
      </c>
      <c r="M77">
        <v>0.3</v>
      </c>
      <c r="N77" t="s">
        <v>986</v>
      </c>
      <c r="O77">
        <v>-8.6E-3</v>
      </c>
      <c r="P77">
        <v>-5.96E-2</v>
      </c>
      <c r="Q77">
        <v>-3.8800000000000001E-2</v>
      </c>
      <c r="R77">
        <v>-5.96E-2</v>
      </c>
      <c r="S77" t="s">
        <v>987</v>
      </c>
      <c r="T77" t="s">
        <v>988</v>
      </c>
      <c r="U77" t="s">
        <v>989</v>
      </c>
      <c r="V77">
        <v>-1.84776E-2</v>
      </c>
      <c r="W77" t="s">
        <v>990</v>
      </c>
      <c r="X77" t="s">
        <v>520</v>
      </c>
    </row>
    <row r="78" spans="1:24" x14ac:dyDescent="0.25">
      <c r="A78" s="5">
        <v>44841</v>
      </c>
      <c r="B78" t="s">
        <v>991</v>
      </c>
      <c r="C78" t="s">
        <v>992</v>
      </c>
      <c r="D78">
        <v>-2.8999999999999998E-3</v>
      </c>
      <c r="F78" t="s">
        <v>558</v>
      </c>
      <c r="G78" t="s">
        <v>797</v>
      </c>
      <c r="H78" t="s">
        <v>412</v>
      </c>
      <c r="I78" t="str">
        <f>_xlfn.CONCAT(Tabla24[[#This Row],[Rating técnico2 elementos]],"-",Tabla24[[#This Row],[Valoración de medias móviles2 elementos]],"-",Tabla24[[#This Row],[Valoración de los osciladoresNeutro]])</f>
        <v>Sell-Strong Sell-Neutro</v>
      </c>
      <c r="J78" t="s">
        <v>993</v>
      </c>
      <c r="K78">
        <v>3.49E-2</v>
      </c>
      <c r="M78">
        <v>0.1</v>
      </c>
      <c r="N78" t="s">
        <v>994</v>
      </c>
      <c r="O78">
        <v>-0.10970000000000001</v>
      </c>
      <c r="P78">
        <v>-0.29570000000000002</v>
      </c>
      <c r="Q78">
        <v>-0.34699999999999998</v>
      </c>
      <c r="R78">
        <v>-0.35909999999999997</v>
      </c>
      <c r="S78" t="s">
        <v>995</v>
      </c>
      <c r="T78" t="s">
        <v>996</v>
      </c>
      <c r="U78" t="s">
        <v>997</v>
      </c>
      <c r="V78">
        <v>-1.6074279499999999</v>
      </c>
      <c r="W78" t="s">
        <v>998</v>
      </c>
      <c r="X78" t="s">
        <v>442</v>
      </c>
    </row>
    <row r="79" spans="1:24" x14ac:dyDescent="0.25">
      <c r="A79" s="5">
        <v>44841</v>
      </c>
      <c r="B79" t="s">
        <v>999</v>
      </c>
      <c r="C79" t="s">
        <v>1000</v>
      </c>
      <c r="D79">
        <v>-3.5000000000000001E-3</v>
      </c>
      <c r="F79" t="s">
        <v>558</v>
      </c>
      <c r="G79" t="s">
        <v>797</v>
      </c>
      <c r="H79" t="s">
        <v>412</v>
      </c>
      <c r="I79" t="str">
        <f>_xlfn.CONCAT(Tabla24[[#This Row],[Rating técnico2 elementos]],"-",Tabla24[[#This Row],[Valoración de medias móviles2 elementos]],"-",Tabla24[[#This Row],[Valoración de los osciladoresNeutro]])</f>
        <v>Sell-Strong Sell-Neutro</v>
      </c>
      <c r="J79" t="s">
        <v>1001</v>
      </c>
      <c r="K79">
        <v>2.29E-2</v>
      </c>
      <c r="L79" t="s">
        <v>369</v>
      </c>
      <c r="M79">
        <v>0.08</v>
      </c>
      <c r="N79" t="s">
        <v>1002</v>
      </c>
      <c r="O79">
        <v>-1.7500000000000002E-2</v>
      </c>
      <c r="P79">
        <v>-9.2100000000000001E-2</v>
      </c>
      <c r="Q79">
        <v>-0.20469999999999999</v>
      </c>
      <c r="R79">
        <v>-0.35599999999999998</v>
      </c>
      <c r="S79" t="s">
        <v>1003</v>
      </c>
      <c r="T79" t="s">
        <v>1004</v>
      </c>
      <c r="U79" t="s">
        <v>1005</v>
      </c>
      <c r="V79">
        <v>-16.8995772</v>
      </c>
      <c r="W79" t="s">
        <v>1006</v>
      </c>
      <c r="X79" t="s">
        <v>639</v>
      </c>
    </row>
    <row r="80" spans="1:24" x14ac:dyDescent="0.25">
      <c r="A80" s="5">
        <v>44841</v>
      </c>
      <c r="B80" t="s">
        <v>1007</v>
      </c>
      <c r="C80" t="s">
        <v>1008</v>
      </c>
      <c r="D80">
        <v>-5.3E-3</v>
      </c>
      <c r="F80" t="s">
        <v>558</v>
      </c>
      <c r="G80" t="s">
        <v>797</v>
      </c>
      <c r="H80" t="s">
        <v>412</v>
      </c>
      <c r="I80" t="str">
        <f>_xlfn.CONCAT(Tabla24[[#This Row],[Rating técnico2 elementos]],"-",Tabla24[[#This Row],[Valoración de medias móviles2 elementos]],"-",Tabla24[[#This Row],[Valoración de los osciladoresNeutro]])</f>
        <v>Sell-Strong Sell-Neutro</v>
      </c>
      <c r="J80" t="s">
        <v>1009</v>
      </c>
      <c r="K80">
        <v>1.5599999999999999E-2</v>
      </c>
      <c r="L80" t="s">
        <v>369</v>
      </c>
      <c r="M80">
        <v>0.28000000000000003</v>
      </c>
      <c r="N80" t="s">
        <v>1010</v>
      </c>
      <c r="O80">
        <v>-2.07E-2</v>
      </c>
      <c r="P80">
        <v>-8.1799999999999998E-2</v>
      </c>
      <c r="Q80">
        <v>-8.0199999999999994E-2</v>
      </c>
      <c r="R80">
        <v>9.11E-2</v>
      </c>
      <c r="S80" t="s">
        <v>1011</v>
      </c>
      <c r="T80" t="s">
        <v>1012</v>
      </c>
      <c r="U80" t="s">
        <v>1013</v>
      </c>
      <c r="V80">
        <v>-0.56558613000000002</v>
      </c>
      <c r="W80" t="s">
        <v>1014</v>
      </c>
      <c r="X80" t="s">
        <v>1015</v>
      </c>
    </row>
    <row r="81" spans="1:24" x14ac:dyDescent="0.25">
      <c r="A81" s="5">
        <v>44841</v>
      </c>
      <c r="B81" t="s">
        <v>1016</v>
      </c>
      <c r="C81" t="s">
        <v>1017</v>
      </c>
      <c r="D81">
        <v>-8.9999999999999993E-3</v>
      </c>
      <c r="F81" t="s">
        <v>558</v>
      </c>
      <c r="G81" t="s">
        <v>797</v>
      </c>
      <c r="H81" t="s">
        <v>412</v>
      </c>
      <c r="I81" t="str">
        <f>_xlfn.CONCAT(Tabla24[[#This Row],[Rating técnico2 elementos]],"-",Tabla24[[#This Row],[Valoración de medias móviles2 elementos]],"-",Tabla24[[#This Row],[Valoración de los osciladoresNeutro]])</f>
        <v>Sell-Strong Sell-Neutro</v>
      </c>
      <c r="J81" t="s">
        <v>1018</v>
      </c>
      <c r="K81">
        <v>1.04E-2</v>
      </c>
      <c r="L81" t="s">
        <v>369</v>
      </c>
      <c r="M81">
        <v>0.52</v>
      </c>
      <c r="N81" t="s">
        <v>1019</v>
      </c>
      <c r="O81">
        <v>-6.4000000000000001E-2</v>
      </c>
      <c r="P81">
        <v>-9.1999999999999998E-2</v>
      </c>
      <c r="Q81">
        <v>-0.1431</v>
      </c>
      <c r="R81">
        <v>-0.17829999999999999</v>
      </c>
      <c r="S81" t="s">
        <v>1020</v>
      </c>
      <c r="T81" t="s">
        <v>1021</v>
      </c>
      <c r="U81" t="s">
        <v>1022</v>
      </c>
      <c r="V81">
        <v>-219.04169271000001</v>
      </c>
      <c r="W81">
        <v>207</v>
      </c>
      <c r="X81" t="s">
        <v>409</v>
      </c>
    </row>
    <row r="82" spans="1:24" x14ac:dyDescent="0.25">
      <c r="A82" s="5">
        <v>44841</v>
      </c>
      <c r="B82" t="s">
        <v>1023</v>
      </c>
      <c r="C82" t="s">
        <v>1024</v>
      </c>
      <c r="D82">
        <v>-1.0699999999999999E-2</v>
      </c>
      <c r="F82" t="s">
        <v>558</v>
      </c>
      <c r="G82" t="s">
        <v>797</v>
      </c>
      <c r="H82" t="s">
        <v>412</v>
      </c>
      <c r="I82" t="str">
        <f>_xlfn.CONCAT(Tabla24[[#This Row],[Rating técnico2 elementos]],"-",Tabla24[[#This Row],[Valoración de medias móviles2 elementos]],"-",Tabla24[[#This Row],[Valoración de los osciladoresNeutro]])</f>
        <v>Sell-Strong Sell-Neutro</v>
      </c>
      <c r="J82" t="s">
        <v>1025</v>
      </c>
      <c r="K82">
        <v>1.29E-2</v>
      </c>
      <c r="L82" t="s">
        <v>369</v>
      </c>
      <c r="M82">
        <v>0.01</v>
      </c>
      <c r="N82" t="s">
        <v>1026</v>
      </c>
      <c r="O82">
        <v>-6.2300000000000001E-2</v>
      </c>
      <c r="P82">
        <v>-8.5900000000000004E-2</v>
      </c>
      <c r="Q82">
        <v>-0.19670000000000001</v>
      </c>
      <c r="R82">
        <v>-0.38819999999999999</v>
      </c>
      <c r="S82" t="s">
        <v>1027</v>
      </c>
      <c r="T82" t="s">
        <v>1028</v>
      </c>
      <c r="U82" t="s">
        <v>1029</v>
      </c>
      <c r="V82">
        <v>-40.315864419999997</v>
      </c>
      <c r="W82">
        <v>17</v>
      </c>
      <c r="X82" t="s">
        <v>409</v>
      </c>
    </row>
    <row r="83" spans="1:24" x14ac:dyDescent="0.25">
      <c r="A83" s="5">
        <v>44841</v>
      </c>
      <c r="B83" t="s">
        <v>1030</v>
      </c>
      <c r="C83" t="s">
        <v>1031</v>
      </c>
      <c r="D83">
        <v>-1.1599999999999999E-2</v>
      </c>
      <c r="F83" t="s">
        <v>558</v>
      </c>
      <c r="G83" t="s">
        <v>797</v>
      </c>
      <c r="H83" t="s">
        <v>412</v>
      </c>
      <c r="I83" t="str">
        <f>_xlfn.CONCAT(Tabla24[[#This Row],[Rating técnico2 elementos]],"-",Tabla24[[#This Row],[Valoración de medias móviles2 elementos]],"-",Tabla24[[#This Row],[Valoración de los osciladoresNeutro]])</f>
        <v>Sell-Strong Sell-Neutro</v>
      </c>
      <c r="J83" t="s">
        <v>1032</v>
      </c>
      <c r="K83">
        <v>2.4E-2</v>
      </c>
      <c r="L83" t="s">
        <v>369</v>
      </c>
      <c r="M83">
        <v>0.18</v>
      </c>
      <c r="N83" t="s">
        <v>1033</v>
      </c>
      <c r="O83">
        <v>1.1900000000000001E-2</v>
      </c>
      <c r="P83">
        <v>-4.48E-2</v>
      </c>
      <c r="Q83">
        <v>4.3400000000000001E-2</v>
      </c>
      <c r="R83">
        <v>-4.4000000000000003E-3</v>
      </c>
      <c r="S83" t="s">
        <v>1034</v>
      </c>
      <c r="T83" t="s">
        <v>1035</v>
      </c>
      <c r="U83" t="s">
        <v>1036</v>
      </c>
      <c r="V83">
        <v>-0.20684906</v>
      </c>
      <c r="W83" t="s">
        <v>1037</v>
      </c>
      <c r="X83" t="s">
        <v>884</v>
      </c>
    </row>
    <row r="84" spans="1:24" x14ac:dyDescent="0.25">
      <c r="A84" s="5">
        <v>44841</v>
      </c>
      <c r="B84" t="s">
        <v>1038</v>
      </c>
      <c r="C84" t="s">
        <v>1039</v>
      </c>
      <c r="D84">
        <v>-1.23E-2</v>
      </c>
      <c r="F84" t="s">
        <v>558</v>
      </c>
      <c r="G84" t="s">
        <v>797</v>
      </c>
      <c r="H84" t="s">
        <v>412</v>
      </c>
      <c r="I84" t="str">
        <f>_xlfn.CONCAT(Tabla24[[#This Row],[Rating técnico2 elementos]],"-",Tabla24[[#This Row],[Valoración de medias móviles2 elementos]],"-",Tabla24[[#This Row],[Valoración de los osciladoresNeutro]])</f>
        <v>Sell-Strong Sell-Neutro</v>
      </c>
      <c r="J84" t="s">
        <v>1040</v>
      </c>
      <c r="K84">
        <v>2.46E-2</v>
      </c>
      <c r="L84" t="s">
        <v>369</v>
      </c>
      <c r="M84">
        <v>0.01</v>
      </c>
      <c r="N84" t="s">
        <v>1041</v>
      </c>
      <c r="O84">
        <v>-3.0700000000000002E-2</v>
      </c>
      <c r="P84">
        <v>-3.9899999999999998E-2</v>
      </c>
      <c r="Q84">
        <v>-3.3599999999999998E-2</v>
      </c>
      <c r="R84">
        <v>7.1099999999999997E-2</v>
      </c>
      <c r="S84" t="s">
        <v>1042</v>
      </c>
      <c r="T84" t="s">
        <v>1043</v>
      </c>
      <c r="U84" t="s">
        <v>1044</v>
      </c>
      <c r="V84">
        <v>-0.33122533999999998</v>
      </c>
      <c r="W84" t="s">
        <v>1045</v>
      </c>
      <c r="X84" t="s">
        <v>1046</v>
      </c>
    </row>
    <row r="85" spans="1:24" x14ac:dyDescent="0.25">
      <c r="A85" s="5">
        <v>44841</v>
      </c>
      <c r="B85" t="s">
        <v>1047</v>
      </c>
      <c r="C85" t="s">
        <v>1048</v>
      </c>
      <c r="D85">
        <v>-1.37E-2</v>
      </c>
      <c r="F85" t="s">
        <v>558</v>
      </c>
      <c r="G85" t="s">
        <v>797</v>
      </c>
      <c r="H85" t="s">
        <v>412</v>
      </c>
      <c r="I85" t="str">
        <f>_xlfn.CONCAT(Tabla24[[#This Row],[Rating técnico2 elementos]],"-",Tabla24[[#This Row],[Valoración de medias móviles2 elementos]],"-",Tabla24[[#This Row],[Valoración de los osciladoresNeutro]])</f>
        <v>Sell-Strong Sell-Neutro</v>
      </c>
      <c r="J85" t="s">
        <v>1049</v>
      </c>
      <c r="K85">
        <v>4.65E-2</v>
      </c>
      <c r="M85">
        <v>0.02</v>
      </c>
      <c r="N85" t="s">
        <v>1050</v>
      </c>
      <c r="O85">
        <v>-7.6899999999999996E-2</v>
      </c>
      <c r="P85">
        <v>-0.1111</v>
      </c>
      <c r="Q85">
        <v>-0.36280000000000001</v>
      </c>
      <c r="R85">
        <v>-0.1429</v>
      </c>
      <c r="S85" t="s">
        <v>1051</v>
      </c>
      <c r="T85" t="s">
        <v>1052</v>
      </c>
      <c r="U85" t="s">
        <v>1053</v>
      </c>
      <c r="V85">
        <v>-1.797292E-2</v>
      </c>
      <c r="W85" t="s">
        <v>1054</v>
      </c>
      <c r="X85" t="s">
        <v>1055</v>
      </c>
    </row>
    <row r="86" spans="1:24" x14ac:dyDescent="0.25">
      <c r="A86" s="5">
        <v>44841</v>
      </c>
      <c r="B86" t="s">
        <v>1056</v>
      </c>
      <c r="C86" t="s">
        <v>1057</v>
      </c>
      <c r="D86">
        <v>-1.47E-2</v>
      </c>
      <c r="F86" t="s">
        <v>558</v>
      </c>
      <c r="G86" t="s">
        <v>797</v>
      </c>
      <c r="H86" t="s">
        <v>412</v>
      </c>
      <c r="I86" t="str">
        <f>_xlfn.CONCAT(Tabla24[[#This Row],[Rating técnico2 elementos]],"-",Tabla24[[#This Row],[Valoración de medias móviles2 elementos]],"-",Tabla24[[#This Row],[Valoración de los osciladoresNeutro]])</f>
        <v>Sell-Strong Sell-Neutro</v>
      </c>
      <c r="J86" t="s">
        <v>1058</v>
      </c>
      <c r="K86">
        <v>3.61E-2</v>
      </c>
      <c r="L86" t="s">
        <v>369</v>
      </c>
      <c r="M86">
        <v>0.04</v>
      </c>
      <c r="N86" t="s">
        <v>1059</v>
      </c>
      <c r="O86">
        <v>-0.14199999999999999</v>
      </c>
      <c r="P86">
        <v>-0.34229999999999999</v>
      </c>
      <c r="Q86">
        <v>-0.5111</v>
      </c>
      <c r="R86">
        <v>-0.55200000000000005</v>
      </c>
      <c r="S86" t="s">
        <v>1060</v>
      </c>
      <c r="T86" t="s">
        <v>1061</v>
      </c>
      <c r="U86" t="s">
        <v>1062</v>
      </c>
      <c r="V86">
        <v>-1.3619329600000001</v>
      </c>
      <c r="W86" t="s">
        <v>1063</v>
      </c>
      <c r="X86" t="s">
        <v>1064</v>
      </c>
    </row>
    <row r="87" spans="1:24" x14ac:dyDescent="0.25">
      <c r="A87" s="5">
        <v>44841</v>
      </c>
      <c r="B87" t="s">
        <v>1065</v>
      </c>
      <c r="C87" t="s">
        <v>1066</v>
      </c>
      <c r="D87">
        <v>-1.78E-2</v>
      </c>
      <c r="F87" t="s">
        <v>558</v>
      </c>
      <c r="G87" t="s">
        <v>797</v>
      </c>
      <c r="H87" t="s">
        <v>412</v>
      </c>
      <c r="I87" t="str">
        <f>_xlfn.CONCAT(Tabla24[[#This Row],[Rating técnico2 elementos]],"-",Tabla24[[#This Row],[Valoración de medias móviles2 elementos]],"-",Tabla24[[#This Row],[Valoración de los osciladoresNeutro]])</f>
        <v>Sell-Strong Sell-Neutro</v>
      </c>
      <c r="J87" t="s">
        <v>1067</v>
      </c>
      <c r="K87">
        <v>1.09E-2</v>
      </c>
      <c r="L87" t="s">
        <v>369</v>
      </c>
      <c r="M87">
        <v>0.02</v>
      </c>
      <c r="N87" t="s">
        <v>1068</v>
      </c>
      <c r="O87">
        <v>-7.6600000000000001E-2</v>
      </c>
      <c r="P87">
        <v>-0.1135</v>
      </c>
      <c r="Q87">
        <v>-0.16339999999999999</v>
      </c>
      <c r="R87">
        <v>-0.22819999999999999</v>
      </c>
      <c r="S87" t="s">
        <v>1069</v>
      </c>
      <c r="T87" t="s">
        <v>1070</v>
      </c>
      <c r="U87" t="s">
        <v>1071</v>
      </c>
      <c r="V87">
        <v>-112.59351838000001</v>
      </c>
      <c r="W87">
        <v>60</v>
      </c>
      <c r="X87" t="s">
        <v>1072</v>
      </c>
    </row>
    <row r="88" spans="1:24" x14ac:dyDescent="0.25">
      <c r="A88" s="5">
        <v>44841</v>
      </c>
      <c r="B88" t="s">
        <v>1073</v>
      </c>
      <c r="C88" t="s">
        <v>1074</v>
      </c>
      <c r="D88">
        <v>-2.0500000000000001E-2</v>
      </c>
      <c r="F88" t="s">
        <v>558</v>
      </c>
      <c r="G88" t="s">
        <v>797</v>
      </c>
      <c r="H88" t="s">
        <v>412</v>
      </c>
      <c r="I88" t="str">
        <f>_xlfn.CONCAT(Tabla24[[#This Row],[Rating técnico2 elementos]],"-",Tabla24[[#This Row],[Valoración de medias móviles2 elementos]],"-",Tabla24[[#This Row],[Valoración de los osciladoresNeutro]])</f>
        <v>Sell-Strong Sell-Neutro</v>
      </c>
      <c r="J88" t="s">
        <v>1075</v>
      </c>
      <c r="K88">
        <v>3.6799999999999999E-2</v>
      </c>
      <c r="L88" t="s">
        <v>369</v>
      </c>
      <c r="M88">
        <v>0.1</v>
      </c>
      <c r="N88" t="s">
        <v>1076</v>
      </c>
      <c r="O88">
        <v>-5.79E-2</v>
      </c>
      <c r="P88">
        <v>-0.105</v>
      </c>
      <c r="Q88">
        <v>-0.25650000000000001</v>
      </c>
      <c r="R88">
        <v>-0.48039999999999999</v>
      </c>
      <c r="S88" t="s">
        <v>1077</v>
      </c>
      <c r="T88" t="s">
        <v>1078</v>
      </c>
      <c r="U88" t="s">
        <v>1079</v>
      </c>
      <c r="V88">
        <v>-0.25972065</v>
      </c>
      <c r="W88" t="s">
        <v>1080</v>
      </c>
      <c r="X88" t="s">
        <v>1081</v>
      </c>
    </row>
    <row r="89" spans="1:24" x14ac:dyDescent="0.25">
      <c r="A89" s="5">
        <v>44841</v>
      </c>
      <c r="B89" t="s">
        <v>1082</v>
      </c>
      <c r="C89" t="s">
        <v>1083</v>
      </c>
      <c r="D89">
        <v>-2.1100000000000001E-2</v>
      </c>
      <c r="F89" t="s">
        <v>558</v>
      </c>
      <c r="G89" t="s">
        <v>797</v>
      </c>
      <c r="H89" t="s">
        <v>412</v>
      </c>
      <c r="I89" t="str">
        <f>_xlfn.CONCAT(Tabla24[[#This Row],[Rating técnico2 elementos]],"-",Tabla24[[#This Row],[Valoración de medias móviles2 elementos]],"-",Tabla24[[#This Row],[Valoración de los osciladoresNeutro]])</f>
        <v>Sell-Strong Sell-Neutro</v>
      </c>
      <c r="J89" t="s">
        <v>1084</v>
      </c>
      <c r="K89">
        <v>2.9499999999999998E-2</v>
      </c>
      <c r="L89" t="s">
        <v>369</v>
      </c>
      <c r="M89">
        <v>0.03</v>
      </c>
      <c r="N89" t="s">
        <v>1085</v>
      </c>
      <c r="O89">
        <v>-3.5999999999999997E-2</v>
      </c>
      <c r="P89">
        <v>-3.49E-2</v>
      </c>
      <c r="Q89">
        <v>-0.19589999999999999</v>
      </c>
      <c r="R89">
        <v>-0.13869999999999999</v>
      </c>
      <c r="S89" t="s">
        <v>1086</v>
      </c>
      <c r="T89" t="s">
        <v>1087</v>
      </c>
      <c r="U89" t="s">
        <v>1088</v>
      </c>
      <c r="V89">
        <v>-0.62338936</v>
      </c>
      <c r="W89" t="s">
        <v>1089</v>
      </c>
      <c r="X89" t="s">
        <v>1090</v>
      </c>
    </row>
    <row r="90" spans="1:24" x14ac:dyDescent="0.25">
      <c r="A90" s="5">
        <v>44841</v>
      </c>
      <c r="B90" t="s">
        <v>1091</v>
      </c>
      <c r="C90" t="s">
        <v>1092</v>
      </c>
      <c r="D90">
        <v>-2.1399999999999999E-2</v>
      </c>
      <c r="F90" t="s">
        <v>558</v>
      </c>
      <c r="G90" t="s">
        <v>797</v>
      </c>
      <c r="H90" t="s">
        <v>412</v>
      </c>
      <c r="I90" t="str">
        <f>_xlfn.CONCAT(Tabla24[[#This Row],[Rating técnico2 elementos]],"-",Tabla24[[#This Row],[Valoración de medias móviles2 elementos]],"-",Tabla24[[#This Row],[Valoración de los osciladoresNeutro]])</f>
        <v>Sell-Strong Sell-Neutro</v>
      </c>
      <c r="J90" t="s">
        <v>1093</v>
      </c>
      <c r="K90">
        <v>2.1399999999999999E-2</v>
      </c>
      <c r="L90" t="s">
        <v>369</v>
      </c>
      <c r="M90">
        <v>0.06</v>
      </c>
      <c r="N90" t="s">
        <v>1094</v>
      </c>
      <c r="O90">
        <v>-5.4999999999999997E-3</v>
      </c>
      <c r="P90">
        <v>0.04</v>
      </c>
      <c r="Q90">
        <v>-0.19489999999999999</v>
      </c>
      <c r="R90">
        <v>-0.25430000000000003</v>
      </c>
      <c r="S90" t="s">
        <v>1095</v>
      </c>
      <c r="T90" t="s">
        <v>1096</v>
      </c>
      <c r="U90" t="s">
        <v>1097</v>
      </c>
      <c r="V90">
        <v>-0.62341124999999997</v>
      </c>
      <c r="W90" t="s">
        <v>1098</v>
      </c>
      <c r="X90" t="s">
        <v>1099</v>
      </c>
    </row>
    <row r="91" spans="1:24" x14ac:dyDescent="0.25">
      <c r="A91" s="5">
        <v>44841</v>
      </c>
      <c r="B91" t="s">
        <v>1100</v>
      </c>
      <c r="C91" t="s">
        <v>1101</v>
      </c>
      <c r="D91">
        <v>-2.5499999999999998E-2</v>
      </c>
      <c r="F91" t="s">
        <v>558</v>
      </c>
      <c r="G91" t="s">
        <v>797</v>
      </c>
      <c r="H91" t="s">
        <v>412</v>
      </c>
      <c r="I91" t="str">
        <f>_xlfn.CONCAT(Tabla24[[#This Row],[Rating técnico2 elementos]],"-",Tabla24[[#This Row],[Valoración de medias móviles2 elementos]],"-",Tabla24[[#This Row],[Valoración de los osciladoresNeutro]])</f>
        <v>Sell-Strong Sell-Neutro</v>
      </c>
      <c r="J91" t="s">
        <v>1102</v>
      </c>
      <c r="K91">
        <v>5.2400000000000002E-2</v>
      </c>
      <c r="L91" t="s">
        <v>369</v>
      </c>
      <c r="M91">
        <v>0.11</v>
      </c>
      <c r="N91" t="s">
        <v>1103</v>
      </c>
      <c r="O91">
        <v>-6.5299999999999997E-2</v>
      </c>
      <c r="P91">
        <v>-0.1641</v>
      </c>
      <c r="Q91">
        <v>-0.55759999999999998</v>
      </c>
      <c r="R91">
        <v>-0.64270000000000005</v>
      </c>
      <c r="S91" t="s">
        <v>1104</v>
      </c>
      <c r="T91" t="s">
        <v>1105</v>
      </c>
      <c r="U91" t="s">
        <v>1106</v>
      </c>
      <c r="V91">
        <v>-0.95199117</v>
      </c>
      <c r="W91" t="s">
        <v>1107</v>
      </c>
      <c r="X91" t="s">
        <v>511</v>
      </c>
    </row>
    <row r="92" spans="1:24" x14ac:dyDescent="0.25">
      <c r="A92" s="5">
        <v>44841</v>
      </c>
      <c r="B92" t="s">
        <v>1108</v>
      </c>
      <c r="C92" t="s">
        <v>1109</v>
      </c>
      <c r="D92">
        <v>-2.8400000000000002E-2</v>
      </c>
      <c r="F92" t="s">
        <v>558</v>
      </c>
      <c r="G92" t="s">
        <v>797</v>
      </c>
      <c r="H92" t="s">
        <v>412</v>
      </c>
      <c r="I92" t="str">
        <f>_xlfn.CONCAT(Tabla24[[#This Row],[Rating técnico2 elementos]],"-",Tabla24[[#This Row],[Valoración de medias móviles2 elementos]],"-",Tabla24[[#This Row],[Valoración de los osciladoresNeutro]])</f>
        <v>Sell-Strong Sell-Neutro</v>
      </c>
      <c r="J92" t="s">
        <v>1110</v>
      </c>
      <c r="K92">
        <v>2.1999999999999999E-2</v>
      </c>
      <c r="L92" t="s">
        <v>369</v>
      </c>
      <c r="M92">
        <v>0.06</v>
      </c>
      <c r="N92" t="s">
        <v>1111</v>
      </c>
      <c r="O92">
        <v>-0.1467</v>
      </c>
      <c r="P92">
        <v>-0.2218</v>
      </c>
      <c r="Q92">
        <v>-0.29249999999999998</v>
      </c>
      <c r="R92">
        <v>-0.29249999999999998</v>
      </c>
      <c r="S92" t="s">
        <v>1112</v>
      </c>
      <c r="T92" t="s">
        <v>1113</v>
      </c>
      <c r="U92" t="s">
        <v>1114</v>
      </c>
      <c r="V92">
        <v>-129.30104901000001</v>
      </c>
      <c r="W92">
        <v>262</v>
      </c>
      <c r="X92" t="s">
        <v>1115</v>
      </c>
    </row>
    <row r="93" spans="1:24" x14ac:dyDescent="0.25">
      <c r="A93" s="5">
        <v>44841</v>
      </c>
      <c r="B93" t="s">
        <v>1116</v>
      </c>
      <c r="C93" t="s">
        <v>1117</v>
      </c>
      <c r="D93">
        <v>-2.86E-2</v>
      </c>
      <c r="F93" t="s">
        <v>558</v>
      </c>
      <c r="G93" t="s">
        <v>797</v>
      </c>
      <c r="H93" t="s">
        <v>412</v>
      </c>
      <c r="I93" t="str">
        <f>_xlfn.CONCAT(Tabla24[[#This Row],[Rating técnico2 elementos]],"-",Tabla24[[#This Row],[Valoración de medias móviles2 elementos]],"-",Tabla24[[#This Row],[Valoración de los osciladoresNeutro]])</f>
        <v>Sell-Strong Sell-Neutro</v>
      </c>
      <c r="J93" t="s">
        <v>1118</v>
      </c>
      <c r="K93">
        <v>2.5399999999999999E-2</v>
      </c>
      <c r="L93" t="s">
        <v>369</v>
      </c>
      <c r="M93">
        <v>0.06</v>
      </c>
      <c r="N93" t="s">
        <v>1119</v>
      </c>
      <c r="O93">
        <v>-0.1381</v>
      </c>
      <c r="P93">
        <v>1.49E-2</v>
      </c>
      <c r="Q93">
        <v>-0.12479999999999999</v>
      </c>
      <c r="R93">
        <v>-0.41820000000000002</v>
      </c>
      <c r="S93" t="s">
        <v>1120</v>
      </c>
      <c r="T93" t="s">
        <v>1121</v>
      </c>
      <c r="U93" t="s">
        <v>1122</v>
      </c>
      <c r="V93">
        <v>-20.196786899999999</v>
      </c>
      <c r="W93">
        <v>141</v>
      </c>
      <c r="X93" t="s">
        <v>1123</v>
      </c>
    </row>
    <row r="94" spans="1:24" x14ac:dyDescent="0.25">
      <c r="A94" s="5">
        <v>44841</v>
      </c>
      <c r="B94" t="s">
        <v>1124</v>
      </c>
      <c r="C94" t="s">
        <v>1125</v>
      </c>
      <c r="D94">
        <v>-2.93E-2</v>
      </c>
      <c r="F94" t="s">
        <v>558</v>
      </c>
      <c r="G94" t="s">
        <v>797</v>
      </c>
      <c r="H94" t="s">
        <v>412</v>
      </c>
      <c r="I94" t="str">
        <f>_xlfn.CONCAT(Tabla24[[#This Row],[Rating técnico2 elementos]],"-",Tabla24[[#This Row],[Valoración de medias móviles2 elementos]],"-",Tabla24[[#This Row],[Valoración de los osciladoresNeutro]])</f>
        <v>Sell-Strong Sell-Neutro</v>
      </c>
      <c r="J94" t="s">
        <v>1126</v>
      </c>
      <c r="K94">
        <v>2.23E-2</v>
      </c>
      <c r="L94" t="s">
        <v>369</v>
      </c>
      <c r="M94">
        <v>0.02</v>
      </c>
      <c r="N94" t="s">
        <v>1127</v>
      </c>
      <c r="O94">
        <v>-6.88E-2</v>
      </c>
      <c r="P94">
        <v>-0.34560000000000002</v>
      </c>
      <c r="Q94">
        <v>-0.21429999999999999</v>
      </c>
      <c r="R94">
        <v>-0.49909999999999999</v>
      </c>
      <c r="S94" t="s">
        <v>1128</v>
      </c>
      <c r="T94" t="s">
        <v>1129</v>
      </c>
      <c r="U94" t="s">
        <v>1130</v>
      </c>
      <c r="V94">
        <v>-60.889004669999998</v>
      </c>
      <c r="W94">
        <v>56</v>
      </c>
      <c r="X94" t="s">
        <v>1131</v>
      </c>
    </row>
    <row r="95" spans="1:24" x14ac:dyDescent="0.25">
      <c r="A95" s="5">
        <v>44841</v>
      </c>
      <c r="B95" t="s">
        <v>1132</v>
      </c>
      <c r="C95" t="s">
        <v>1133</v>
      </c>
      <c r="D95">
        <v>-3.5299999999999998E-2</v>
      </c>
      <c r="F95" t="s">
        <v>558</v>
      </c>
      <c r="G95" t="s">
        <v>797</v>
      </c>
      <c r="H95" t="s">
        <v>412</v>
      </c>
      <c r="I95" t="str">
        <f>_xlfn.CONCAT(Tabla24[[#This Row],[Rating técnico2 elementos]],"-",Tabla24[[#This Row],[Valoración de medias móviles2 elementos]],"-",Tabla24[[#This Row],[Valoración de los osciladoresNeutro]])</f>
        <v>Sell-Strong Sell-Neutro</v>
      </c>
      <c r="J95" t="s">
        <v>1134</v>
      </c>
      <c r="K95">
        <v>3.9E-2</v>
      </c>
      <c r="L95" t="s">
        <v>369</v>
      </c>
      <c r="M95">
        <v>0.41</v>
      </c>
      <c r="N95" t="s">
        <v>1135</v>
      </c>
      <c r="O95">
        <v>-9.0899999999999995E-2</v>
      </c>
      <c r="P95">
        <v>-0.1391</v>
      </c>
      <c r="Q95">
        <v>-0.27629999999999999</v>
      </c>
      <c r="R95">
        <v>-0.4073</v>
      </c>
      <c r="S95" t="s">
        <v>1136</v>
      </c>
      <c r="T95" t="s">
        <v>1137</v>
      </c>
      <c r="U95" t="s">
        <v>1138</v>
      </c>
      <c r="V95">
        <v>-7.6113840499999998</v>
      </c>
      <c r="W95">
        <v>564</v>
      </c>
      <c r="X95" t="s">
        <v>1139</v>
      </c>
    </row>
    <row r="96" spans="1:24" x14ac:dyDescent="0.25">
      <c r="A96" s="5">
        <v>44841</v>
      </c>
      <c r="B96" t="s">
        <v>1140</v>
      </c>
      <c r="C96" t="s">
        <v>1141</v>
      </c>
      <c r="D96">
        <v>-3.9300000000000002E-2</v>
      </c>
      <c r="F96" t="s">
        <v>558</v>
      </c>
      <c r="G96" t="s">
        <v>797</v>
      </c>
      <c r="H96" t="s">
        <v>412</v>
      </c>
      <c r="I96" t="str">
        <f>_xlfn.CONCAT(Tabla24[[#This Row],[Rating técnico2 elementos]],"-",Tabla24[[#This Row],[Valoración de medias móviles2 elementos]],"-",Tabla24[[#This Row],[Valoración de los osciladoresNeutro]])</f>
        <v>Sell-Strong Sell-Neutro</v>
      </c>
      <c r="J96" t="s">
        <v>1142</v>
      </c>
      <c r="K96">
        <v>4.1500000000000002E-2</v>
      </c>
      <c r="L96" t="s">
        <v>369</v>
      </c>
      <c r="M96">
        <v>0.03</v>
      </c>
      <c r="N96" t="s">
        <v>1143</v>
      </c>
      <c r="O96">
        <v>-0.32490000000000002</v>
      </c>
      <c r="P96">
        <v>-0.54220000000000002</v>
      </c>
      <c r="Q96">
        <v>-0.66759999999999997</v>
      </c>
      <c r="R96">
        <v>-0.8619</v>
      </c>
      <c r="S96" t="s">
        <v>1144</v>
      </c>
      <c r="T96" t="s">
        <v>1145</v>
      </c>
      <c r="U96" t="s">
        <v>1146</v>
      </c>
      <c r="V96">
        <v>-60.919019050000003</v>
      </c>
      <c r="W96">
        <v>25</v>
      </c>
      <c r="X96" t="s">
        <v>1147</v>
      </c>
    </row>
    <row r="97" spans="1:24" x14ac:dyDescent="0.25">
      <c r="A97" s="5">
        <v>44841</v>
      </c>
      <c r="B97" t="s">
        <v>1148</v>
      </c>
      <c r="C97" t="s">
        <v>1149</v>
      </c>
      <c r="D97">
        <v>-4.3799999999999999E-2</v>
      </c>
      <c r="F97" t="s">
        <v>558</v>
      </c>
      <c r="G97" t="s">
        <v>797</v>
      </c>
      <c r="H97" t="s">
        <v>412</v>
      </c>
      <c r="I97" t="str">
        <f>_xlfn.CONCAT(Tabla24[[#This Row],[Rating técnico2 elementos]],"-",Tabla24[[#This Row],[Valoración de medias móviles2 elementos]],"-",Tabla24[[#This Row],[Valoración de los osciladoresNeutro]])</f>
        <v>Sell-Strong Sell-Neutro</v>
      </c>
      <c r="J97" t="s">
        <v>1150</v>
      </c>
      <c r="K97">
        <v>4.7399999999999998E-2</v>
      </c>
      <c r="L97" t="s">
        <v>369</v>
      </c>
      <c r="M97">
        <v>0.22</v>
      </c>
      <c r="N97" t="s">
        <v>1151</v>
      </c>
      <c r="O97">
        <v>-0.1709</v>
      </c>
      <c r="P97">
        <v>-8.5000000000000006E-2</v>
      </c>
      <c r="Q97">
        <v>-0.35649999999999998</v>
      </c>
      <c r="R97">
        <v>-0.1573</v>
      </c>
      <c r="S97" t="s">
        <v>1152</v>
      </c>
      <c r="T97" t="s">
        <v>1153</v>
      </c>
      <c r="U97" t="s">
        <v>1154</v>
      </c>
      <c r="V97">
        <v>-133.40812498</v>
      </c>
      <c r="W97" t="s">
        <v>1155</v>
      </c>
      <c r="X97" t="s">
        <v>1156</v>
      </c>
    </row>
    <row r="98" spans="1:24" x14ac:dyDescent="0.25">
      <c r="A98" s="5">
        <v>44841</v>
      </c>
      <c r="B98" t="s">
        <v>1157</v>
      </c>
      <c r="C98" t="s">
        <v>1158</v>
      </c>
      <c r="D98">
        <v>-4.5699999999999998E-2</v>
      </c>
      <c r="F98" t="s">
        <v>558</v>
      </c>
      <c r="G98" t="s">
        <v>797</v>
      </c>
      <c r="H98" t="s">
        <v>412</v>
      </c>
      <c r="I98" t="str">
        <f>_xlfn.CONCAT(Tabla24[[#This Row],[Rating técnico2 elementos]],"-",Tabla24[[#This Row],[Valoración de medias móviles2 elementos]],"-",Tabla24[[#This Row],[Valoración de los osciladoresNeutro]])</f>
        <v>Sell-Strong Sell-Neutro</v>
      </c>
      <c r="J98" t="s">
        <v>1159</v>
      </c>
      <c r="K98">
        <v>2.92E-2</v>
      </c>
      <c r="L98" t="s">
        <v>369</v>
      </c>
      <c r="M98">
        <v>0.52</v>
      </c>
      <c r="N98" t="s">
        <v>1160</v>
      </c>
      <c r="O98">
        <v>-0.14560000000000001</v>
      </c>
      <c r="P98">
        <v>-0.3221</v>
      </c>
      <c r="Q98">
        <v>-0.46200000000000002</v>
      </c>
      <c r="R98">
        <v>-0.5393</v>
      </c>
      <c r="S98" t="s">
        <v>1161</v>
      </c>
      <c r="T98" t="s">
        <v>1162</v>
      </c>
      <c r="U98" t="s">
        <v>1163</v>
      </c>
      <c r="V98">
        <v>-33.31542984</v>
      </c>
      <c r="W98">
        <v>990</v>
      </c>
      <c r="X98" t="s">
        <v>1164</v>
      </c>
    </row>
    <row r="99" spans="1:24" x14ac:dyDescent="0.25">
      <c r="A99" s="5">
        <v>44841</v>
      </c>
      <c r="B99" t="s">
        <v>1165</v>
      </c>
      <c r="C99" t="s">
        <v>1166</v>
      </c>
      <c r="D99">
        <v>-4.6800000000000001E-2</v>
      </c>
      <c r="F99" t="s">
        <v>558</v>
      </c>
      <c r="G99" t="s">
        <v>797</v>
      </c>
      <c r="H99" t="s">
        <v>412</v>
      </c>
      <c r="I99" t="str">
        <f>_xlfn.CONCAT(Tabla24[[#This Row],[Rating técnico2 elementos]],"-",Tabla24[[#This Row],[Valoración de medias móviles2 elementos]],"-",Tabla24[[#This Row],[Valoración de los osciladoresNeutro]])</f>
        <v>Sell-Strong Sell-Neutro</v>
      </c>
      <c r="J99" t="s">
        <v>1167</v>
      </c>
      <c r="K99">
        <v>1.8599999999999998E-2</v>
      </c>
      <c r="L99" t="s">
        <v>369</v>
      </c>
      <c r="M99">
        <v>0.03</v>
      </c>
      <c r="N99" t="s">
        <v>1168</v>
      </c>
      <c r="O99">
        <v>-7.4200000000000002E-2</v>
      </c>
      <c r="P99">
        <v>-0.13969999999999999</v>
      </c>
      <c r="Q99">
        <v>-0.20930000000000001</v>
      </c>
      <c r="R99">
        <v>-0.22359999999999999</v>
      </c>
      <c r="S99" t="s">
        <v>1169</v>
      </c>
      <c r="T99" t="s">
        <v>1170</v>
      </c>
      <c r="U99" t="s">
        <v>1171</v>
      </c>
      <c r="V99">
        <v>-132.34589213999999</v>
      </c>
      <c r="W99">
        <v>208</v>
      </c>
      <c r="X99" t="s">
        <v>1172</v>
      </c>
    </row>
    <row r="100" spans="1:24" x14ac:dyDescent="0.25">
      <c r="A100" s="5">
        <v>44841</v>
      </c>
      <c r="B100" t="s">
        <v>1173</v>
      </c>
      <c r="C100" t="s">
        <v>1174</v>
      </c>
      <c r="D100">
        <v>-5.0700000000000002E-2</v>
      </c>
      <c r="F100" t="s">
        <v>558</v>
      </c>
      <c r="G100" t="s">
        <v>797</v>
      </c>
      <c r="H100" t="s">
        <v>412</v>
      </c>
      <c r="I100" t="str">
        <f>_xlfn.CONCAT(Tabla24[[#This Row],[Rating técnico2 elementos]],"-",Tabla24[[#This Row],[Valoración de medias móviles2 elementos]],"-",Tabla24[[#This Row],[Valoración de los osciladoresNeutro]])</f>
        <v>Sell-Strong Sell-Neutro</v>
      </c>
      <c r="J100" t="s">
        <v>1175</v>
      </c>
      <c r="K100">
        <v>7.2800000000000004E-2</v>
      </c>
      <c r="L100" t="s">
        <v>369</v>
      </c>
      <c r="M100">
        <v>0.16</v>
      </c>
      <c r="N100" t="s">
        <v>1176</v>
      </c>
      <c r="O100">
        <v>-0.2954</v>
      </c>
      <c r="P100">
        <v>-0.30559999999999998</v>
      </c>
      <c r="Q100">
        <v>-0.63719999999999999</v>
      </c>
      <c r="R100">
        <v>-0.73619999999999997</v>
      </c>
      <c r="S100" t="s">
        <v>1177</v>
      </c>
      <c r="T100" t="s">
        <v>1178</v>
      </c>
      <c r="U100" t="s">
        <v>1179</v>
      </c>
      <c r="V100">
        <v>-9.7584292900000005</v>
      </c>
      <c r="W100" t="s">
        <v>1180</v>
      </c>
      <c r="X100" t="s">
        <v>1181</v>
      </c>
    </row>
    <row r="101" spans="1:24" x14ac:dyDescent="0.25">
      <c r="A101" s="5">
        <v>44841</v>
      </c>
      <c r="B101" t="s">
        <v>1182</v>
      </c>
      <c r="C101" t="s">
        <v>1183</v>
      </c>
      <c r="D101">
        <v>-5.6800000000000003E-2</v>
      </c>
      <c r="F101" t="s">
        <v>558</v>
      </c>
      <c r="G101" t="s">
        <v>797</v>
      </c>
      <c r="H101" t="s">
        <v>412</v>
      </c>
      <c r="I101" t="str">
        <f>_xlfn.CONCAT(Tabla24[[#This Row],[Rating técnico2 elementos]],"-",Tabla24[[#This Row],[Valoración de medias móviles2 elementos]],"-",Tabla24[[#This Row],[Valoración de los osciladoresNeutro]])</f>
        <v>Sell-Strong Sell-Neutro</v>
      </c>
      <c r="J101" t="s">
        <v>1184</v>
      </c>
      <c r="K101">
        <v>3.4200000000000001E-2</v>
      </c>
      <c r="M101">
        <v>0.04</v>
      </c>
      <c r="N101" t="s">
        <v>1185</v>
      </c>
      <c r="O101">
        <v>-8.3500000000000005E-2</v>
      </c>
      <c r="P101">
        <v>-0.20699999999999999</v>
      </c>
      <c r="Q101">
        <v>-0.49180000000000001</v>
      </c>
      <c r="R101">
        <v>-0.43120000000000003</v>
      </c>
      <c r="S101" t="s">
        <v>1186</v>
      </c>
      <c r="T101" t="s">
        <v>1187</v>
      </c>
      <c r="U101" t="s">
        <v>1188</v>
      </c>
      <c r="V101">
        <v>-164.30778362999999</v>
      </c>
      <c r="W101">
        <v>187</v>
      </c>
      <c r="X101" t="s">
        <v>1189</v>
      </c>
    </row>
    <row r="102" spans="1:24" x14ac:dyDescent="0.25">
      <c r="A102" s="5">
        <v>44841</v>
      </c>
      <c r="B102" t="s">
        <v>1190</v>
      </c>
      <c r="C102" t="s">
        <v>1191</v>
      </c>
      <c r="D102">
        <v>-0.1026</v>
      </c>
      <c r="F102" t="s">
        <v>558</v>
      </c>
      <c r="G102" t="s">
        <v>797</v>
      </c>
      <c r="H102" t="s">
        <v>412</v>
      </c>
      <c r="I102" t="str">
        <f>_xlfn.CONCAT(Tabla24[[#This Row],[Rating técnico2 elementos]],"-",Tabla24[[#This Row],[Valoración de medias móviles2 elementos]],"-",Tabla24[[#This Row],[Valoración de los osciladoresNeutro]])</f>
        <v>Sell-Strong Sell-Neutro</v>
      </c>
      <c r="J102" t="s">
        <v>1192</v>
      </c>
      <c r="K102">
        <v>3.8199999999999998E-2</v>
      </c>
      <c r="M102">
        <v>1.04</v>
      </c>
      <c r="N102" t="s">
        <v>1193</v>
      </c>
      <c r="O102">
        <v>-0.2205</v>
      </c>
      <c r="P102">
        <v>-0.24410000000000001</v>
      </c>
      <c r="Q102">
        <v>-0.42009999999999997</v>
      </c>
      <c r="R102">
        <v>-0.43769999999999998</v>
      </c>
      <c r="S102" t="s">
        <v>1194</v>
      </c>
      <c r="T102" t="s">
        <v>1195</v>
      </c>
      <c r="U102" t="s">
        <v>1196</v>
      </c>
      <c r="V102">
        <v>-107.65293165</v>
      </c>
      <c r="W102" t="s">
        <v>1197</v>
      </c>
      <c r="X102" t="s">
        <v>1198</v>
      </c>
    </row>
    <row r="103" spans="1:24" x14ac:dyDescent="0.25">
      <c r="A103" s="5">
        <v>44841</v>
      </c>
      <c r="B103" t="s">
        <v>1199</v>
      </c>
      <c r="C103" t="s">
        <v>1200</v>
      </c>
      <c r="D103">
        <v>-7.3000000000000001E-3</v>
      </c>
      <c r="F103" t="s">
        <v>558</v>
      </c>
      <c r="G103" t="s">
        <v>797</v>
      </c>
      <c r="H103" t="s">
        <v>558</v>
      </c>
      <c r="I103" t="str">
        <f>_xlfn.CONCAT(Tabla24[[#This Row],[Rating técnico2 elementos]],"-",Tabla24[[#This Row],[Valoración de medias móviles2 elementos]],"-",Tabla24[[#This Row],[Valoración de los osciladoresNeutro]])</f>
        <v>Sell-Strong Sell-Sell</v>
      </c>
      <c r="J103" t="s">
        <v>1201</v>
      </c>
      <c r="K103">
        <v>2.1000000000000001E-2</v>
      </c>
      <c r="L103" t="s">
        <v>369</v>
      </c>
      <c r="M103">
        <v>0.08</v>
      </c>
      <c r="N103" t="s">
        <v>1202</v>
      </c>
      <c r="O103">
        <v>-6.0699999999999997E-2</v>
      </c>
      <c r="P103">
        <v>-0.18149999999999999</v>
      </c>
      <c r="Q103">
        <v>-0.2581</v>
      </c>
      <c r="R103">
        <v>-8.1199999999999994E-2</v>
      </c>
      <c r="S103" t="s">
        <v>1203</v>
      </c>
      <c r="T103" t="s">
        <v>1204</v>
      </c>
      <c r="U103" t="s">
        <v>1205</v>
      </c>
      <c r="V103">
        <v>-0.30833850000000002</v>
      </c>
      <c r="W103" t="s">
        <v>1206</v>
      </c>
      <c r="X103" t="s">
        <v>1207</v>
      </c>
    </row>
    <row r="104" spans="1:24" x14ac:dyDescent="0.25">
      <c r="A104" s="5">
        <v>44841</v>
      </c>
      <c r="B104" t="s">
        <v>1208</v>
      </c>
      <c r="C104" t="s">
        <v>1209</v>
      </c>
      <c r="D104">
        <v>-5.6000000000000001E-2</v>
      </c>
      <c r="F104" t="s">
        <v>558</v>
      </c>
      <c r="G104" t="s">
        <v>797</v>
      </c>
      <c r="H104" t="s">
        <v>558</v>
      </c>
      <c r="I104" t="str">
        <f>_xlfn.CONCAT(Tabla24[[#This Row],[Rating técnico2 elementos]],"-",Tabla24[[#This Row],[Valoración de medias móviles2 elementos]],"-",Tabla24[[#This Row],[Valoración de los osciladoresNeutro]])</f>
        <v>Sell-Strong Sell-Sell</v>
      </c>
      <c r="J104" t="s">
        <v>1210</v>
      </c>
      <c r="K104">
        <v>2.3900000000000001E-2</v>
      </c>
      <c r="L104" t="s">
        <v>369</v>
      </c>
      <c r="M104">
        <v>0</v>
      </c>
      <c r="N104" t="s">
        <v>1211</v>
      </c>
      <c r="O104">
        <v>-5.0900000000000001E-2</v>
      </c>
      <c r="P104">
        <v>0.24179999999999999</v>
      </c>
      <c r="Q104">
        <v>-0.1308</v>
      </c>
      <c r="R104">
        <v>-0.42930000000000001</v>
      </c>
      <c r="S104" t="s">
        <v>1212</v>
      </c>
      <c r="T104" t="s">
        <v>1213</v>
      </c>
      <c r="U104" t="s">
        <v>1214</v>
      </c>
      <c r="V104">
        <v>-5.5943447400000004</v>
      </c>
      <c r="W104">
        <v>26</v>
      </c>
      <c r="X104" t="s">
        <v>1215</v>
      </c>
    </row>
    <row r="105" spans="1:24" x14ac:dyDescent="0.25">
      <c r="A105" s="5">
        <v>44841</v>
      </c>
      <c r="B105" t="s">
        <v>1216</v>
      </c>
      <c r="C105" t="s">
        <v>1217</v>
      </c>
      <c r="D105">
        <v>4.2099999999999999E-2</v>
      </c>
      <c r="F105" t="s">
        <v>453</v>
      </c>
      <c r="G105" t="s">
        <v>453</v>
      </c>
      <c r="H105" t="s">
        <v>367</v>
      </c>
      <c r="I105" t="str">
        <f>_xlfn.CONCAT(Tabla24[[#This Row],[Rating técnico2 elementos]],"-",Tabla24[[#This Row],[Valoración de medias móviles2 elementos]],"-",Tabla24[[#This Row],[Valoración de los osciladoresNeutro]])</f>
        <v>Strong Buy-Strong Buy-Buy</v>
      </c>
      <c r="J105" t="s">
        <v>1218</v>
      </c>
      <c r="K105">
        <v>2.5399999999999999E-2</v>
      </c>
      <c r="M105">
        <v>0.2</v>
      </c>
      <c r="N105" t="s">
        <v>1219</v>
      </c>
      <c r="O105">
        <v>0.27860000000000001</v>
      </c>
      <c r="P105">
        <v>0.2974</v>
      </c>
      <c r="Q105">
        <v>2.1899999999999999E-2</v>
      </c>
      <c r="R105">
        <v>-0.14990000000000001</v>
      </c>
      <c r="S105" t="s">
        <v>1220</v>
      </c>
      <c r="T105" t="s">
        <v>1221</v>
      </c>
      <c r="U105" t="s">
        <v>1222</v>
      </c>
      <c r="V105">
        <v>18.893836950000001</v>
      </c>
      <c r="W105" t="s">
        <v>1223</v>
      </c>
      <c r="X105" t="s">
        <v>1224</v>
      </c>
    </row>
    <row r="106" spans="1:24" x14ac:dyDescent="0.25">
      <c r="A106" s="5">
        <v>44841</v>
      </c>
      <c r="B106" t="s">
        <v>1225</v>
      </c>
      <c r="C106" t="s">
        <v>1226</v>
      </c>
      <c r="D106">
        <v>3.6900000000000002E-2</v>
      </c>
      <c r="F106" t="s">
        <v>453</v>
      </c>
      <c r="G106" t="s">
        <v>453</v>
      </c>
      <c r="H106" t="s">
        <v>367</v>
      </c>
      <c r="I106" t="str">
        <f>_xlfn.CONCAT(Tabla24[[#This Row],[Rating técnico2 elementos]],"-",Tabla24[[#This Row],[Valoración de medias móviles2 elementos]],"-",Tabla24[[#This Row],[Valoración de los osciladoresNeutro]])</f>
        <v>Strong Buy-Strong Buy-Buy</v>
      </c>
      <c r="J106" t="s">
        <v>1227</v>
      </c>
      <c r="K106">
        <v>1.44E-2</v>
      </c>
      <c r="L106" t="s">
        <v>369</v>
      </c>
      <c r="M106">
        <v>0</v>
      </c>
      <c r="N106" t="s">
        <v>1228</v>
      </c>
      <c r="O106">
        <v>0.14130000000000001</v>
      </c>
      <c r="P106">
        <v>0.20830000000000001</v>
      </c>
      <c r="Q106">
        <v>8.9700000000000002E-2</v>
      </c>
      <c r="R106">
        <v>0.89159999999999995</v>
      </c>
      <c r="S106" t="s">
        <v>1229</v>
      </c>
      <c r="T106" t="s">
        <v>1230</v>
      </c>
      <c r="U106" t="s">
        <v>1231</v>
      </c>
      <c r="V106">
        <v>1.0059183899999999</v>
      </c>
      <c r="W106" t="s">
        <v>1232</v>
      </c>
      <c r="X106" t="s">
        <v>1233</v>
      </c>
    </row>
    <row r="107" spans="1:24" x14ac:dyDescent="0.25">
      <c r="A107" s="5">
        <v>44841</v>
      </c>
      <c r="B107" t="s">
        <v>1234</v>
      </c>
      <c r="C107" t="s">
        <v>1235</v>
      </c>
      <c r="D107">
        <v>4.7000000000000002E-3</v>
      </c>
      <c r="F107" t="s">
        <v>453</v>
      </c>
      <c r="G107" t="s">
        <v>453</v>
      </c>
      <c r="H107" t="s">
        <v>367</v>
      </c>
      <c r="I107" t="str">
        <f>_xlfn.CONCAT(Tabla24[[#This Row],[Rating técnico2 elementos]],"-",Tabla24[[#This Row],[Valoración de medias móviles2 elementos]],"-",Tabla24[[#This Row],[Valoración de los osciladoresNeutro]])</f>
        <v>Strong Buy-Strong Buy-Buy</v>
      </c>
      <c r="J107" t="s">
        <v>1236</v>
      </c>
      <c r="K107">
        <v>1.35E-2</v>
      </c>
      <c r="L107" t="s">
        <v>369</v>
      </c>
      <c r="M107">
        <v>0</v>
      </c>
      <c r="N107" t="s">
        <v>1237</v>
      </c>
      <c r="O107">
        <v>3.5400000000000001E-2</v>
      </c>
      <c r="P107">
        <v>5.57E-2</v>
      </c>
      <c r="Q107">
        <v>-1.83E-2</v>
      </c>
      <c r="R107">
        <v>-7.7000000000000002E-3</v>
      </c>
      <c r="S107" t="s">
        <v>1238</v>
      </c>
      <c r="T107" t="s">
        <v>1239</v>
      </c>
      <c r="U107" t="s">
        <v>1240</v>
      </c>
      <c r="V107">
        <v>1.0646279999999999E-2</v>
      </c>
      <c r="W107" t="s">
        <v>1241</v>
      </c>
      <c r="X107" t="s">
        <v>409</v>
      </c>
    </row>
    <row r="108" spans="1:24" x14ac:dyDescent="0.25">
      <c r="A108" s="5">
        <v>44841</v>
      </c>
      <c r="B108" t="s">
        <v>1242</v>
      </c>
      <c r="C108" t="s">
        <v>1243</v>
      </c>
      <c r="D108">
        <v>-5.9999999999999995E-4</v>
      </c>
      <c r="F108" t="s">
        <v>453</v>
      </c>
      <c r="G108" t="s">
        <v>453</v>
      </c>
      <c r="H108" t="s">
        <v>367</v>
      </c>
      <c r="I108" t="str">
        <f>_xlfn.CONCAT(Tabla24[[#This Row],[Rating técnico2 elementos]],"-",Tabla24[[#This Row],[Valoración de medias móviles2 elementos]],"-",Tabla24[[#This Row],[Valoración de los osciladoresNeutro]])</f>
        <v>Strong Buy-Strong Buy-Buy</v>
      </c>
      <c r="J108" t="s">
        <v>1244</v>
      </c>
      <c r="K108">
        <v>0.02</v>
      </c>
      <c r="L108" t="s">
        <v>369</v>
      </c>
      <c r="M108">
        <v>0.01</v>
      </c>
      <c r="N108" t="s">
        <v>1245</v>
      </c>
      <c r="O108">
        <v>3.8699999999999998E-2</v>
      </c>
      <c r="P108">
        <v>5.8500000000000003E-2</v>
      </c>
      <c r="Q108">
        <v>0.1196</v>
      </c>
      <c r="R108">
        <v>0.14299999999999999</v>
      </c>
      <c r="S108" t="s">
        <v>1246</v>
      </c>
      <c r="T108" t="s">
        <v>1247</v>
      </c>
      <c r="U108" t="s">
        <v>1248</v>
      </c>
      <c r="V108">
        <v>0.83043743000000003</v>
      </c>
      <c r="W108" t="s">
        <v>1249</v>
      </c>
      <c r="X108" t="s">
        <v>1250</v>
      </c>
    </row>
    <row r="109" spans="1:24" x14ac:dyDescent="0.25">
      <c r="A109" s="5">
        <v>44841</v>
      </c>
      <c r="B109" t="s">
        <v>1251</v>
      </c>
      <c r="C109" t="s">
        <v>1252</v>
      </c>
      <c r="D109">
        <v>-5.4000000000000003E-3</v>
      </c>
      <c r="F109" t="s">
        <v>453</v>
      </c>
      <c r="G109" t="s">
        <v>453</v>
      </c>
      <c r="H109" t="s">
        <v>367</v>
      </c>
      <c r="I109" t="str">
        <f>_xlfn.CONCAT(Tabla24[[#This Row],[Rating técnico2 elementos]],"-",Tabla24[[#This Row],[Valoración de medias móviles2 elementos]],"-",Tabla24[[#This Row],[Valoración de los osciladoresNeutro]])</f>
        <v>Strong Buy-Strong Buy-Buy</v>
      </c>
      <c r="J109" t="s">
        <v>1253</v>
      </c>
      <c r="K109">
        <v>1.1299999999999999E-2</v>
      </c>
      <c r="L109" t="s">
        <v>369</v>
      </c>
      <c r="M109">
        <v>2.64</v>
      </c>
      <c r="N109" t="s">
        <v>1254</v>
      </c>
      <c r="O109">
        <v>8.1199999999999994E-2</v>
      </c>
      <c r="P109">
        <v>0.1258</v>
      </c>
      <c r="Q109">
        <v>7.7899999999999997E-2</v>
      </c>
      <c r="R109">
        <v>-0.22570000000000001</v>
      </c>
      <c r="S109" t="s">
        <v>1255</v>
      </c>
      <c r="T109" t="s">
        <v>1256</v>
      </c>
      <c r="U109" t="s">
        <v>1257</v>
      </c>
      <c r="V109">
        <v>6.2694282599999998</v>
      </c>
      <c r="W109" t="s">
        <v>1258</v>
      </c>
      <c r="X109" t="s">
        <v>1259</v>
      </c>
    </row>
    <row r="110" spans="1:24" x14ac:dyDescent="0.25">
      <c r="A110" s="5">
        <v>44841</v>
      </c>
      <c r="B110" t="s">
        <v>1260</v>
      </c>
      <c r="C110" t="s">
        <v>1261</v>
      </c>
      <c r="D110">
        <v>8.2000000000000007E-3</v>
      </c>
      <c r="F110" t="s">
        <v>453</v>
      </c>
      <c r="G110" t="s">
        <v>453</v>
      </c>
      <c r="H110" t="s">
        <v>412</v>
      </c>
      <c r="I110" t="str">
        <f>_xlfn.CONCAT(Tabla24[[#This Row],[Rating técnico2 elementos]],"-",Tabla24[[#This Row],[Valoración de medias móviles2 elementos]],"-",Tabla24[[#This Row],[Valoración de los osciladoresNeutro]])</f>
        <v>Strong Buy-Strong Buy-Neutro</v>
      </c>
      <c r="J110" t="s">
        <v>1262</v>
      </c>
      <c r="K110">
        <v>2.6599999999999999E-2</v>
      </c>
      <c r="M110">
        <v>0.47</v>
      </c>
      <c r="N110" t="s">
        <v>1263</v>
      </c>
      <c r="O110">
        <v>8.1299999999999997E-2</v>
      </c>
      <c r="P110">
        <v>0.1268</v>
      </c>
      <c r="Q110">
        <v>0.2006</v>
      </c>
      <c r="R110">
        <v>0.74080000000000001</v>
      </c>
      <c r="S110" t="s">
        <v>1264</v>
      </c>
      <c r="T110" t="s">
        <v>1265</v>
      </c>
      <c r="U110" t="s">
        <v>1266</v>
      </c>
      <c r="V110">
        <v>0.33792907</v>
      </c>
      <c r="W110" t="s">
        <v>1267</v>
      </c>
      <c r="X110" t="s">
        <v>1268</v>
      </c>
    </row>
    <row r="111" spans="1:24" x14ac:dyDescent="0.25">
      <c r="A111" s="5">
        <v>44841</v>
      </c>
      <c r="B111" t="s">
        <v>1269</v>
      </c>
      <c r="C111" t="s">
        <v>1270</v>
      </c>
      <c r="D111">
        <v>8.0000000000000004E-4</v>
      </c>
      <c r="F111" t="s">
        <v>453</v>
      </c>
      <c r="G111" t="s">
        <v>453</v>
      </c>
      <c r="H111" t="s">
        <v>412</v>
      </c>
      <c r="I111" t="str">
        <f>_xlfn.CONCAT(Tabla24[[#This Row],[Rating técnico2 elementos]],"-",Tabla24[[#This Row],[Valoración de medias móviles2 elementos]],"-",Tabla24[[#This Row],[Valoración de los osciladoresNeutro]])</f>
        <v>Strong Buy-Strong Buy-Neutro</v>
      </c>
      <c r="J111" t="s">
        <v>1271</v>
      </c>
      <c r="K111">
        <v>3.3399999999999999E-2</v>
      </c>
      <c r="M111">
        <v>0.02</v>
      </c>
      <c r="N111" t="s">
        <v>1272</v>
      </c>
      <c r="O111">
        <v>0.2087</v>
      </c>
      <c r="P111">
        <v>0.5454</v>
      </c>
      <c r="Q111">
        <v>0.26600000000000001</v>
      </c>
      <c r="R111">
        <v>0.83079999999999998</v>
      </c>
      <c r="S111" t="s">
        <v>1273</v>
      </c>
      <c r="T111" t="s">
        <v>1274</v>
      </c>
      <c r="U111" t="s">
        <v>1275</v>
      </c>
      <c r="V111">
        <v>6.5925214099999998</v>
      </c>
      <c r="W111">
        <v>117</v>
      </c>
      <c r="X111" t="s">
        <v>911</v>
      </c>
    </row>
    <row r="112" spans="1:24" x14ac:dyDescent="0.25">
      <c r="A112" s="5">
        <v>44841</v>
      </c>
      <c r="B112" t="s">
        <v>1276</v>
      </c>
      <c r="C112" t="s">
        <v>1277</v>
      </c>
      <c r="D112">
        <v>-4.0000000000000002E-4</v>
      </c>
      <c r="F112" t="s">
        <v>453</v>
      </c>
      <c r="G112" t="s">
        <v>453</v>
      </c>
      <c r="H112" t="s">
        <v>412</v>
      </c>
      <c r="I112" t="str">
        <f>_xlfn.CONCAT(Tabla24[[#This Row],[Rating técnico2 elementos]],"-",Tabla24[[#This Row],[Valoración de medias móviles2 elementos]],"-",Tabla24[[#This Row],[Valoración de los osciladoresNeutro]])</f>
        <v>Strong Buy-Strong Buy-Neutro</v>
      </c>
      <c r="J112" t="s">
        <v>1278</v>
      </c>
      <c r="K112">
        <v>2.5999999999999999E-2</v>
      </c>
      <c r="L112" t="s">
        <v>369</v>
      </c>
      <c r="M112">
        <v>0.4</v>
      </c>
      <c r="N112" t="s">
        <v>1279</v>
      </c>
      <c r="O112">
        <v>0.13789999999999999</v>
      </c>
      <c r="P112">
        <v>0.23780000000000001</v>
      </c>
      <c r="Q112">
        <v>-3.2800000000000003E-2</v>
      </c>
      <c r="R112">
        <v>4.5100000000000001E-2</v>
      </c>
      <c r="S112" t="s">
        <v>1280</v>
      </c>
      <c r="T112" t="s">
        <v>1281</v>
      </c>
      <c r="U112" t="s">
        <v>1282</v>
      </c>
      <c r="V112">
        <v>2.55592671</v>
      </c>
      <c r="W112" t="s">
        <v>1283</v>
      </c>
      <c r="X112" t="s">
        <v>1284</v>
      </c>
    </row>
    <row r="113" spans="1:24" x14ac:dyDescent="0.25">
      <c r="A113" s="5">
        <v>44841</v>
      </c>
      <c r="B113" t="s">
        <v>1285</v>
      </c>
      <c r="C113" t="s">
        <v>1286</v>
      </c>
      <c r="D113">
        <v>-9.9000000000000008E-3</v>
      </c>
      <c r="F113" t="s">
        <v>797</v>
      </c>
      <c r="G113" t="s">
        <v>797</v>
      </c>
      <c r="H113" t="s">
        <v>412</v>
      </c>
      <c r="I113" t="str">
        <f>_xlfn.CONCAT(Tabla24[[#This Row],[Rating técnico2 elementos]],"-",Tabla24[[#This Row],[Valoración de medias móviles2 elementos]],"-",Tabla24[[#This Row],[Valoración de los osciladoresNeutro]])</f>
        <v>Strong Sell-Strong Sell-Neutro</v>
      </c>
      <c r="J113" t="s">
        <v>1287</v>
      </c>
      <c r="K113">
        <v>2.0199999999999999E-2</v>
      </c>
      <c r="L113" t="s">
        <v>369</v>
      </c>
      <c r="M113">
        <v>7.0000000000000007E-2</v>
      </c>
      <c r="N113" t="s">
        <v>1288</v>
      </c>
      <c r="O113">
        <v>-3.4000000000000002E-2</v>
      </c>
      <c r="P113">
        <v>-4.8399999999999999E-2</v>
      </c>
      <c r="Q113">
        <v>-0.10390000000000001</v>
      </c>
      <c r="R113">
        <v>-0.1348</v>
      </c>
      <c r="S113" t="s">
        <v>1289</v>
      </c>
      <c r="T113" t="s">
        <v>1290</v>
      </c>
      <c r="U113" t="s">
        <v>1291</v>
      </c>
      <c r="V113">
        <v>-0.23715665999999999</v>
      </c>
      <c r="W113" t="s">
        <v>1292</v>
      </c>
      <c r="X113" t="s">
        <v>1293</v>
      </c>
    </row>
    <row r="114" spans="1:24" x14ac:dyDescent="0.25">
      <c r="A114" s="5">
        <v>44841</v>
      </c>
      <c r="B114" t="s">
        <v>1294</v>
      </c>
      <c r="C114" t="s">
        <v>1295</v>
      </c>
      <c r="D114">
        <v>-1.4800000000000001E-2</v>
      </c>
      <c r="F114" t="s">
        <v>797</v>
      </c>
      <c r="G114" t="s">
        <v>797</v>
      </c>
      <c r="H114" t="s">
        <v>412</v>
      </c>
      <c r="I114" t="str">
        <f>_xlfn.CONCAT(Tabla24[[#This Row],[Rating técnico2 elementos]],"-",Tabla24[[#This Row],[Valoración de medias móviles2 elementos]],"-",Tabla24[[#This Row],[Valoración de los osciladoresNeutro]])</f>
        <v>Strong Sell-Strong Sell-Neutro</v>
      </c>
      <c r="J114" t="s">
        <v>1296</v>
      </c>
      <c r="K114">
        <v>2.7900000000000001E-2</v>
      </c>
      <c r="L114" t="s">
        <v>369</v>
      </c>
      <c r="M114">
        <v>0.35</v>
      </c>
      <c r="N114" t="s">
        <v>1297</v>
      </c>
      <c r="O114">
        <v>-4.3099999999999999E-2</v>
      </c>
      <c r="P114">
        <v>-0.1376</v>
      </c>
      <c r="Q114">
        <v>-0.30640000000000001</v>
      </c>
      <c r="R114">
        <v>-0.1462</v>
      </c>
      <c r="S114" t="s">
        <v>1298</v>
      </c>
      <c r="T114" t="s">
        <v>1299</v>
      </c>
      <c r="U114" t="s">
        <v>1300</v>
      </c>
      <c r="V114">
        <v>-1.41915061</v>
      </c>
      <c r="W114" t="s">
        <v>1301</v>
      </c>
      <c r="X114" t="s">
        <v>1302</v>
      </c>
    </row>
    <row r="115" spans="1:24" x14ac:dyDescent="0.25">
      <c r="A115" s="5">
        <v>44841</v>
      </c>
      <c r="B115" t="s">
        <v>1303</v>
      </c>
      <c r="C115" t="s">
        <v>1304</v>
      </c>
      <c r="D115">
        <v>-1.8599999999999998E-2</v>
      </c>
      <c r="F115" t="s">
        <v>797</v>
      </c>
      <c r="G115" t="s">
        <v>797</v>
      </c>
      <c r="H115" t="s">
        <v>412</v>
      </c>
      <c r="I115" t="str">
        <f>_xlfn.CONCAT(Tabla24[[#This Row],[Rating técnico2 elementos]],"-",Tabla24[[#This Row],[Valoración de medias móviles2 elementos]],"-",Tabla24[[#This Row],[Valoración de los osciladoresNeutro]])</f>
        <v>Strong Sell-Strong Sell-Neutro</v>
      </c>
      <c r="J115" t="s">
        <v>1305</v>
      </c>
      <c r="K115">
        <v>2.7199999999999998E-2</v>
      </c>
      <c r="L115" t="s">
        <v>369</v>
      </c>
      <c r="M115">
        <v>0.04</v>
      </c>
      <c r="N115" t="s">
        <v>1306</v>
      </c>
      <c r="O115">
        <v>-5.0299999999999997E-2</v>
      </c>
      <c r="P115">
        <v>-0.02</v>
      </c>
      <c r="Q115">
        <v>-2.69E-2</v>
      </c>
      <c r="R115">
        <v>-0.19239999999999999</v>
      </c>
      <c r="S115" t="s">
        <v>1307</v>
      </c>
      <c r="T115" t="s">
        <v>1308</v>
      </c>
      <c r="U115" t="s">
        <v>1309</v>
      </c>
      <c r="V115">
        <v>-0.47826880999999999</v>
      </c>
      <c r="W115" t="s">
        <v>1310</v>
      </c>
      <c r="X115" t="s">
        <v>1311</v>
      </c>
    </row>
    <row r="116" spans="1:24" x14ac:dyDescent="0.25">
      <c r="A116" s="5">
        <v>44841</v>
      </c>
      <c r="B116" t="s">
        <v>1312</v>
      </c>
      <c r="C116" t="s">
        <v>1313</v>
      </c>
      <c r="D116">
        <v>-2.2200000000000001E-2</v>
      </c>
      <c r="F116" t="s">
        <v>797</v>
      </c>
      <c r="G116" t="s">
        <v>797</v>
      </c>
      <c r="H116" t="s">
        <v>412</v>
      </c>
      <c r="I116" t="str">
        <f>_xlfn.CONCAT(Tabla24[[#This Row],[Rating técnico2 elementos]],"-",Tabla24[[#This Row],[Valoración de medias móviles2 elementos]],"-",Tabla24[[#This Row],[Valoración de los osciladoresNeutro]])</f>
        <v>Strong Sell-Strong Sell-Neutro</v>
      </c>
      <c r="J116" t="s">
        <v>1314</v>
      </c>
      <c r="K116">
        <v>2.2100000000000002E-2</v>
      </c>
      <c r="L116" t="s">
        <v>369</v>
      </c>
      <c r="M116">
        <v>0.02</v>
      </c>
      <c r="N116" t="s">
        <v>1315</v>
      </c>
      <c r="O116">
        <v>-7.3999999999999996E-2</v>
      </c>
      <c r="P116">
        <v>-0.1731</v>
      </c>
      <c r="Q116">
        <v>-0.25879999999999997</v>
      </c>
      <c r="R116">
        <v>-0.30590000000000001</v>
      </c>
      <c r="S116" t="s">
        <v>1316</v>
      </c>
      <c r="T116" t="s">
        <v>1317</v>
      </c>
      <c r="U116" t="s">
        <v>1318</v>
      </c>
      <c r="V116">
        <v>-62.847231559999997</v>
      </c>
      <c r="W116">
        <v>334</v>
      </c>
      <c r="X116" t="s">
        <v>1319</v>
      </c>
    </row>
    <row r="117" spans="1:24" x14ac:dyDescent="0.25">
      <c r="A117" s="5">
        <v>44841</v>
      </c>
      <c r="B117" t="s">
        <v>1320</v>
      </c>
      <c r="C117" t="s">
        <v>1321</v>
      </c>
      <c r="D117">
        <v>-3.4099999999999998E-2</v>
      </c>
      <c r="F117" t="s">
        <v>797</v>
      </c>
      <c r="G117" t="s">
        <v>797</v>
      </c>
      <c r="H117" t="s">
        <v>412</v>
      </c>
      <c r="I117" t="str">
        <f>_xlfn.CONCAT(Tabla24[[#This Row],[Rating técnico2 elementos]],"-",Tabla24[[#This Row],[Valoración de medias móviles2 elementos]],"-",Tabla24[[#This Row],[Valoración de los osciladoresNeutro]])</f>
        <v>Strong Sell-Strong Sell-Neutro</v>
      </c>
      <c r="J117" t="s">
        <v>1322</v>
      </c>
      <c r="K117">
        <v>4.82E-2</v>
      </c>
      <c r="L117" t="s">
        <v>369</v>
      </c>
      <c r="M117">
        <v>0.22</v>
      </c>
      <c r="N117" t="s">
        <v>1323</v>
      </c>
      <c r="O117">
        <v>-0.16239999999999999</v>
      </c>
      <c r="P117">
        <v>-0.3291</v>
      </c>
      <c r="Q117">
        <v>-0.46110000000000001</v>
      </c>
      <c r="R117">
        <v>-0.79459999999999997</v>
      </c>
      <c r="S117" t="s">
        <v>1324</v>
      </c>
      <c r="T117" t="s">
        <v>1325</v>
      </c>
      <c r="U117" t="s">
        <v>1326</v>
      </c>
      <c r="V117">
        <v>-6.8681273200000001</v>
      </c>
      <c r="W117">
        <v>882</v>
      </c>
      <c r="X117" t="s">
        <v>1327</v>
      </c>
    </row>
    <row r="118" spans="1:24" x14ac:dyDescent="0.25">
      <c r="A118" s="5">
        <v>44841</v>
      </c>
      <c r="B118" t="s">
        <v>1328</v>
      </c>
      <c r="C118" t="s">
        <v>1329</v>
      </c>
      <c r="D118">
        <v>-3.78E-2</v>
      </c>
      <c r="F118" t="s">
        <v>797</v>
      </c>
      <c r="G118" t="s">
        <v>797</v>
      </c>
      <c r="H118" t="s">
        <v>412</v>
      </c>
      <c r="I118" t="str">
        <f>_xlfn.CONCAT(Tabla24[[#This Row],[Rating técnico2 elementos]],"-",Tabla24[[#This Row],[Valoración de medias móviles2 elementos]],"-",Tabla24[[#This Row],[Valoración de los osciladoresNeutro]])</f>
        <v>Strong Sell-Strong Sell-Neutro</v>
      </c>
      <c r="J118" t="s">
        <v>1330</v>
      </c>
      <c r="K118">
        <v>2.6800000000000001E-2</v>
      </c>
      <c r="M118">
        <v>0.11</v>
      </c>
      <c r="N118" t="s">
        <v>1331</v>
      </c>
      <c r="O118">
        <v>-8.2500000000000004E-2</v>
      </c>
      <c r="P118">
        <v>-2.93E-2</v>
      </c>
      <c r="Q118">
        <v>-0.25600000000000001</v>
      </c>
      <c r="R118">
        <v>-0.31819999999999998</v>
      </c>
      <c r="S118" t="s">
        <v>1332</v>
      </c>
      <c r="T118" t="s">
        <v>1333</v>
      </c>
      <c r="U118" t="s">
        <v>1334</v>
      </c>
      <c r="V118">
        <v>-67.197077219999997</v>
      </c>
      <c r="W118" t="s">
        <v>1335</v>
      </c>
      <c r="X118" t="s">
        <v>1336</v>
      </c>
    </row>
    <row r="119" spans="1:24" x14ac:dyDescent="0.25">
      <c r="A119" s="5">
        <v>44841</v>
      </c>
      <c r="B119" t="s">
        <v>1337</v>
      </c>
      <c r="C119" t="s">
        <v>1338</v>
      </c>
      <c r="D119">
        <v>-6.6100000000000006E-2</v>
      </c>
      <c r="F119" t="s">
        <v>797</v>
      </c>
      <c r="G119" t="s">
        <v>797</v>
      </c>
      <c r="H119" t="s">
        <v>412</v>
      </c>
      <c r="I119" t="str">
        <f>_xlfn.CONCAT(Tabla24[[#This Row],[Rating técnico2 elementos]],"-",Tabla24[[#This Row],[Valoración de medias móviles2 elementos]],"-",Tabla24[[#This Row],[Valoración de los osciladoresNeutro]])</f>
        <v>Strong Sell-Strong Sell-Neutro</v>
      </c>
      <c r="J119" t="s">
        <v>1339</v>
      </c>
      <c r="K119">
        <v>6.1499999999999999E-2</v>
      </c>
      <c r="L119" t="s">
        <v>369</v>
      </c>
      <c r="M119">
        <v>0.25</v>
      </c>
      <c r="N119" t="s">
        <v>1340</v>
      </c>
      <c r="O119">
        <v>-0.1658</v>
      </c>
      <c r="P119">
        <v>-0.379</v>
      </c>
      <c r="Q119">
        <v>-0.31929999999999997</v>
      </c>
      <c r="R119">
        <v>-0.62549999999999994</v>
      </c>
      <c r="S119" t="s">
        <v>1341</v>
      </c>
      <c r="T119" t="s">
        <v>1342</v>
      </c>
      <c r="U119" t="s">
        <v>1343</v>
      </c>
      <c r="V119">
        <v>-17.130689629999999</v>
      </c>
      <c r="W119" t="s">
        <v>1344</v>
      </c>
      <c r="X119" t="s">
        <v>1345</v>
      </c>
    </row>
    <row r="120" spans="1:24" x14ac:dyDescent="0.25">
      <c r="A120" s="5">
        <v>44841</v>
      </c>
      <c r="B120" t="s">
        <v>1346</v>
      </c>
      <c r="C120" t="s">
        <v>1347</v>
      </c>
      <c r="D120">
        <v>-1.26E-2</v>
      </c>
      <c r="F120" t="s">
        <v>797</v>
      </c>
      <c r="G120" t="s">
        <v>797</v>
      </c>
      <c r="H120" t="s">
        <v>558</v>
      </c>
      <c r="I120" t="str">
        <f>_xlfn.CONCAT(Tabla24[[#This Row],[Rating técnico2 elementos]],"-",Tabla24[[#This Row],[Valoración de medias móviles2 elementos]],"-",Tabla24[[#This Row],[Valoración de los osciladoresNeutro]])</f>
        <v>Strong Sell-Strong Sell-Sell</v>
      </c>
      <c r="J120" t="s">
        <v>1348</v>
      </c>
      <c r="K120">
        <v>1.5900000000000001E-2</v>
      </c>
      <c r="M120">
        <v>0.06</v>
      </c>
      <c r="N120" t="s">
        <v>1349</v>
      </c>
      <c r="O120">
        <v>-0.11609999999999999</v>
      </c>
      <c r="P120">
        <v>-0.17530000000000001</v>
      </c>
      <c r="Q120">
        <v>-0.14249999999999999</v>
      </c>
      <c r="R120">
        <v>-1.44E-2</v>
      </c>
      <c r="S120" t="s">
        <v>1350</v>
      </c>
      <c r="T120" t="s">
        <v>1351</v>
      </c>
      <c r="U120" t="s">
        <v>1352</v>
      </c>
      <c r="V120">
        <v>-30.935189470000001</v>
      </c>
      <c r="W120">
        <v>215</v>
      </c>
      <c r="X120" t="s">
        <v>1353</v>
      </c>
    </row>
    <row r="121" spans="1:24" x14ac:dyDescent="0.25">
      <c r="A121" s="5">
        <v>44841</v>
      </c>
      <c r="B121" t="s">
        <v>1354</v>
      </c>
      <c r="C121" t="s">
        <v>1355</v>
      </c>
      <c r="D121">
        <v>-1.7399999999999999E-2</v>
      </c>
      <c r="F121" t="s">
        <v>797</v>
      </c>
      <c r="G121" t="s">
        <v>797</v>
      </c>
      <c r="H121" t="s">
        <v>558</v>
      </c>
      <c r="I121" t="str">
        <f>_xlfn.CONCAT(Tabla24[[#This Row],[Rating técnico2 elementos]],"-",Tabla24[[#This Row],[Valoración de medias móviles2 elementos]],"-",Tabla24[[#This Row],[Valoración de los osciladoresNeutro]])</f>
        <v>Strong Sell-Strong Sell-Sell</v>
      </c>
      <c r="J121" t="s">
        <v>1356</v>
      </c>
      <c r="K121">
        <v>3.5999999999999997E-2</v>
      </c>
      <c r="L121" t="s">
        <v>369</v>
      </c>
      <c r="M121">
        <v>0.06</v>
      </c>
      <c r="N121" t="s">
        <v>1357</v>
      </c>
      <c r="O121">
        <v>-4.3200000000000002E-2</v>
      </c>
      <c r="P121">
        <v>-0.15989999999999999</v>
      </c>
      <c r="Q121">
        <v>-0.1711</v>
      </c>
      <c r="R121">
        <v>-0.1389</v>
      </c>
      <c r="S121" t="s">
        <v>1358</v>
      </c>
      <c r="T121" t="s">
        <v>1359</v>
      </c>
      <c r="U121" t="s">
        <v>1360</v>
      </c>
      <c r="V121">
        <v>-0.22973704</v>
      </c>
      <c r="W121" t="s">
        <v>1361</v>
      </c>
      <c r="X121" t="s">
        <v>1362</v>
      </c>
    </row>
    <row r="122" spans="1:24" x14ac:dyDescent="0.25">
      <c r="A122" s="5">
        <v>44841</v>
      </c>
      <c r="B122" t="s">
        <v>1363</v>
      </c>
      <c r="C122" t="s">
        <v>1364</v>
      </c>
      <c r="D122">
        <v>-1.9E-2</v>
      </c>
      <c r="F122" t="s">
        <v>797</v>
      </c>
      <c r="G122" t="s">
        <v>797</v>
      </c>
      <c r="H122" t="s">
        <v>558</v>
      </c>
      <c r="I122" t="str">
        <f>_xlfn.CONCAT(Tabla24[[#This Row],[Rating técnico2 elementos]],"-",Tabla24[[#This Row],[Valoración de medias móviles2 elementos]],"-",Tabla24[[#This Row],[Valoración de los osciladoresNeutro]])</f>
        <v>Strong Sell-Strong Sell-Sell</v>
      </c>
      <c r="J122" t="s">
        <v>1365</v>
      </c>
      <c r="K122">
        <v>6.0000000000000001E-3</v>
      </c>
      <c r="L122" t="s">
        <v>369</v>
      </c>
      <c r="M122">
        <v>0.01</v>
      </c>
      <c r="N122" t="s">
        <v>1366</v>
      </c>
      <c r="O122">
        <v>-7.4499999999999997E-2</v>
      </c>
      <c r="P122">
        <v>-0.22589999999999999</v>
      </c>
      <c r="Q122">
        <v>-0.23430000000000001</v>
      </c>
      <c r="R122">
        <v>-2.93E-2</v>
      </c>
      <c r="S122" t="s">
        <v>1367</v>
      </c>
      <c r="T122" t="s">
        <v>1368</v>
      </c>
      <c r="U122" t="s">
        <v>1369</v>
      </c>
      <c r="V122">
        <v>-20.470849439999999</v>
      </c>
      <c r="W122">
        <v>29</v>
      </c>
      <c r="X122" t="s">
        <v>1370</v>
      </c>
    </row>
    <row r="123" spans="1:24" x14ac:dyDescent="0.25">
      <c r="A123" s="5">
        <v>44841</v>
      </c>
      <c r="B123" t="s">
        <v>1371</v>
      </c>
      <c r="C123" t="s">
        <v>1372</v>
      </c>
      <c r="D123">
        <v>-2.3599999999999999E-2</v>
      </c>
      <c r="F123" t="s">
        <v>797</v>
      </c>
      <c r="G123" t="s">
        <v>797</v>
      </c>
      <c r="H123" t="s">
        <v>558</v>
      </c>
      <c r="I123" t="str">
        <f>_xlfn.CONCAT(Tabla24[[#This Row],[Rating técnico2 elementos]],"-",Tabla24[[#This Row],[Valoración de medias móviles2 elementos]],"-",Tabla24[[#This Row],[Valoración de los osciladoresNeutro]])</f>
        <v>Strong Sell-Strong Sell-Sell</v>
      </c>
      <c r="J123" t="s">
        <v>1373</v>
      </c>
      <c r="K123">
        <v>3.7000000000000002E-3</v>
      </c>
      <c r="L123" t="s">
        <v>369</v>
      </c>
      <c r="M123">
        <v>0.3</v>
      </c>
      <c r="N123" t="s">
        <v>1374</v>
      </c>
      <c r="O123">
        <v>-3.3300000000000003E-2</v>
      </c>
      <c r="P123">
        <v>1.7600000000000001E-2</v>
      </c>
      <c r="Q123">
        <v>-0.1777</v>
      </c>
      <c r="R123">
        <v>-9.0399999999999994E-2</v>
      </c>
      <c r="S123" t="s">
        <v>1375</v>
      </c>
      <c r="T123" t="s">
        <v>1376</v>
      </c>
      <c r="U123" t="s">
        <v>1377</v>
      </c>
      <c r="V123">
        <v>-5.4664855299999999</v>
      </c>
      <c r="W123">
        <v>67</v>
      </c>
      <c r="X123" t="s">
        <v>409</v>
      </c>
    </row>
    <row r="124" spans="1:24" x14ac:dyDescent="0.25">
      <c r="A124" s="5">
        <v>44841</v>
      </c>
      <c r="B124" t="s">
        <v>1378</v>
      </c>
      <c r="C124" t="s">
        <v>1379</v>
      </c>
      <c r="D124">
        <v>-2.63E-2</v>
      </c>
      <c r="F124" t="s">
        <v>797</v>
      </c>
      <c r="G124" t="s">
        <v>797</v>
      </c>
      <c r="H124" t="s">
        <v>558</v>
      </c>
      <c r="I124" t="str">
        <f>_xlfn.CONCAT(Tabla24[[#This Row],[Rating técnico2 elementos]],"-",Tabla24[[#This Row],[Valoración de medias móviles2 elementos]],"-",Tabla24[[#This Row],[Valoración de los osciladoresNeutro]])</f>
        <v>Strong Sell-Strong Sell-Sell</v>
      </c>
      <c r="J124" t="s">
        <v>1380</v>
      </c>
      <c r="K124">
        <v>1.7899999999999999E-2</v>
      </c>
      <c r="L124" t="s">
        <v>369</v>
      </c>
      <c r="M124">
        <v>0.2</v>
      </c>
      <c r="N124" t="s">
        <v>1381</v>
      </c>
      <c r="O124">
        <v>-0.11650000000000001</v>
      </c>
      <c r="P124">
        <v>-1.8599999999999998E-2</v>
      </c>
      <c r="Q124">
        <v>-0.26690000000000003</v>
      </c>
      <c r="R124">
        <v>-0.46310000000000001</v>
      </c>
      <c r="S124" t="s">
        <v>1382</v>
      </c>
      <c r="T124" t="s">
        <v>1383</v>
      </c>
      <c r="U124" t="s">
        <v>1384</v>
      </c>
      <c r="V124">
        <v>-65.570139949999998</v>
      </c>
      <c r="W124">
        <v>864</v>
      </c>
      <c r="X124" t="s">
        <v>1385</v>
      </c>
    </row>
    <row r="125" spans="1:24" x14ac:dyDescent="0.25">
      <c r="A125" s="5">
        <v>44841</v>
      </c>
      <c r="B125" t="s">
        <v>1386</v>
      </c>
      <c r="C125" t="s">
        <v>1387</v>
      </c>
      <c r="D125">
        <v>-2.6800000000000001E-2</v>
      </c>
      <c r="F125" t="s">
        <v>797</v>
      </c>
      <c r="G125" t="s">
        <v>797</v>
      </c>
      <c r="H125" t="s">
        <v>558</v>
      </c>
      <c r="I125" t="str">
        <f>_xlfn.CONCAT(Tabla24[[#This Row],[Rating técnico2 elementos]],"-",Tabla24[[#This Row],[Valoración de medias móviles2 elementos]],"-",Tabla24[[#This Row],[Valoración de los osciladoresNeutro]])</f>
        <v>Strong Sell-Strong Sell-Sell</v>
      </c>
      <c r="J125" t="s">
        <v>1388</v>
      </c>
      <c r="K125">
        <v>1.9900000000000001E-2</v>
      </c>
      <c r="M125">
        <v>0.17</v>
      </c>
      <c r="N125" t="s">
        <v>1389</v>
      </c>
      <c r="O125">
        <v>-7.0800000000000002E-2</v>
      </c>
      <c r="P125">
        <v>-5.3699999999999998E-2</v>
      </c>
      <c r="Q125">
        <v>-0.2288</v>
      </c>
      <c r="R125">
        <v>-0.33150000000000002</v>
      </c>
      <c r="S125" t="s">
        <v>1390</v>
      </c>
      <c r="T125" t="s">
        <v>1391</v>
      </c>
      <c r="U125" t="s">
        <v>1392</v>
      </c>
      <c r="V125">
        <v>-14.132397750000001</v>
      </c>
      <c r="W125" t="s">
        <v>1393</v>
      </c>
      <c r="X125" t="s">
        <v>1394</v>
      </c>
    </row>
    <row r="126" spans="1:24" x14ac:dyDescent="0.25">
      <c r="A126" s="5">
        <v>44841</v>
      </c>
      <c r="B126" t="s">
        <v>1395</v>
      </c>
      <c r="C126" t="s">
        <v>1396</v>
      </c>
      <c r="D126">
        <v>-2.69E-2</v>
      </c>
      <c r="F126" t="s">
        <v>797</v>
      </c>
      <c r="G126" t="s">
        <v>797</v>
      </c>
      <c r="H126" t="s">
        <v>558</v>
      </c>
      <c r="I126" t="str">
        <f>_xlfn.CONCAT(Tabla24[[#This Row],[Rating técnico2 elementos]],"-",Tabla24[[#This Row],[Valoración de medias móviles2 elementos]],"-",Tabla24[[#This Row],[Valoración de los osciladoresNeutro]])</f>
        <v>Strong Sell-Strong Sell-Sell</v>
      </c>
      <c r="J126" t="s">
        <v>1397</v>
      </c>
      <c r="K126">
        <v>2.8999999999999998E-3</v>
      </c>
      <c r="L126" t="s">
        <v>369</v>
      </c>
      <c r="M126">
        <v>0.03</v>
      </c>
      <c r="N126" t="s">
        <v>1398</v>
      </c>
      <c r="O126">
        <v>-6.9400000000000003E-2</v>
      </c>
      <c r="P126">
        <v>-3.7600000000000001E-2</v>
      </c>
      <c r="Q126">
        <v>-0.24429999999999999</v>
      </c>
      <c r="R126">
        <v>-0.22500000000000001</v>
      </c>
      <c r="S126" t="s">
        <v>1399</v>
      </c>
      <c r="T126" t="s">
        <v>1400</v>
      </c>
      <c r="U126" t="s">
        <v>1401</v>
      </c>
      <c r="V126">
        <v>-74.538933369999995</v>
      </c>
      <c r="W126">
        <v>17</v>
      </c>
      <c r="X126" t="s">
        <v>409</v>
      </c>
    </row>
    <row r="127" spans="1:24" x14ac:dyDescent="0.25">
      <c r="A127" s="5">
        <v>44841</v>
      </c>
      <c r="B127" t="s">
        <v>1402</v>
      </c>
      <c r="C127" t="s">
        <v>1403</v>
      </c>
      <c r="D127">
        <v>-2.93E-2</v>
      </c>
      <c r="F127" t="s">
        <v>797</v>
      </c>
      <c r="G127" t="s">
        <v>797</v>
      </c>
      <c r="H127" t="s">
        <v>558</v>
      </c>
      <c r="I127" t="str">
        <f>_xlfn.CONCAT(Tabla24[[#This Row],[Rating técnico2 elementos]],"-",Tabla24[[#This Row],[Valoración de medias móviles2 elementos]],"-",Tabla24[[#This Row],[Valoración de los osciladoresNeutro]])</f>
        <v>Strong Sell-Strong Sell-Sell</v>
      </c>
      <c r="J127" t="s">
        <v>1404</v>
      </c>
      <c r="K127">
        <v>2.3400000000000001E-2</v>
      </c>
      <c r="L127" t="s">
        <v>369</v>
      </c>
      <c r="M127">
        <v>0.31</v>
      </c>
      <c r="N127" t="s">
        <v>1405</v>
      </c>
      <c r="O127">
        <v>-0.1678</v>
      </c>
      <c r="P127">
        <v>-0.20380000000000001</v>
      </c>
      <c r="Q127">
        <v>-0.33329999999999999</v>
      </c>
      <c r="R127">
        <v>-0.43830000000000002</v>
      </c>
      <c r="S127" t="s">
        <v>1406</v>
      </c>
      <c r="T127" t="s">
        <v>1407</v>
      </c>
      <c r="U127" t="s">
        <v>1408</v>
      </c>
      <c r="V127">
        <v>-92.185649990000002</v>
      </c>
      <c r="W127">
        <v>920</v>
      </c>
      <c r="X127" t="s">
        <v>1409</v>
      </c>
    </row>
    <row r="128" spans="1:24" x14ac:dyDescent="0.25">
      <c r="A128" s="5">
        <v>44841</v>
      </c>
      <c r="B128" t="s">
        <v>1410</v>
      </c>
      <c r="C128" t="s">
        <v>1411</v>
      </c>
      <c r="D128">
        <v>-3.2099999999999997E-2</v>
      </c>
      <c r="F128" t="s">
        <v>797</v>
      </c>
      <c r="G128" t="s">
        <v>797</v>
      </c>
      <c r="H128" t="s">
        <v>558</v>
      </c>
      <c r="I128" t="str">
        <f>_xlfn.CONCAT(Tabla24[[#This Row],[Rating técnico2 elementos]],"-",Tabla24[[#This Row],[Valoración de medias móviles2 elementos]],"-",Tabla24[[#This Row],[Valoración de los osciladoresNeutro]])</f>
        <v>Strong Sell-Strong Sell-Sell</v>
      </c>
      <c r="J128" t="s">
        <v>1412</v>
      </c>
      <c r="K128">
        <v>2.29E-2</v>
      </c>
      <c r="L128" t="s">
        <v>369</v>
      </c>
      <c r="M128">
        <v>0.51</v>
      </c>
      <c r="N128" t="s">
        <v>1413</v>
      </c>
      <c r="O128">
        <v>-0.1197</v>
      </c>
      <c r="P128">
        <v>-0.1313</v>
      </c>
      <c r="Q128">
        <v>-0.16139999999999999</v>
      </c>
      <c r="R128">
        <v>-0.42449999999999999</v>
      </c>
      <c r="S128" t="s">
        <v>1414</v>
      </c>
      <c r="T128" t="s">
        <v>1415</v>
      </c>
      <c r="U128" t="s">
        <v>1416</v>
      </c>
      <c r="V128">
        <v>-35.390162660000001</v>
      </c>
      <c r="W128">
        <v>913</v>
      </c>
      <c r="X128" t="s">
        <v>1417</v>
      </c>
    </row>
    <row r="129" spans="1:24" x14ac:dyDescent="0.25">
      <c r="A129" s="5">
        <v>44841</v>
      </c>
      <c r="B129" t="s">
        <v>1418</v>
      </c>
      <c r="C129" t="s">
        <v>1419</v>
      </c>
      <c r="D129">
        <v>-3.2599999999999997E-2</v>
      </c>
      <c r="F129" t="s">
        <v>797</v>
      </c>
      <c r="G129" t="s">
        <v>797</v>
      </c>
      <c r="H129" t="s">
        <v>558</v>
      </c>
      <c r="I129" t="str">
        <f>_xlfn.CONCAT(Tabla24[[#This Row],[Rating técnico2 elementos]],"-",Tabla24[[#This Row],[Valoración de medias móviles2 elementos]],"-",Tabla24[[#This Row],[Valoración de los osciladoresNeutro]])</f>
        <v>Strong Sell-Strong Sell-Sell</v>
      </c>
      <c r="J129" t="s">
        <v>1420</v>
      </c>
      <c r="K129">
        <v>2.8500000000000001E-2</v>
      </c>
      <c r="L129" t="s">
        <v>369</v>
      </c>
      <c r="M129">
        <v>0.23</v>
      </c>
      <c r="N129" t="s">
        <v>1421</v>
      </c>
      <c r="O129">
        <v>-4.53E-2</v>
      </c>
      <c r="P129">
        <v>-6.5100000000000005E-2</v>
      </c>
      <c r="Q129">
        <v>-0.26329999999999998</v>
      </c>
      <c r="R129">
        <v>-0.15110000000000001</v>
      </c>
      <c r="S129" t="s">
        <v>1422</v>
      </c>
      <c r="T129" t="s">
        <v>1423</v>
      </c>
      <c r="U129" t="s">
        <v>1424</v>
      </c>
      <c r="V129">
        <v>-0.43992663999999998</v>
      </c>
      <c r="W129" t="s">
        <v>1425</v>
      </c>
      <c r="X129" t="s">
        <v>1426</v>
      </c>
    </row>
    <row r="130" spans="1:24" x14ac:dyDescent="0.25">
      <c r="A130" s="5">
        <v>44841</v>
      </c>
      <c r="B130" t="s">
        <v>1427</v>
      </c>
      <c r="C130" t="s">
        <v>1428</v>
      </c>
      <c r="D130">
        <v>-3.4299999999999997E-2</v>
      </c>
      <c r="F130" t="s">
        <v>797</v>
      </c>
      <c r="G130" t="s">
        <v>797</v>
      </c>
      <c r="H130" t="s">
        <v>558</v>
      </c>
      <c r="I130" t="str">
        <f>_xlfn.CONCAT(Tabla24[[#This Row],[Rating técnico2 elementos]],"-",Tabla24[[#This Row],[Valoración de medias móviles2 elementos]],"-",Tabla24[[#This Row],[Valoración de los osciladoresNeutro]])</f>
        <v>Strong Sell-Strong Sell-Sell</v>
      </c>
      <c r="J130" t="s">
        <v>1429</v>
      </c>
      <c r="K130">
        <v>4.8899999999999999E-2</v>
      </c>
      <c r="M130">
        <v>7.0000000000000007E-2</v>
      </c>
      <c r="N130" t="s">
        <v>1430</v>
      </c>
      <c r="O130">
        <v>-9.2799999999999994E-2</v>
      </c>
      <c r="P130">
        <v>-0.16309999999999999</v>
      </c>
      <c r="Q130">
        <v>-0.30559999999999998</v>
      </c>
      <c r="R130">
        <v>-0.32790000000000002</v>
      </c>
      <c r="S130" t="s">
        <v>1431</v>
      </c>
      <c r="T130" t="s">
        <v>1432</v>
      </c>
      <c r="U130" t="s">
        <v>1433</v>
      </c>
      <c r="V130">
        <v>-0.82665792999999999</v>
      </c>
      <c r="W130" t="s">
        <v>1434</v>
      </c>
      <c r="X130" t="s">
        <v>1435</v>
      </c>
    </row>
    <row r="131" spans="1:24" x14ac:dyDescent="0.25">
      <c r="A131" s="5">
        <v>44841</v>
      </c>
      <c r="B131" t="s">
        <v>1436</v>
      </c>
      <c r="C131" t="s">
        <v>1437</v>
      </c>
      <c r="D131">
        <v>-3.5099999999999999E-2</v>
      </c>
      <c r="F131" t="s">
        <v>797</v>
      </c>
      <c r="G131" t="s">
        <v>797</v>
      </c>
      <c r="H131" t="s">
        <v>558</v>
      </c>
      <c r="I131" t="str">
        <f>_xlfn.CONCAT(Tabla24[[#This Row],[Rating técnico2 elementos]],"-",Tabla24[[#This Row],[Valoración de medias móviles2 elementos]],"-",Tabla24[[#This Row],[Valoración de los osciladoresNeutro]])</f>
        <v>Strong Sell-Strong Sell-Sell</v>
      </c>
      <c r="J131" t="s">
        <v>1438</v>
      </c>
      <c r="K131">
        <v>2.1000000000000001E-2</v>
      </c>
      <c r="M131">
        <v>0.03</v>
      </c>
      <c r="N131" t="s">
        <v>1439</v>
      </c>
      <c r="O131">
        <v>-9.6699999999999994E-2</v>
      </c>
      <c r="P131">
        <v>-5.5199999999999999E-2</v>
      </c>
      <c r="Q131">
        <v>-0.1802</v>
      </c>
      <c r="R131">
        <v>-4.6699999999999998E-2</v>
      </c>
      <c r="S131" t="s">
        <v>1440</v>
      </c>
      <c r="T131" t="s">
        <v>1441</v>
      </c>
      <c r="U131" t="s">
        <v>1442</v>
      </c>
      <c r="V131">
        <v>-73.778948650000004</v>
      </c>
      <c r="W131">
        <v>818</v>
      </c>
      <c r="X131" t="s">
        <v>1443</v>
      </c>
    </row>
    <row r="132" spans="1:24" x14ac:dyDescent="0.25">
      <c r="A132" s="5">
        <v>44841</v>
      </c>
      <c r="B132" t="s">
        <v>1444</v>
      </c>
      <c r="C132" t="s">
        <v>1445</v>
      </c>
      <c r="D132">
        <v>-8.4400000000000003E-2</v>
      </c>
      <c r="F132" t="s">
        <v>797</v>
      </c>
      <c r="G132" t="s">
        <v>797</v>
      </c>
      <c r="H132" t="s">
        <v>558</v>
      </c>
      <c r="I132" t="str">
        <f>_xlfn.CONCAT(Tabla24[[#This Row],[Rating técnico2 elementos]],"-",Tabla24[[#This Row],[Valoración de medias móviles2 elementos]],"-",Tabla24[[#This Row],[Valoración de los osciladoresNeutro]])</f>
        <v>Strong Sell-Strong Sell-Sell</v>
      </c>
      <c r="J132" t="s">
        <v>1446</v>
      </c>
      <c r="K132">
        <v>2.2200000000000001E-2</v>
      </c>
      <c r="M132">
        <v>0.18</v>
      </c>
      <c r="N132" t="s">
        <v>1447</v>
      </c>
      <c r="O132">
        <v>-8.77E-2</v>
      </c>
      <c r="P132">
        <v>-6.3700000000000007E-2</v>
      </c>
      <c r="Q132">
        <v>-0.152</v>
      </c>
      <c r="R132">
        <v>0.05</v>
      </c>
      <c r="S132" t="s">
        <v>1448</v>
      </c>
      <c r="T132" t="s">
        <v>1449</v>
      </c>
      <c r="U132" t="s">
        <v>1450</v>
      </c>
      <c r="V132">
        <v>-9.8296533400000001</v>
      </c>
      <c r="W132">
        <v>410</v>
      </c>
      <c r="X132" t="s">
        <v>1451</v>
      </c>
    </row>
    <row r="133" spans="1:24" x14ac:dyDescent="0.25">
      <c r="A133" s="5">
        <v>44852</v>
      </c>
      <c r="B133" t="s">
        <v>1354</v>
      </c>
      <c r="C133" t="s">
        <v>1452</v>
      </c>
      <c r="D133">
        <v>2.1399999999999999E-2</v>
      </c>
      <c r="F133" t="s">
        <v>558</v>
      </c>
      <c r="G133" t="s">
        <v>797</v>
      </c>
      <c r="H133" t="s">
        <v>412</v>
      </c>
      <c r="I133" t="s">
        <v>1453</v>
      </c>
      <c r="J133">
        <v>2.7099999999999999E-2</v>
      </c>
      <c r="K133" t="s">
        <v>369</v>
      </c>
      <c r="L133">
        <v>0.99</v>
      </c>
      <c r="M133" t="s">
        <v>1454</v>
      </c>
      <c r="N133" t="s">
        <v>1455</v>
      </c>
      <c r="O133" t="s">
        <v>1456</v>
      </c>
      <c r="P133" t="s">
        <v>1457</v>
      </c>
      <c r="Q133" t="s">
        <v>1458</v>
      </c>
      <c r="R133" t="s">
        <v>1459</v>
      </c>
      <c r="S133" t="s">
        <v>1460</v>
      </c>
      <c r="T133" t="s">
        <v>1461</v>
      </c>
      <c r="U133" t="s">
        <v>1462</v>
      </c>
      <c r="V133" t="s">
        <v>1463</v>
      </c>
      <c r="W133" t="s">
        <v>911</v>
      </c>
    </row>
    <row r="134" spans="1:24" x14ac:dyDescent="0.25">
      <c r="A134" s="5">
        <v>44852</v>
      </c>
      <c r="B134" t="s">
        <v>859</v>
      </c>
      <c r="C134" t="s">
        <v>1464</v>
      </c>
      <c r="D134">
        <v>8.8999999999999999E-3</v>
      </c>
      <c r="F134" t="s">
        <v>558</v>
      </c>
      <c r="G134" t="s">
        <v>797</v>
      </c>
      <c r="H134" t="s">
        <v>412</v>
      </c>
      <c r="I134" t="s">
        <v>1465</v>
      </c>
      <c r="J134">
        <v>3.2800000000000003E-2</v>
      </c>
      <c r="L134">
        <v>1.38</v>
      </c>
      <c r="M134" t="s">
        <v>1466</v>
      </c>
      <c r="N134" t="s">
        <v>1467</v>
      </c>
      <c r="O134" t="s">
        <v>1468</v>
      </c>
      <c r="P134" t="s">
        <v>1469</v>
      </c>
      <c r="Q134" t="s">
        <v>1470</v>
      </c>
      <c r="R134" t="s">
        <v>1471</v>
      </c>
      <c r="S134" t="s">
        <v>1472</v>
      </c>
      <c r="T134" t="s">
        <v>1473</v>
      </c>
      <c r="U134" t="s">
        <v>1474</v>
      </c>
      <c r="V134" t="s">
        <v>1475</v>
      </c>
      <c r="W134" t="s">
        <v>1476</v>
      </c>
    </row>
    <row r="135" spans="1:24" x14ac:dyDescent="0.25">
      <c r="A135" s="5">
        <v>44852</v>
      </c>
      <c r="B135" t="s">
        <v>787</v>
      </c>
      <c r="C135" t="s">
        <v>1477</v>
      </c>
      <c r="D135">
        <v>6.4000000000000003E-3</v>
      </c>
      <c r="F135" t="s">
        <v>558</v>
      </c>
      <c r="G135" t="s">
        <v>797</v>
      </c>
      <c r="H135" t="s">
        <v>412</v>
      </c>
      <c r="I135" t="s">
        <v>1478</v>
      </c>
      <c r="J135">
        <v>2.4500000000000001E-2</v>
      </c>
      <c r="L135">
        <v>0.11</v>
      </c>
      <c r="M135" t="s">
        <v>1479</v>
      </c>
      <c r="N135" t="s">
        <v>1480</v>
      </c>
      <c r="O135" t="s">
        <v>1481</v>
      </c>
      <c r="P135" t="s">
        <v>1482</v>
      </c>
      <c r="Q135">
        <v>0.35120000000000001</v>
      </c>
      <c r="R135" t="s">
        <v>1483</v>
      </c>
      <c r="S135" t="s">
        <v>1484</v>
      </c>
      <c r="T135" t="s">
        <v>1485</v>
      </c>
      <c r="U135" t="s">
        <v>1486</v>
      </c>
      <c r="V135" t="s">
        <v>1487</v>
      </c>
      <c r="W135" t="s">
        <v>538</v>
      </c>
    </row>
    <row r="136" spans="1:24" x14ac:dyDescent="0.25">
      <c r="A136" s="5">
        <v>44852</v>
      </c>
      <c r="B136" t="s">
        <v>933</v>
      </c>
      <c r="C136" t="s">
        <v>1488</v>
      </c>
      <c r="D136">
        <v>1.4200000000000001E-2</v>
      </c>
      <c r="F136" t="s">
        <v>558</v>
      </c>
      <c r="G136" t="s">
        <v>797</v>
      </c>
      <c r="H136" t="s">
        <v>412</v>
      </c>
      <c r="I136" t="s">
        <v>1489</v>
      </c>
      <c r="J136">
        <v>1.35E-2</v>
      </c>
      <c r="K136" t="s">
        <v>369</v>
      </c>
      <c r="L136">
        <v>0.95</v>
      </c>
      <c r="M136" t="s">
        <v>1490</v>
      </c>
      <c r="N136" t="s">
        <v>1491</v>
      </c>
      <c r="O136" t="s">
        <v>1492</v>
      </c>
      <c r="P136" t="s">
        <v>1493</v>
      </c>
      <c r="Q136" t="s">
        <v>1494</v>
      </c>
      <c r="R136" t="s">
        <v>1495</v>
      </c>
      <c r="S136" t="s">
        <v>1496</v>
      </c>
      <c r="T136" t="s">
        <v>1497</v>
      </c>
      <c r="U136" t="s">
        <v>1498</v>
      </c>
      <c r="V136">
        <v>132</v>
      </c>
      <c r="W136" t="s">
        <v>409</v>
      </c>
    </row>
    <row r="137" spans="1:24" x14ac:dyDescent="0.25">
      <c r="A137" s="5">
        <v>44852</v>
      </c>
      <c r="B137" t="s">
        <v>428</v>
      </c>
      <c r="C137" t="s">
        <v>1499</v>
      </c>
      <c r="D137">
        <v>1.7100000000000001E-2</v>
      </c>
      <c r="F137" t="s">
        <v>558</v>
      </c>
      <c r="G137" t="s">
        <v>797</v>
      </c>
      <c r="H137" t="s">
        <v>412</v>
      </c>
      <c r="I137" t="s">
        <v>1500</v>
      </c>
      <c r="J137">
        <v>1.0500000000000001E-2</v>
      </c>
      <c r="K137" t="s">
        <v>369</v>
      </c>
      <c r="L137">
        <v>0.28999999999999998</v>
      </c>
      <c r="M137" t="s">
        <v>1501</v>
      </c>
      <c r="N137" t="s">
        <v>1502</v>
      </c>
      <c r="O137" t="s">
        <v>1503</v>
      </c>
      <c r="P137" t="s">
        <v>1504</v>
      </c>
      <c r="Q137" t="s">
        <v>1505</v>
      </c>
      <c r="R137" t="s">
        <v>1506</v>
      </c>
      <c r="S137" t="s">
        <v>1507</v>
      </c>
      <c r="T137" t="s">
        <v>1508</v>
      </c>
      <c r="U137" t="s">
        <v>1509</v>
      </c>
      <c r="V137">
        <v>320</v>
      </c>
      <c r="W137" t="s">
        <v>409</v>
      </c>
    </row>
    <row r="138" spans="1:24" x14ac:dyDescent="0.25">
      <c r="A138" s="5">
        <v>44852</v>
      </c>
      <c r="B138" t="s">
        <v>722</v>
      </c>
      <c r="C138" t="s">
        <v>1510</v>
      </c>
      <c r="D138">
        <v>6.7999999999999996E-3</v>
      </c>
      <c r="F138" t="s">
        <v>558</v>
      </c>
      <c r="G138" t="s">
        <v>797</v>
      </c>
      <c r="H138" t="s">
        <v>412</v>
      </c>
      <c r="I138" t="s">
        <v>1511</v>
      </c>
      <c r="J138">
        <v>2.58E-2</v>
      </c>
      <c r="K138" t="s">
        <v>369</v>
      </c>
      <c r="L138">
        <v>1.1200000000000001</v>
      </c>
      <c r="M138" t="s">
        <v>1512</v>
      </c>
      <c r="N138" t="s">
        <v>1513</v>
      </c>
      <c r="O138">
        <v>1.2999999999999999E-3</v>
      </c>
      <c r="P138" t="s">
        <v>1514</v>
      </c>
      <c r="Q138">
        <v>1E-4</v>
      </c>
      <c r="R138" t="s">
        <v>1515</v>
      </c>
      <c r="S138" t="s">
        <v>1516</v>
      </c>
      <c r="T138" t="s">
        <v>1517</v>
      </c>
      <c r="U138">
        <v>0.13023468999999999</v>
      </c>
      <c r="V138" t="s">
        <v>1518</v>
      </c>
      <c r="W138" t="s">
        <v>1519</v>
      </c>
    </row>
    <row r="139" spans="1:24" x14ac:dyDescent="0.25">
      <c r="A139" s="5">
        <v>44852</v>
      </c>
      <c r="B139" t="s">
        <v>1294</v>
      </c>
      <c r="C139" t="s">
        <v>1520</v>
      </c>
      <c r="D139">
        <v>1.9E-3</v>
      </c>
      <c r="F139" t="s">
        <v>558</v>
      </c>
      <c r="G139" t="s">
        <v>797</v>
      </c>
      <c r="H139" t="s">
        <v>412</v>
      </c>
      <c r="I139" t="s">
        <v>1521</v>
      </c>
      <c r="J139">
        <v>1.95E-2</v>
      </c>
      <c r="K139" t="s">
        <v>369</v>
      </c>
      <c r="L139">
        <v>0.13</v>
      </c>
      <c r="M139" t="s">
        <v>1522</v>
      </c>
      <c r="N139" t="s">
        <v>1523</v>
      </c>
      <c r="O139" t="s">
        <v>1524</v>
      </c>
      <c r="P139" t="s">
        <v>1525</v>
      </c>
      <c r="Q139" t="s">
        <v>1526</v>
      </c>
      <c r="R139" t="s">
        <v>1527</v>
      </c>
      <c r="S139" t="s">
        <v>1528</v>
      </c>
      <c r="T139" t="s">
        <v>1529</v>
      </c>
      <c r="U139" t="s">
        <v>1530</v>
      </c>
      <c r="V139" t="s">
        <v>1531</v>
      </c>
      <c r="W139" t="s">
        <v>1532</v>
      </c>
    </row>
    <row r="140" spans="1:24" x14ac:dyDescent="0.25">
      <c r="A140" s="5">
        <v>44852</v>
      </c>
      <c r="B140" t="s">
        <v>1116</v>
      </c>
      <c r="C140" t="s">
        <v>1533</v>
      </c>
      <c r="D140">
        <v>2.5600000000000001E-2</v>
      </c>
      <c r="F140" t="s">
        <v>558</v>
      </c>
      <c r="G140" t="s">
        <v>797</v>
      </c>
      <c r="H140" t="s">
        <v>412</v>
      </c>
      <c r="I140" t="s">
        <v>1534</v>
      </c>
      <c r="J140">
        <v>9.1999999999999998E-3</v>
      </c>
      <c r="K140" t="s">
        <v>369</v>
      </c>
      <c r="L140">
        <v>0.08</v>
      </c>
      <c r="M140" t="s">
        <v>1535</v>
      </c>
      <c r="N140" t="s">
        <v>1536</v>
      </c>
      <c r="O140" t="s">
        <v>1537</v>
      </c>
      <c r="P140" t="s">
        <v>1538</v>
      </c>
      <c r="Q140" t="s">
        <v>1539</v>
      </c>
      <c r="R140" t="s">
        <v>1540</v>
      </c>
      <c r="S140" t="s">
        <v>1541</v>
      </c>
      <c r="T140" t="s">
        <v>1542</v>
      </c>
      <c r="U140" t="s">
        <v>1543</v>
      </c>
      <c r="V140">
        <v>101</v>
      </c>
      <c r="W140" t="s">
        <v>1544</v>
      </c>
    </row>
    <row r="141" spans="1:24" x14ac:dyDescent="0.25">
      <c r="A141" s="5">
        <v>44852</v>
      </c>
      <c r="B141" t="s">
        <v>1444</v>
      </c>
      <c r="C141" t="s">
        <v>1545</v>
      </c>
      <c r="D141">
        <v>2.1299999999999999E-2</v>
      </c>
      <c r="F141" t="s">
        <v>558</v>
      </c>
      <c r="G141" t="s">
        <v>797</v>
      </c>
      <c r="H141" t="s">
        <v>412</v>
      </c>
      <c r="I141" t="s">
        <v>1546</v>
      </c>
      <c r="J141">
        <v>1.2200000000000001E-2</v>
      </c>
      <c r="L141">
        <v>0.12</v>
      </c>
      <c r="M141" t="s">
        <v>1547</v>
      </c>
      <c r="N141" t="s">
        <v>1548</v>
      </c>
      <c r="O141" t="s">
        <v>1549</v>
      </c>
      <c r="P141" t="s">
        <v>1550</v>
      </c>
      <c r="Q141">
        <v>3.1600000000000003E-2</v>
      </c>
      <c r="R141" t="s">
        <v>1551</v>
      </c>
      <c r="S141" t="s">
        <v>1552</v>
      </c>
      <c r="T141" t="s">
        <v>1553</v>
      </c>
      <c r="U141" t="s">
        <v>1554</v>
      </c>
      <c r="V141">
        <v>42</v>
      </c>
      <c r="W141" t="s">
        <v>1555</v>
      </c>
    </row>
    <row r="142" spans="1:24" x14ac:dyDescent="0.25">
      <c r="A142" s="5">
        <v>44852</v>
      </c>
      <c r="B142" t="s">
        <v>1165</v>
      </c>
      <c r="C142" t="s">
        <v>1556</v>
      </c>
      <c r="D142">
        <v>1.1999999999999999E-3</v>
      </c>
      <c r="F142" t="s">
        <v>558</v>
      </c>
      <c r="G142" t="s">
        <v>797</v>
      </c>
      <c r="H142" t="s">
        <v>412</v>
      </c>
      <c r="I142" t="s">
        <v>1557</v>
      </c>
      <c r="J142">
        <v>3.0599999999999999E-2</v>
      </c>
      <c r="K142" t="s">
        <v>369</v>
      </c>
      <c r="L142">
        <v>0.47</v>
      </c>
      <c r="M142" t="s">
        <v>1558</v>
      </c>
      <c r="N142" t="s">
        <v>1559</v>
      </c>
      <c r="O142" t="s">
        <v>1560</v>
      </c>
      <c r="P142" t="s">
        <v>1561</v>
      </c>
      <c r="Q142" t="s">
        <v>1562</v>
      </c>
      <c r="R142" t="s">
        <v>1563</v>
      </c>
      <c r="S142" t="s">
        <v>1564</v>
      </c>
      <c r="T142" t="s">
        <v>1565</v>
      </c>
      <c r="U142" t="s">
        <v>1566</v>
      </c>
      <c r="V142" t="s">
        <v>1567</v>
      </c>
      <c r="W142" t="s">
        <v>1568</v>
      </c>
    </row>
    <row r="143" spans="1:24" x14ac:dyDescent="0.25">
      <c r="A143" s="5">
        <v>44852</v>
      </c>
      <c r="B143" t="s">
        <v>1328</v>
      </c>
      <c r="C143" t="s">
        <v>1569</v>
      </c>
      <c r="D143">
        <v>1.21E-2</v>
      </c>
      <c r="F143" t="s">
        <v>558</v>
      </c>
      <c r="G143" t="s">
        <v>797</v>
      </c>
      <c r="H143" t="s">
        <v>412</v>
      </c>
      <c r="I143" t="s">
        <v>1570</v>
      </c>
      <c r="J143">
        <v>4.3499999999999997E-2</v>
      </c>
      <c r="K143" t="s">
        <v>369</v>
      </c>
      <c r="L143">
        <v>0.56000000000000005</v>
      </c>
      <c r="M143" t="s">
        <v>1571</v>
      </c>
      <c r="N143" t="s">
        <v>1572</v>
      </c>
      <c r="O143" t="s">
        <v>1480</v>
      </c>
      <c r="P143" t="s">
        <v>1573</v>
      </c>
      <c r="Q143" t="s">
        <v>1574</v>
      </c>
      <c r="R143" t="s">
        <v>1575</v>
      </c>
      <c r="S143" t="s">
        <v>1576</v>
      </c>
      <c r="T143" t="s">
        <v>1577</v>
      </c>
      <c r="U143" t="s">
        <v>1578</v>
      </c>
      <c r="V143" t="s">
        <v>1579</v>
      </c>
      <c r="W143" t="s">
        <v>1580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DFCCF8-359B-4DF1-80AD-0ABF38530D9E}">
  <sheetPr codeName="Hoja4"/>
  <dimension ref="A1:X11"/>
  <sheetViews>
    <sheetView workbookViewId="0">
      <selection activeCell="X2" sqref="X2"/>
    </sheetView>
  </sheetViews>
  <sheetFormatPr baseColWidth="10" defaultRowHeight="15" x14ac:dyDescent="0.25"/>
  <cols>
    <col min="1" max="1" width="48" bestFit="1" customWidth="1"/>
    <col min="2" max="2" width="25.140625" hidden="1" customWidth="1"/>
    <col min="3" max="3" width="11.85546875" bestFit="1" customWidth="1"/>
    <col min="4" max="4" width="11.85546875" customWidth="1"/>
    <col min="5" max="5" width="13.140625" customWidth="1"/>
    <col min="6" max="6" width="21.28515625" customWidth="1"/>
    <col min="7" max="7" width="25.85546875" customWidth="1"/>
    <col min="8" max="8" width="13.140625" customWidth="1"/>
    <col min="9" max="9" width="10.42578125" bestFit="1" customWidth="1"/>
    <col min="10" max="10" width="12.42578125" customWidth="1"/>
    <col min="11" max="11" width="8.28515625" customWidth="1"/>
    <col min="12" max="13" width="18.5703125" customWidth="1"/>
    <col min="14" max="14" width="18.42578125" customWidth="1"/>
    <col min="15" max="15" width="19.28515625" customWidth="1"/>
    <col min="16" max="16" width="18" customWidth="1"/>
    <col min="17" max="17" width="16.85546875" customWidth="1"/>
    <col min="18" max="20" width="8.140625" bestFit="1" customWidth="1"/>
    <col min="21" max="22" width="15.42578125" bestFit="1" customWidth="1"/>
    <col min="23" max="23" width="14.140625" bestFit="1" customWidth="1"/>
    <col min="24" max="24" width="12.5703125" bestFit="1" customWidth="1"/>
  </cols>
  <sheetData>
    <row r="1" spans="1:24" ht="31.5" customHeight="1" x14ac:dyDescent="0.25">
      <c r="A1" s="15" t="s">
        <v>1708</v>
      </c>
      <c r="B1" s="16" t="s">
        <v>1707</v>
      </c>
      <c r="C1" s="17" t="s">
        <v>343</v>
      </c>
      <c r="D1" s="16" t="s">
        <v>1709</v>
      </c>
      <c r="E1" s="16" t="s">
        <v>1706</v>
      </c>
      <c r="F1" s="16" t="s">
        <v>1705</v>
      </c>
      <c r="G1" s="16" t="s">
        <v>347</v>
      </c>
      <c r="H1" s="16" t="s">
        <v>348</v>
      </c>
      <c r="I1" s="16" t="s">
        <v>1704</v>
      </c>
      <c r="J1" s="16" t="s">
        <v>351</v>
      </c>
      <c r="K1" s="16" t="s">
        <v>352</v>
      </c>
      <c r="L1" s="16" t="s">
        <v>1712</v>
      </c>
      <c r="M1" s="16" t="s">
        <v>1710</v>
      </c>
      <c r="N1" s="25" t="s">
        <v>349</v>
      </c>
      <c r="O1" s="16" t="s">
        <v>354</v>
      </c>
      <c r="P1" s="16" t="s">
        <v>1713</v>
      </c>
      <c r="Q1" s="16" t="s">
        <v>357</v>
      </c>
      <c r="R1" s="16" t="s">
        <v>358</v>
      </c>
      <c r="S1" s="16" t="s">
        <v>359</v>
      </c>
      <c r="T1" s="16" t="s">
        <v>360</v>
      </c>
      <c r="U1" s="16" t="s">
        <v>361</v>
      </c>
      <c r="V1" s="16" t="s">
        <v>362</v>
      </c>
      <c r="W1" s="16" t="s">
        <v>363</v>
      </c>
      <c r="X1" s="16" t="s">
        <v>364</v>
      </c>
    </row>
    <row r="2" spans="1:24" x14ac:dyDescent="0.25">
      <c r="A2" s="7" t="str">
        <f>LEFT(TRADINGVIEW_CDATA!$B3,FIND(" http",TRADINGVIEW_CDATA!$B3,1))</f>
        <v xml:space="preserve">FIHO/12DDEUTSCHE BANK MEXICO S.A. REIT </v>
      </c>
      <c r="B2" s="10" t="s">
        <v>1444</v>
      </c>
      <c r="C2" s="11" t="s">
        <v>1691</v>
      </c>
      <c r="D2" s="18">
        <v>1.3100000000000001E-2</v>
      </c>
      <c r="E2" s="12">
        <v>1.5599999999999999E-2</v>
      </c>
      <c r="F2" s="10" t="s">
        <v>1690</v>
      </c>
      <c r="G2" s="10">
        <v>662</v>
      </c>
      <c r="H2" s="10" t="s">
        <v>558</v>
      </c>
      <c r="I2" s="10" t="s">
        <v>797</v>
      </c>
      <c r="J2" s="10" t="s">
        <v>412</v>
      </c>
      <c r="K2" s="10"/>
      <c r="L2" s="10" t="s">
        <v>1689</v>
      </c>
      <c r="M2" s="19">
        <v>37.89</v>
      </c>
      <c r="N2" s="12">
        <v>1.3299999999999999E-2</v>
      </c>
      <c r="O2" s="20" t="s">
        <v>1688</v>
      </c>
      <c r="P2" s="10">
        <v>1.85</v>
      </c>
      <c r="Q2" s="10" t="s">
        <v>1687</v>
      </c>
      <c r="R2" s="10" t="s">
        <v>1686</v>
      </c>
      <c r="S2" s="10" t="s">
        <v>1685</v>
      </c>
      <c r="T2" s="12">
        <v>2.5899999999999999E-2</v>
      </c>
      <c r="U2" s="10" t="s">
        <v>1684</v>
      </c>
      <c r="V2" s="10" t="s">
        <v>1683</v>
      </c>
      <c r="W2" s="10" t="s">
        <v>1682</v>
      </c>
      <c r="X2" s="10" t="s">
        <v>1681</v>
      </c>
    </row>
    <row r="3" spans="1:24" x14ac:dyDescent="0.25">
      <c r="A3" s="7" t="str">
        <f>LEFT(TRADINGVIEW_CDATA!$B9,FIND(" http",TRADINGVIEW_CDATA!$B9,1))</f>
        <v xml:space="preserve">GMEXICO/BDGRUPO MEXICO SAB DE CV </v>
      </c>
      <c r="B3" s="10" t="s">
        <v>787</v>
      </c>
      <c r="C3" s="11" t="s">
        <v>1644</v>
      </c>
      <c r="D3" s="18">
        <v>2.5000000000000001E-3</v>
      </c>
      <c r="E3" s="12">
        <v>1.03E-2</v>
      </c>
      <c r="F3" s="10" t="s">
        <v>1643</v>
      </c>
      <c r="G3" s="10" t="s">
        <v>1642</v>
      </c>
      <c r="H3" s="10" t="s">
        <v>558</v>
      </c>
      <c r="I3" s="10" t="s">
        <v>797</v>
      </c>
      <c r="J3" s="10" t="s">
        <v>412</v>
      </c>
      <c r="K3" s="10" t="s">
        <v>369</v>
      </c>
      <c r="L3" s="10" t="s">
        <v>1641</v>
      </c>
      <c r="M3" s="19">
        <v>39.76</v>
      </c>
      <c r="N3" s="12">
        <v>2.4500000000000001E-2</v>
      </c>
      <c r="O3" s="20" t="s">
        <v>1640</v>
      </c>
      <c r="P3" s="10">
        <v>0.2</v>
      </c>
      <c r="Q3" s="10" t="s">
        <v>1639</v>
      </c>
      <c r="R3" s="10" t="s">
        <v>1638</v>
      </c>
      <c r="S3" s="10" t="s">
        <v>1637</v>
      </c>
      <c r="T3" s="12">
        <v>0.35639999999999999</v>
      </c>
      <c r="U3" s="10" t="s">
        <v>1636</v>
      </c>
      <c r="V3" s="10" t="s">
        <v>1635</v>
      </c>
      <c r="W3" s="10" t="s">
        <v>1634</v>
      </c>
      <c r="X3" s="10" t="s">
        <v>1633</v>
      </c>
    </row>
    <row r="4" spans="1:24" x14ac:dyDescent="0.25">
      <c r="A4" s="7" t="str">
        <f>LEFT(TRADINGVIEW_CDATA!$B2,FIND(" http",TRADINGVIEW_CDATA!$B2,1))</f>
        <v xml:space="preserve">CVSDCVS HEALTH CORPORATION </v>
      </c>
      <c r="B4" s="8" t="s">
        <v>1436</v>
      </c>
      <c r="C4" s="8" t="s">
        <v>1703</v>
      </c>
      <c r="D4" s="18">
        <v>2.0000000000000001E-4</v>
      </c>
      <c r="E4" s="9">
        <v>6.1999999999999998E-3</v>
      </c>
      <c r="F4" s="8" t="s">
        <v>1702</v>
      </c>
      <c r="G4" s="8" t="s">
        <v>1701</v>
      </c>
      <c r="H4" s="8" t="s">
        <v>558</v>
      </c>
      <c r="I4" s="8" t="s">
        <v>797</v>
      </c>
      <c r="J4" s="8" t="s">
        <v>412</v>
      </c>
      <c r="K4" s="8" t="s">
        <v>369</v>
      </c>
      <c r="L4" s="8" t="s">
        <v>1700</v>
      </c>
      <c r="M4" s="19">
        <v>43.86</v>
      </c>
      <c r="N4" s="9">
        <v>3.3399999999999999E-2</v>
      </c>
      <c r="O4" s="21" t="s">
        <v>1699</v>
      </c>
      <c r="P4" s="8">
        <v>26.6</v>
      </c>
      <c r="Q4" s="8" t="s">
        <v>1698</v>
      </c>
      <c r="R4" s="8" t="s">
        <v>1698</v>
      </c>
      <c r="S4" s="8" t="s">
        <v>1697</v>
      </c>
      <c r="T4" s="8" t="s">
        <v>1696</v>
      </c>
      <c r="U4" s="8" t="s">
        <v>1695</v>
      </c>
      <c r="V4" s="8" t="s">
        <v>1694</v>
      </c>
      <c r="W4" s="8" t="s">
        <v>1693</v>
      </c>
      <c r="X4" s="8" t="s">
        <v>1692</v>
      </c>
    </row>
    <row r="5" spans="1:24" hidden="1" x14ac:dyDescent="0.25">
      <c r="A5" s="7" t="str">
        <f>LEFT(TRADINGVIEW_CDATA!$B11,FIND(" http",TRADINGVIEW_CDATA!$B11,1))</f>
        <v xml:space="preserve">NIO/NDNIO INC </v>
      </c>
      <c r="B5" s="10" t="s">
        <v>1116</v>
      </c>
      <c r="C5" s="10" t="s">
        <v>1533</v>
      </c>
      <c r="D5" s="18">
        <v>0</v>
      </c>
      <c r="E5" s="12">
        <v>2.5600000000000001E-2</v>
      </c>
      <c r="F5" s="10" t="s">
        <v>1544</v>
      </c>
      <c r="G5" s="10">
        <v>101</v>
      </c>
      <c r="H5" s="10" t="s">
        <v>558</v>
      </c>
      <c r="I5" s="10" t="s">
        <v>797</v>
      </c>
      <c r="J5" s="10" t="s">
        <v>412</v>
      </c>
      <c r="K5" s="10" t="s">
        <v>369</v>
      </c>
      <c r="L5" s="10" t="s">
        <v>1534</v>
      </c>
      <c r="M5" s="19">
        <v>44.9</v>
      </c>
      <c r="N5" s="12">
        <v>9.1999999999999998E-3</v>
      </c>
      <c r="O5" s="20" t="s">
        <v>1535</v>
      </c>
      <c r="P5" s="10">
        <v>0.08</v>
      </c>
      <c r="Q5" s="10" t="s">
        <v>1536</v>
      </c>
      <c r="R5" s="10" t="s">
        <v>1537</v>
      </c>
      <c r="S5" s="10" t="s">
        <v>1538</v>
      </c>
      <c r="T5" s="10" t="s">
        <v>1539</v>
      </c>
      <c r="U5" s="10" t="s">
        <v>1540</v>
      </c>
      <c r="V5" s="10" t="s">
        <v>1541</v>
      </c>
      <c r="W5" s="10" t="s">
        <v>1542</v>
      </c>
      <c r="X5" s="10" t="s">
        <v>1543</v>
      </c>
    </row>
    <row r="6" spans="1:24" hidden="1" x14ac:dyDescent="0.25">
      <c r="A6" s="7" t="str">
        <f>LEFT(TRADINGVIEW_CDATA!$B8,FIND(" http",TRADINGVIEW_CDATA!$B8,1))</f>
        <v xml:space="preserve">TCEHY/NDTENCENT HOLDINGS LIMITED DR </v>
      </c>
      <c r="B6" s="8" t="s">
        <v>428</v>
      </c>
      <c r="C6" s="8" t="s">
        <v>1499</v>
      </c>
      <c r="D6" s="18">
        <v>-6.1000000000000004E-3</v>
      </c>
      <c r="E6" s="9">
        <v>1.7100000000000001E-2</v>
      </c>
      <c r="F6" s="8" t="s">
        <v>409</v>
      </c>
      <c r="G6" s="8">
        <v>320</v>
      </c>
      <c r="H6" s="8" t="s">
        <v>558</v>
      </c>
      <c r="I6" s="8" t="s">
        <v>797</v>
      </c>
      <c r="J6" s="8" t="s">
        <v>412</v>
      </c>
      <c r="K6" s="8" t="s">
        <v>369</v>
      </c>
      <c r="L6" s="8" t="s">
        <v>1500</v>
      </c>
      <c r="M6" s="19">
        <v>44.29</v>
      </c>
      <c r="N6" s="9">
        <v>1.0500000000000001E-2</v>
      </c>
      <c r="O6" s="21" t="s">
        <v>1501</v>
      </c>
      <c r="P6" s="8">
        <v>0.28999999999999998</v>
      </c>
      <c r="Q6" s="8" t="s">
        <v>1502</v>
      </c>
      <c r="R6" s="8" t="s">
        <v>1503</v>
      </c>
      <c r="S6" s="8" t="s">
        <v>1504</v>
      </c>
      <c r="T6" s="8" t="s">
        <v>1505</v>
      </c>
      <c r="U6" s="8" t="s">
        <v>1506</v>
      </c>
      <c r="V6" s="8" t="s">
        <v>1507</v>
      </c>
      <c r="W6" s="8" t="s">
        <v>1508</v>
      </c>
      <c r="X6" s="8" t="s">
        <v>1509</v>
      </c>
    </row>
    <row r="7" spans="1:24" hidden="1" x14ac:dyDescent="0.25">
      <c r="A7" s="7" t="str">
        <f>LEFT(TRADINGVIEW_CDATA!$B5,FIND(" http",TRADINGVIEW_CDATA!$B5,1))</f>
        <v xml:space="preserve">GMDGENERAL MOTORS CO </v>
      </c>
      <c r="B7" s="10" t="s">
        <v>722</v>
      </c>
      <c r="C7" s="10" t="s">
        <v>1667</v>
      </c>
      <c r="D7" s="18">
        <v>-6.3E-3</v>
      </c>
      <c r="E7" s="12">
        <v>7.3000000000000001E-3</v>
      </c>
      <c r="F7" s="10" t="s">
        <v>1666</v>
      </c>
      <c r="G7" s="10" t="s">
        <v>1665</v>
      </c>
      <c r="H7" s="10" t="s">
        <v>558</v>
      </c>
      <c r="I7" s="10" t="s">
        <v>797</v>
      </c>
      <c r="J7" s="10" t="s">
        <v>412</v>
      </c>
      <c r="K7" s="10"/>
      <c r="L7" s="10" t="s">
        <v>1664</v>
      </c>
      <c r="M7" s="19">
        <v>46.16</v>
      </c>
      <c r="N7" s="12">
        <v>2.58E-2</v>
      </c>
      <c r="O7" s="20" t="s">
        <v>1663</v>
      </c>
      <c r="P7" s="10">
        <v>1.22</v>
      </c>
      <c r="Q7" s="10" t="s">
        <v>1662</v>
      </c>
      <c r="R7" s="12">
        <v>1.8E-3</v>
      </c>
      <c r="S7" s="10" t="s">
        <v>1661</v>
      </c>
      <c r="T7" s="12">
        <v>6.9999999999999999E-4</v>
      </c>
      <c r="U7" s="10" t="s">
        <v>1660</v>
      </c>
      <c r="V7" s="10" t="s">
        <v>1659</v>
      </c>
      <c r="W7" s="10" t="s">
        <v>1658</v>
      </c>
      <c r="X7" s="10">
        <v>0.13087287</v>
      </c>
    </row>
    <row r="8" spans="1:24" hidden="1" x14ac:dyDescent="0.25">
      <c r="A8" s="7" t="str">
        <f>LEFT(TRADINGVIEW_CDATA!$B6,FIND(" http",TRADINGVIEW_CDATA!$B6,1))</f>
        <v xml:space="preserve">GOLD/NDBARRICK GOLD CORPORATION </v>
      </c>
      <c r="B8" s="8" t="s">
        <v>933</v>
      </c>
      <c r="C8" s="8" t="s">
        <v>1488</v>
      </c>
      <c r="D8" s="18">
        <v>-1.55E-2</v>
      </c>
      <c r="E8" s="9">
        <v>1.4200000000000001E-2</v>
      </c>
      <c r="F8" s="8" t="s">
        <v>409</v>
      </c>
      <c r="G8" s="8">
        <v>132</v>
      </c>
      <c r="H8" s="8" t="s">
        <v>558</v>
      </c>
      <c r="I8" s="8" t="s">
        <v>797</v>
      </c>
      <c r="J8" s="8" t="s">
        <v>412</v>
      </c>
      <c r="K8" s="8" t="s">
        <v>369</v>
      </c>
      <c r="L8" s="8" t="s">
        <v>1489</v>
      </c>
      <c r="M8" s="19">
        <v>34.729999999999997</v>
      </c>
      <c r="N8" s="9">
        <v>1.35E-2</v>
      </c>
      <c r="O8" s="21" t="s">
        <v>1490</v>
      </c>
      <c r="P8" s="8">
        <v>0.95</v>
      </c>
      <c r="Q8" s="8" t="s">
        <v>1491</v>
      </c>
      <c r="R8" s="8" t="s">
        <v>1492</v>
      </c>
      <c r="S8" s="8" t="s">
        <v>1493</v>
      </c>
      <c r="T8" s="8" t="s">
        <v>1494</v>
      </c>
      <c r="U8" s="8" t="s">
        <v>1495</v>
      </c>
      <c r="V8" s="8" t="s">
        <v>1496</v>
      </c>
      <c r="W8" s="8" t="s">
        <v>1497</v>
      </c>
      <c r="X8" s="8" t="s">
        <v>1498</v>
      </c>
    </row>
    <row r="9" spans="1:24" hidden="1" x14ac:dyDescent="0.25">
      <c r="A9" s="7" t="str">
        <f>LEFT(TRADINGVIEW_CDATA!$B4,FIND(" http",TRADINGVIEW_CDATA!$B4,1))</f>
        <v xml:space="preserve">AAPLDAPPLE INC </v>
      </c>
      <c r="B9" s="8" t="s">
        <v>859</v>
      </c>
      <c r="C9" s="8" t="s">
        <v>1680</v>
      </c>
      <c r="D9" s="18">
        <v>-1.7899999999999999E-2</v>
      </c>
      <c r="E9" s="9">
        <v>4.3E-3</v>
      </c>
      <c r="F9" s="8" t="s">
        <v>1679</v>
      </c>
      <c r="G9" s="8" t="s">
        <v>1678</v>
      </c>
      <c r="H9" s="8" t="s">
        <v>558</v>
      </c>
      <c r="I9" s="8" t="s">
        <v>797</v>
      </c>
      <c r="J9" s="8" t="s">
        <v>412</v>
      </c>
      <c r="K9" s="8" t="s">
        <v>369</v>
      </c>
      <c r="L9" s="8" t="s">
        <v>1677</v>
      </c>
      <c r="M9" s="19">
        <v>36.14</v>
      </c>
      <c r="N9" s="9">
        <v>3.3399999999999999E-2</v>
      </c>
      <c r="O9" s="21" t="s">
        <v>1676</v>
      </c>
      <c r="P9" s="8">
        <v>1.48</v>
      </c>
      <c r="Q9" s="8" t="s">
        <v>1675</v>
      </c>
      <c r="R9" s="8" t="s">
        <v>1674</v>
      </c>
      <c r="S9" s="8" t="s">
        <v>1673</v>
      </c>
      <c r="T9" s="8" t="s">
        <v>1672</v>
      </c>
      <c r="U9" s="8" t="s">
        <v>1671</v>
      </c>
      <c r="V9" s="8" t="s">
        <v>1670</v>
      </c>
      <c r="W9" s="8" t="s">
        <v>1669</v>
      </c>
      <c r="X9" s="8" t="s">
        <v>1668</v>
      </c>
    </row>
    <row r="10" spans="1:24" hidden="1" x14ac:dyDescent="0.25">
      <c r="A10" s="7" t="str">
        <f>LEFT(TRADINGVIEW_CDATA!$B10,FIND(" http",TRADINGVIEW_CDATA!$B10,1))</f>
        <v xml:space="preserve">QDQUALITAS COMPAÑÍA DE SEGUROS </v>
      </c>
      <c r="B10" s="8" t="s">
        <v>1294</v>
      </c>
      <c r="C10" s="8" t="s">
        <v>1632</v>
      </c>
      <c r="D10" s="18">
        <v>-2.1600000000000001E-2</v>
      </c>
      <c r="E10" s="9">
        <v>2.2000000000000001E-3</v>
      </c>
      <c r="F10" s="8" t="s">
        <v>1631</v>
      </c>
      <c r="G10" s="8" t="s">
        <v>1630</v>
      </c>
      <c r="H10" s="8" t="s">
        <v>558</v>
      </c>
      <c r="I10" s="8" t="s">
        <v>797</v>
      </c>
      <c r="J10" s="8" t="s">
        <v>412</v>
      </c>
      <c r="K10" s="8" t="s">
        <v>369</v>
      </c>
      <c r="L10" s="8" t="s">
        <v>1629</v>
      </c>
      <c r="M10" s="19">
        <v>45.89</v>
      </c>
      <c r="N10" s="9">
        <v>1.95E-2</v>
      </c>
      <c r="O10" s="21" t="s">
        <v>1628</v>
      </c>
      <c r="P10" s="8">
        <v>0.16</v>
      </c>
      <c r="Q10" s="8" t="s">
        <v>1627</v>
      </c>
      <c r="R10" s="8" t="s">
        <v>1626</v>
      </c>
      <c r="S10" s="8" t="s">
        <v>1625</v>
      </c>
      <c r="T10" s="8" t="s">
        <v>1624</v>
      </c>
      <c r="U10" s="8" t="s">
        <v>1623</v>
      </c>
      <c r="V10" s="8" t="s">
        <v>1622</v>
      </c>
      <c r="W10" s="8" t="s">
        <v>1621</v>
      </c>
      <c r="X10" s="8" t="s">
        <v>1620</v>
      </c>
    </row>
    <row r="11" spans="1:24" hidden="1" x14ac:dyDescent="0.25">
      <c r="A11" s="7" t="str">
        <f>LEFT(TRADINGVIEW_CDATA!$B7,FIND(" http",TRADINGVIEW_CDATA!$B7,1))</f>
        <v xml:space="preserve">WALMEXDWALMART DE MÉXICO Y CENTROAMÉRICA </v>
      </c>
      <c r="B11" s="13" t="s">
        <v>1337</v>
      </c>
      <c r="C11" s="13" t="s">
        <v>1657</v>
      </c>
      <c r="D11" s="18">
        <v>-0.1094</v>
      </c>
      <c r="E11" s="14">
        <v>2.2000000000000001E-3</v>
      </c>
      <c r="F11" s="13" t="s">
        <v>1656</v>
      </c>
      <c r="G11" s="13" t="s">
        <v>1655</v>
      </c>
      <c r="H11" s="13" t="s">
        <v>558</v>
      </c>
      <c r="I11" s="13" t="s">
        <v>797</v>
      </c>
      <c r="J11" s="13" t="s">
        <v>412</v>
      </c>
      <c r="K11" s="13" t="s">
        <v>369</v>
      </c>
      <c r="L11" s="13" t="s">
        <v>1654</v>
      </c>
      <c r="M11" s="19">
        <v>26.99</v>
      </c>
      <c r="N11" s="14">
        <v>7.5700000000000003E-2</v>
      </c>
      <c r="O11" s="22" t="s">
        <v>1653</v>
      </c>
      <c r="P11" s="13">
        <v>0.49</v>
      </c>
      <c r="Q11" s="13" t="s">
        <v>1652</v>
      </c>
      <c r="R11" s="13" t="s">
        <v>1651</v>
      </c>
      <c r="S11" s="13" t="s">
        <v>1650</v>
      </c>
      <c r="T11" s="13" t="s">
        <v>1649</v>
      </c>
      <c r="U11" s="13" t="s">
        <v>1648</v>
      </c>
      <c r="V11" s="13" t="s">
        <v>1647</v>
      </c>
      <c r="W11" s="13" t="s">
        <v>1646</v>
      </c>
      <c r="X11" s="13" t="s">
        <v>1645</v>
      </c>
    </row>
  </sheetData>
  <phoneticPr fontId="4" type="noConversion"/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2A161-ACB0-4B48-8BE7-2A06459C0155}">
  <sheetPr codeName="Hoja5"/>
  <dimension ref="A1:K1644"/>
  <sheetViews>
    <sheetView workbookViewId="0">
      <selection activeCell="B1" sqref="B1:B740"/>
    </sheetView>
  </sheetViews>
  <sheetFormatPr baseColWidth="10" defaultRowHeight="15" x14ac:dyDescent="0.25"/>
  <cols>
    <col min="1" max="1" width="10.7109375" bestFit="1" customWidth="1"/>
    <col min="2" max="2" width="10.7109375" customWidth="1"/>
    <col min="3" max="3" width="13" bestFit="1" customWidth="1"/>
    <col min="4" max="5" width="81.140625" bestFit="1" customWidth="1"/>
    <col min="6" max="6" width="8.7109375" bestFit="1" customWidth="1"/>
    <col min="7" max="7" width="9.140625" bestFit="1" customWidth="1"/>
    <col min="8" max="8" width="10" bestFit="1" customWidth="1"/>
    <col min="9" max="9" width="7.7109375" bestFit="1" customWidth="1"/>
    <col min="10" max="10" width="6.42578125" bestFit="1" customWidth="1"/>
    <col min="11" max="11" width="10" bestFit="1" customWidth="1"/>
  </cols>
  <sheetData>
    <row r="1" spans="1:11" x14ac:dyDescent="0.25">
      <c r="A1" t="s">
        <v>1581</v>
      </c>
      <c r="B1" t="s">
        <v>1619</v>
      </c>
      <c r="C1" t="s">
        <v>1582</v>
      </c>
      <c r="D1" t="s">
        <v>1583</v>
      </c>
      <c r="E1" t="s">
        <v>1584</v>
      </c>
      <c r="F1" t="s">
        <v>1585</v>
      </c>
      <c r="G1" t="s">
        <v>1586</v>
      </c>
      <c r="H1" t="s">
        <v>1618</v>
      </c>
      <c r="I1" t="s">
        <v>1587</v>
      </c>
      <c r="J1" t="s">
        <v>1588</v>
      </c>
      <c r="K1" t="s">
        <v>1589</v>
      </c>
    </row>
    <row r="2" spans="1:11" x14ac:dyDescent="0.25">
      <c r="A2" s="5">
        <v>44844</v>
      </c>
      <c r="B2" s="5">
        <f>Movimientos_Actinver[[#This Row],[DATE]]</f>
        <v>44844</v>
      </c>
      <c r="C2" s="6">
        <v>0.46319444444444446</v>
      </c>
      <c r="D2" s="1" t="s">
        <v>1590</v>
      </c>
      <c r="E2" s="1" t="s">
        <v>1591</v>
      </c>
      <c r="F2" s="1">
        <v>1</v>
      </c>
      <c r="G2" s="1">
        <v>66.72</v>
      </c>
      <c r="H2" s="1">
        <f>Movimientos_Actinver[[#This Row],[TITLES]]*Movimientos_Actinver[[#This Row],[VALUE]]</f>
        <v>66.72</v>
      </c>
      <c r="I2" s="1">
        <v>7.0000000000000007E-2</v>
      </c>
      <c r="J2" s="1">
        <v>0.01</v>
      </c>
      <c r="K2" s="1">
        <v>66.8</v>
      </c>
    </row>
    <row r="3" spans="1:11" x14ac:dyDescent="0.25">
      <c r="A3" s="5">
        <v>44844</v>
      </c>
      <c r="B3" s="5">
        <f>Movimientos_Actinver[[#This Row],[DATE]]</f>
        <v>44844</v>
      </c>
      <c r="C3" s="6">
        <v>0.46458333333333335</v>
      </c>
      <c r="D3" s="1" t="s">
        <v>1592</v>
      </c>
      <c r="E3" s="1" t="s">
        <v>1591</v>
      </c>
      <c r="F3" s="1">
        <v>1</v>
      </c>
      <c r="G3" s="1">
        <v>105.6</v>
      </c>
      <c r="H3" s="1">
        <f>Movimientos_Actinver[[#This Row],[TITLES]]*Movimientos_Actinver[[#This Row],[VALUE]]</f>
        <v>105.6</v>
      </c>
      <c r="I3" s="1">
        <v>0.11</v>
      </c>
      <c r="J3" s="1">
        <v>0.02</v>
      </c>
      <c r="K3" s="1">
        <v>105.72</v>
      </c>
    </row>
    <row r="4" spans="1:11" x14ac:dyDescent="0.25">
      <c r="A4" s="5">
        <v>44844</v>
      </c>
      <c r="B4" s="5">
        <f>Movimientos_Actinver[[#This Row],[DATE]]</f>
        <v>44844</v>
      </c>
      <c r="C4" s="6">
        <v>0.46527777777777779</v>
      </c>
      <c r="D4" s="1" t="s">
        <v>1593</v>
      </c>
      <c r="E4" s="1" t="s">
        <v>1591</v>
      </c>
      <c r="F4" s="1">
        <v>1</v>
      </c>
      <c r="G4" s="1">
        <v>18.16</v>
      </c>
      <c r="H4" s="1">
        <f>Movimientos_Actinver[[#This Row],[TITLES]]*Movimientos_Actinver[[#This Row],[VALUE]]</f>
        <v>18.16</v>
      </c>
      <c r="I4" s="1">
        <v>0.02</v>
      </c>
      <c r="J4" s="1">
        <v>0</v>
      </c>
      <c r="K4" s="1">
        <v>18.18</v>
      </c>
    </row>
    <row r="5" spans="1:11" x14ac:dyDescent="0.25">
      <c r="A5" s="5">
        <v>44844</v>
      </c>
      <c r="B5" s="5">
        <f>Movimientos_Actinver[[#This Row],[DATE]]</f>
        <v>44844</v>
      </c>
      <c r="C5" s="6">
        <v>0.46597222222222223</v>
      </c>
      <c r="D5" s="1" t="s">
        <v>1594</v>
      </c>
      <c r="E5" s="1" t="s">
        <v>1591</v>
      </c>
      <c r="F5" s="1">
        <v>1</v>
      </c>
      <c r="G5" s="1">
        <v>851.01</v>
      </c>
      <c r="H5" s="1">
        <f>Movimientos_Actinver[[#This Row],[TITLES]]*Movimientos_Actinver[[#This Row],[VALUE]]</f>
        <v>851.01</v>
      </c>
      <c r="I5" s="1">
        <v>0.85</v>
      </c>
      <c r="J5" s="1">
        <v>0.14000000000000001</v>
      </c>
      <c r="K5" s="1">
        <v>852</v>
      </c>
    </row>
    <row r="6" spans="1:11" x14ac:dyDescent="0.25">
      <c r="A6" s="5">
        <v>44844</v>
      </c>
      <c r="B6" s="5">
        <f>Movimientos_Actinver[[#This Row],[DATE]]</f>
        <v>44844</v>
      </c>
      <c r="C6" s="6">
        <v>0.46875</v>
      </c>
      <c r="D6" s="1" t="s">
        <v>1595</v>
      </c>
      <c r="E6" s="1" t="s">
        <v>1591</v>
      </c>
      <c r="F6" s="1">
        <v>1</v>
      </c>
      <c r="G6" s="1">
        <v>45.69</v>
      </c>
      <c r="H6" s="1">
        <f>Movimientos_Actinver[[#This Row],[TITLES]]*Movimientos_Actinver[[#This Row],[VALUE]]</f>
        <v>45.69</v>
      </c>
      <c r="I6" s="1">
        <v>0.05</v>
      </c>
      <c r="J6" s="1">
        <v>0.01</v>
      </c>
      <c r="K6" s="1">
        <v>45.74</v>
      </c>
    </row>
    <row r="7" spans="1:11" x14ac:dyDescent="0.25">
      <c r="A7" s="5">
        <v>44844</v>
      </c>
      <c r="B7" s="5">
        <f>Movimientos_Actinver[[#This Row],[DATE]]</f>
        <v>44844</v>
      </c>
      <c r="C7" s="6">
        <v>0.46875</v>
      </c>
      <c r="D7" s="1" t="s">
        <v>1595</v>
      </c>
      <c r="E7" s="1" t="s">
        <v>1591</v>
      </c>
      <c r="F7" s="1">
        <v>1</v>
      </c>
      <c r="G7" s="1">
        <v>45.69</v>
      </c>
      <c r="H7" s="1">
        <f>Movimientos_Actinver[[#This Row],[TITLES]]*Movimientos_Actinver[[#This Row],[VALUE]]</f>
        <v>45.69</v>
      </c>
      <c r="I7" s="1">
        <v>0.05</v>
      </c>
      <c r="J7" s="1">
        <v>0.01</v>
      </c>
      <c r="K7" s="1">
        <v>45.74</v>
      </c>
    </row>
    <row r="8" spans="1:11" x14ac:dyDescent="0.25">
      <c r="A8" s="5">
        <v>44847</v>
      </c>
      <c r="B8" s="5">
        <f>Movimientos_Actinver[[#This Row],[DATE]]</f>
        <v>44847</v>
      </c>
      <c r="C8" s="6">
        <v>0.35486111111111113</v>
      </c>
      <c r="D8" s="1" t="s">
        <v>1596</v>
      </c>
      <c r="E8" s="1" t="s">
        <v>1591</v>
      </c>
      <c r="F8" s="1">
        <v>1</v>
      </c>
      <c r="G8" s="1">
        <v>991.11</v>
      </c>
      <c r="H8" s="1">
        <f>Movimientos_Actinver[[#This Row],[TITLES]]*Movimientos_Actinver[[#This Row],[VALUE]]</f>
        <v>991.11</v>
      </c>
      <c r="I8" s="1">
        <v>0.99</v>
      </c>
      <c r="J8" s="1">
        <v>0.16</v>
      </c>
      <c r="K8" s="1">
        <v>992.26</v>
      </c>
    </row>
    <row r="9" spans="1:11" x14ac:dyDescent="0.25">
      <c r="A9" s="5">
        <v>44847</v>
      </c>
      <c r="B9" s="5">
        <f>Movimientos_Actinver[[#This Row],[DATE]]</f>
        <v>44847</v>
      </c>
      <c r="C9" s="6">
        <v>0.35486111111111113</v>
      </c>
      <c r="D9" s="1" t="s">
        <v>1596</v>
      </c>
      <c r="E9" s="1" t="s">
        <v>1591</v>
      </c>
      <c r="F9" s="1">
        <v>2</v>
      </c>
      <c r="G9" s="1">
        <v>998</v>
      </c>
      <c r="H9" s="1">
        <f>Movimientos_Actinver[[#This Row],[TITLES]]*Movimientos_Actinver[[#This Row],[VALUE]]</f>
        <v>1996</v>
      </c>
      <c r="I9" s="1">
        <v>2</v>
      </c>
      <c r="J9" s="1">
        <v>0.32</v>
      </c>
      <c r="K9" s="1">
        <v>1998.32</v>
      </c>
    </row>
    <row r="10" spans="1:11" x14ac:dyDescent="0.25">
      <c r="A10" s="5">
        <v>44847</v>
      </c>
      <c r="B10" s="5">
        <f>Movimientos_Actinver[[#This Row],[DATE]]</f>
        <v>44847</v>
      </c>
      <c r="C10" s="6">
        <v>0.35486111111111113</v>
      </c>
      <c r="D10" s="1" t="s">
        <v>1596</v>
      </c>
      <c r="E10" s="1" t="s">
        <v>1591</v>
      </c>
      <c r="F10" s="1">
        <v>8</v>
      </c>
      <c r="G10" s="1">
        <v>999.99</v>
      </c>
      <c r="H10" s="1">
        <f>Movimientos_Actinver[[#This Row],[TITLES]]*Movimientos_Actinver[[#This Row],[VALUE]]</f>
        <v>7999.92</v>
      </c>
      <c r="I10" s="1">
        <v>8</v>
      </c>
      <c r="J10" s="1">
        <v>1.28</v>
      </c>
      <c r="K10" s="1">
        <v>8009.2</v>
      </c>
    </row>
    <row r="11" spans="1:11" x14ac:dyDescent="0.25">
      <c r="A11" s="5">
        <v>44847</v>
      </c>
      <c r="B11" s="5">
        <f>Movimientos_Actinver[[#This Row],[DATE]]</f>
        <v>44847</v>
      </c>
      <c r="C11" s="6">
        <v>0.35486111111111113</v>
      </c>
      <c r="D11" s="1" t="s">
        <v>1596</v>
      </c>
      <c r="E11" s="1" t="s">
        <v>1591</v>
      </c>
      <c r="F11" s="1">
        <v>10</v>
      </c>
      <c r="G11" s="1">
        <v>990.01</v>
      </c>
      <c r="H11" s="1">
        <f>Movimientos_Actinver[[#This Row],[TITLES]]*Movimientos_Actinver[[#This Row],[VALUE]]</f>
        <v>9900.1</v>
      </c>
      <c r="I11" s="1">
        <v>9.9</v>
      </c>
      <c r="J11" s="1">
        <v>1.58</v>
      </c>
      <c r="K11" s="1">
        <v>9911.58</v>
      </c>
    </row>
    <row r="12" spans="1:11" x14ac:dyDescent="0.25">
      <c r="A12" s="5">
        <v>44847</v>
      </c>
      <c r="B12" s="5">
        <f>Movimientos_Actinver[[#This Row],[DATE]]</f>
        <v>44847</v>
      </c>
      <c r="C12" s="6">
        <v>0.35486111111111113</v>
      </c>
      <c r="D12" s="1" t="s">
        <v>1596</v>
      </c>
      <c r="E12" s="1" t="s">
        <v>1591</v>
      </c>
      <c r="F12" s="1">
        <v>10</v>
      </c>
      <c r="G12" s="1">
        <v>990.01</v>
      </c>
      <c r="H12" s="1">
        <f>Movimientos_Actinver[[#This Row],[TITLES]]*Movimientos_Actinver[[#This Row],[VALUE]]</f>
        <v>9900.1</v>
      </c>
      <c r="I12" s="1">
        <v>9.9</v>
      </c>
      <c r="J12" s="1">
        <v>1.58</v>
      </c>
      <c r="K12" s="1">
        <v>9911.58</v>
      </c>
    </row>
    <row r="13" spans="1:11" x14ac:dyDescent="0.25">
      <c r="A13" s="5">
        <v>44847</v>
      </c>
      <c r="B13" s="5">
        <f>Movimientos_Actinver[[#This Row],[DATE]]</f>
        <v>44847</v>
      </c>
      <c r="C13" s="6">
        <v>0.35486111111111113</v>
      </c>
      <c r="D13" s="1" t="s">
        <v>1596</v>
      </c>
      <c r="E13" s="1" t="s">
        <v>1591</v>
      </c>
      <c r="F13" s="1">
        <v>10</v>
      </c>
      <c r="G13" s="1">
        <v>990.01</v>
      </c>
      <c r="H13" s="1">
        <f>Movimientos_Actinver[[#This Row],[TITLES]]*Movimientos_Actinver[[#This Row],[VALUE]]</f>
        <v>9900.1</v>
      </c>
      <c r="I13" s="1">
        <v>9.9</v>
      </c>
      <c r="J13" s="1">
        <v>1.58</v>
      </c>
      <c r="K13" s="1">
        <v>9911.58</v>
      </c>
    </row>
    <row r="14" spans="1:11" x14ac:dyDescent="0.25">
      <c r="A14" s="5">
        <v>44847</v>
      </c>
      <c r="B14" s="5">
        <f>Movimientos_Actinver[[#This Row],[DATE]]</f>
        <v>44847</v>
      </c>
      <c r="C14" s="6">
        <v>0.35486111111111113</v>
      </c>
      <c r="D14" s="1" t="s">
        <v>1596</v>
      </c>
      <c r="E14" s="1" t="s">
        <v>1591</v>
      </c>
      <c r="F14" s="1">
        <v>10</v>
      </c>
      <c r="G14" s="1">
        <v>990.01</v>
      </c>
      <c r="H14" s="1">
        <f>Movimientos_Actinver[[#This Row],[TITLES]]*Movimientos_Actinver[[#This Row],[VALUE]]</f>
        <v>9900.1</v>
      </c>
      <c r="I14" s="1">
        <v>9.9</v>
      </c>
      <c r="J14" s="1">
        <v>1.58</v>
      </c>
      <c r="K14" s="1">
        <v>9911.58</v>
      </c>
    </row>
    <row r="15" spans="1:11" x14ac:dyDescent="0.25">
      <c r="A15" s="5">
        <v>44847</v>
      </c>
      <c r="B15" s="5">
        <f>Movimientos_Actinver[[#This Row],[DATE]]</f>
        <v>44847</v>
      </c>
      <c r="C15" s="6">
        <v>0.35486111111111113</v>
      </c>
      <c r="D15" s="1" t="s">
        <v>1596</v>
      </c>
      <c r="E15" s="1" t="s">
        <v>1591</v>
      </c>
      <c r="F15" s="1">
        <v>10</v>
      </c>
      <c r="G15" s="1">
        <v>990.01</v>
      </c>
      <c r="H15" s="1">
        <f>Movimientos_Actinver[[#This Row],[TITLES]]*Movimientos_Actinver[[#This Row],[VALUE]]</f>
        <v>9900.1</v>
      </c>
      <c r="I15" s="1">
        <v>9.9</v>
      </c>
      <c r="J15" s="1">
        <v>1.58</v>
      </c>
      <c r="K15" s="1">
        <v>9911.58</v>
      </c>
    </row>
    <row r="16" spans="1:11" x14ac:dyDescent="0.25">
      <c r="A16" s="5">
        <v>44847</v>
      </c>
      <c r="B16" s="5">
        <f>Movimientos_Actinver[[#This Row],[DATE]]</f>
        <v>44847</v>
      </c>
      <c r="C16" s="6">
        <v>0.35486111111111113</v>
      </c>
      <c r="D16" s="1" t="s">
        <v>1596</v>
      </c>
      <c r="E16" s="1" t="s">
        <v>1591</v>
      </c>
      <c r="F16" s="1">
        <v>10</v>
      </c>
      <c r="G16" s="1">
        <v>990.01</v>
      </c>
      <c r="H16" s="1">
        <f>Movimientos_Actinver[[#This Row],[TITLES]]*Movimientos_Actinver[[#This Row],[VALUE]]</f>
        <v>9900.1</v>
      </c>
      <c r="I16" s="1">
        <v>9.9</v>
      </c>
      <c r="J16" s="1">
        <v>1.58</v>
      </c>
      <c r="K16" s="1">
        <v>9911.58</v>
      </c>
    </row>
    <row r="17" spans="1:11" x14ac:dyDescent="0.25">
      <c r="A17" s="5">
        <v>44847</v>
      </c>
      <c r="B17" s="5">
        <f>Movimientos_Actinver[[#This Row],[DATE]]</f>
        <v>44847</v>
      </c>
      <c r="C17" s="6">
        <v>0.35486111111111113</v>
      </c>
      <c r="D17" s="1" t="s">
        <v>1596</v>
      </c>
      <c r="E17" s="1" t="s">
        <v>1591</v>
      </c>
      <c r="F17" s="1">
        <v>10</v>
      </c>
      <c r="G17" s="1">
        <v>990.01</v>
      </c>
      <c r="H17" s="1">
        <f>Movimientos_Actinver[[#This Row],[TITLES]]*Movimientos_Actinver[[#This Row],[VALUE]]</f>
        <v>9900.1</v>
      </c>
      <c r="I17" s="1">
        <v>9.9</v>
      </c>
      <c r="J17" s="1">
        <v>1.58</v>
      </c>
      <c r="K17" s="1">
        <v>9911.58</v>
      </c>
    </row>
    <row r="18" spans="1:11" x14ac:dyDescent="0.25">
      <c r="A18" s="5">
        <v>44847</v>
      </c>
      <c r="B18" s="5">
        <f>Movimientos_Actinver[[#This Row],[DATE]]</f>
        <v>44847</v>
      </c>
      <c r="C18" s="6">
        <v>0.35486111111111113</v>
      </c>
      <c r="D18" s="1" t="s">
        <v>1596</v>
      </c>
      <c r="E18" s="1" t="s">
        <v>1591</v>
      </c>
      <c r="F18" s="1">
        <v>15</v>
      </c>
      <c r="G18" s="1">
        <v>990.01</v>
      </c>
      <c r="H18" s="1">
        <f>Movimientos_Actinver[[#This Row],[TITLES]]*Movimientos_Actinver[[#This Row],[VALUE]]</f>
        <v>14850.15</v>
      </c>
      <c r="I18" s="1">
        <v>14.85</v>
      </c>
      <c r="J18" s="1">
        <v>2.38</v>
      </c>
      <c r="K18" s="1">
        <v>14867.38</v>
      </c>
    </row>
    <row r="19" spans="1:11" x14ac:dyDescent="0.25">
      <c r="A19" s="5">
        <v>44847</v>
      </c>
      <c r="B19" s="5">
        <f>Movimientos_Actinver[[#This Row],[DATE]]</f>
        <v>44847</v>
      </c>
      <c r="C19" s="6">
        <v>0.35486111111111113</v>
      </c>
      <c r="D19" s="1" t="s">
        <v>1596</v>
      </c>
      <c r="E19" s="1" t="s">
        <v>1591</v>
      </c>
      <c r="F19" s="1">
        <v>23</v>
      </c>
      <c r="G19" s="1">
        <v>984.31</v>
      </c>
      <c r="H19" s="1">
        <f>Movimientos_Actinver[[#This Row],[TITLES]]*Movimientos_Actinver[[#This Row],[VALUE]]</f>
        <v>22639.129999999997</v>
      </c>
      <c r="I19" s="1">
        <v>22.64</v>
      </c>
      <c r="J19" s="1">
        <v>3.62</v>
      </c>
      <c r="K19" s="1">
        <v>22665.39</v>
      </c>
    </row>
    <row r="20" spans="1:11" x14ac:dyDescent="0.25">
      <c r="A20" s="5">
        <v>44847</v>
      </c>
      <c r="B20" s="5">
        <f>Movimientos_Actinver[[#This Row],[DATE]]</f>
        <v>44847</v>
      </c>
      <c r="C20" s="6">
        <v>0.35486111111111113</v>
      </c>
      <c r="D20" s="1" t="s">
        <v>1596</v>
      </c>
      <c r="E20" s="1" t="s">
        <v>1591</v>
      </c>
      <c r="F20" s="1">
        <v>30</v>
      </c>
      <c r="G20" s="1">
        <v>990.01</v>
      </c>
      <c r="H20" s="1">
        <f>Movimientos_Actinver[[#This Row],[TITLES]]*Movimientos_Actinver[[#This Row],[VALUE]]</f>
        <v>29700.3</v>
      </c>
      <c r="I20" s="1">
        <v>29.7</v>
      </c>
      <c r="J20" s="1">
        <v>4.75</v>
      </c>
      <c r="K20" s="1">
        <v>29734.75</v>
      </c>
    </row>
    <row r="21" spans="1:11" x14ac:dyDescent="0.25">
      <c r="A21" s="5">
        <v>44847</v>
      </c>
      <c r="B21" s="5">
        <f>Movimientos_Actinver[[#This Row],[DATE]]</f>
        <v>44847</v>
      </c>
      <c r="C21" s="6">
        <v>0.35486111111111113</v>
      </c>
      <c r="D21" s="1" t="s">
        <v>1596</v>
      </c>
      <c r="E21" s="1" t="s">
        <v>1591</v>
      </c>
      <c r="F21" s="1">
        <v>37</v>
      </c>
      <c r="G21" s="1">
        <v>990.01</v>
      </c>
      <c r="H21" s="1">
        <f>Movimientos_Actinver[[#This Row],[TITLES]]*Movimientos_Actinver[[#This Row],[VALUE]]</f>
        <v>36630.370000000003</v>
      </c>
      <c r="I21" s="1">
        <v>36.630000000000003</v>
      </c>
      <c r="J21" s="1">
        <v>5.86</v>
      </c>
      <c r="K21" s="1">
        <v>36672.86</v>
      </c>
    </row>
    <row r="22" spans="1:11" x14ac:dyDescent="0.25">
      <c r="A22" s="5">
        <v>44847</v>
      </c>
      <c r="B22" s="5">
        <f>Movimientos_Actinver[[#This Row],[DATE]]</f>
        <v>44847</v>
      </c>
      <c r="C22" s="6">
        <v>0.35486111111111113</v>
      </c>
      <c r="D22" s="1" t="s">
        <v>1596</v>
      </c>
      <c r="E22" s="1" t="s">
        <v>1591</v>
      </c>
      <c r="F22" s="1">
        <v>47</v>
      </c>
      <c r="G22" s="1">
        <v>990</v>
      </c>
      <c r="H22" s="1">
        <f>Movimientos_Actinver[[#This Row],[TITLES]]*Movimientos_Actinver[[#This Row],[VALUE]]</f>
        <v>46530</v>
      </c>
      <c r="I22" s="1">
        <v>46.53</v>
      </c>
      <c r="J22" s="1">
        <v>7.44</v>
      </c>
      <c r="K22" s="1">
        <v>46583.97</v>
      </c>
    </row>
    <row r="23" spans="1:11" x14ac:dyDescent="0.25">
      <c r="A23" s="5">
        <v>44847</v>
      </c>
      <c r="B23" s="5">
        <f>Movimientos_Actinver[[#This Row],[DATE]]</f>
        <v>44847</v>
      </c>
      <c r="C23" s="6">
        <v>0.35486111111111113</v>
      </c>
      <c r="D23" s="1" t="s">
        <v>1596</v>
      </c>
      <c r="E23" s="1" t="s">
        <v>1591</v>
      </c>
      <c r="F23" s="1">
        <v>47</v>
      </c>
      <c r="G23" s="1">
        <v>990.01</v>
      </c>
      <c r="H23" s="1">
        <f>Movimientos_Actinver[[#This Row],[TITLES]]*Movimientos_Actinver[[#This Row],[VALUE]]</f>
        <v>46530.47</v>
      </c>
      <c r="I23" s="1">
        <v>46.53</v>
      </c>
      <c r="J23" s="1">
        <v>7.44</v>
      </c>
      <c r="K23" s="1">
        <v>46584.45</v>
      </c>
    </row>
    <row r="24" spans="1:11" x14ac:dyDescent="0.25">
      <c r="A24" s="5">
        <v>44847</v>
      </c>
      <c r="B24" s="5">
        <f>Movimientos_Actinver[[#This Row],[DATE]]</f>
        <v>44847</v>
      </c>
      <c r="C24" s="6">
        <v>0.35486111111111113</v>
      </c>
      <c r="D24" s="1" t="s">
        <v>1596</v>
      </c>
      <c r="E24" s="1" t="s">
        <v>1591</v>
      </c>
      <c r="F24" s="1">
        <v>47</v>
      </c>
      <c r="G24" s="1">
        <v>990.01</v>
      </c>
      <c r="H24" s="1">
        <f>Movimientos_Actinver[[#This Row],[TITLES]]*Movimientos_Actinver[[#This Row],[VALUE]]</f>
        <v>46530.47</v>
      </c>
      <c r="I24" s="1">
        <v>46.53</v>
      </c>
      <c r="J24" s="1">
        <v>7.44</v>
      </c>
      <c r="K24" s="1">
        <v>46584.45</v>
      </c>
    </row>
    <row r="25" spans="1:11" x14ac:dyDescent="0.25">
      <c r="A25" s="5">
        <v>44847</v>
      </c>
      <c r="B25" s="5">
        <f>Movimientos_Actinver[[#This Row],[DATE]]</f>
        <v>44847</v>
      </c>
      <c r="C25" s="6">
        <v>0.35486111111111113</v>
      </c>
      <c r="D25" s="1" t="s">
        <v>1596</v>
      </c>
      <c r="E25" s="1" t="s">
        <v>1591</v>
      </c>
      <c r="F25" s="1">
        <v>47</v>
      </c>
      <c r="G25" s="1">
        <v>990.01</v>
      </c>
      <c r="H25" s="1">
        <f>Movimientos_Actinver[[#This Row],[TITLES]]*Movimientos_Actinver[[#This Row],[VALUE]]</f>
        <v>46530.47</v>
      </c>
      <c r="I25" s="1">
        <v>46.53</v>
      </c>
      <c r="J25" s="1">
        <v>7.44</v>
      </c>
      <c r="K25" s="1">
        <v>46584.45</v>
      </c>
    </row>
    <row r="26" spans="1:11" x14ac:dyDescent="0.25">
      <c r="A26" s="5">
        <v>44847</v>
      </c>
      <c r="B26" s="5">
        <f>Movimientos_Actinver[[#This Row],[DATE]]</f>
        <v>44847</v>
      </c>
      <c r="C26" s="6">
        <v>0.35486111111111113</v>
      </c>
      <c r="D26" s="1" t="s">
        <v>1596</v>
      </c>
      <c r="E26" s="1" t="s">
        <v>1591</v>
      </c>
      <c r="F26" s="1">
        <v>57</v>
      </c>
      <c r="G26" s="1">
        <v>990.01</v>
      </c>
      <c r="H26" s="1">
        <f>Movimientos_Actinver[[#This Row],[TITLES]]*Movimientos_Actinver[[#This Row],[VALUE]]</f>
        <v>56430.57</v>
      </c>
      <c r="I26" s="1">
        <v>56.43</v>
      </c>
      <c r="J26" s="1">
        <v>9.0299999999999994</v>
      </c>
      <c r="K26" s="1">
        <v>56496.03</v>
      </c>
    </row>
    <row r="27" spans="1:11" x14ac:dyDescent="0.25">
      <c r="A27" s="5">
        <v>44847</v>
      </c>
      <c r="B27" s="5">
        <f>Movimientos_Actinver[[#This Row],[DATE]]</f>
        <v>44847</v>
      </c>
      <c r="C27" s="6">
        <v>0.35486111111111113</v>
      </c>
      <c r="D27" s="1" t="s">
        <v>1596</v>
      </c>
      <c r="E27" s="1" t="s">
        <v>1591</v>
      </c>
      <c r="F27" s="1">
        <v>59</v>
      </c>
      <c r="G27" s="1">
        <v>1000</v>
      </c>
      <c r="H27" s="1">
        <f>Movimientos_Actinver[[#This Row],[TITLES]]*Movimientos_Actinver[[#This Row],[VALUE]]</f>
        <v>59000</v>
      </c>
      <c r="I27" s="1">
        <v>59</v>
      </c>
      <c r="J27" s="1">
        <v>9.44</v>
      </c>
      <c r="K27" s="1">
        <v>59068.44</v>
      </c>
    </row>
    <row r="28" spans="1:11" x14ac:dyDescent="0.25">
      <c r="A28" s="5">
        <v>44847</v>
      </c>
      <c r="B28" s="5">
        <f>Movimientos_Actinver[[#This Row],[DATE]]</f>
        <v>44847</v>
      </c>
      <c r="C28" s="6">
        <v>0.35555555555555557</v>
      </c>
      <c r="D28" s="1" t="s">
        <v>1597</v>
      </c>
      <c r="E28" s="1" t="s">
        <v>1591</v>
      </c>
      <c r="F28" s="1">
        <v>10</v>
      </c>
      <c r="G28" s="1">
        <v>330</v>
      </c>
      <c r="H28" s="1">
        <f>Movimientos_Actinver[[#This Row],[TITLES]]*Movimientos_Actinver[[#This Row],[VALUE]]</f>
        <v>3300</v>
      </c>
      <c r="I28" s="1">
        <v>3.3</v>
      </c>
      <c r="J28" s="1">
        <v>0.53</v>
      </c>
      <c r="K28" s="1">
        <v>3303.83</v>
      </c>
    </row>
    <row r="29" spans="1:11" x14ac:dyDescent="0.25">
      <c r="A29" s="5">
        <v>44847</v>
      </c>
      <c r="B29" s="5">
        <f>Movimientos_Actinver[[#This Row],[DATE]]</f>
        <v>44847</v>
      </c>
      <c r="C29" s="6">
        <v>0.35555555555555557</v>
      </c>
      <c r="D29" s="1" t="s">
        <v>1597</v>
      </c>
      <c r="E29" s="1" t="s">
        <v>1591</v>
      </c>
      <c r="F29" s="1">
        <v>80</v>
      </c>
      <c r="G29" s="1">
        <v>330</v>
      </c>
      <c r="H29" s="1">
        <f>Movimientos_Actinver[[#This Row],[TITLES]]*Movimientos_Actinver[[#This Row],[VALUE]]</f>
        <v>26400</v>
      </c>
      <c r="I29" s="1">
        <v>26.4</v>
      </c>
      <c r="J29" s="1">
        <v>4.22</v>
      </c>
      <c r="K29" s="1">
        <v>26430.62</v>
      </c>
    </row>
    <row r="30" spans="1:11" x14ac:dyDescent="0.25">
      <c r="A30" s="5">
        <v>44847</v>
      </c>
      <c r="B30" s="5">
        <f>Movimientos_Actinver[[#This Row],[DATE]]</f>
        <v>44847</v>
      </c>
      <c r="C30" s="6">
        <v>0.35555555555555557</v>
      </c>
      <c r="D30" s="1" t="s">
        <v>1597</v>
      </c>
      <c r="E30" s="1" t="s">
        <v>1591</v>
      </c>
      <c r="F30" s="1">
        <v>120</v>
      </c>
      <c r="G30" s="1">
        <v>330</v>
      </c>
      <c r="H30" s="1">
        <f>Movimientos_Actinver[[#This Row],[TITLES]]*Movimientos_Actinver[[#This Row],[VALUE]]</f>
        <v>39600</v>
      </c>
      <c r="I30" s="1">
        <v>39.6</v>
      </c>
      <c r="J30" s="1">
        <v>6.34</v>
      </c>
      <c r="K30" s="1">
        <v>39645.94</v>
      </c>
    </row>
    <row r="31" spans="1:11" x14ac:dyDescent="0.25">
      <c r="A31" s="5">
        <v>44847</v>
      </c>
      <c r="B31" s="5">
        <f>Movimientos_Actinver[[#This Row],[DATE]]</f>
        <v>44847</v>
      </c>
      <c r="C31" s="6">
        <v>0.35555555555555557</v>
      </c>
      <c r="D31" s="1" t="s">
        <v>1597</v>
      </c>
      <c r="E31" s="1" t="s">
        <v>1591</v>
      </c>
      <c r="F31" s="1">
        <v>210</v>
      </c>
      <c r="G31" s="1">
        <v>332</v>
      </c>
      <c r="H31" s="1">
        <f>Movimientos_Actinver[[#This Row],[TITLES]]*Movimientos_Actinver[[#This Row],[VALUE]]</f>
        <v>69720</v>
      </c>
      <c r="I31" s="1">
        <v>69.72</v>
      </c>
      <c r="J31" s="1">
        <v>11.16</v>
      </c>
      <c r="K31" s="1">
        <v>69800.88</v>
      </c>
    </row>
    <row r="32" spans="1:11" x14ac:dyDescent="0.25">
      <c r="A32" s="5">
        <v>44847</v>
      </c>
      <c r="B32" s="5">
        <f>Movimientos_Actinver[[#This Row],[DATE]]</f>
        <v>44847</v>
      </c>
      <c r="C32" s="6">
        <v>0.35555555555555557</v>
      </c>
      <c r="D32" s="1" t="s">
        <v>1597</v>
      </c>
      <c r="E32" s="1" t="s">
        <v>1591</v>
      </c>
      <c r="F32" s="1">
        <v>280</v>
      </c>
      <c r="G32" s="1">
        <v>330</v>
      </c>
      <c r="H32" s="1">
        <f>Movimientos_Actinver[[#This Row],[TITLES]]*Movimientos_Actinver[[#This Row],[VALUE]]</f>
        <v>92400</v>
      </c>
      <c r="I32" s="1">
        <v>92.4</v>
      </c>
      <c r="J32" s="1">
        <v>14.78</v>
      </c>
      <c r="K32" s="1">
        <v>92507.18</v>
      </c>
    </row>
    <row r="33" spans="1:11" x14ac:dyDescent="0.25">
      <c r="A33" s="5">
        <v>44847</v>
      </c>
      <c r="B33" s="5">
        <f>Movimientos_Actinver[[#This Row],[DATE]]</f>
        <v>44847</v>
      </c>
      <c r="C33" s="6">
        <v>0.35555555555555557</v>
      </c>
      <c r="D33" s="1" t="s">
        <v>1597</v>
      </c>
      <c r="E33" s="1" t="s">
        <v>1591</v>
      </c>
      <c r="F33" s="1">
        <v>720</v>
      </c>
      <c r="G33" s="1">
        <v>330</v>
      </c>
      <c r="H33" s="1">
        <f>Movimientos_Actinver[[#This Row],[TITLES]]*Movimientos_Actinver[[#This Row],[VALUE]]</f>
        <v>237600</v>
      </c>
      <c r="I33" s="1">
        <v>237.6</v>
      </c>
      <c r="J33" s="1">
        <v>38.020000000000003</v>
      </c>
      <c r="K33" s="1">
        <v>237875.62</v>
      </c>
    </row>
    <row r="34" spans="1:11" x14ac:dyDescent="0.25">
      <c r="A34" s="5">
        <v>44847</v>
      </c>
      <c r="B34" s="5">
        <f>Movimientos_Actinver[[#This Row],[DATE]]</f>
        <v>44847</v>
      </c>
      <c r="C34" s="6">
        <v>0.36041666666666666</v>
      </c>
      <c r="D34" s="1" t="s">
        <v>1598</v>
      </c>
      <c r="E34" s="1" t="s">
        <v>1591</v>
      </c>
      <c r="F34" s="1">
        <v>1</v>
      </c>
      <c r="G34" s="1">
        <v>2160.0300000000002</v>
      </c>
      <c r="H34" s="1">
        <f>Movimientos_Actinver[[#This Row],[TITLES]]*Movimientos_Actinver[[#This Row],[VALUE]]</f>
        <v>2160.0300000000002</v>
      </c>
      <c r="I34" s="1">
        <v>2.16</v>
      </c>
      <c r="J34" s="1">
        <v>0.35</v>
      </c>
      <c r="K34" s="1">
        <v>2162.54</v>
      </c>
    </row>
    <row r="35" spans="1:11" x14ac:dyDescent="0.25">
      <c r="A35" s="5">
        <v>44847</v>
      </c>
      <c r="B35" s="5">
        <f>Movimientos_Actinver[[#This Row],[DATE]]</f>
        <v>44847</v>
      </c>
      <c r="C35" s="6">
        <v>0.37777777777777777</v>
      </c>
      <c r="D35" s="1" t="s">
        <v>1599</v>
      </c>
      <c r="E35" s="1" t="s">
        <v>1591</v>
      </c>
      <c r="F35" s="1">
        <v>1</v>
      </c>
      <c r="G35" s="1">
        <v>4199.99</v>
      </c>
      <c r="H35" s="1">
        <f>Movimientos_Actinver[[#This Row],[TITLES]]*Movimientos_Actinver[[#This Row],[VALUE]]</f>
        <v>4199.99</v>
      </c>
      <c r="I35" s="1">
        <v>4.2</v>
      </c>
      <c r="J35" s="1">
        <v>0.67</v>
      </c>
      <c r="K35" s="1">
        <v>4204.8599999999997</v>
      </c>
    </row>
    <row r="36" spans="1:11" x14ac:dyDescent="0.25">
      <c r="A36" s="5">
        <v>44847</v>
      </c>
      <c r="B36" s="5">
        <f>Movimientos_Actinver[[#This Row],[DATE]]</f>
        <v>44847</v>
      </c>
      <c r="C36" s="6">
        <v>0.37777777777777777</v>
      </c>
      <c r="D36" s="1" t="s">
        <v>1599</v>
      </c>
      <c r="E36" s="1" t="s">
        <v>1591</v>
      </c>
      <c r="F36" s="1">
        <v>3</v>
      </c>
      <c r="G36" s="1">
        <v>4160.0200000000004</v>
      </c>
      <c r="H36" s="1">
        <f>Movimientos_Actinver[[#This Row],[TITLES]]*Movimientos_Actinver[[#This Row],[VALUE]]</f>
        <v>12480.060000000001</v>
      </c>
      <c r="I36" s="1">
        <v>12.48</v>
      </c>
      <c r="J36" s="1">
        <v>2</v>
      </c>
      <c r="K36" s="1">
        <v>12494.54</v>
      </c>
    </row>
    <row r="37" spans="1:11" x14ac:dyDescent="0.25">
      <c r="A37" s="5">
        <v>44847</v>
      </c>
      <c r="B37" s="5">
        <f>Movimientos_Actinver[[#This Row],[DATE]]</f>
        <v>44847</v>
      </c>
      <c r="C37" s="6">
        <v>0.37777777777777777</v>
      </c>
      <c r="D37" s="1" t="s">
        <v>1599</v>
      </c>
      <c r="E37" s="1" t="s">
        <v>1591</v>
      </c>
      <c r="F37" s="1">
        <v>5</v>
      </c>
      <c r="G37" s="1">
        <v>4199.99</v>
      </c>
      <c r="H37" s="1">
        <f>Movimientos_Actinver[[#This Row],[TITLES]]*Movimientos_Actinver[[#This Row],[VALUE]]</f>
        <v>20999.949999999997</v>
      </c>
      <c r="I37" s="1">
        <v>21</v>
      </c>
      <c r="J37" s="1">
        <v>3.36</v>
      </c>
      <c r="K37" s="1">
        <v>21024.31</v>
      </c>
    </row>
    <row r="38" spans="1:11" x14ac:dyDescent="0.25">
      <c r="A38" s="5">
        <v>44847</v>
      </c>
      <c r="B38" s="5">
        <f>Movimientos_Actinver[[#This Row],[DATE]]</f>
        <v>44847</v>
      </c>
      <c r="C38" s="6">
        <v>0.39444444444444443</v>
      </c>
      <c r="D38" s="1" t="s">
        <v>1600</v>
      </c>
      <c r="E38" s="1" t="s">
        <v>1591</v>
      </c>
      <c r="F38" s="1">
        <v>100</v>
      </c>
      <c r="G38" s="1">
        <v>2.5000000000000001E-2</v>
      </c>
      <c r="H38" s="1">
        <f>Movimientos_Actinver[[#This Row],[TITLES]]*Movimientos_Actinver[[#This Row],[VALUE]]</f>
        <v>2.5</v>
      </c>
      <c r="I38" s="1">
        <v>0</v>
      </c>
      <c r="J38" s="1">
        <v>0</v>
      </c>
      <c r="K38" s="1">
        <v>2.5</v>
      </c>
    </row>
    <row r="39" spans="1:11" x14ac:dyDescent="0.25">
      <c r="A39" s="5">
        <v>44847</v>
      </c>
      <c r="B39" s="5">
        <f>Movimientos_Actinver[[#This Row],[DATE]]</f>
        <v>44847</v>
      </c>
      <c r="C39" s="6">
        <v>0.39444444444444443</v>
      </c>
      <c r="D39" s="1" t="s">
        <v>1601</v>
      </c>
      <c r="E39" s="1" t="s">
        <v>1591</v>
      </c>
      <c r="F39" s="1">
        <v>10</v>
      </c>
      <c r="G39" s="1">
        <v>5.1340000000000003</v>
      </c>
      <c r="H39" s="1">
        <f>Movimientos_Actinver[[#This Row],[TITLES]]*Movimientos_Actinver[[#This Row],[VALUE]]</f>
        <v>51.34</v>
      </c>
      <c r="I39" s="1">
        <v>0.05</v>
      </c>
      <c r="J39" s="1">
        <v>0.01</v>
      </c>
      <c r="K39" s="1">
        <v>51.4</v>
      </c>
    </row>
    <row r="40" spans="1:11" x14ac:dyDescent="0.25">
      <c r="A40" s="5">
        <v>44847</v>
      </c>
      <c r="B40" s="5">
        <f>Movimientos_Actinver[[#This Row],[DATE]]</f>
        <v>44847</v>
      </c>
      <c r="C40" s="6">
        <v>0.39513888888888887</v>
      </c>
      <c r="D40" s="1" t="s">
        <v>1602</v>
      </c>
      <c r="E40" s="1" t="s">
        <v>1591</v>
      </c>
      <c r="F40" s="1">
        <v>1</v>
      </c>
      <c r="G40" s="1">
        <v>17.027999999999999</v>
      </c>
      <c r="H40" s="1">
        <f>Movimientos_Actinver[[#This Row],[TITLES]]*Movimientos_Actinver[[#This Row],[VALUE]]</f>
        <v>17.027999999999999</v>
      </c>
      <c r="I40" s="1">
        <v>0.02</v>
      </c>
      <c r="J40" s="1">
        <v>0</v>
      </c>
      <c r="K40" s="1">
        <v>17.05</v>
      </c>
    </row>
    <row r="41" spans="1:11" x14ac:dyDescent="0.25">
      <c r="A41" s="5">
        <v>44847</v>
      </c>
      <c r="B41" s="5">
        <f>Movimientos_Actinver[[#This Row],[DATE]]</f>
        <v>44847</v>
      </c>
      <c r="C41" s="6">
        <v>0.39513888888888887</v>
      </c>
      <c r="D41" s="1" t="s">
        <v>1603</v>
      </c>
      <c r="E41" s="1" t="s">
        <v>1591</v>
      </c>
      <c r="F41" s="1">
        <v>10</v>
      </c>
      <c r="G41" s="1">
        <v>0.16600000000000001</v>
      </c>
      <c r="H41" s="1">
        <f>Movimientos_Actinver[[#This Row],[TITLES]]*Movimientos_Actinver[[#This Row],[VALUE]]</f>
        <v>1.6600000000000001</v>
      </c>
      <c r="I41" s="1">
        <v>0</v>
      </c>
      <c r="J41" s="1">
        <v>0</v>
      </c>
      <c r="K41" s="1">
        <v>1.66</v>
      </c>
    </row>
    <row r="42" spans="1:11" x14ac:dyDescent="0.25">
      <c r="A42" s="5">
        <v>44847</v>
      </c>
      <c r="B42" s="5">
        <f>Movimientos_Actinver[[#This Row],[DATE]]</f>
        <v>44847</v>
      </c>
      <c r="C42" s="6">
        <v>0.39513888888888887</v>
      </c>
      <c r="D42" s="1" t="s">
        <v>1604</v>
      </c>
      <c r="E42" s="1" t="s">
        <v>1591</v>
      </c>
      <c r="F42" s="1">
        <v>10</v>
      </c>
      <c r="G42" s="1">
        <v>1.147</v>
      </c>
      <c r="H42" s="1">
        <f>Movimientos_Actinver[[#This Row],[TITLES]]*Movimientos_Actinver[[#This Row],[VALUE]]</f>
        <v>11.47</v>
      </c>
      <c r="I42" s="1">
        <v>0.01</v>
      </c>
      <c r="J42" s="1">
        <v>0</v>
      </c>
      <c r="K42" s="1">
        <v>11.48</v>
      </c>
    </row>
    <row r="43" spans="1:11" x14ac:dyDescent="0.25">
      <c r="A43" s="5">
        <v>44847</v>
      </c>
      <c r="B43" s="5">
        <f>Movimientos_Actinver[[#This Row],[DATE]]</f>
        <v>44847</v>
      </c>
      <c r="C43" s="6">
        <v>0.40833333333333333</v>
      </c>
      <c r="D43" s="1" t="s">
        <v>1605</v>
      </c>
      <c r="E43" s="1" t="s">
        <v>1591</v>
      </c>
      <c r="F43" s="1">
        <v>1</v>
      </c>
      <c r="G43" s="1">
        <v>5.9980000000000002</v>
      </c>
      <c r="H43" s="1">
        <f>Movimientos_Actinver[[#This Row],[TITLES]]*Movimientos_Actinver[[#This Row],[VALUE]]</f>
        <v>5.9980000000000002</v>
      </c>
      <c r="I43" s="1">
        <v>0.01</v>
      </c>
      <c r="J43" s="1">
        <v>0</v>
      </c>
      <c r="K43" s="1">
        <v>6.01</v>
      </c>
    </row>
    <row r="44" spans="1:11" x14ac:dyDescent="0.25">
      <c r="A44" s="5">
        <v>44847</v>
      </c>
      <c r="B44" s="5">
        <f>Movimientos_Actinver[[#This Row],[DATE]]</f>
        <v>44847</v>
      </c>
      <c r="C44" s="6">
        <v>0.47430555555555554</v>
      </c>
      <c r="D44" s="1" t="s">
        <v>1606</v>
      </c>
      <c r="E44" s="1" t="s">
        <v>1591</v>
      </c>
      <c r="F44" s="1">
        <v>1</v>
      </c>
      <c r="G44" s="1">
        <v>6.72</v>
      </c>
      <c r="H44" s="1">
        <f>Movimientos_Actinver[[#This Row],[TITLES]]*Movimientos_Actinver[[#This Row],[VALUE]]</f>
        <v>6.72</v>
      </c>
      <c r="I44" s="1">
        <v>0.01</v>
      </c>
      <c r="J44" s="1">
        <v>0</v>
      </c>
      <c r="K44" s="1">
        <v>6.73</v>
      </c>
    </row>
    <row r="45" spans="1:11" x14ac:dyDescent="0.25">
      <c r="A45" s="5">
        <v>44847</v>
      </c>
      <c r="B45" s="5">
        <f>Movimientos_Actinver[[#This Row],[DATE]]</f>
        <v>44847</v>
      </c>
      <c r="C45" s="6">
        <v>0.47638888888888886</v>
      </c>
      <c r="D45" s="1" t="s">
        <v>1597</v>
      </c>
      <c r="E45" s="1" t="s">
        <v>1591</v>
      </c>
      <c r="F45" s="1">
        <v>1</v>
      </c>
      <c r="G45" s="1">
        <v>372</v>
      </c>
      <c r="H45" s="1">
        <f>Movimientos_Actinver[[#This Row],[TITLES]]*Movimientos_Actinver[[#This Row],[VALUE]]</f>
        <v>372</v>
      </c>
      <c r="I45" s="1">
        <v>0.37</v>
      </c>
      <c r="J45" s="1">
        <v>0.06</v>
      </c>
      <c r="K45" s="1">
        <v>372.43</v>
      </c>
    </row>
    <row r="46" spans="1:11" x14ac:dyDescent="0.25">
      <c r="A46" s="5">
        <v>44847</v>
      </c>
      <c r="B46" s="5">
        <f>Movimientos_Actinver[[#This Row],[DATE]]</f>
        <v>44847</v>
      </c>
      <c r="C46" s="6">
        <v>0.47638888888888886</v>
      </c>
      <c r="D46" s="1" t="s">
        <v>1597</v>
      </c>
      <c r="E46" s="1" t="s">
        <v>1591</v>
      </c>
      <c r="F46" s="1">
        <v>6</v>
      </c>
      <c r="G46" s="1">
        <v>372</v>
      </c>
      <c r="H46" s="1">
        <f>Movimientos_Actinver[[#This Row],[TITLES]]*Movimientos_Actinver[[#This Row],[VALUE]]</f>
        <v>2232</v>
      </c>
      <c r="I46" s="1">
        <v>2.23</v>
      </c>
      <c r="J46" s="1">
        <v>0.36</v>
      </c>
      <c r="K46" s="1">
        <v>2234.59</v>
      </c>
    </row>
    <row r="47" spans="1:11" x14ac:dyDescent="0.25">
      <c r="A47" s="5">
        <v>44847</v>
      </c>
      <c r="B47" s="5">
        <f>Movimientos_Actinver[[#This Row],[DATE]]</f>
        <v>44847</v>
      </c>
      <c r="C47" s="6">
        <v>0.48749999999999999</v>
      </c>
      <c r="D47" s="1" t="s">
        <v>1607</v>
      </c>
      <c r="E47" s="1" t="s">
        <v>1591</v>
      </c>
      <c r="F47" s="1">
        <v>1</v>
      </c>
      <c r="G47" s="1">
        <v>12.2</v>
      </c>
      <c r="H47" s="1">
        <f>Movimientos_Actinver[[#This Row],[TITLES]]*Movimientos_Actinver[[#This Row],[VALUE]]</f>
        <v>12.2</v>
      </c>
      <c r="I47" s="1">
        <v>0.01</v>
      </c>
      <c r="J47" s="1">
        <v>0</v>
      </c>
      <c r="K47" s="1">
        <v>12.21</v>
      </c>
    </row>
    <row r="48" spans="1:11" x14ac:dyDescent="0.25">
      <c r="A48" s="5">
        <v>44847</v>
      </c>
      <c r="B48" s="5">
        <f>Movimientos_Actinver[[#This Row],[DATE]]</f>
        <v>44847</v>
      </c>
      <c r="C48" s="6">
        <v>0.48749999999999999</v>
      </c>
      <c r="D48" s="1" t="s">
        <v>1608</v>
      </c>
      <c r="E48" s="1" t="s">
        <v>1591</v>
      </c>
      <c r="F48" s="1">
        <v>1</v>
      </c>
      <c r="G48" s="1">
        <v>1.24</v>
      </c>
      <c r="H48" s="1">
        <f>Movimientos_Actinver[[#This Row],[TITLES]]*Movimientos_Actinver[[#This Row],[VALUE]]</f>
        <v>1.24</v>
      </c>
      <c r="I48" s="1">
        <v>0</v>
      </c>
      <c r="J48" s="1">
        <v>0</v>
      </c>
      <c r="K48" s="1">
        <v>1.24</v>
      </c>
    </row>
    <row r="49" spans="1:11" x14ac:dyDescent="0.25">
      <c r="A49" s="5"/>
      <c r="B49" s="5">
        <f>Movimientos_Actinver[[#This Row],[DATE]]</f>
        <v>0</v>
      </c>
      <c r="C49" s="6"/>
      <c r="D49" s="1" t="s">
        <v>1609</v>
      </c>
      <c r="E49" s="1" t="s">
        <v>1</v>
      </c>
      <c r="F49" s="1"/>
      <c r="G49" s="1"/>
      <c r="H49" s="1">
        <f>Movimientos_Actinver[[#This Row],[TITLES]]*Movimientos_Actinver[[#This Row],[VALUE]]</f>
        <v>0</v>
      </c>
      <c r="I49" s="1"/>
      <c r="J49" s="1"/>
      <c r="K49" s="1"/>
    </row>
    <row r="50" spans="1:11" x14ac:dyDescent="0.25">
      <c r="A50" s="5">
        <v>44845</v>
      </c>
      <c r="B50" s="5">
        <f>Movimientos_Actinver[[#This Row],[DATE]]</f>
        <v>44845</v>
      </c>
      <c r="C50" s="6">
        <v>0.49027777777777776</v>
      </c>
      <c r="D50" s="1" t="s">
        <v>1610</v>
      </c>
      <c r="E50" s="1" t="s">
        <v>1611</v>
      </c>
      <c r="F50" s="1">
        <v>1</v>
      </c>
      <c r="G50" s="1">
        <v>1446.33</v>
      </c>
      <c r="H50" s="1">
        <f>Movimientos_Actinver[[#This Row],[TITLES]]*Movimientos_Actinver[[#This Row],[VALUE]]</f>
        <v>1446.33</v>
      </c>
      <c r="I50" s="1">
        <v>1.45</v>
      </c>
      <c r="J50" s="1">
        <v>0.23</v>
      </c>
      <c r="K50" s="1">
        <v>1444.65</v>
      </c>
    </row>
    <row r="51" spans="1:11" x14ac:dyDescent="0.25">
      <c r="A51" s="5">
        <v>44845</v>
      </c>
      <c r="B51" s="5">
        <f>Movimientos_Actinver[[#This Row],[DATE]]</f>
        <v>44845</v>
      </c>
      <c r="C51" s="6">
        <v>0.49027777777777776</v>
      </c>
      <c r="D51" s="1" t="s">
        <v>1610</v>
      </c>
      <c r="E51" s="1" t="s">
        <v>1611</v>
      </c>
      <c r="F51" s="1">
        <v>1</v>
      </c>
      <c r="G51" s="1">
        <v>1445</v>
      </c>
      <c r="H51" s="1">
        <f>Movimientos_Actinver[[#This Row],[TITLES]]*Movimientos_Actinver[[#This Row],[VALUE]]</f>
        <v>1445</v>
      </c>
      <c r="I51" s="1">
        <v>1.45</v>
      </c>
      <c r="J51" s="1">
        <v>0.23</v>
      </c>
      <c r="K51" s="1">
        <v>1443.32</v>
      </c>
    </row>
    <row r="52" spans="1:11" x14ac:dyDescent="0.25">
      <c r="A52" s="5">
        <v>44845</v>
      </c>
      <c r="B52" s="5">
        <f>Movimientos_Actinver[[#This Row],[DATE]]</f>
        <v>44845</v>
      </c>
      <c r="C52" s="6">
        <v>0.49027777777777776</v>
      </c>
      <c r="D52" s="1" t="s">
        <v>1610</v>
      </c>
      <c r="E52" s="1" t="s">
        <v>1611</v>
      </c>
      <c r="F52" s="1">
        <v>1</v>
      </c>
      <c r="G52" s="1">
        <v>1445</v>
      </c>
      <c r="H52" s="1">
        <f>Movimientos_Actinver[[#This Row],[TITLES]]*Movimientos_Actinver[[#This Row],[VALUE]]</f>
        <v>1445</v>
      </c>
      <c r="I52" s="1">
        <v>1.45</v>
      </c>
      <c r="J52" s="1">
        <v>0.23</v>
      </c>
      <c r="K52" s="1">
        <v>1443.32</v>
      </c>
    </row>
    <row r="53" spans="1:11" x14ac:dyDescent="0.25">
      <c r="A53" s="5">
        <v>44845</v>
      </c>
      <c r="B53" s="5">
        <f>Movimientos_Actinver[[#This Row],[DATE]]</f>
        <v>44845</v>
      </c>
      <c r="C53" s="6">
        <v>0.49027777777777776</v>
      </c>
      <c r="D53" s="1" t="s">
        <v>1610</v>
      </c>
      <c r="E53" s="1" t="s">
        <v>1611</v>
      </c>
      <c r="F53" s="1">
        <v>1</v>
      </c>
      <c r="G53" s="1">
        <v>1469.68</v>
      </c>
      <c r="H53" s="1">
        <f>Movimientos_Actinver[[#This Row],[TITLES]]*Movimientos_Actinver[[#This Row],[VALUE]]</f>
        <v>1469.68</v>
      </c>
      <c r="I53" s="1">
        <v>1.47</v>
      </c>
      <c r="J53" s="1">
        <v>0.24</v>
      </c>
      <c r="K53" s="1">
        <v>1467.98</v>
      </c>
    </row>
    <row r="54" spans="1:11" x14ac:dyDescent="0.25">
      <c r="A54" s="5">
        <v>44845</v>
      </c>
      <c r="B54" s="5">
        <f>Movimientos_Actinver[[#This Row],[DATE]]</f>
        <v>44845</v>
      </c>
      <c r="C54" s="6">
        <v>0.49027777777777776</v>
      </c>
      <c r="D54" s="1" t="s">
        <v>1610</v>
      </c>
      <c r="E54" s="1" t="s">
        <v>1611</v>
      </c>
      <c r="F54" s="1">
        <v>1</v>
      </c>
      <c r="G54" s="1">
        <v>1470</v>
      </c>
      <c r="H54" s="1">
        <f>Movimientos_Actinver[[#This Row],[TITLES]]*Movimientos_Actinver[[#This Row],[VALUE]]</f>
        <v>1470</v>
      </c>
      <c r="I54" s="1">
        <v>1.47</v>
      </c>
      <c r="J54" s="1">
        <v>0.24</v>
      </c>
      <c r="K54" s="1">
        <v>1468.29</v>
      </c>
    </row>
    <row r="55" spans="1:11" x14ac:dyDescent="0.25">
      <c r="A55" s="5">
        <v>44845</v>
      </c>
      <c r="B55" s="5">
        <f>Movimientos_Actinver[[#This Row],[DATE]]</f>
        <v>44845</v>
      </c>
      <c r="C55" s="6">
        <v>0.49027777777777776</v>
      </c>
      <c r="D55" s="1" t="s">
        <v>1610</v>
      </c>
      <c r="E55" s="1" t="s">
        <v>1611</v>
      </c>
      <c r="F55" s="1">
        <v>1</v>
      </c>
      <c r="G55" s="1">
        <v>1470</v>
      </c>
      <c r="H55" s="1">
        <f>Movimientos_Actinver[[#This Row],[TITLES]]*Movimientos_Actinver[[#This Row],[VALUE]]</f>
        <v>1470</v>
      </c>
      <c r="I55" s="1">
        <v>1.47</v>
      </c>
      <c r="J55" s="1">
        <v>0.24</v>
      </c>
      <c r="K55" s="1">
        <v>1468.29</v>
      </c>
    </row>
    <row r="56" spans="1:11" x14ac:dyDescent="0.25">
      <c r="A56" s="5">
        <v>44845</v>
      </c>
      <c r="B56" s="5">
        <f>Movimientos_Actinver[[#This Row],[DATE]]</f>
        <v>44845</v>
      </c>
      <c r="C56" s="6">
        <v>0.49027777777777776</v>
      </c>
      <c r="D56" s="1" t="s">
        <v>1610</v>
      </c>
      <c r="E56" s="1" t="s">
        <v>1611</v>
      </c>
      <c r="F56" s="1">
        <v>2</v>
      </c>
      <c r="G56" s="1">
        <v>1445.5</v>
      </c>
      <c r="H56" s="1">
        <f>Movimientos_Actinver[[#This Row],[TITLES]]*Movimientos_Actinver[[#This Row],[VALUE]]</f>
        <v>2891</v>
      </c>
      <c r="I56" s="1">
        <v>2.89</v>
      </c>
      <c r="J56" s="1">
        <v>0.46</v>
      </c>
      <c r="K56" s="1">
        <v>2887.65</v>
      </c>
    </row>
    <row r="57" spans="1:11" x14ac:dyDescent="0.25">
      <c r="A57" s="5">
        <v>44845</v>
      </c>
      <c r="B57" s="5">
        <f>Movimientos_Actinver[[#This Row],[DATE]]</f>
        <v>44845</v>
      </c>
      <c r="C57" s="6">
        <v>0.49027777777777776</v>
      </c>
      <c r="D57" s="1" t="s">
        <v>1610</v>
      </c>
      <c r="E57" s="1" t="s">
        <v>1611</v>
      </c>
      <c r="F57" s="1">
        <v>2</v>
      </c>
      <c r="G57" s="1">
        <v>1475</v>
      </c>
      <c r="H57" s="1">
        <f>Movimientos_Actinver[[#This Row],[TITLES]]*Movimientos_Actinver[[#This Row],[VALUE]]</f>
        <v>2950</v>
      </c>
      <c r="I57" s="1">
        <v>2.95</v>
      </c>
      <c r="J57" s="1">
        <v>0.47</v>
      </c>
      <c r="K57" s="1">
        <v>2946.58</v>
      </c>
    </row>
    <row r="58" spans="1:11" x14ac:dyDescent="0.25">
      <c r="A58" s="5">
        <v>44845</v>
      </c>
      <c r="B58" s="5">
        <f>Movimientos_Actinver[[#This Row],[DATE]]</f>
        <v>44845</v>
      </c>
      <c r="C58" s="6">
        <v>0.49027777777777776</v>
      </c>
      <c r="D58" s="1" t="s">
        <v>1610</v>
      </c>
      <c r="E58" s="1" t="s">
        <v>1611</v>
      </c>
      <c r="F58" s="1">
        <v>2</v>
      </c>
      <c r="G58" s="1">
        <v>1462</v>
      </c>
      <c r="H58" s="1">
        <f>Movimientos_Actinver[[#This Row],[TITLES]]*Movimientos_Actinver[[#This Row],[VALUE]]</f>
        <v>2924</v>
      </c>
      <c r="I58" s="1">
        <v>2.92</v>
      </c>
      <c r="J58" s="1">
        <v>0.47</v>
      </c>
      <c r="K58" s="1">
        <v>2920.61</v>
      </c>
    </row>
    <row r="59" spans="1:11" x14ac:dyDescent="0.25">
      <c r="A59" s="5">
        <v>44845</v>
      </c>
      <c r="B59" s="5">
        <f>Movimientos_Actinver[[#This Row],[DATE]]</f>
        <v>44845</v>
      </c>
      <c r="C59" s="6">
        <v>0.49027777777777776</v>
      </c>
      <c r="D59" s="1" t="s">
        <v>1610</v>
      </c>
      <c r="E59" s="1" t="s">
        <v>1611</v>
      </c>
      <c r="F59" s="1">
        <v>3</v>
      </c>
      <c r="G59" s="1">
        <v>1460.39</v>
      </c>
      <c r="H59" s="1">
        <f>Movimientos_Actinver[[#This Row],[TITLES]]*Movimientos_Actinver[[#This Row],[VALUE]]</f>
        <v>4381.17</v>
      </c>
      <c r="I59" s="1">
        <v>4.38</v>
      </c>
      <c r="J59" s="1">
        <v>0.7</v>
      </c>
      <c r="K59" s="1">
        <v>4376.09</v>
      </c>
    </row>
    <row r="60" spans="1:11" x14ac:dyDescent="0.25">
      <c r="A60" s="5">
        <v>44845</v>
      </c>
      <c r="B60" s="5">
        <f>Movimientos_Actinver[[#This Row],[DATE]]</f>
        <v>44845</v>
      </c>
      <c r="C60" s="6">
        <v>0.49027777777777776</v>
      </c>
      <c r="D60" s="1" t="s">
        <v>1610</v>
      </c>
      <c r="E60" s="1" t="s">
        <v>1611</v>
      </c>
      <c r="F60" s="1">
        <v>3</v>
      </c>
      <c r="G60" s="1">
        <v>1455</v>
      </c>
      <c r="H60" s="1">
        <f>Movimientos_Actinver[[#This Row],[TITLES]]*Movimientos_Actinver[[#This Row],[VALUE]]</f>
        <v>4365</v>
      </c>
      <c r="I60" s="1">
        <v>4.37</v>
      </c>
      <c r="J60" s="1">
        <v>0.7</v>
      </c>
      <c r="K60" s="1">
        <v>4359.9399999999996</v>
      </c>
    </row>
    <row r="61" spans="1:11" x14ac:dyDescent="0.25">
      <c r="A61" s="5">
        <v>44845</v>
      </c>
      <c r="B61" s="5">
        <f>Movimientos_Actinver[[#This Row],[DATE]]</f>
        <v>44845</v>
      </c>
      <c r="C61" s="6">
        <v>0.49027777777777776</v>
      </c>
      <c r="D61" s="1" t="s">
        <v>1610</v>
      </c>
      <c r="E61" s="1" t="s">
        <v>1611</v>
      </c>
      <c r="F61" s="1">
        <v>5</v>
      </c>
      <c r="G61" s="1">
        <v>1447.6</v>
      </c>
      <c r="H61" s="1">
        <f>Movimientos_Actinver[[#This Row],[TITLES]]*Movimientos_Actinver[[#This Row],[VALUE]]</f>
        <v>7238</v>
      </c>
      <c r="I61" s="1">
        <v>7.24</v>
      </c>
      <c r="J61" s="1">
        <v>1.1599999999999999</v>
      </c>
      <c r="K61" s="1">
        <v>7229.6</v>
      </c>
    </row>
    <row r="62" spans="1:11" x14ac:dyDescent="0.25">
      <c r="A62" s="5">
        <v>44845</v>
      </c>
      <c r="B62" s="5">
        <f>Movimientos_Actinver[[#This Row],[DATE]]</f>
        <v>44845</v>
      </c>
      <c r="C62" s="6">
        <v>0.49027777777777776</v>
      </c>
      <c r="D62" s="1" t="s">
        <v>1610</v>
      </c>
      <c r="E62" s="1" t="s">
        <v>1611</v>
      </c>
      <c r="F62" s="1">
        <v>5</v>
      </c>
      <c r="G62" s="1">
        <v>1445</v>
      </c>
      <c r="H62" s="1">
        <f>Movimientos_Actinver[[#This Row],[TITLES]]*Movimientos_Actinver[[#This Row],[VALUE]]</f>
        <v>7225</v>
      </c>
      <c r="I62" s="1">
        <v>7.23</v>
      </c>
      <c r="J62" s="1">
        <v>1.1599999999999999</v>
      </c>
      <c r="K62" s="1">
        <v>7216.62</v>
      </c>
    </row>
    <row r="63" spans="1:11" x14ac:dyDescent="0.25">
      <c r="A63" s="5">
        <v>44845</v>
      </c>
      <c r="B63" s="5">
        <f>Movimientos_Actinver[[#This Row],[DATE]]</f>
        <v>44845</v>
      </c>
      <c r="C63" s="6">
        <v>0.49027777777777776</v>
      </c>
      <c r="D63" s="1" t="s">
        <v>1610</v>
      </c>
      <c r="E63" s="1" t="s">
        <v>1611</v>
      </c>
      <c r="F63" s="1">
        <v>10</v>
      </c>
      <c r="G63" s="1">
        <v>1470</v>
      </c>
      <c r="H63" s="1">
        <f>Movimientos_Actinver[[#This Row],[TITLES]]*Movimientos_Actinver[[#This Row],[VALUE]]</f>
        <v>14700</v>
      </c>
      <c r="I63" s="1">
        <v>14.7</v>
      </c>
      <c r="J63" s="1">
        <v>2.35</v>
      </c>
      <c r="K63" s="1">
        <v>14682.95</v>
      </c>
    </row>
    <row r="64" spans="1:11" x14ac:dyDescent="0.25">
      <c r="A64" s="5">
        <v>44845</v>
      </c>
      <c r="B64" s="5">
        <f>Movimientos_Actinver[[#This Row],[DATE]]</f>
        <v>44845</v>
      </c>
      <c r="C64" s="6">
        <v>0.49027777777777776</v>
      </c>
      <c r="D64" s="1" t="s">
        <v>1610</v>
      </c>
      <c r="E64" s="1" t="s">
        <v>1611</v>
      </c>
      <c r="F64" s="1">
        <v>22</v>
      </c>
      <c r="G64" s="1">
        <v>1466.1</v>
      </c>
      <c r="H64" s="1">
        <f>Movimientos_Actinver[[#This Row],[TITLES]]*Movimientos_Actinver[[#This Row],[VALUE]]</f>
        <v>32254.199999999997</v>
      </c>
      <c r="I64" s="1">
        <v>32.25</v>
      </c>
      <c r="J64" s="1">
        <v>5.16</v>
      </c>
      <c r="K64" s="1">
        <v>32216.79</v>
      </c>
    </row>
    <row r="65" spans="1:11" x14ac:dyDescent="0.25">
      <c r="A65" s="5">
        <v>44845</v>
      </c>
      <c r="B65" s="5">
        <f>Movimientos_Actinver[[#This Row],[DATE]]</f>
        <v>44845</v>
      </c>
      <c r="C65" s="6">
        <v>0.49027777777777776</v>
      </c>
      <c r="D65" s="1" t="s">
        <v>1610</v>
      </c>
      <c r="E65" s="1" t="s">
        <v>1611</v>
      </c>
      <c r="F65" s="1">
        <v>22</v>
      </c>
      <c r="G65" s="1">
        <v>1475</v>
      </c>
      <c r="H65" s="1">
        <f>Movimientos_Actinver[[#This Row],[TITLES]]*Movimientos_Actinver[[#This Row],[VALUE]]</f>
        <v>32450</v>
      </c>
      <c r="I65" s="1">
        <v>32.450000000000003</v>
      </c>
      <c r="J65" s="1">
        <v>5.19</v>
      </c>
      <c r="K65" s="1">
        <v>32412.36</v>
      </c>
    </row>
    <row r="66" spans="1:11" x14ac:dyDescent="0.25">
      <c r="A66" s="5">
        <v>44845</v>
      </c>
      <c r="B66" s="5">
        <f>Movimientos_Actinver[[#This Row],[DATE]]</f>
        <v>44845</v>
      </c>
      <c r="C66" s="6">
        <v>0.49027777777777776</v>
      </c>
      <c r="D66" s="1" t="s">
        <v>1610</v>
      </c>
      <c r="E66" s="1" t="s">
        <v>1611</v>
      </c>
      <c r="F66" s="1">
        <v>40</v>
      </c>
      <c r="G66" s="1">
        <v>1465</v>
      </c>
      <c r="H66" s="1">
        <f>Movimientos_Actinver[[#This Row],[TITLES]]*Movimientos_Actinver[[#This Row],[VALUE]]</f>
        <v>58600</v>
      </c>
      <c r="I66" s="1">
        <v>58.6</v>
      </c>
      <c r="J66" s="1">
        <v>9.3800000000000008</v>
      </c>
      <c r="K66" s="1">
        <v>58532.02</v>
      </c>
    </row>
    <row r="67" spans="1:11" x14ac:dyDescent="0.25">
      <c r="A67" s="5">
        <v>44845</v>
      </c>
      <c r="B67" s="5">
        <f>Movimientos_Actinver[[#This Row],[DATE]]</f>
        <v>44845</v>
      </c>
      <c r="C67" s="6">
        <v>0.49027777777777776</v>
      </c>
      <c r="D67" s="1" t="s">
        <v>1610</v>
      </c>
      <c r="E67" s="1" t="s">
        <v>1611</v>
      </c>
      <c r="F67" s="1">
        <v>42</v>
      </c>
      <c r="G67" s="1">
        <v>1428</v>
      </c>
      <c r="H67" s="1">
        <f>Movimientos_Actinver[[#This Row],[TITLES]]*Movimientos_Actinver[[#This Row],[VALUE]]</f>
        <v>59976</v>
      </c>
      <c r="I67" s="1">
        <v>59.98</v>
      </c>
      <c r="J67" s="1">
        <v>9.6</v>
      </c>
      <c r="K67" s="1">
        <v>59906.43</v>
      </c>
    </row>
    <row r="68" spans="1:11" x14ac:dyDescent="0.25">
      <c r="A68" s="5">
        <v>44845</v>
      </c>
      <c r="B68" s="5">
        <f>Movimientos_Actinver[[#This Row],[DATE]]</f>
        <v>44845</v>
      </c>
      <c r="C68" s="6">
        <v>0.49027777777777776</v>
      </c>
      <c r="D68" s="1" t="s">
        <v>1610</v>
      </c>
      <c r="E68" s="1" t="s">
        <v>1611</v>
      </c>
      <c r="F68" s="1">
        <v>50</v>
      </c>
      <c r="G68" s="1">
        <v>1435</v>
      </c>
      <c r="H68" s="1">
        <f>Movimientos_Actinver[[#This Row],[TITLES]]*Movimientos_Actinver[[#This Row],[VALUE]]</f>
        <v>71750</v>
      </c>
      <c r="I68" s="1">
        <v>71.75</v>
      </c>
      <c r="J68" s="1">
        <v>11.48</v>
      </c>
      <c r="K68" s="1">
        <v>71666.77</v>
      </c>
    </row>
    <row r="69" spans="1:11" x14ac:dyDescent="0.25">
      <c r="A69" s="5">
        <v>44845</v>
      </c>
      <c r="B69" s="5">
        <f>Movimientos_Actinver[[#This Row],[DATE]]</f>
        <v>44845</v>
      </c>
      <c r="C69" s="6">
        <v>0.49027777777777776</v>
      </c>
      <c r="D69" s="1" t="s">
        <v>1610</v>
      </c>
      <c r="E69" s="1" t="s">
        <v>1611</v>
      </c>
      <c r="F69" s="1">
        <v>50</v>
      </c>
      <c r="G69" s="1">
        <v>1473.9</v>
      </c>
      <c r="H69" s="1">
        <f>Movimientos_Actinver[[#This Row],[TITLES]]*Movimientos_Actinver[[#This Row],[VALUE]]</f>
        <v>73695</v>
      </c>
      <c r="I69" s="1">
        <v>73.7</v>
      </c>
      <c r="J69" s="1">
        <v>11.79</v>
      </c>
      <c r="K69" s="1">
        <v>73609.509999999995</v>
      </c>
    </row>
    <row r="70" spans="1:11" x14ac:dyDescent="0.25">
      <c r="A70" s="5">
        <v>44845</v>
      </c>
      <c r="B70" s="5">
        <f>Movimientos_Actinver[[#This Row],[DATE]]</f>
        <v>44845</v>
      </c>
      <c r="C70" s="6">
        <v>0.49027777777777776</v>
      </c>
      <c r="D70" s="1" t="s">
        <v>1610</v>
      </c>
      <c r="E70" s="1" t="s">
        <v>1611</v>
      </c>
      <c r="F70" s="1">
        <v>100</v>
      </c>
      <c r="G70" s="1">
        <v>1460</v>
      </c>
      <c r="H70" s="1">
        <f>Movimientos_Actinver[[#This Row],[TITLES]]*Movimientos_Actinver[[#This Row],[VALUE]]</f>
        <v>146000</v>
      </c>
      <c r="I70" s="1">
        <v>146</v>
      </c>
      <c r="J70" s="1">
        <v>23.36</v>
      </c>
      <c r="K70" s="1">
        <v>145830.64000000001</v>
      </c>
    </row>
    <row r="71" spans="1:11" x14ac:dyDescent="0.25">
      <c r="A71" s="5">
        <v>44845</v>
      </c>
      <c r="B71" s="5">
        <f>Movimientos_Actinver[[#This Row],[DATE]]</f>
        <v>44845</v>
      </c>
      <c r="C71" s="6">
        <v>0.49166666666666664</v>
      </c>
      <c r="D71" s="1" t="s">
        <v>1612</v>
      </c>
      <c r="E71" s="1" t="s">
        <v>1611</v>
      </c>
      <c r="F71" s="1">
        <v>69</v>
      </c>
      <c r="G71" s="1">
        <v>397.49</v>
      </c>
      <c r="H71" s="1">
        <f>Movimientos_Actinver[[#This Row],[TITLES]]*Movimientos_Actinver[[#This Row],[VALUE]]</f>
        <v>27426.81</v>
      </c>
      <c r="I71" s="1">
        <v>27.43</v>
      </c>
      <c r="J71" s="1">
        <v>4.3899999999999997</v>
      </c>
      <c r="K71" s="1">
        <v>27394.99</v>
      </c>
    </row>
    <row r="72" spans="1:11" x14ac:dyDescent="0.25">
      <c r="A72" s="5">
        <v>44845</v>
      </c>
      <c r="B72" s="5">
        <f>Movimientos_Actinver[[#This Row],[DATE]]</f>
        <v>44845</v>
      </c>
      <c r="C72" s="6">
        <v>0.60486111111111107</v>
      </c>
      <c r="D72" s="1" t="s">
        <v>1613</v>
      </c>
      <c r="E72" s="1" t="s">
        <v>1611</v>
      </c>
      <c r="F72" s="1">
        <v>52</v>
      </c>
      <c r="G72" s="1">
        <v>586</v>
      </c>
      <c r="H72" s="1">
        <f>Movimientos_Actinver[[#This Row],[TITLES]]*Movimientos_Actinver[[#This Row],[VALUE]]</f>
        <v>30472</v>
      </c>
      <c r="I72" s="1">
        <v>30.47</v>
      </c>
      <c r="J72" s="1">
        <v>4.88</v>
      </c>
      <c r="K72" s="1">
        <v>30436.65</v>
      </c>
    </row>
    <row r="73" spans="1:11" x14ac:dyDescent="0.25">
      <c r="A73" s="5">
        <v>44845</v>
      </c>
      <c r="B73" s="5">
        <f>Movimientos_Actinver[[#This Row],[DATE]]</f>
        <v>44845</v>
      </c>
      <c r="C73" s="6">
        <v>0.60486111111111107</v>
      </c>
      <c r="D73" s="1" t="s">
        <v>1613</v>
      </c>
      <c r="E73" s="1" t="s">
        <v>1611</v>
      </c>
      <c r="F73" s="1">
        <v>100</v>
      </c>
      <c r="G73" s="1">
        <v>585</v>
      </c>
      <c r="H73" s="1">
        <f>Movimientos_Actinver[[#This Row],[TITLES]]*Movimientos_Actinver[[#This Row],[VALUE]]</f>
        <v>58500</v>
      </c>
      <c r="I73" s="1">
        <v>58.5</v>
      </c>
      <c r="J73" s="1">
        <v>9.36</v>
      </c>
      <c r="K73" s="1">
        <v>58432.14</v>
      </c>
    </row>
    <row r="74" spans="1:11" x14ac:dyDescent="0.25">
      <c r="A74" s="5">
        <v>44845</v>
      </c>
      <c r="B74" s="5">
        <f>Movimientos_Actinver[[#This Row],[DATE]]</f>
        <v>44845</v>
      </c>
      <c r="C74" s="6">
        <v>0.60486111111111107</v>
      </c>
      <c r="D74" s="1" t="s">
        <v>1613</v>
      </c>
      <c r="E74" s="1" t="s">
        <v>1611</v>
      </c>
      <c r="F74" s="1">
        <v>180</v>
      </c>
      <c r="G74" s="1">
        <v>585</v>
      </c>
      <c r="H74" s="1">
        <f>Movimientos_Actinver[[#This Row],[TITLES]]*Movimientos_Actinver[[#This Row],[VALUE]]</f>
        <v>105300</v>
      </c>
      <c r="I74" s="1">
        <v>105.3</v>
      </c>
      <c r="J74" s="1">
        <v>16.850000000000001</v>
      </c>
      <c r="K74" s="1">
        <v>105177.85</v>
      </c>
    </row>
    <row r="75" spans="1:11" x14ac:dyDescent="0.25">
      <c r="A75" s="5">
        <v>44845</v>
      </c>
      <c r="B75" s="5">
        <f>Movimientos_Actinver[[#This Row],[DATE]]</f>
        <v>44845</v>
      </c>
      <c r="C75" s="6">
        <v>0.60486111111111107</v>
      </c>
      <c r="D75" s="1" t="s">
        <v>1613</v>
      </c>
      <c r="E75" s="1" t="s">
        <v>1611</v>
      </c>
      <c r="F75" s="1">
        <v>200</v>
      </c>
      <c r="G75" s="1">
        <v>585</v>
      </c>
      <c r="H75" s="1">
        <f>Movimientos_Actinver[[#This Row],[TITLES]]*Movimientos_Actinver[[#This Row],[VALUE]]</f>
        <v>117000</v>
      </c>
      <c r="I75" s="1">
        <v>117</v>
      </c>
      <c r="J75" s="1">
        <v>18.72</v>
      </c>
      <c r="K75" s="1">
        <v>116864.28</v>
      </c>
    </row>
    <row r="76" spans="1:11" x14ac:dyDescent="0.25">
      <c r="A76" s="5">
        <v>44846</v>
      </c>
      <c r="B76" s="5">
        <f>Movimientos_Actinver[[#This Row],[DATE]]</f>
        <v>44846</v>
      </c>
      <c r="C76" s="6">
        <v>0.35972222222222222</v>
      </c>
      <c r="D76" s="1" t="s">
        <v>1613</v>
      </c>
      <c r="E76" s="1" t="s">
        <v>1611</v>
      </c>
      <c r="F76" s="1">
        <v>3</v>
      </c>
      <c r="G76" s="1">
        <v>583.73</v>
      </c>
      <c r="H76" s="1">
        <f>Movimientos_Actinver[[#This Row],[TITLES]]*Movimientos_Actinver[[#This Row],[VALUE]]</f>
        <v>1751.19</v>
      </c>
      <c r="I76" s="1">
        <v>1.75</v>
      </c>
      <c r="J76" s="1">
        <v>0.28000000000000003</v>
      </c>
      <c r="K76" s="1">
        <v>1749.16</v>
      </c>
    </row>
    <row r="77" spans="1:11" x14ac:dyDescent="0.25">
      <c r="A77" s="5">
        <v>44846</v>
      </c>
      <c r="B77" s="5">
        <f>Movimientos_Actinver[[#This Row],[DATE]]</f>
        <v>44846</v>
      </c>
      <c r="C77" s="6">
        <v>0.35972222222222222</v>
      </c>
      <c r="D77" s="1" t="s">
        <v>1613</v>
      </c>
      <c r="E77" s="1" t="s">
        <v>1611</v>
      </c>
      <c r="F77" s="1">
        <v>5</v>
      </c>
      <c r="G77" s="1">
        <v>578.29999999999995</v>
      </c>
      <c r="H77" s="1">
        <f>Movimientos_Actinver[[#This Row],[TITLES]]*Movimientos_Actinver[[#This Row],[VALUE]]</f>
        <v>2891.5</v>
      </c>
      <c r="I77" s="1">
        <v>2.89</v>
      </c>
      <c r="J77" s="1">
        <v>0.46</v>
      </c>
      <c r="K77" s="1">
        <v>2888.15</v>
      </c>
    </row>
    <row r="78" spans="1:11" x14ac:dyDescent="0.25">
      <c r="A78" s="5">
        <v>44846</v>
      </c>
      <c r="B78" s="5">
        <f>Movimientos_Actinver[[#This Row],[DATE]]</f>
        <v>44846</v>
      </c>
      <c r="C78" s="6">
        <v>0.35972222222222222</v>
      </c>
      <c r="D78" s="1" t="s">
        <v>1613</v>
      </c>
      <c r="E78" s="1" t="s">
        <v>1611</v>
      </c>
      <c r="F78" s="1">
        <v>10</v>
      </c>
      <c r="G78" s="1">
        <v>578.29999999999995</v>
      </c>
      <c r="H78" s="1">
        <f>Movimientos_Actinver[[#This Row],[TITLES]]*Movimientos_Actinver[[#This Row],[VALUE]]</f>
        <v>5783</v>
      </c>
      <c r="I78" s="1">
        <v>5.78</v>
      </c>
      <c r="J78" s="1">
        <v>0.93</v>
      </c>
      <c r="K78" s="1">
        <v>5776.29</v>
      </c>
    </row>
    <row r="79" spans="1:11" x14ac:dyDescent="0.25">
      <c r="A79" s="5">
        <v>44846</v>
      </c>
      <c r="B79" s="5">
        <f>Movimientos_Actinver[[#This Row],[DATE]]</f>
        <v>44846</v>
      </c>
      <c r="C79" s="6">
        <v>0.35972222222222222</v>
      </c>
      <c r="D79" s="1" t="s">
        <v>1613</v>
      </c>
      <c r="E79" s="1" t="s">
        <v>1611</v>
      </c>
      <c r="F79" s="1">
        <v>100</v>
      </c>
      <c r="G79" s="1">
        <v>580</v>
      </c>
      <c r="H79" s="1">
        <f>Movimientos_Actinver[[#This Row],[TITLES]]*Movimientos_Actinver[[#This Row],[VALUE]]</f>
        <v>58000</v>
      </c>
      <c r="I79" s="1">
        <v>58</v>
      </c>
      <c r="J79" s="1">
        <v>9.2799999999999994</v>
      </c>
      <c r="K79" s="1">
        <v>57932.72</v>
      </c>
    </row>
    <row r="80" spans="1:11" x14ac:dyDescent="0.25">
      <c r="A80" s="5">
        <v>44846</v>
      </c>
      <c r="B80" s="5">
        <f>Movimientos_Actinver[[#This Row],[DATE]]</f>
        <v>44846</v>
      </c>
      <c r="C80" s="6">
        <v>0.35972222222222222</v>
      </c>
      <c r="D80" s="1" t="s">
        <v>1613</v>
      </c>
      <c r="E80" s="1" t="s">
        <v>1611</v>
      </c>
      <c r="F80" s="1">
        <v>100</v>
      </c>
      <c r="G80" s="1">
        <v>578.29999999999995</v>
      </c>
      <c r="H80" s="1">
        <f>Movimientos_Actinver[[#This Row],[TITLES]]*Movimientos_Actinver[[#This Row],[VALUE]]</f>
        <v>57829.999999999993</v>
      </c>
      <c r="I80" s="1">
        <v>57.83</v>
      </c>
      <c r="J80" s="1">
        <v>9.25</v>
      </c>
      <c r="K80" s="1">
        <v>57762.92</v>
      </c>
    </row>
    <row r="81" spans="1:11" x14ac:dyDescent="0.25">
      <c r="A81" s="5">
        <v>44846</v>
      </c>
      <c r="B81" s="5">
        <f>Movimientos_Actinver[[#This Row],[DATE]]</f>
        <v>44846</v>
      </c>
      <c r="C81" s="6">
        <v>0.35972222222222222</v>
      </c>
      <c r="D81" s="1" t="s">
        <v>1613</v>
      </c>
      <c r="E81" s="1" t="s">
        <v>1611</v>
      </c>
      <c r="F81" s="1">
        <v>100</v>
      </c>
      <c r="G81" s="1">
        <v>578.29999999999995</v>
      </c>
      <c r="H81" s="1">
        <f>Movimientos_Actinver[[#This Row],[TITLES]]*Movimientos_Actinver[[#This Row],[VALUE]]</f>
        <v>57829.999999999993</v>
      </c>
      <c r="I81" s="1">
        <v>57.83</v>
      </c>
      <c r="J81" s="1">
        <v>9.25</v>
      </c>
      <c r="K81" s="1">
        <v>57762.92</v>
      </c>
    </row>
    <row r="82" spans="1:11" x14ac:dyDescent="0.25">
      <c r="A82" s="5">
        <v>44846</v>
      </c>
      <c r="B82" s="5">
        <f>Movimientos_Actinver[[#This Row],[DATE]]</f>
        <v>44846</v>
      </c>
      <c r="C82" s="6">
        <v>0.36736111111111114</v>
      </c>
      <c r="D82" s="1" t="s">
        <v>1614</v>
      </c>
      <c r="E82" s="1" t="s">
        <v>1611</v>
      </c>
      <c r="F82" s="1">
        <v>41</v>
      </c>
      <c r="G82" s="1">
        <v>1142</v>
      </c>
      <c r="H82" s="1">
        <f>Movimientos_Actinver[[#This Row],[TITLES]]*Movimientos_Actinver[[#This Row],[VALUE]]</f>
        <v>46822</v>
      </c>
      <c r="I82" s="1">
        <v>46.82</v>
      </c>
      <c r="J82" s="1">
        <v>7.49</v>
      </c>
      <c r="K82" s="1">
        <v>46767.69</v>
      </c>
    </row>
    <row r="83" spans="1:11" x14ac:dyDescent="0.25">
      <c r="A83" s="5">
        <v>44846</v>
      </c>
      <c r="B83" s="5">
        <f>Movimientos_Actinver[[#This Row],[DATE]]</f>
        <v>44846</v>
      </c>
      <c r="C83" s="6">
        <v>0.36736111111111114</v>
      </c>
      <c r="D83" s="1" t="s">
        <v>1614</v>
      </c>
      <c r="E83" s="1" t="s">
        <v>1611</v>
      </c>
      <c r="F83" s="1">
        <v>100</v>
      </c>
      <c r="G83" s="1">
        <v>1149</v>
      </c>
      <c r="H83" s="1">
        <f>Movimientos_Actinver[[#This Row],[TITLES]]*Movimientos_Actinver[[#This Row],[VALUE]]</f>
        <v>114900</v>
      </c>
      <c r="I83" s="1">
        <v>114.9</v>
      </c>
      <c r="J83" s="1">
        <v>18.38</v>
      </c>
      <c r="K83" s="1">
        <v>114766.72</v>
      </c>
    </row>
    <row r="84" spans="1:11" x14ac:dyDescent="0.25">
      <c r="A84" s="5">
        <v>44846</v>
      </c>
      <c r="B84" s="5">
        <f>Movimientos_Actinver[[#This Row],[DATE]]</f>
        <v>44846</v>
      </c>
      <c r="C84" s="6">
        <v>0.36736111111111114</v>
      </c>
      <c r="D84" s="1" t="s">
        <v>1614</v>
      </c>
      <c r="E84" s="1" t="s">
        <v>1611</v>
      </c>
      <c r="F84" s="1">
        <v>300</v>
      </c>
      <c r="G84" s="1">
        <v>1142</v>
      </c>
      <c r="H84" s="1">
        <f>Movimientos_Actinver[[#This Row],[TITLES]]*Movimientos_Actinver[[#This Row],[VALUE]]</f>
        <v>342600</v>
      </c>
      <c r="I84" s="1">
        <v>342.6</v>
      </c>
      <c r="J84" s="1">
        <v>54.82</v>
      </c>
      <c r="K84" s="1">
        <v>342202.58</v>
      </c>
    </row>
    <row r="85" spans="1:11" x14ac:dyDescent="0.25">
      <c r="A85" s="5">
        <v>44846</v>
      </c>
      <c r="B85" s="5">
        <f>Movimientos_Actinver[[#This Row],[DATE]]</f>
        <v>44846</v>
      </c>
      <c r="C85" s="6">
        <v>0.37083333333333335</v>
      </c>
      <c r="D85" s="1" t="s">
        <v>1610</v>
      </c>
      <c r="E85" s="1" t="s">
        <v>1611</v>
      </c>
      <c r="F85" s="1">
        <v>1</v>
      </c>
      <c r="G85" s="1">
        <v>1525</v>
      </c>
      <c r="H85" s="1">
        <f>Movimientos_Actinver[[#This Row],[TITLES]]*Movimientos_Actinver[[#This Row],[VALUE]]</f>
        <v>1525</v>
      </c>
      <c r="I85" s="1">
        <v>1.53</v>
      </c>
      <c r="J85" s="1">
        <v>0.24</v>
      </c>
      <c r="K85" s="1">
        <v>1523.23</v>
      </c>
    </row>
    <row r="86" spans="1:11" x14ac:dyDescent="0.25">
      <c r="A86" s="5">
        <v>44846</v>
      </c>
      <c r="B86" s="5">
        <f>Movimientos_Actinver[[#This Row],[DATE]]</f>
        <v>44846</v>
      </c>
      <c r="C86" s="6">
        <v>0.37083333333333335</v>
      </c>
      <c r="D86" s="1" t="s">
        <v>1610</v>
      </c>
      <c r="E86" s="1" t="s">
        <v>1611</v>
      </c>
      <c r="F86" s="1">
        <v>1</v>
      </c>
      <c r="G86" s="1">
        <v>1525</v>
      </c>
      <c r="H86" s="1">
        <f>Movimientos_Actinver[[#This Row],[TITLES]]*Movimientos_Actinver[[#This Row],[VALUE]]</f>
        <v>1525</v>
      </c>
      <c r="I86" s="1">
        <v>1.53</v>
      </c>
      <c r="J86" s="1">
        <v>0.24</v>
      </c>
      <c r="K86" s="1">
        <v>1523.23</v>
      </c>
    </row>
    <row r="87" spans="1:11" x14ac:dyDescent="0.25">
      <c r="A87" s="5">
        <v>44846</v>
      </c>
      <c r="B87" s="5">
        <f>Movimientos_Actinver[[#This Row],[DATE]]</f>
        <v>44846</v>
      </c>
      <c r="C87" s="6">
        <v>0.37083333333333335</v>
      </c>
      <c r="D87" s="1" t="s">
        <v>1610</v>
      </c>
      <c r="E87" s="1" t="s">
        <v>1611</v>
      </c>
      <c r="F87" s="1">
        <v>1</v>
      </c>
      <c r="G87" s="1">
        <v>1536</v>
      </c>
      <c r="H87" s="1">
        <f>Movimientos_Actinver[[#This Row],[TITLES]]*Movimientos_Actinver[[#This Row],[VALUE]]</f>
        <v>1536</v>
      </c>
      <c r="I87" s="1">
        <v>1.54</v>
      </c>
      <c r="J87" s="1">
        <v>0.25</v>
      </c>
      <c r="K87" s="1">
        <v>1534.22</v>
      </c>
    </row>
    <row r="88" spans="1:11" x14ac:dyDescent="0.25">
      <c r="A88" s="5">
        <v>44846</v>
      </c>
      <c r="B88" s="5">
        <f>Movimientos_Actinver[[#This Row],[DATE]]</f>
        <v>44846</v>
      </c>
      <c r="C88" s="6">
        <v>0.37083333333333335</v>
      </c>
      <c r="D88" s="1" t="s">
        <v>1610</v>
      </c>
      <c r="E88" s="1" t="s">
        <v>1611</v>
      </c>
      <c r="F88" s="1">
        <v>1</v>
      </c>
      <c r="G88" s="1">
        <v>1535</v>
      </c>
      <c r="H88" s="1">
        <f>Movimientos_Actinver[[#This Row],[TITLES]]*Movimientos_Actinver[[#This Row],[VALUE]]</f>
        <v>1535</v>
      </c>
      <c r="I88" s="1">
        <v>1.54</v>
      </c>
      <c r="J88" s="1">
        <v>0.25</v>
      </c>
      <c r="K88" s="1">
        <v>1533.22</v>
      </c>
    </row>
    <row r="89" spans="1:11" x14ac:dyDescent="0.25">
      <c r="A89" s="5">
        <v>44846</v>
      </c>
      <c r="B89" s="5">
        <f>Movimientos_Actinver[[#This Row],[DATE]]</f>
        <v>44846</v>
      </c>
      <c r="C89" s="6">
        <v>0.37083333333333335</v>
      </c>
      <c r="D89" s="1" t="s">
        <v>1610</v>
      </c>
      <c r="E89" s="1" t="s">
        <v>1611</v>
      </c>
      <c r="F89" s="1">
        <v>1</v>
      </c>
      <c r="G89" s="1">
        <v>1530.56</v>
      </c>
      <c r="H89" s="1">
        <f>Movimientos_Actinver[[#This Row],[TITLES]]*Movimientos_Actinver[[#This Row],[VALUE]]</f>
        <v>1530.56</v>
      </c>
      <c r="I89" s="1">
        <v>1.53</v>
      </c>
      <c r="J89" s="1">
        <v>0.24</v>
      </c>
      <c r="K89" s="1">
        <v>1528.78</v>
      </c>
    </row>
    <row r="90" spans="1:11" x14ac:dyDescent="0.25">
      <c r="A90" s="5">
        <v>44846</v>
      </c>
      <c r="B90" s="5">
        <f>Movimientos_Actinver[[#This Row],[DATE]]</f>
        <v>44846</v>
      </c>
      <c r="C90" s="6">
        <v>0.37083333333333335</v>
      </c>
      <c r="D90" s="1" t="s">
        <v>1610</v>
      </c>
      <c r="E90" s="1" t="s">
        <v>1611</v>
      </c>
      <c r="F90" s="1">
        <v>1</v>
      </c>
      <c r="G90" s="1">
        <v>1530</v>
      </c>
      <c r="H90" s="1">
        <f>Movimientos_Actinver[[#This Row],[TITLES]]*Movimientos_Actinver[[#This Row],[VALUE]]</f>
        <v>1530</v>
      </c>
      <c r="I90" s="1">
        <v>1.53</v>
      </c>
      <c r="J90" s="1">
        <v>0.24</v>
      </c>
      <c r="K90" s="1">
        <v>1528.23</v>
      </c>
    </row>
    <row r="91" spans="1:11" x14ac:dyDescent="0.25">
      <c r="A91" s="5">
        <v>44846</v>
      </c>
      <c r="B91" s="5">
        <f>Movimientos_Actinver[[#This Row],[DATE]]</f>
        <v>44846</v>
      </c>
      <c r="C91" s="6">
        <v>0.37083333333333335</v>
      </c>
      <c r="D91" s="1" t="s">
        <v>1610</v>
      </c>
      <c r="E91" s="1" t="s">
        <v>1611</v>
      </c>
      <c r="F91" s="1">
        <v>1</v>
      </c>
      <c r="G91" s="1">
        <v>1534</v>
      </c>
      <c r="H91" s="1">
        <f>Movimientos_Actinver[[#This Row],[TITLES]]*Movimientos_Actinver[[#This Row],[VALUE]]</f>
        <v>1534</v>
      </c>
      <c r="I91" s="1">
        <v>1.53</v>
      </c>
      <c r="J91" s="1">
        <v>0.25</v>
      </c>
      <c r="K91" s="1">
        <v>1532.22</v>
      </c>
    </row>
    <row r="92" spans="1:11" x14ac:dyDescent="0.25">
      <c r="A92" s="5">
        <v>44846</v>
      </c>
      <c r="B92" s="5">
        <f>Movimientos_Actinver[[#This Row],[DATE]]</f>
        <v>44846</v>
      </c>
      <c r="C92" s="6">
        <v>0.37083333333333335</v>
      </c>
      <c r="D92" s="1" t="s">
        <v>1610</v>
      </c>
      <c r="E92" s="1" t="s">
        <v>1611</v>
      </c>
      <c r="F92" s="1">
        <v>2</v>
      </c>
      <c r="G92" s="1">
        <v>1532.56</v>
      </c>
      <c r="H92" s="1">
        <f>Movimientos_Actinver[[#This Row],[TITLES]]*Movimientos_Actinver[[#This Row],[VALUE]]</f>
        <v>3065.12</v>
      </c>
      <c r="I92" s="1">
        <v>3.07</v>
      </c>
      <c r="J92" s="1">
        <v>0.49</v>
      </c>
      <c r="K92" s="1">
        <v>3061.56</v>
      </c>
    </row>
    <row r="93" spans="1:11" x14ac:dyDescent="0.25">
      <c r="A93" s="5">
        <v>44846</v>
      </c>
      <c r="B93" s="5">
        <f>Movimientos_Actinver[[#This Row],[DATE]]</f>
        <v>44846</v>
      </c>
      <c r="C93" s="6">
        <v>0.37083333333333335</v>
      </c>
      <c r="D93" s="1" t="s">
        <v>1610</v>
      </c>
      <c r="E93" s="1" t="s">
        <v>1611</v>
      </c>
      <c r="F93" s="1">
        <v>2</v>
      </c>
      <c r="G93" s="1">
        <v>1536</v>
      </c>
      <c r="H93" s="1">
        <f>Movimientos_Actinver[[#This Row],[TITLES]]*Movimientos_Actinver[[#This Row],[VALUE]]</f>
        <v>3072</v>
      </c>
      <c r="I93" s="1">
        <v>3.07</v>
      </c>
      <c r="J93" s="1">
        <v>0.49</v>
      </c>
      <c r="K93" s="1">
        <v>3068.44</v>
      </c>
    </row>
    <row r="94" spans="1:11" x14ac:dyDescent="0.25">
      <c r="A94" s="5">
        <v>44846</v>
      </c>
      <c r="B94" s="5">
        <f>Movimientos_Actinver[[#This Row],[DATE]]</f>
        <v>44846</v>
      </c>
      <c r="C94" s="6">
        <v>0.37083333333333335</v>
      </c>
      <c r="D94" s="1" t="s">
        <v>1610</v>
      </c>
      <c r="E94" s="1" t="s">
        <v>1611</v>
      </c>
      <c r="F94" s="1">
        <v>7</v>
      </c>
      <c r="G94" s="1">
        <v>1530</v>
      </c>
      <c r="H94" s="1">
        <f>Movimientos_Actinver[[#This Row],[TITLES]]*Movimientos_Actinver[[#This Row],[VALUE]]</f>
        <v>10710</v>
      </c>
      <c r="I94" s="1">
        <v>10.71</v>
      </c>
      <c r="J94" s="1">
        <v>1.71</v>
      </c>
      <c r="K94" s="1">
        <v>10697.58</v>
      </c>
    </row>
    <row r="95" spans="1:11" x14ac:dyDescent="0.25">
      <c r="A95" s="5">
        <v>44846</v>
      </c>
      <c r="B95" s="5">
        <f>Movimientos_Actinver[[#This Row],[DATE]]</f>
        <v>44846</v>
      </c>
      <c r="C95" s="6">
        <v>0.37083333333333335</v>
      </c>
      <c r="D95" s="1" t="s">
        <v>1610</v>
      </c>
      <c r="E95" s="1" t="s">
        <v>1611</v>
      </c>
      <c r="F95" s="1">
        <v>10</v>
      </c>
      <c r="G95" s="1">
        <v>1530</v>
      </c>
      <c r="H95" s="1">
        <f>Movimientos_Actinver[[#This Row],[TITLES]]*Movimientos_Actinver[[#This Row],[VALUE]]</f>
        <v>15300</v>
      </c>
      <c r="I95" s="1">
        <v>15.3</v>
      </c>
      <c r="J95" s="1">
        <v>2.4500000000000002</v>
      </c>
      <c r="K95" s="1">
        <v>15282.25</v>
      </c>
    </row>
    <row r="96" spans="1:11" x14ac:dyDescent="0.25">
      <c r="A96" s="5">
        <v>44846</v>
      </c>
      <c r="B96" s="5">
        <f>Movimientos_Actinver[[#This Row],[DATE]]</f>
        <v>44846</v>
      </c>
      <c r="C96" s="6">
        <v>0.37083333333333335</v>
      </c>
      <c r="D96" s="1" t="s">
        <v>1610</v>
      </c>
      <c r="E96" s="1" t="s">
        <v>1611</v>
      </c>
      <c r="F96" s="1">
        <v>50</v>
      </c>
      <c r="G96" s="1">
        <v>1531.49</v>
      </c>
      <c r="H96" s="1">
        <f>Movimientos_Actinver[[#This Row],[TITLES]]*Movimientos_Actinver[[#This Row],[VALUE]]</f>
        <v>76574.5</v>
      </c>
      <c r="I96" s="1">
        <v>76.569999999999993</v>
      </c>
      <c r="J96" s="1">
        <v>12.25</v>
      </c>
      <c r="K96" s="1">
        <v>76485.67</v>
      </c>
    </row>
    <row r="97" spans="1:11" x14ac:dyDescent="0.25">
      <c r="A97" s="5">
        <v>44846</v>
      </c>
      <c r="B97" s="5">
        <f>Movimientos_Actinver[[#This Row],[DATE]]</f>
        <v>44846</v>
      </c>
      <c r="C97" s="6">
        <v>0.37083333333333335</v>
      </c>
      <c r="D97" s="1" t="s">
        <v>1610</v>
      </c>
      <c r="E97" s="1" t="s">
        <v>1611</v>
      </c>
      <c r="F97" s="1">
        <v>58</v>
      </c>
      <c r="G97" s="1">
        <v>1531.48</v>
      </c>
      <c r="H97" s="1">
        <f>Movimientos_Actinver[[#This Row],[TITLES]]*Movimientos_Actinver[[#This Row],[VALUE]]</f>
        <v>88825.84</v>
      </c>
      <c r="I97" s="1">
        <v>88.83</v>
      </c>
      <c r="J97" s="1">
        <v>14.21</v>
      </c>
      <c r="K97" s="1">
        <v>88722.8</v>
      </c>
    </row>
    <row r="98" spans="1:11" x14ac:dyDescent="0.25">
      <c r="A98" s="5">
        <v>44846</v>
      </c>
      <c r="B98" s="5">
        <f>Movimientos_Actinver[[#This Row],[DATE]]</f>
        <v>44846</v>
      </c>
      <c r="C98" s="6">
        <v>0.37083333333333335</v>
      </c>
      <c r="D98" s="1" t="s">
        <v>1610</v>
      </c>
      <c r="E98" s="1" t="s">
        <v>1611</v>
      </c>
      <c r="F98" s="1">
        <v>100</v>
      </c>
      <c r="G98" s="1">
        <v>1531.5</v>
      </c>
      <c r="H98" s="1">
        <f>Movimientos_Actinver[[#This Row],[TITLES]]*Movimientos_Actinver[[#This Row],[VALUE]]</f>
        <v>153150</v>
      </c>
      <c r="I98" s="1">
        <v>153.15</v>
      </c>
      <c r="J98" s="1">
        <v>24.5</v>
      </c>
      <c r="K98" s="1">
        <v>152972.35</v>
      </c>
    </row>
    <row r="99" spans="1:11" x14ac:dyDescent="0.25">
      <c r="A99" s="5">
        <v>44844</v>
      </c>
      <c r="B99" s="5">
        <f>Movimientos_Actinver[[#This Row],[DATE]]</f>
        <v>44844</v>
      </c>
      <c r="C99" s="6">
        <v>0.36041666666666666</v>
      </c>
      <c r="D99" s="1" t="s">
        <v>1612</v>
      </c>
      <c r="E99" s="1" t="s">
        <v>1591</v>
      </c>
      <c r="F99" s="1">
        <v>1</v>
      </c>
      <c r="G99" s="1">
        <v>386.19</v>
      </c>
      <c r="H99" s="1">
        <f>Movimientos_Actinver[[#This Row],[TITLES]]*Movimientos_Actinver[[#This Row],[VALUE]]</f>
        <v>386.19</v>
      </c>
      <c r="I99" s="1">
        <v>0.39</v>
      </c>
      <c r="J99" s="1">
        <v>0.06</v>
      </c>
      <c r="K99" s="1">
        <v>386.64</v>
      </c>
    </row>
    <row r="100" spans="1:11" x14ac:dyDescent="0.25">
      <c r="A100" s="5">
        <v>44844</v>
      </c>
      <c r="B100" s="5">
        <f>Movimientos_Actinver[[#This Row],[DATE]]</f>
        <v>44844</v>
      </c>
      <c r="C100" s="6">
        <v>0.36041666666666666</v>
      </c>
      <c r="D100" s="1" t="s">
        <v>1612</v>
      </c>
      <c r="E100" s="1" t="s">
        <v>1591</v>
      </c>
      <c r="F100" s="1">
        <v>3</v>
      </c>
      <c r="G100" s="1">
        <v>384.88</v>
      </c>
      <c r="H100" s="1">
        <f>Movimientos_Actinver[[#This Row],[TITLES]]*Movimientos_Actinver[[#This Row],[VALUE]]</f>
        <v>1154.6399999999999</v>
      </c>
      <c r="I100" s="1">
        <v>1.1499999999999999</v>
      </c>
      <c r="J100" s="1">
        <v>0.18</v>
      </c>
      <c r="K100" s="1">
        <v>1155.98</v>
      </c>
    </row>
    <row r="101" spans="1:11" x14ac:dyDescent="0.25">
      <c r="A101" s="5">
        <v>44844</v>
      </c>
      <c r="B101" s="5">
        <f>Movimientos_Actinver[[#This Row],[DATE]]</f>
        <v>44844</v>
      </c>
      <c r="C101" s="6">
        <v>0.36041666666666666</v>
      </c>
      <c r="D101" s="1" t="s">
        <v>1612</v>
      </c>
      <c r="E101" s="1" t="s">
        <v>1591</v>
      </c>
      <c r="F101" s="1">
        <v>5</v>
      </c>
      <c r="G101" s="1">
        <v>388</v>
      </c>
      <c r="H101" s="1">
        <f>Movimientos_Actinver[[#This Row],[TITLES]]*Movimientos_Actinver[[#This Row],[VALUE]]</f>
        <v>1940</v>
      </c>
      <c r="I101" s="1">
        <v>1.94</v>
      </c>
      <c r="J101" s="1">
        <v>0.31</v>
      </c>
      <c r="K101" s="1">
        <v>1942.25</v>
      </c>
    </row>
    <row r="102" spans="1:11" x14ac:dyDescent="0.25">
      <c r="A102" s="5">
        <v>44844</v>
      </c>
      <c r="B102" s="5">
        <f>Movimientos_Actinver[[#This Row],[DATE]]</f>
        <v>44844</v>
      </c>
      <c r="C102" s="6">
        <v>0.36041666666666666</v>
      </c>
      <c r="D102" s="1" t="s">
        <v>1612</v>
      </c>
      <c r="E102" s="1" t="s">
        <v>1591</v>
      </c>
      <c r="F102" s="1">
        <v>6</v>
      </c>
      <c r="G102" s="1">
        <v>388</v>
      </c>
      <c r="H102" s="1">
        <f>Movimientos_Actinver[[#This Row],[TITLES]]*Movimientos_Actinver[[#This Row],[VALUE]]</f>
        <v>2328</v>
      </c>
      <c r="I102" s="1">
        <v>2.33</v>
      </c>
      <c r="J102" s="1">
        <v>0.37</v>
      </c>
      <c r="K102" s="1">
        <v>2330.6999999999998</v>
      </c>
    </row>
    <row r="103" spans="1:11" x14ac:dyDescent="0.25">
      <c r="A103" s="5">
        <v>44844</v>
      </c>
      <c r="B103" s="5">
        <f>Movimientos_Actinver[[#This Row],[DATE]]</f>
        <v>44844</v>
      </c>
      <c r="C103" s="6">
        <v>0.36041666666666666</v>
      </c>
      <c r="D103" s="1" t="s">
        <v>1612</v>
      </c>
      <c r="E103" s="1" t="s">
        <v>1591</v>
      </c>
      <c r="F103" s="1">
        <v>14</v>
      </c>
      <c r="G103" s="1">
        <v>386</v>
      </c>
      <c r="H103" s="1">
        <f>Movimientos_Actinver[[#This Row],[TITLES]]*Movimientos_Actinver[[#This Row],[VALUE]]</f>
        <v>5404</v>
      </c>
      <c r="I103" s="1">
        <v>5.4</v>
      </c>
      <c r="J103" s="1">
        <v>0.86</v>
      </c>
      <c r="K103" s="1">
        <v>5410.27</v>
      </c>
    </row>
    <row r="104" spans="1:11" x14ac:dyDescent="0.25">
      <c r="A104" s="5">
        <v>44844</v>
      </c>
      <c r="B104" s="5">
        <f>Movimientos_Actinver[[#This Row],[DATE]]</f>
        <v>44844</v>
      </c>
      <c r="C104" s="6">
        <v>0.36249999999999999</v>
      </c>
      <c r="D104" s="1" t="s">
        <v>1610</v>
      </c>
      <c r="E104" s="1" t="s">
        <v>1591</v>
      </c>
      <c r="F104" s="1">
        <v>1</v>
      </c>
      <c r="G104" s="1">
        <v>1348.75</v>
      </c>
      <c r="H104" s="1">
        <f>Movimientos_Actinver[[#This Row],[TITLES]]*Movimientos_Actinver[[#This Row],[VALUE]]</f>
        <v>1348.75</v>
      </c>
      <c r="I104" s="1">
        <v>1.35</v>
      </c>
      <c r="J104" s="1">
        <v>0.22</v>
      </c>
      <c r="K104" s="1">
        <v>1350.31</v>
      </c>
    </row>
    <row r="105" spans="1:11" x14ac:dyDescent="0.25">
      <c r="A105" s="5">
        <v>44844</v>
      </c>
      <c r="B105" s="5">
        <f>Movimientos_Actinver[[#This Row],[DATE]]</f>
        <v>44844</v>
      </c>
      <c r="C105" s="6">
        <v>0.36249999999999999</v>
      </c>
      <c r="D105" s="1" t="s">
        <v>1610</v>
      </c>
      <c r="E105" s="1" t="s">
        <v>1591</v>
      </c>
      <c r="F105" s="1">
        <v>1</v>
      </c>
      <c r="G105" s="1">
        <v>1349.97</v>
      </c>
      <c r="H105" s="1">
        <f>Movimientos_Actinver[[#This Row],[TITLES]]*Movimientos_Actinver[[#This Row],[VALUE]]</f>
        <v>1349.97</v>
      </c>
      <c r="I105" s="1">
        <v>1.35</v>
      </c>
      <c r="J105" s="1">
        <v>0.22</v>
      </c>
      <c r="K105" s="1">
        <v>1351.54</v>
      </c>
    </row>
    <row r="106" spans="1:11" x14ac:dyDescent="0.25">
      <c r="A106" s="5">
        <v>44844</v>
      </c>
      <c r="B106" s="5">
        <f>Movimientos_Actinver[[#This Row],[DATE]]</f>
        <v>44844</v>
      </c>
      <c r="C106" s="6">
        <v>0.36249999999999999</v>
      </c>
      <c r="D106" s="1" t="s">
        <v>1610</v>
      </c>
      <c r="E106" s="1" t="s">
        <v>1591</v>
      </c>
      <c r="F106" s="1">
        <v>1</v>
      </c>
      <c r="G106" s="1">
        <v>1355</v>
      </c>
      <c r="H106" s="1">
        <f>Movimientos_Actinver[[#This Row],[TITLES]]*Movimientos_Actinver[[#This Row],[VALUE]]</f>
        <v>1355</v>
      </c>
      <c r="I106" s="1">
        <v>1.36</v>
      </c>
      <c r="J106" s="1">
        <v>0.22</v>
      </c>
      <c r="K106" s="1">
        <v>1356.57</v>
      </c>
    </row>
    <row r="107" spans="1:11" x14ac:dyDescent="0.25">
      <c r="A107" s="5">
        <v>44844</v>
      </c>
      <c r="B107" s="5">
        <f>Movimientos_Actinver[[#This Row],[DATE]]</f>
        <v>44844</v>
      </c>
      <c r="C107" s="6">
        <v>0.36249999999999999</v>
      </c>
      <c r="D107" s="1" t="s">
        <v>1610</v>
      </c>
      <c r="E107" s="1" t="s">
        <v>1591</v>
      </c>
      <c r="F107" s="1">
        <v>1</v>
      </c>
      <c r="G107" s="1">
        <v>1343.59</v>
      </c>
      <c r="H107" s="1">
        <f>Movimientos_Actinver[[#This Row],[TITLES]]*Movimientos_Actinver[[#This Row],[VALUE]]</f>
        <v>1343.59</v>
      </c>
      <c r="I107" s="1">
        <v>1.34</v>
      </c>
      <c r="J107" s="1">
        <v>0.21</v>
      </c>
      <c r="K107" s="1">
        <v>1345.15</v>
      </c>
    </row>
    <row r="108" spans="1:11" x14ac:dyDescent="0.25">
      <c r="A108" s="5">
        <v>44844</v>
      </c>
      <c r="B108" s="5">
        <f>Movimientos_Actinver[[#This Row],[DATE]]</f>
        <v>44844</v>
      </c>
      <c r="C108" s="6">
        <v>0.36249999999999999</v>
      </c>
      <c r="D108" s="1" t="s">
        <v>1610</v>
      </c>
      <c r="E108" s="1" t="s">
        <v>1591</v>
      </c>
      <c r="F108" s="1">
        <v>2</v>
      </c>
      <c r="G108" s="1">
        <v>1355</v>
      </c>
      <c r="H108" s="1">
        <f>Movimientos_Actinver[[#This Row],[TITLES]]*Movimientos_Actinver[[#This Row],[VALUE]]</f>
        <v>2710</v>
      </c>
      <c r="I108" s="1">
        <v>2.71</v>
      </c>
      <c r="J108" s="1">
        <v>0.43</v>
      </c>
      <c r="K108" s="1">
        <v>2713.14</v>
      </c>
    </row>
    <row r="109" spans="1:11" x14ac:dyDescent="0.25">
      <c r="A109" s="5">
        <v>44844</v>
      </c>
      <c r="B109" s="5">
        <f>Movimientos_Actinver[[#This Row],[DATE]]</f>
        <v>44844</v>
      </c>
      <c r="C109" s="6">
        <v>0.36249999999999999</v>
      </c>
      <c r="D109" s="1" t="s">
        <v>1610</v>
      </c>
      <c r="E109" s="1" t="s">
        <v>1591</v>
      </c>
      <c r="F109" s="1">
        <v>3</v>
      </c>
      <c r="G109" s="1">
        <v>1351.77</v>
      </c>
      <c r="H109" s="1">
        <f>Movimientos_Actinver[[#This Row],[TITLES]]*Movimientos_Actinver[[#This Row],[VALUE]]</f>
        <v>4055.31</v>
      </c>
      <c r="I109" s="1">
        <v>4.0599999999999996</v>
      </c>
      <c r="J109" s="1">
        <v>0.65</v>
      </c>
      <c r="K109" s="1">
        <v>4060.01</v>
      </c>
    </row>
    <row r="110" spans="1:11" x14ac:dyDescent="0.25">
      <c r="A110" s="5">
        <v>44844</v>
      </c>
      <c r="B110" s="5">
        <f>Movimientos_Actinver[[#This Row],[DATE]]</f>
        <v>44844</v>
      </c>
      <c r="C110" s="6">
        <v>0.36249999999999999</v>
      </c>
      <c r="D110" s="1" t="s">
        <v>1610</v>
      </c>
      <c r="E110" s="1" t="s">
        <v>1591</v>
      </c>
      <c r="F110" s="1">
        <v>3</v>
      </c>
      <c r="G110" s="1">
        <v>1358.2</v>
      </c>
      <c r="H110" s="1">
        <f>Movimientos_Actinver[[#This Row],[TITLES]]*Movimientos_Actinver[[#This Row],[VALUE]]</f>
        <v>4074.6000000000004</v>
      </c>
      <c r="I110" s="1">
        <v>4.07</v>
      </c>
      <c r="J110" s="1">
        <v>0.65</v>
      </c>
      <c r="K110" s="1">
        <v>4079.33</v>
      </c>
    </row>
    <row r="111" spans="1:11" x14ac:dyDescent="0.25">
      <c r="A111" s="5">
        <v>44844</v>
      </c>
      <c r="B111" s="5">
        <f>Movimientos_Actinver[[#This Row],[DATE]]</f>
        <v>44844</v>
      </c>
      <c r="C111" s="6">
        <v>0.36249999999999999</v>
      </c>
      <c r="D111" s="1" t="s">
        <v>1610</v>
      </c>
      <c r="E111" s="1" t="s">
        <v>1591</v>
      </c>
      <c r="F111" s="1">
        <v>3</v>
      </c>
      <c r="G111" s="1">
        <v>1342.01</v>
      </c>
      <c r="H111" s="1">
        <f>Movimientos_Actinver[[#This Row],[TITLES]]*Movimientos_Actinver[[#This Row],[VALUE]]</f>
        <v>4026.0299999999997</v>
      </c>
      <c r="I111" s="1">
        <v>4.03</v>
      </c>
      <c r="J111" s="1">
        <v>0.64</v>
      </c>
      <c r="K111" s="1">
        <v>4030.7</v>
      </c>
    </row>
    <row r="112" spans="1:11" x14ac:dyDescent="0.25">
      <c r="A112" s="5">
        <v>44844</v>
      </c>
      <c r="B112" s="5">
        <f>Movimientos_Actinver[[#This Row],[DATE]]</f>
        <v>44844</v>
      </c>
      <c r="C112" s="6">
        <v>0.36249999999999999</v>
      </c>
      <c r="D112" s="1" t="s">
        <v>1610</v>
      </c>
      <c r="E112" s="1" t="s">
        <v>1591</v>
      </c>
      <c r="F112" s="1">
        <v>3</v>
      </c>
      <c r="G112" s="1">
        <v>1348.22</v>
      </c>
      <c r="H112" s="1">
        <f>Movimientos_Actinver[[#This Row],[TITLES]]*Movimientos_Actinver[[#This Row],[VALUE]]</f>
        <v>4044.66</v>
      </c>
      <c r="I112" s="1">
        <v>4.04</v>
      </c>
      <c r="J112" s="1">
        <v>0.65</v>
      </c>
      <c r="K112" s="1">
        <v>4049.35</v>
      </c>
    </row>
    <row r="113" spans="1:11" x14ac:dyDescent="0.25">
      <c r="A113" s="5">
        <v>44844</v>
      </c>
      <c r="B113" s="5">
        <f>Movimientos_Actinver[[#This Row],[DATE]]</f>
        <v>44844</v>
      </c>
      <c r="C113" s="6">
        <v>0.36249999999999999</v>
      </c>
      <c r="D113" s="1" t="s">
        <v>1610</v>
      </c>
      <c r="E113" s="1" t="s">
        <v>1591</v>
      </c>
      <c r="F113" s="1">
        <v>4</v>
      </c>
      <c r="G113" s="1">
        <v>1354</v>
      </c>
      <c r="H113" s="1">
        <f>Movimientos_Actinver[[#This Row],[TITLES]]*Movimientos_Actinver[[#This Row],[VALUE]]</f>
        <v>5416</v>
      </c>
      <c r="I113" s="1">
        <v>5.42</v>
      </c>
      <c r="J113" s="1">
        <v>0.87</v>
      </c>
      <c r="K113" s="1">
        <v>5422.28</v>
      </c>
    </row>
    <row r="114" spans="1:11" x14ac:dyDescent="0.25">
      <c r="A114" s="5">
        <v>44844</v>
      </c>
      <c r="B114" s="5">
        <f>Movimientos_Actinver[[#This Row],[DATE]]</f>
        <v>44844</v>
      </c>
      <c r="C114" s="6">
        <v>0.36249999999999999</v>
      </c>
      <c r="D114" s="1" t="s">
        <v>1610</v>
      </c>
      <c r="E114" s="1" t="s">
        <v>1591</v>
      </c>
      <c r="F114" s="1">
        <v>5</v>
      </c>
      <c r="G114" s="1">
        <v>1350</v>
      </c>
      <c r="H114" s="1">
        <f>Movimientos_Actinver[[#This Row],[TITLES]]*Movimientos_Actinver[[#This Row],[VALUE]]</f>
        <v>6750</v>
      </c>
      <c r="I114" s="1">
        <v>6.75</v>
      </c>
      <c r="J114" s="1">
        <v>1.08</v>
      </c>
      <c r="K114" s="1">
        <v>6757.83</v>
      </c>
    </row>
    <row r="115" spans="1:11" x14ac:dyDescent="0.25">
      <c r="A115" s="5">
        <v>44844</v>
      </c>
      <c r="B115" s="5">
        <f>Movimientos_Actinver[[#This Row],[DATE]]</f>
        <v>44844</v>
      </c>
      <c r="C115" s="6">
        <v>0.36249999999999999</v>
      </c>
      <c r="D115" s="1" t="s">
        <v>1610</v>
      </c>
      <c r="E115" s="1" t="s">
        <v>1591</v>
      </c>
      <c r="F115" s="1">
        <v>6</v>
      </c>
      <c r="G115" s="1">
        <v>1340</v>
      </c>
      <c r="H115" s="1">
        <f>Movimientos_Actinver[[#This Row],[TITLES]]*Movimientos_Actinver[[#This Row],[VALUE]]</f>
        <v>8040</v>
      </c>
      <c r="I115" s="1">
        <v>8.0399999999999991</v>
      </c>
      <c r="J115" s="1">
        <v>1.29</v>
      </c>
      <c r="K115" s="1">
        <v>8049.33</v>
      </c>
    </row>
    <row r="116" spans="1:11" x14ac:dyDescent="0.25">
      <c r="A116" s="5">
        <v>44844</v>
      </c>
      <c r="B116" s="5">
        <f>Movimientos_Actinver[[#This Row],[DATE]]</f>
        <v>44844</v>
      </c>
      <c r="C116" s="6">
        <v>0.36249999999999999</v>
      </c>
      <c r="D116" s="1" t="s">
        <v>1610</v>
      </c>
      <c r="E116" s="1" t="s">
        <v>1591</v>
      </c>
      <c r="F116" s="1">
        <v>10</v>
      </c>
      <c r="G116" s="1">
        <v>1350</v>
      </c>
      <c r="H116" s="1">
        <f>Movimientos_Actinver[[#This Row],[TITLES]]*Movimientos_Actinver[[#This Row],[VALUE]]</f>
        <v>13500</v>
      </c>
      <c r="I116" s="1">
        <v>13.5</v>
      </c>
      <c r="J116" s="1">
        <v>2.16</v>
      </c>
      <c r="K116" s="1">
        <v>13515.66</v>
      </c>
    </row>
    <row r="117" spans="1:11" x14ac:dyDescent="0.25">
      <c r="A117" s="5">
        <v>44844</v>
      </c>
      <c r="B117" s="5">
        <f>Movimientos_Actinver[[#This Row],[DATE]]</f>
        <v>44844</v>
      </c>
      <c r="C117" s="6">
        <v>0.36249999999999999</v>
      </c>
      <c r="D117" s="1" t="s">
        <v>1610</v>
      </c>
      <c r="E117" s="1" t="s">
        <v>1591</v>
      </c>
      <c r="F117" s="1">
        <v>10</v>
      </c>
      <c r="G117" s="1">
        <v>1345</v>
      </c>
      <c r="H117" s="1">
        <f>Movimientos_Actinver[[#This Row],[TITLES]]*Movimientos_Actinver[[#This Row],[VALUE]]</f>
        <v>13450</v>
      </c>
      <c r="I117" s="1">
        <v>13.45</v>
      </c>
      <c r="J117" s="1">
        <v>2.15</v>
      </c>
      <c r="K117" s="1">
        <v>13465.6</v>
      </c>
    </row>
    <row r="118" spans="1:11" x14ac:dyDescent="0.25">
      <c r="A118" s="5">
        <v>44844</v>
      </c>
      <c r="B118" s="5">
        <f>Movimientos_Actinver[[#This Row],[DATE]]</f>
        <v>44844</v>
      </c>
      <c r="C118" s="6">
        <v>0.36249999999999999</v>
      </c>
      <c r="D118" s="1" t="s">
        <v>1610</v>
      </c>
      <c r="E118" s="1" t="s">
        <v>1591</v>
      </c>
      <c r="F118" s="1">
        <v>10</v>
      </c>
      <c r="G118" s="1">
        <v>1343.59</v>
      </c>
      <c r="H118" s="1">
        <f>Movimientos_Actinver[[#This Row],[TITLES]]*Movimientos_Actinver[[#This Row],[VALUE]]</f>
        <v>13435.9</v>
      </c>
      <c r="I118" s="1">
        <v>13.44</v>
      </c>
      <c r="J118" s="1">
        <v>2.15</v>
      </c>
      <c r="K118" s="1">
        <v>13451.49</v>
      </c>
    </row>
    <row r="119" spans="1:11" x14ac:dyDescent="0.25">
      <c r="A119" s="5">
        <v>44844</v>
      </c>
      <c r="B119" s="5">
        <f>Movimientos_Actinver[[#This Row],[DATE]]</f>
        <v>44844</v>
      </c>
      <c r="C119" s="6">
        <v>0.36249999999999999</v>
      </c>
      <c r="D119" s="1" t="s">
        <v>1610</v>
      </c>
      <c r="E119" s="1" t="s">
        <v>1591</v>
      </c>
      <c r="F119" s="1">
        <v>10</v>
      </c>
      <c r="G119" s="1">
        <v>1355</v>
      </c>
      <c r="H119" s="1">
        <f>Movimientos_Actinver[[#This Row],[TITLES]]*Movimientos_Actinver[[#This Row],[VALUE]]</f>
        <v>13550</v>
      </c>
      <c r="I119" s="1">
        <v>13.55</v>
      </c>
      <c r="J119" s="1">
        <v>2.17</v>
      </c>
      <c r="K119" s="1">
        <v>13565.72</v>
      </c>
    </row>
    <row r="120" spans="1:11" x14ac:dyDescent="0.25">
      <c r="A120" s="5">
        <v>44844</v>
      </c>
      <c r="B120" s="5">
        <f>Movimientos_Actinver[[#This Row],[DATE]]</f>
        <v>44844</v>
      </c>
      <c r="C120" s="6">
        <v>0.36249999999999999</v>
      </c>
      <c r="D120" s="1" t="s">
        <v>1610</v>
      </c>
      <c r="E120" s="1" t="s">
        <v>1591</v>
      </c>
      <c r="F120" s="1">
        <v>10</v>
      </c>
      <c r="G120" s="1">
        <v>1344</v>
      </c>
      <c r="H120" s="1">
        <f>Movimientos_Actinver[[#This Row],[TITLES]]*Movimientos_Actinver[[#This Row],[VALUE]]</f>
        <v>13440</v>
      </c>
      <c r="I120" s="1">
        <v>13.44</v>
      </c>
      <c r="J120" s="1">
        <v>2.15</v>
      </c>
      <c r="K120" s="1">
        <v>13455.59</v>
      </c>
    </row>
    <row r="121" spans="1:11" x14ac:dyDescent="0.25">
      <c r="A121" s="5">
        <v>44844</v>
      </c>
      <c r="B121" s="5">
        <f>Movimientos_Actinver[[#This Row],[DATE]]</f>
        <v>44844</v>
      </c>
      <c r="C121" s="6">
        <v>0.36249999999999999</v>
      </c>
      <c r="D121" s="1" t="s">
        <v>1610</v>
      </c>
      <c r="E121" s="1" t="s">
        <v>1591</v>
      </c>
      <c r="F121" s="1">
        <v>11</v>
      </c>
      <c r="G121" s="1">
        <v>1350</v>
      </c>
      <c r="H121" s="1">
        <f>Movimientos_Actinver[[#This Row],[TITLES]]*Movimientos_Actinver[[#This Row],[VALUE]]</f>
        <v>14850</v>
      </c>
      <c r="I121" s="1">
        <v>14.85</v>
      </c>
      <c r="J121" s="1">
        <v>2.38</v>
      </c>
      <c r="K121" s="1">
        <v>14867.23</v>
      </c>
    </row>
    <row r="122" spans="1:11" x14ac:dyDescent="0.25">
      <c r="A122" s="5">
        <v>44844</v>
      </c>
      <c r="B122" s="5">
        <f>Movimientos_Actinver[[#This Row],[DATE]]</f>
        <v>44844</v>
      </c>
      <c r="C122" s="6">
        <v>0.36249999999999999</v>
      </c>
      <c r="D122" s="1" t="s">
        <v>1610</v>
      </c>
      <c r="E122" s="1" t="s">
        <v>1591</v>
      </c>
      <c r="F122" s="1">
        <v>15</v>
      </c>
      <c r="G122" s="1">
        <v>1349.68</v>
      </c>
      <c r="H122" s="1">
        <f>Movimientos_Actinver[[#This Row],[TITLES]]*Movimientos_Actinver[[#This Row],[VALUE]]</f>
        <v>20245.2</v>
      </c>
      <c r="I122" s="1">
        <v>20.25</v>
      </c>
      <c r="J122" s="1">
        <v>3.24</v>
      </c>
      <c r="K122" s="1">
        <v>20268.68</v>
      </c>
    </row>
    <row r="123" spans="1:11" x14ac:dyDescent="0.25">
      <c r="A123" s="5">
        <v>44844</v>
      </c>
      <c r="B123" s="5">
        <f>Movimientos_Actinver[[#This Row],[DATE]]</f>
        <v>44844</v>
      </c>
      <c r="C123" s="6">
        <v>0.36249999999999999</v>
      </c>
      <c r="D123" s="1" t="s">
        <v>1610</v>
      </c>
      <c r="E123" s="1" t="s">
        <v>1591</v>
      </c>
      <c r="F123" s="1">
        <v>15</v>
      </c>
      <c r="G123" s="1">
        <v>1362.27</v>
      </c>
      <c r="H123" s="1">
        <f>Movimientos_Actinver[[#This Row],[TITLES]]*Movimientos_Actinver[[#This Row],[VALUE]]</f>
        <v>20434.05</v>
      </c>
      <c r="I123" s="1">
        <v>20.43</v>
      </c>
      <c r="J123" s="1">
        <v>3.27</v>
      </c>
      <c r="K123" s="1">
        <v>20457.75</v>
      </c>
    </row>
    <row r="124" spans="1:11" x14ac:dyDescent="0.25">
      <c r="A124" s="5">
        <v>44844</v>
      </c>
      <c r="B124" s="5">
        <f>Movimientos_Actinver[[#This Row],[DATE]]</f>
        <v>44844</v>
      </c>
      <c r="C124" s="6">
        <v>0.36249999999999999</v>
      </c>
      <c r="D124" s="1" t="s">
        <v>1610</v>
      </c>
      <c r="E124" s="1" t="s">
        <v>1591</v>
      </c>
      <c r="F124" s="1">
        <v>25</v>
      </c>
      <c r="G124" s="1">
        <v>1354</v>
      </c>
      <c r="H124" s="1">
        <f>Movimientos_Actinver[[#This Row],[TITLES]]*Movimientos_Actinver[[#This Row],[VALUE]]</f>
        <v>33850</v>
      </c>
      <c r="I124" s="1">
        <v>33.85</v>
      </c>
      <c r="J124" s="1">
        <v>5.42</v>
      </c>
      <c r="K124" s="1">
        <v>33889.269999999997</v>
      </c>
    </row>
    <row r="125" spans="1:11" x14ac:dyDescent="0.25">
      <c r="A125" s="5">
        <v>44844</v>
      </c>
      <c r="B125" s="5">
        <f>Movimientos_Actinver[[#This Row],[DATE]]</f>
        <v>44844</v>
      </c>
      <c r="C125" s="6">
        <v>0.36249999999999999</v>
      </c>
      <c r="D125" s="1" t="s">
        <v>1610</v>
      </c>
      <c r="E125" s="1" t="s">
        <v>1591</v>
      </c>
      <c r="F125" s="1">
        <v>25</v>
      </c>
      <c r="G125" s="1">
        <v>1350</v>
      </c>
      <c r="H125" s="1">
        <f>Movimientos_Actinver[[#This Row],[TITLES]]*Movimientos_Actinver[[#This Row],[VALUE]]</f>
        <v>33750</v>
      </c>
      <c r="I125" s="1">
        <v>33.75</v>
      </c>
      <c r="J125" s="1">
        <v>5.4</v>
      </c>
      <c r="K125" s="1">
        <v>33789.15</v>
      </c>
    </row>
    <row r="126" spans="1:11" x14ac:dyDescent="0.25">
      <c r="A126" s="5">
        <v>44844</v>
      </c>
      <c r="B126" s="5">
        <f>Movimientos_Actinver[[#This Row],[DATE]]</f>
        <v>44844</v>
      </c>
      <c r="C126" s="6">
        <v>0.36249999999999999</v>
      </c>
      <c r="D126" s="1" t="s">
        <v>1610</v>
      </c>
      <c r="E126" s="1" t="s">
        <v>1591</v>
      </c>
      <c r="F126" s="1">
        <v>40</v>
      </c>
      <c r="G126" s="1">
        <v>1340.26</v>
      </c>
      <c r="H126" s="1">
        <f>Movimientos_Actinver[[#This Row],[TITLES]]*Movimientos_Actinver[[#This Row],[VALUE]]</f>
        <v>53610.400000000001</v>
      </c>
      <c r="I126" s="1">
        <v>53.61</v>
      </c>
      <c r="J126" s="1">
        <v>8.58</v>
      </c>
      <c r="K126" s="1">
        <v>53672.59</v>
      </c>
    </row>
    <row r="127" spans="1:11" x14ac:dyDescent="0.25">
      <c r="A127" s="5">
        <v>44844</v>
      </c>
      <c r="B127" s="5">
        <f>Movimientos_Actinver[[#This Row],[DATE]]</f>
        <v>44844</v>
      </c>
      <c r="C127" s="6">
        <v>0.36249999999999999</v>
      </c>
      <c r="D127" s="1" t="s">
        <v>1610</v>
      </c>
      <c r="E127" s="1" t="s">
        <v>1591</v>
      </c>
      <c r="F127" s="1">
        <v>50</v>
      </c>
      <c r="G127" s="1">
        <v>1347.12</v>
      </c>
      <c r="H127" s="1">
        <f>Movimientos_Actinver[[#This Row],[TITLES]]*Movimientos_Actinver[[#This Row],[VALUE]]</f>
        <v>67356</v>
      </c>
      <c r="I127" s="1">
        <v>67.36</v>
      </c>
      <c r="J127" s="1">
        <v>10.78</v>
      </c>
      <c r="K127" s="1">
        <v>67434.13</v>
      </c>
    </row>
    <row r="128" spans="1:11" x14ac:dyDescent="0.25">
      <c r="A128" s="5">
        <v>44844</v>
      </c>
      <c r="B128" s="5">
        <f>Movimientos_Actinver[[#This Row],[DATE]]</f>
        <v>44844</v>
      </c>
      <c r="C128" s="6">
        <v>0.36249999999999999</v>
      </c>
      <c r="D128" s="1" t="s">
        <v>1610</v>
      </c>
      <c r="E128" s="1" t="s">
        <v>1591</v>
      </c>
      <c r="F128" s="1">
        <v>100</v>
      </c>
      <c r="G128" s="1">
        <v>1334.14</v>
      </c>
      <c r="H128" s="1">
        <f>Movimientos_Actinver[[#This Row],[TITLES]]*Movimientos_Actinver[[#This Row],[VALUE]]</f>
        <v>133414</v>
      </c>
      <c r="I128" s="1">
        <v>133.41</v>
      </c>
      <c r="J128" s="1">
        <v>21.35</v>
      </c>
      <c r="K128" s="1">
        <v>133568.76</v>
      </c>
    </row>
    <row r="129" spans="1:11" x14ac:dyDescent="0.25">
      <c r="A129" s="5">
        <v>44844</v>
      </c>
      <c r="B129" s="5">
        <f>Movimientos_Actinver[[#This Row],[DATE]]</f>
        <v>44844</v>
      </c>
      <c r="C129" s="6">
        <v>0.38680555555555557</v>
      </c>
      <c r="D129" s="1" t="s">
        <v>1612</v>
      </c>
      <c r="E129" s="1" t="s">
        <v>1591</v>
      </c>
      <c r="F129" s="1">
        <v>1</v>
      </c>
      <c r="G129" s="1">
        <v>389.9</v>
      </c>
      <c r="H129" s="1">
        <f>Movimientos_Actinver[[#This Row],[TITLES]]*Movimientos_Actinver[[#This Row],[VALUE]]</f>
        <v>389.9</v>
      </c>
      <c r="I129" s="1">
        <v>0.39</v>
      </c>
      <c r="J129" s="1">
        <v>0.06</v>
      </c>
      <c r="K129" s="1">
        <v>390.35</v>
      </c>
    </row>
    <row r="130" spans="1:11" x14ac:dyDescent="0.25">
      <c r="A130" s="5">
        <v>44844</v>
      </c>
      <c r="B130" s="5">
        <f>Movimientos_Actinver[[#This Row],[DATE]]</f>
        <v>44844</v>
      </c>
      <c r="C130" s="6">
        <v>0.38680555555555557</v>
      </c>
      <c r="D130" s="1" t="s">
        <v>1612</v>
      </c>
      <c r="E130" s="1" t="s">
        <v>1591</v>
      </c>
      <c r="F130" s="1">
        <v>4</v>
      </c>
      <c r="G130" s="1">
        <v>390</v>
      </c>
      <c r="H130" s="1">
        <f>Movimientos_Actinver[[#This Row],[TITLES]]*Movimientos_Actinver[[#This Row],[VALUE]]</f>
        <v>1560</v>
      </c>
      <c r="I130" s="1">
        <v>1.56</v>
      </c>
      <c r="J130" s="1">
        <v>0.25</v>
      </c>
      <c r="K130" s="1">
        <v>1561.81</v>
      </c>
    </row>
    <row r="131" spans="1:11" x14ac:dyDescent="0.25">
      <c r="A131" s="5">
        <v>44844</v>
      </c>
      <c r="B131" s="5">
        <f>Movimientos_Actinver[[#This Row],[DATE]]</f>
        <v>44844</v>
      </c>
      <c r="C131" s="6">
        <v>0.38680555555555557</v>
      </c>
      <c r="D131" s="1" t="s">
        <v>1612</v>
      </c>
      <c r="E131" s="1" t="s">
        <v>1591</v>
      </c>
      <c r="F131" s="1">
        <v>7</v>
      </c>
      <c r="G131" s="1">
        <v>390</v>
      </c>
      <c r="H131" s="1">
        <f>Movimientos_Actinver[[#This Row],[TITLES]]*Movimientos_Actinver[[#This Row],[VALUE]]</f>
        <v>2730</v>
      </c>
      <c r="I131" s="1">
        <v>2.73</v>
      </c>
      <c r="J131" s="1">
        <v>0.44</v>
      </c>
      <c r="K131" s="1">
        <v>2733.17</v>
      </c>
    </row>
    <row r="132" spans="1:11" x14ac:dyDescent="0.25">
      <c r="A132" s="5">
        <v>44844</v>
      </c>
      <c r="B132" s="5">
        <f>Movimientos_Actinver[[#This Row],[DATE]]</f>
        <v>44844</v>
      </c>
      <c r="C132" s="6">
        <v>0.41458333333333336</v>
      </c>
      <c r="D132" s="1" t="s">
        <v>1614</v>
      </c>
      <c r="E132" s="1" t="s">
        <v>1591</v>
      </c>
      <c r="F132" s="1">
        <v>1</v>
      </c>
      <c r="G132" s="1">
        <v>1088</v>
      </c>
      <c r="H132" s="1">
        <f>Movimientos_Actinver[[#This Row],[TITLES]]*Movimientos_Actinver[[#This Row],[VALUE]]</f>
        <v>1088</v>
      </c>
      <c r="I132" s="1">
        <v>1.0900000000000001</v>
      </c>
      <c r="J132" s="1">
        <v>0.17</v>
      </c>
      <c r="K132" s="1">
        <v>1089.26</v>
      </c>
    </row>
    <row r="133" spans="1:11" x14ac:dyDescent="0.25">
      <c r="A133" s="5">
        <v>44844</v>
      </c>
      <c r="B133" s="5">
        <f>Movimientos_Actinver[[#This Row],[DATE]]</f>
        <v>44844</v>
      </c>
      <c r="C133" s="6">
        <v>0.41458333333333336</v>
      </c>
      <c r="D133" s="1" t="s">
        <v>1614</v>
      </c>
      <c r="E133" s="1" t="s">
        <v>1591</v>
      </c>
      <c r="F133" s="1">
        <v>1</v>
      </c>
      <c r="G133" s="1">
        <v>1100</v>
      </c>
      <c r="H133" s="1">
        <f>Movimientos_Actinver[[#This Row],[TITLES]]*Movimientos_Actinver[[#This Row],[VALUE]]</f>
        <v>1100</v>
      </c>
      <c r="I133" s="1">
        <v>1.1000000000000001</v>
      </c>
      <c r="J133" s="1">
        <v>0.18</v>
      </c>
      <c r="K133" s="1">
        <v>1101.28</v>
      </c>
    </row>
    <row r="134" spans="1:11" x14ac:dyDescent="0.25">
      <c r="A134" s="5">
        <v>44844</v>
      </c>
      <c r="B134" s="5">
        <f>Movimientos_Actinver[[#This Row],[DATE]]</f>
        <v>44844</v>
      </c>
      <c r="C134" s="6">
        <v>0.41458333333333336</v>
      </c>
      <c r="D134" s="1" t="s">
        <v>1614</v>
      </c>
      <c r="E134" s="1" t="s">
        <v>1591</v>
      </c>
      <c r="F134" s="1">
        <v>1</v>
      </c>
      <c r="G134" s="1">
        <v>1099.97</v>
      </c>
      <c r="H134" s="1">
        <f>Movimientos_Actinver[[#This Row],[TITLES]]*Movimientos_Actinver[[#This Row],[VALUE]]</f>
        <v>1099.97</v>
      </c>
      <c r="I134" s="1">
        <v>1.1000000000000001</v>
      </c>
      <c r="J134" s="1">
        <v>0.18</v>
      </c>
      <c r="K134" s="1">
        <v>1101.25</v>
      </c>
    </row>
    <row r="135" spans="1:11" x14ac:dyDescent="0.25">
      <c r="A135" s="5">
        <v>44844</v>
      </c>
      <c r="B135" s="5">
        <f>Movimientos_Actinver[[#This Row],[DATE]]</f>
        <v>44844</v>
      </c>
      <c r="C135" s="6">
        <v>0.41458333333333336</v>
      </c>
      <c r="D135" s="1" t="s">
        <v>1614</v>
      </c>
      <c r="E135" s="1" t="s">
        <v>1591</v>
      </c>
      <c r="F135" s="1">
        <v>1</v>
      </c>
      <c r="G135" s="1">
        <v>1100</v>
      </c>
      <c r="H135" s="1">
        <f>Movimientos_Actinver[[#This Row],[TITLES]]*Movimientos_Actinver[[#This Row],[VALUE]]</f>
        <v>1100</v>
      </c>
      <c r="I135" s="1">
        <v>1.1000000000000001</v>
      </c>
      <c r="J135" s="1">
        <v>0.18</v>
      </c>
      <c r="K135" s="1">
        <v>1101.28</v>
      </c>
    </row>
    <row r="136" spans="1:11" x14ac:dyDescent="0.25">
      <c r="A136" s="5">
        <v>44844</v>
      </c>
      <c r="B136" s="5">
        <f>Movimientos_Actinver[[#This Row],[DATE]]</f>
        <v>44844</v>
      </c>
      <c r="C136" s="6">
        <v>0.41458333333333336</v>
      </c>
      <c r="D136" s="1" t="s">
        <v>1614</v>
      </c>
      <c r="E136" s="1" t="s">
        <v>1591</v>
      </c>
      <c r="F136" s="1">
        <v>2</v>
      </c>
      <c r="G136" s="1">
        <v>1112</v>
      </c>
      <c r="H136" s="1">
        <f>Movimientos_Actinver[[#This Row],[TITLES]]*Movimientos_Actinver[[#This Row],[VALUE]]</f>
        <v>2224</v>
      </c>
      <c r="I136" s="1">
        <v>2.2200000000000002</v>
      </c>
      <c r="J136" s="1">
        <v>0.36</v>
      </c>
      <c r="K136" s="1">
        <v>2226.58</v>
      </c>
    </row>
    <row r="137" spans="1:11" x14ac:dyDescent="0.25">
      <c r="A137" s="5">
        <v>44844</v>
      </c>
      <c r="B137" s="5">
        <f>Movimientos_Actinver[[#This Row],[DATE]]</f>
        <v>44844</v>
      </c>
      <c r="C137" s="6">
        <v>0.41458333333333336</v>
      </c>
      <c r="D137" s="1" t="s">
        <v>1614</v>
      </c>
      <c r="E137" s="1" t="s">
        <v>1591</v>
      </c>
      <c r="F137" s="1">
        <v>25</v>
      </c>
      <c r="G137" s="1">
        <v>1109</v>
      </c>
      <c r="H137" s="1">
        <f>Movimientos_Actinver[[#This Row],[TITLES]]*Movimientos_Actinver[[#This Row],[VALUE]]</f>
        <v>27725</v>
      </c>
      <c r="I137" s="1">
        <v>27.73</v>
      </c>
      <c r="J137" s="1">
        <v>4.4400000000000004</v>
      </c>
      <c r="K137" s="1">
        <v>27757.16</v>
      </c>
    </row>
    <row r="138" spans="1:11" x14ac:dyDescent="0.25">
      <c r="A138" s="5">
        <v>44844</v>
      </c>
      <c r="B138" s="5">
        <f>Movimientos_Actinver[[#This Row],[DATE]]</f>
        <v>44844</v>
      </c>
      <c r="C138" s="6">
        <v>0.41458333333333336</v>
      </c>
      <c r="D138" s="1" t="s">
        <v>1614</v>
      </c>
      <c r="E138" s="1" t="s">
        <v>1591</v>
      </c>
      <c r="F138" s="1">
        <v>29</v>
      </c>
      <c r="G138" s="1">
        <v>1077</v>
      </c>
      <c r="H138" s="1">
        <f>Movimientos_Actinver[[#This Row],[TITLES]]*Movimientos_Actinver[[#This Row],[VALUE]]</f>
        <v>31233</v>
      </c>
      <c r="I138" s="1">
        <v>31.23</v>
      </c>
      <c r="J138" s="1">
        <v>5</v>
      </c>
      <c r="K138" s="1">
        <v>31269.23</v>
      </c>
    </row>
    <row r="139" spans="1:11" x14ac:dyDescent="0.25">
      <c r="A139" s="5">
        <v>44844</v>
      </c>
      <c r="B139" s="5">
        <f>Movimientos_Actinver[[#This Row],[DATE]]</f>
        <v>44844</v>
      </c>
      <c r="C139" s="6">
        <v>0.41458333333333336</v>
      </c>
      <c r="D139" s="1" t="s">
        <v>1614</v>
      </c>
      <c r="E139" s="1" t="s">
        <v>1591</v>
      </c>
      <c r="F139" s="1">
        <v>31</v>
      </c>
      <c r="G139" s="1">
        <v>1099</v>
      </c>
      <c r="H139" s="1">
        <f>Movimientos_Actinver[[#This Row],[TITLES]]*Movimientos_Actinver[[#This Row],[VALUE]]</f>
        <v>34069</v>
      </c>
      <c r="I139" s="1">
        <v>34.07</v>
      </c>
      <c r="J139" s="1">
        <v>5.45</v>
      </c>
      <c r="K139" s="1">
        <v>34108.519999999997</v>
      </c>
    </row>
    <row r="140" spans="1:11" x14ac:dyDescent="0.25">
      <c r="A140" s="5">
        <v>44844</v>
      </c>
      <c r="B140" s="5">
        <f>Movimientos_Actinver[[#This Row],[DATE]]</f>
        <v>44844</v>
      </c>
      <c r="C140" s="6">
        <v>0.41458333333333336</v>
      </c>
      <c r="D140" s="1" t="s">
        <v>1614</v>
      </c>
      <c r="E140" s="1" t="s">
        <v>1591</v>
      </c>
      <c r="F140" s="1">
        <v>50</v>
      </c>
      <c r="G140" s="1">
        <v>1080</v>
      </c>
      <c r="H140" s="1">
        <f>Movimientos_Actinver[[#This Row],[TITLES]]*Movimientos_Actinver[[#This Row],[VALUE]]</f>
        <v>54000</v>
      </c>
      <c r="I140" s="1">
        <v>54</v>
      </c>
      <c r="J140" s="1">
        <v>8.64</v>
      </c>
      <c r="K140" s="1">
        <v>54062.64</v>
      </c>
    </row>
    <row r="141" spans="1:11" x14ac:dyDescent="0.25">
      <c r="A141" s="5">
        <v>44844</v>
      </c>
      <c r="B141" s="5">
        <f>Movimientos_Actinver[[#This Row],[DATE]]</f>
        <v>44844</v>
      </c>
      <c r="C141" s="6">
        <v>0.41458333333333336</v>
      </c>
      <c r="D141" s="1" t="s">
        <v>1614</v>
      </c>
      <c r="E141" s="1" t="s">
        <v>1591</v>
      </c>
      <c r="F141" s="1">
        <v>50</v>
      </c>
      <c r="G141" s="1">
        <v>1100</v>
      </c>
      <c r="H141" s="1">
        <f>Movimientos_Actinver[[#This Row],[TITLES]]*Movimientos_Actinver[[#This Row],[VALUE]]</f>
        <v>55000</v>
      </c>
      <c r="I141" s="1">
        <v>55</v>
      </c>
      <c r="J141" s="1">
        <v>8.8000000000000007</v>
      </c>
      <c r="K141" s="1">
        <v>55063.8</v>
      </c>
    </row>
    <row r="142" spans="1:11" x14ac:dyDescent="0.25">
      <c r="A142" s="5">
        <v>44844</v>
      </c>
      <c r="B142" s="5">
        <f>Movimientos_Actinver[[#This Row],[DATE]]</f>
        <v>44844</v>
      </c>
      <c r="C142" s="6">
        <v>0.41458333333333336</v>
      </c>
      <c r="D142" s="1" t="s">
        <v>1614</v>
      </c>
      <c r="E142" s="1" t="s">
        <v>1591</v>
      </c>
      <c r="F142" s="1">
        <v>50</v>
      </c>
      <c r="G142" s="1">
        <v>1100</v>
      </c>
      <c r="H142" s="1">
        <f>Movimientos_Actinver[[#This Row],[TITLES]]*Movimientos_Actinver[[#This Row],[VALUE]]</f>
        <v>55000</v>
      </c>
      <c r="I142" s="1">
        <v>55</v>
      </c>
      <c r="J142" s="1">
        <v>8.8000000000000007</v>
      </c>
      <c r="K142" s="1">
        <v>55063.8</v>
      </c>
    </row>
    <row r="143" spans="1:11" x14ac:dyDescent="0.25">
      <c r="A143" s="5">
        <v>44844</v>
      </c>
      <c r="B143" s="5">
        <f>Movimientos_Actinver[[#This Row],[DATE]]</f>
        <v>44844</v>
      </c>
      <c r="C143" s="6">
        <v>0.41458333333333336</v>
      </c>
      <c r="D143" s="1" t="s">
        <v>1614</v>
      </c>
      <c r="E143" s="1" t="s">
        <v>1591</v>
      </c>
      <c r="F143" s="1">
        <v>100</v>
      </c>
      <c r="G143" s="1">
        <v>1085</v>
      </c>
      <c r="H143" s="1">
        <f>Movimientos_Actinver[[#This Row],[TITLES]]*Movimientos_Actinver[[#This Row],[VALUE]]</f>
        <v>108500</v>
      </c>
      <c r="I143" s="1">
        <v>108.5</v>
      </c>
      <c r="J143" s="1">
        <v>17.36</v>
      </c>
      <c r="K143" s="1">
        <v>108625.86</v>
      </c>
    </row>
    <row r="144" spans="1:11" x14ac:dyDescent="0.25">
      <c r="A144" s="5">
        <v>44844</v>
      </c>
      <c r="B144" s="5">
        <f>Movimientos_Actinver[[#This Row],[DATE]]</f>
        <v>44844</v>
      </c>
      <c r="C144" s="6">
        <v>0.41458333333333336</v>
      </c>
      <c r="D144" s="1" t="s">
        <v>1614</v>
      </c>
      <c r="E144" s="1" t="s">
        <v>1591</v>
      </c>
      <c r="F144" s="1">
        <v>100</v>
      </c>
      <c r="G144" s="1">
        <v>1099</v>
      </c>
      <c r="H144" s="1">
        <f>Movimientos_Actinver[[#This Row],[TITLES]]*Movimientos_Actinver[[#This Row],[VALUE]]</f>
        <v>109900</v>
      </c>
      <c r="I144" s="1">
        <v>109.9</v>
      </c>
      <c r="J144" s="1">
        <v>17.579999999999998</v>
      </c>
      <c r="K144" s="1">
        <v>110027.48</v>
      </c>
    </row>
    <row r="145" spans="1:11" x14ac:dyDescent="0.25">
      <c r="A145" s="5">
        <v>44844</v>
      </c>
      <c r="B145" s="5">
        <f>Movimientos_Actinver[[#This Row],[DATE]]</f>
        <v>44844</v>
      </c>
      <c r="C145" s="6">
        <v>0.5083333333333333</v>
      </c>
      <c r="D145" s="1" t="s">
        <v>1612</v>
      </c>
      <c r="E145" s="1" t="s">
        <v>1591</v>
      </c>
      <c r="F145" s="1">
        <v>3</v>
      </c>
      <c r="G145" s="1">
        <v>390</v>
      </c>
      <c r="H145" s="1">
        <f>Movimientos_Actinver[[#This Row],[TITLES]]*Movimientos_Actinver[[#This Row],[VALUE]]</f>
        <v>1170</v>
      </c>
      <c r="I145" s="1">
        <v>1.17</v>
      </c>
      <c r="J145" s="1">
        <v>0.19</v>
      </c>
      <c r="K145" s="1">
        <v>1171.3599999999999</v>
      </c>
    </row>
    <row r="146" spans="1:11" x14ac:dyDescent="0.25">
      <c r="A146" s="5">
        <v>44844</v>
      </c>
      <c r="B146" s="5">
        <f>Movimientos_Actinver[[#This Row],[DATE]]</f>
        <v>44844</v>
      </c>
      <c r="C146" s="6">
        <v>0.5083333333333333</v>
      </c>
      <c r="D146" s="1" t="s">
        <v>1612</v>
      </c>
      <c r="E146" s="1" t="s">
        <v>1591</v>
      </c>
      <c r="F146" s="1">
        <v>25</v>
      </c>
      <c r="G146" s="1">
        <v>390</v>
      </c>
      <c r="H146" s="1">
        <f>Movimientos_Actinver[[#This Row],[TITLES]]*Movimientos_Actinver[[#This Row],[VALUE]]</f>
        <v>9750</v>
      </c>
      <c r="I146" s="1">
        <v>9.75</v>
      </c>
      <c r="J146" s="1">
        <v>1.56</v>
      </c>
      <c r="K146" s="1">
        <v>9761.31</v>
      </c>
    </row>
    <row r="147" spans="1:11" x14ac:dyDescent="0.25">
      <c r="A147" s="5">
        <v>44845</v>
      </c>
      <c r="B147" s="5">
        <f>Movimientos_Actinver[[#This Row],[DATE]]</f>
        <v>44845</v>
      </c>
      <c r="C147" s="6">
        <v>0.58125000000000004</v>
      </c>
      <c r="D147" s="1" t="s">
        <v>1613</v>
      </c>
      <c r="E147" s="1" t="s">
        <v>1591</v>
      </c>
      <c r="F147" s="1">
        <v>850</v>
      </c>
      <c r="G147" s="1">
        <v>586</v>
      </c>
      <c r="H147" s="1">
        <f>Movimientos_Actinver[[#This Row],[TITLES]]*Movimientos_Actinver[[#This Row],[VALUE]]</f>
        <v>498100</v>
      </c>
      <c r="I147" s="1">
        <v>498.1</v>
      </c>
      <c r="J147" s="1">
        <v>79.7</v>
      </c>
      <c r="K147" s="1">
        <v>498677.8</v>
      </c>
    </row>
    <row r="148" spans="1:11" x14ac:dyDescent="0.25">
      <c r="A148" s="5">
        <v>44845</v>
      </c>
      <c r="B148" s="5">
        <f>Movimientos_Actinver[[#This Row],[DATE]]</f>
        <v>44845</v>
      </c>
      <c r="C148" s="6">
        <v>0.60347222222222219</v>
      </c>
      <c r="D148" s="1" t="s">
        <v>1610</v>
      </c>
      <c r="E148" s="1" t="s">
        <v>1591</v>
      </c>
      <c r="F148" s="1">
        <v>6</v>
      </c>
      <c r="G148" s="1">
        <v>1555.9</v>
      </c>
      <c r="H148" s="1">
        <f>Movimientos_Actinver[[#This Row],[TITLES]]*Movimientos_Actinver[[#This Row],[VALUE]]</f>
        <v>9335.4000000000015</v>
      </c>
      <c r="I148" s="1">
        <v>9.34</v>
      </c>
      <c r="J148" s="1">
        <v>1.49</v>
      </c>
      <c r="K148" s="1">
        <v>9346.23</v>
      </c>
    </row>
    <row r="149" spans="1:11" x14ac:dyDescent="0.25">
      <c r="A149" s="5">
        <v>44845</v>
      </c>
      <c r="B149" s="5">
        <f>Movimientos_Actinver[[#This Row],[DATE]]</f>
        <v>44845</v>
      </c>
      <c r="C149" s="6">
        <v>0.60347222222222219</v>
      </c>
      <c r="D149" s="1" t="s">
        <v>1610</v>
      </c>
      <c r="E149" s="1" t="s">
        <v>1591</v>
      </c>
      <c r="F149" s="1">
        <v>10</v>
      </c>
      <c r="G149" s="1">
        <v>1555.9</v>
      </c>
      <c r="H149" s="1">
        <f>Movimientos_Actinver[[#This Row],[TITLES]]*Movimientos_Actinver[[#This Row],[VALUE]]</f>
        <v>15559</v>
      </c>
      <c r="I149" s="1">
        <v>15.56</v>
      </c>
      <c r="J149" s="1">
        <v>2.4900000000000002</v>
      </c>
      <c r="K149" s="1">
        <v>15577.05</v>
      </c>
    </row>
    <row r="150" spans="1:11" x14ac:dyDescent="0.25">
      <c r="A150" s="5"/>
      <c r="B150" s="5">
        <f>Movimientos_Actinver[[#This Row],[DATE]]</f>
        <v>0</v>
      </c>
      <c r="C150" s="6"/>
      <c r="D150" s="1" t="s">
        <v>1609</v>
      </c>
      <c r="E150" s="1" t="s">
        <v>1</v>
      </c>
      <c r="F150" s="1"/>
      <c r="G150" s="1"/>
      <c r="H150" s="1">
        <f>Movimientos_Actinver[[#This Row],[TITLES]]*Movimientos_Actinver[[#This Row],[VALUE]]</f>
        <v>0</v>
      </c>
      <c r="I150" s="1"/>
      <c r="J150" s="1"/>
      <c r="K150" s="1"/>
    </row>
    <row r="151" spans="1:11" x14ac:dyDescent="0.25">
      <c r="A151" s="5">
        <v>44845</v>
      </c>
      <c r="B151" s="5">
        <f>Movimientos_Actinver[[#This Row],[DATE]]</f>
        <v>44845</v>
      </c>
      <c r="C151" s="6">
        <v>0.49027777777777776</v>
      </c>
      <c r="D151" s="1" t="s">
        <v>1610</v>
      </c>
      <c r="E151" s="1" t="s">
        <v>1611</v>
      </c>
      <c r="F151" s="1">
        <v>1</v>
      </c>
      <c r="G151" s="1">
        <v>1446.33</v>
      </c>
      <c r="H151" s="1">
        <f>Movimientos_Actinver[[#This Row],[TITLES]]*Movimientos_Actinver[[#This Row],[VALUE]]</f>
        <v>1446.33</v>
      </c>
      <c r="I151" s="1">
        <v>1.45</v>
      </c>
      <c r="J151" s="1">
        <v>0.23</v>
      </c>
      <c r="K151" s="1">
        <v>1444.65</v>
      </c>
    </row>
    <row r="152" spans="1:11" x14ac:dyDescent="0.25">
      <c r="A152" s="5">
        <v>44845</v>
      </c>
      <c r="B152" s="5">
        <f>Movimientos_Actinver[[#This Row],[DATE]]</f>
        <v>44845</v>
      </c>
      <c r="C152" s="6">
        <v>0.49027777777777776</v>
      </c>
      <c r="D152" s="1" t="s">
        <v>1610</v>
      </c>
      <c r="E152" s="1" t="s">
        <v>1611</v>
      </c>
      <c r="F152" s="1">
        <v>1</v>
      </c>
      <c r="G152" s="1">
        <v>1445</v>
      </c>
      <c r="H152" s="1">
        <f>Movimientos_Actinver[[#This Row],[TITLES]]*Movimientos_Actinver[[#This Row],[VALUE]]</f>
        <v>1445</v>
      </c>
      <c r="I152" s="1">
        <v>1.45</v>
      </c>
      <c r="J152" s="1">
        <v>0.23</v>
      </c>
      <c r="K152" s="1">
        <v>1443.32</v>
      </c>
    </row>
    <row r="153" spans="1:11" x14ac:dyDescent="0.25">
      <c r="A153" s="5">
        <v>44845</v>
      </c>
      <c r="B153" s="5">
        <f>Movimientos_Actinver[[#This Row],[DATE]]</f>
        <v>44845</v>
      </c>
      <c r="C153" s="6">
        <v>0.49027777777777776</v>
      </c>
      <c r="D153" s="1" t="s">
        <v>1610</v>
      </c>
      <c r="E153" s="1" t="s">
        <v>1611</v>
      </c>
      <c r="F153" s="1">
        <v>1</v>
      </c>
      <c r="G153" s="1">
        <v>1445</v>
      </c>
      <c r="H153" s="1">
        <f>Movimientos_Actinver[[#This Row],[TITLES]]*Movimientos_Actinver[[#This Row],[VALUE]]</f>
        <v>1445</v>
      </c>
      <c r="I153" s="1">
        <v>1.45</v>
      </c>
      <c r="J153" s="1">
        <v>0.23</v>
      </c>
      <c r="K153" s="1">
        <v>1443.32</v>
      </c>
    </row>
    <row r="154" spans="1:11" x14ac:dyDescent="0.25">
      <c r="A154" s="5">
        <v>44845</v>
      </c>
      <c r="B154" s="5">
        <f>Movimientos_Actinver[[#This Row],[DATE]]</f>
        <v>44845</v>
      </c>
      <c r="C154" s="6">
        <v>0.49027777777777776</v>
      </c>
      <c r="D154" s="1" t="s">
        <v>1610</v>
      </c>
      <c r="E154" s="1" t="s">
        <v>1611</v>
      </c>
      <c r="F154" s="1">
        <v>1</v>
      </c>
      <c r="G154" s="1">
        <v>1469.68</v>
      </c>
      <c r="H154" s="1">
        <f>Movimientos_Actinver[[#This Row],[TITLES]]*Movimientos_Actinver[[#This Row],[VALUE]]</f>
        <v>1469.68</v>
      </c>
      <c r="I154" s="1">
        <v>1.47</v>
      </c>
      <c r="J154" s="1">
        <v>0.24</v>
      </c>
      <c r="K154" s="1">
        <v>1467.98</v>
      </c>
    </row>
    <row r="155" spans="1:11" x14ac:dyDescent="0.25">
      <c r="A155" s="5">
        <v>44845</v>
      </c>
      <c r="B155" s="5">
        <f>Movimientos_Actinver[[#This Row],[DATE]]</f>
        <v>44845</v>
      </c>
      <c r="C155" s="6">
        <v>0.49027777777777776</v>
      </c>
      <c r="D155" s="1" t="s">
        <v>1610</v>
      </c>
      <c r="E155" s="1" t="s">
        <v>1611</v>
      </c>
      <c r="F155" s="1">
        <v>1</v>
      </c>
      <c r="G155" s="1">
        <v>1470</v>
      </c>
      <c r="H155" s="1">
        <f>Movimientos_Actinver[[#This Row],[TITLES]]*Movimientos_Actinver[[#This Row],[VALUE]]</f>
        <v>1470</v>
      </c>
      <c r="I155" s="1">
        <v>1.47</v>
      </c>
      <c r="J155" s="1">
        <v>0.24</v>
      </c>
      <c r="K155" s="1">
        <v>1468.29</v>
      </c>
    </row>
    <row r="156" spans="1:11" x14ac:dyDescent="0.25">
      <c r="A156" s="5">
        <v>44845</v>
      </c>
      <c r="B156" s="5">
        <f>Movimientos_Actinver[[#This Row],[DATE]]</f>
        <v>44845</v>
      </c>
      <c r="C156" s="6">
        <v>0.49027777777777776</v>
      </c>
      <c r="D156" s="1" t="s">
        <v>1610</v>
      </c>
      <c r="E156" s="1" t="s">
        <v>1611</v>
      </c>
      <c r="F156" s="1">
        <v>1</v>
      </c>
      <c r="G156" s="1">
        <v>1470</v>
      </c>
      <c r="H156" s="1">
        <f>Movimientos_Actinver[[#This Row],[TITLES]]*Movimientos_Actinver[[#This Row],[VALUE]]</f>
        <v>1470</v>
      </c>
      <c r="I156" s="1">
        <v>1.47</v>
      </c>
      <c r="J156" s="1">
        <v>0.24</v>
      </c>
      <c r="K156" s="1">
        <v>1468.29</v>
      </c>
    </row>
    <row r="157" spans="1:11" x14ac:dyDescent="0.25">
      <c r="A157" s="5">
        <v>44845</v>
      </c>
      <c r="B157" s="5">
        <f>Movimientos_Actinver[[#This Row],[DATE]]</f>
        <v>44845</v>
      </c>
      <c r="C157" s="6">
        <v>0.49027777777777776</v>
      </c>
      <c r="D157" s="1" t="s">
        <v>1610</v>
      </c>
      <c r="E157" s="1" t="s">
        <v>1611</v>
      </c>
      <c r="F157" s="1">
        <v>2</v>
      </c>
      <c r="G157" s="1">
        <v>1445.5</v>
      </c>
      <c r="H157" s="1">
        <f>Movimientos_Actinver[[#This Row],[TITLES]]*Movimientos_Actinver[[#This Row],[VALUE]]</f>
        <v>2891</v>
      </c>
      <c r="I157" s="1">
        <v>2.89</v>
      </c>
      <c r="J157" s="1">
        <v>0.46</v>
      </c>
      <c r="K157" s="1">
        <v>2887.65</v>
      </c>
    </row>
    <row r="158" spans="1:11" x14ac:dyDescent="0.25">
      <c r="A158" s="5">
        <v>44845</v>
      </c>
      <c r="B158" s="5">
        <f>Movimientos_Actinver[[#This Row],[DATE]]</f>
        <v>44845</v>
      </c>
      <c r="C158" s="6">
        <v>0.49027777777777776</v>
      </c>
      <c r="D158" s="1" t="s">
        <v>1610</v>
      </c>
      <c r="E158" s="1" t="s">
        <v>1611</v>
      </c>
      <c r="F158" s="1">
        <v>2</v>
      </c>
      <c r="G158" s="1">
        <v>1475</v>
      </c>
      <c r="H158" s="1">
        <f>Movimientos_Actinver[[#This Row],[TITLES]]*Movimientos_Actinver[[#This Row],[VALUE]]</f>
        <v>2950</v>
      </c>
      <c r="I158" s="1">
        <v>2.95</v>
      </c>
      <c r="J158" s="1">
        <v>0.47</v>
      </c>
      <c r="K158" s="1">
        <v>2946.58</v>
      </c>
    </row>
    <row r="159" spans="1:11" x14ac:dyDescent="0.25">
      <c r="A159" s="5">
        <v>44845</v>
      </c>
      <c r="B159" s="5">
        <f>Movimientos_Actinver[[#This Row],[DATE]]</f>
        <v>44845</v>
      </c>
      <c r="C159" s="6">
        <v>0.49027777777777776</v>
      </c>
      <c r="D159" s="1" t="s">
        <v>1610</v>
      </c>
      <c r="E159" s="1" t="s">
        <v>1611</v>
      </c>
      <c r="F159" s="1">
        <v>2</v>
      </c>
      <c r="G159" s="1">
        <v>1462</v>
      </c>
      <c r="H159" s="1">
        <f>Movimientos_Actinver[[#This Row],[TITLES]]*Movimientos_Actinver[[#This Row],[VALUE]]</f>
        <v>2924</v>
      </c>
      <c r="I159" s="1">
        <v>2.92</v>
      </c>
      <c r="J159" s="1">
        <v>0.47</v>
      </c>
      <c r="K159" s="1">
        <v>2920.61</v>
      </c>
    </row>
    <row r="160" spans="1:11" x14ac:dyDescent="0.25">
      <c r="A160" s="5">
        <v>44845</v>
      </c>
      <c r="B160" s="5">
        <f>Movimientos_Actinver[[#This Row],[DATE]]</f>
        <v>44845</v>
      </c>
      <c r="C160" s="6">
        <v>0.49027777777777776</v>
      </c>
      <c r="D160" s="1" t="s">
        <v>1610</v>
      </c>
      <c r="E160" s="1" t="s">
        <v>1611</v>
      </c>
      <c r="F160" s="1">
        <v>3</v>
      </c>
      <c r="G160" s="1">
        <v>1460.39</v>
      </c>
      <c r="H160" s="1">
        <f>Movimientos_Actinver[[#This Row],[TITLES]]*Movimientos_Actinver[[#This Row],[VALUE]]</f>
        <v>4381.17</v>
      </c>
      <c r="I160" s="1">
        <v>4.38</v>
      </c>
      <c r="J160" s="1">
        <v>0.7</v>
      </c>
      <c r="K160" s="1">
        <v>4376.09</v>
      </c>
    </row>
    <row r="161" spans="1:11" x14ac:dyDescent="0.25">
      <c r="A161" s="5">
        <v>44845</v>
      </c>
      <c r="B161" s="5">
        <f>Movimientos_Actinver[[#This Row],[DATE]]</f>
        <v>44845</v>
      </c>
      <c r="C161" s="6">
        <v>0.49027777777777776</v>
      </c>
      <c r="D161" s="1" t="s">
        <v>1610</v>
      </c>
      <c r="E161" s="1" t="s">
        <v>1611</v>
      </c>
      <c r="F161" s="1">
        <v>3</v>
      </c>
      <c r="G161" s="1">
        <v>1455</v>
      </c>
      <c r="H161" s="1">
        <f>Movimientos_Actinver[[#This Row],[TITLES]]*Movimientos_Actinver[[#This Row],[VALUE]]</f>
        <v>4365</v>
      </c>
      <c r="I161" s="1">
        <v>4.37</v>
      </c>
      <c r="J161" s="1">
        <v>0.7</v>
      </c>
      <c r="K161" s="1">
        <v>4359.9399999999996</v>
      </c>
    </row>
    <row r="162" spans="1:11" x14ac:dyDescent="0.25">
      <c r="A162" s="5">
        <v>44845</v>
      </c>
      <c r="B162" s="5">
        <f>Movimientos_Actinver[[#This Row],[DATE]]</f>
        <v>44845</v>
      </c>
      <c r="C162" s="6">
        <v>0.49027777777777776</v>
      </c>
      <c r="D162" s="1" t="s">
        <v>1610</v>
      </c>
      <c r="E162" s="1" t="s">
        <v>1611</v>
      </c>
      <c r="F162" s="1">
        <v>5</v>
      </c>
      <c r="G162" s="1">
        <v>1447.6</v>
      </c>
      <c r="H162" s="1">
        <f>Movimientos_Actinver[[#This Row],[TITLES]]*Movimientos_Actinver[[#This Row],[VALUE]]</f>
        <v>7238</v>
      </c>
      <c r="I162" s="1">
        <v>7.24</v>
      </c>
      <c r="J162" s="1">
        <v>1.1599999999999999</v>
      </c>
      <c r="K162" s="1">
        <v>7229.6</v>
      </c>
    </row>
    <row r="163" spans="1:11" x14ac:dyDescent="0.25">
      <c r="A163" s="5">
        <v>44845</v>
      </c>
      <c r="B163" s="5">
        <f>Movimientos_Actinver[[#This Row],[DATE]]</f>
        <v>44845</v>
      </c>
      <c r="C163" s="6">
        <v>0.49027777777777776</v>
      </c>
      <c r="D163" s="1" t="s">
        <v>1610</v>
      </c>
      <c r="E163" s="1" t="s">
        <v>1611</v>
      </c>
      <c r="F163" s="1">
        <v>5</v>
      </c>
      <c r="G163" s="1">
        <v>1445</v>
      </c>
      <c r="H163" s="1">
        <f>Movimientos_Actinver[[#This Row],[TITLES]]*Movimientos_Actinver[[#This Row],[VALUE]]</f>
        <v>7225</v>
      </c>
      <c r="I163" s="1">
        <v>7.23</v>
      </c>
      <c r="J163" s="1">
        <v>1.1599999999999999</v>
      </c>
      <c r="K163" s="1">
        <v>7216.62</v>
      </c>
    </row>
    <row r="164" spans="1:11" x14ac:dyDescent="0.25">
      <c r="A164" s="5">
        <v>44845</v>
      </c>
      <c r="B164" s="5">
        <f>Movimientos_Actinver[[#This Row],[DATE]]</f>
        <v>44845</v>
      </c>
      <c r="C164" s="6">
        <v>0.49027777777777776</v>
      </c>
      <c r="D164" s="1" t="s">
        <v>1610</v>
      </c>
      <c r="E164" s="1" t="s">
        <v>1611</v>
      </c>
      <c r="F164" s="1">
        <v>10</v>
      </c>
      <c r="G164" s="1">
        <v>1470</v>
      </c>
      <c r="H164" s="1">
        <f>Movimientos_Actinver[[#This Row],[TITLES]]*Movimientos_Actinver[[#This Row],[VALUE]]</f>
        <v>14700</v>
      </c>
      <c r="I164" s="1">
        <v>14.7</v>
      </c>
      <c r="J164" s="1">
        <v>2.35</v>
      </c>
      <c r="K164" s="1">
        <v>14682.95</v>
      </c>
    </row>
    <row r="165" spans="1:11" x14ac:dyDescent="0.25">
      <c r="A165" s="5">
        <v>44845</v>
      </c>
      <c r="B165" s="5">
        <f>Movimientos_Actinver[[#This Row],[DATE]]</f>
        <v>44845</v>
      </c>
      <c r="C165" s="6">
        <v>0.49027777777777776</v>
      </c>
      <c r="D165" s="1" t="s">
        <v>1610</v>
      </c>
      <c r="E165" s="1" t="s">
        <v>1611</v>
      </c>
      <c r="F165" s="1">
        <v>22</v>
      </c>
      <c r="G165" s="1">
        <v>1466.1</v>
      </c>
      <c r="H165" s="1">
        <f>Movimientos_Actinver[[#This Row],[TITLES]]*Movimientos_Actinver[[#This Row],[VALUE]]</f>
        <v>32254.199999999997</v>
      </c>
      <c r="I165" s="1">
        <v>32.25</v>
      </c>
      <c r="J165" s="1">
        <v>5.16</v>
      </c>
      <c r="K165" s="1">
        <v>32216.79</v>
      </c>
    </row>
    <row r="166" spans="1:11" x14ac:dyDescent="0.25">
      <c r="A166" s="5">
        <v>44845</v>
      </c>
      <c r="B166" s="5">
        <f>Movimientos_Actinver[[#This Row],[DATE]]</f>
        <v>44845</v>
      </c>
      <c r="C166" s="6">
        <v>0.49027777777777776</v>
      </c>
      <c r="D166" s="1" t="s">
        <v>1610</v>
      </c>
      <c r="E166" s="1" t="s">
        <v>1611</v>
      </c>
      <c r="F166" s="1">
        <v>22</v>
      </c>
      <c r="G166" s="1">
        <v>1475</v>
      </c>
      <c r="H166" s="1">
        <f>Movimientos_Actinver[[#This Row],[TITLES]]*Movimientos_Actinver[[#This Row],[VALUE]]</f>
        <v>32450</v>
      </c>
      <c r="I166" s="1">
        <v>32.450000000000003</v>
      </c>
      <c r="J166" s="1">
        <v>5.19</v>
      </c>
      <c r="K166" s="1">
        <v>32412.36</v>
      </c>
    </row>
    <row r="167" spans="1:11" x14ac:dyDescent="0.25">
      <c r="A167" s="5">
        <v>44845</v>
      </c>
      <c r="B167" s="5">
        <f>Movimientos_Actinver[[#This Row],[DATE]]</f>
        <v>44845</v>
      </c>
      <c r="C167" s="6">
        <v>0.49027777777777776</v>
      </c>
      <c r="D167" s="1" t="s">
        <v>1610</v>
      </c>
      <c r="E167" s="1" t="s">
        <v>1611</v>
      </c>
      <c r="F167" s="1">
        <v>40</v>
      </c>
      <c r="G167" s="1">
        <v>1465</v>
      </c>
      <c r="H167" s="1">
        <f>Movimientos_Actinver[[#This Row],[TITLES]]*Movimientos_Actinver[[#This Row],[VALUE]]</f>
        <v>58600</v>
      </c>
      <c r="I167" s="1">
        <v>58.6</v>
      </c>
      <c r="J167" s="1">
        <v>9.3800000000000008</v>
      </c>
      <c r="K167" s="1">
        <v>58532.02</v>
      </c>
    </row>
    <row r="168" spans="1:11" x14ac:dyDescent="0.25">
      <c r="A168" s="5">
        <v>44845</v>
      </c>
      <c r="B168" s="5">
        <f>Movimientos_Actinver[[#This Row],[DATE]]</f>
        <v>44845</v>
      </c>
      <c r="C168" s="6">
        <v>0.49027777777777776</v>
      </c>
      <c r="D168" s="1" t="s">
        <v>1610</v>
      </c>
      <c r="E168" s="1" t="s">
        <v>1611</v>
      </c>
      <c r="F168" s="1">
        <v>42</v>
      </c>
      <c r="G168" s="1">
        <v>1428</v>
      </c>
      <c r="H168" s="1">
        <f>Movimientos_Actinver[[#This Row],[TITLES]]*Movimientos_Actinver[[#This Row],[VALUE]]</f>
        <v>59976</v>
      </c>
      <c r="I168" s="1">
        <v>59.98</v>
      </c>
      <c r="J168" s="1">
        <v>9.6</v>
      </c>
      <c r="K168" s="1">
        <v>59906.43</v>
      </c>
    </row>
    <row r="169" spans="1:11" x14ac:dyDescent="0.25">
      <c r="A169" s="5">
        <v>44845</v>
      </c>
      <c r="B169" s="5">
        <f>Movimientos_Actinver[[#This Row],[DATE]]</f>
        <v>44845</v>
      </c>
      <c r="C169" s="6">
        <v>0.49027777777777776</v>
      </c>
      <c r="D169" s="1" t="s">
        <v>1610</v>
      </c>
      <c r="E169" s="1" t="s">
        <v>1611</v>
      </c>
      <c r="F169" s="1">
        <v>50</v>
      </c>
      <c r="G169" s="1">
        <v>1435</v>
      </c>
      <c r="H169" s="1">
        <f>Movimientos_Actinver[[#This Row],[TITLES]]*Movimientos_Actinver[[#This Row],[VALUE]]</f>
        <v>71750</v>
      </c>
      <c r="I169" s="1">
        <v>71.75</v>
      </c>
      <c r="J169" s="1">
        <v>11.48</v>
      </c>
      <c r="K169" s="1">
        <v>71666.77</v>
      </c>
    </row>
    <row r="170" spans="1:11" x14ac:dyDescent="0.25">
      <c r="A170" s="5">
        <v>44845</v>
      </c>
      <c r="B170" s="5">
        <f>Movimientos_Actinver[[#This Row],[DATE]]</f>
        <v>44845</v>
      </c>
      <c r="C170" s="6">
        <v>0.49027777777777776</v>
      </c>
      <c r="D170" s="1" t="s">
        <v>1610</v>
      </c>
      <c r="E170" s="1" t="s">
        <v>1611</v>
      </c>
      <c r="F170" s="1">
        <v>50</v>
      </c>
      <c r="G170" s="1">
        <v>1473.9</v>
      </c>
      <c r="H170" s="1">
        <f>Movimientos_Actinver[[#This Row],[TITLES]]*Movimientos_Actinver[[#This Row],[VALUE]]</f>
        <v>73695</v>
      </c>
      <c r="I170" s="1">
        <v>73.7</v>
      </c>
      <c r="J170" s="1">
        <v>11.79</v>
      </c>
      <c r="K170" s="1">
        <v>73609.509999999995</v>
      </c>
    </row>
    <row r="171" spans="1:11" x14ac:dyDescent="0.25">
      <c r="A171" s="5">
        <v>44845</v>
      </c>
      <c r="B171" s="5">
        <f>Movimientos_Actinver[[#This Row],[DATE]]</f>
        <v>44845</v>
      </c>
      <c r="C171" s="6">
        <v>0.49027777777777776</v>
      </c>
      <c r="D171" s="1" t="s">
        <v>1610</v>
      </c>
      <c r="E171" s="1" t="s">
        <v>1611</v>
      </c>
      <c r="F171" s="1">
        <v>100</v>
      </c>
      <c r="G171" s="1">
        <v>1460</v>
      </c>
      <c r="H171" s="1">
        <f>Movimientos_Actinver[[#This Row],[TITLES]]*Movimientos_Actinver[[#This Row],[VALUE]]</f>
        <v>146000</v>
      </c>
      <c r="I171" s="1">
        <v>146</v>
      </c>
      <c r="J171" s="1">
        <v>23.36</v>
      </c>
      <c r="K171" s="1">
        <v>145830.64000000001</v>
      </c>
    </row>
    <row r="172" spans="1:11" x14ac:dyDescent="0.25">
      <c r="A172" s="5">
        <v>44845</v>
      </c>
      <c r="B172" s="5">
        <f>Movimientos_Actinver[[#This Row],[DATE]]</f>
        <v>44845</v>
      </c>
      <c r="C172" s="6">
        <v>0.49166666666666664</v>
      </c>
      <c r="D172" s="1" t="s">
        <v>1612</v>
      </c>
      <c r="E172" s="1" t="s">
        <v>1611</v>
      </c>
      <c r="F172" s="1">
        <v>69</v>
      </c>
      <c r="G172" s="1">
        <v>397.49</v>
      </c>
      <c r="H172" s="1">
        <f>Movimientos_Actinver[[#This Row],[TITLES]]*Movimientos_Actinver[[#This Row],[VALUE]]</f>
        <v>27426.81</v>
      </c>
      <c r="I172" s="1">
        <v>27.43</v>
      </c>
      <c r="J172" s="1">
        <v>4.3899999999999997</v>
      </c>
      <c r="K172" s="1">
        <v>27394.99</v>
      </c>
    </row>
    <row r="173" spans="1:11" x14ac:dyDescent="0.25">
      <c r="A173" s="5">
        <v>44845</v>
      </c>
      <c r="B173" s="5">
        <f>Movimientos_Actinver[[#This Row],[DATE]]</f>
        <v>44845</v>
      </c>
      <c r="C173" s="6">
        <v>0.60486111111111107</v>
      </c>
      <c r="D173" s="1" t="s">
        <v>1613</v>
      </c>
      <c r="E173" s="1" t="s">
        <v>1611</v>
      </c>
      <c r="F173" s="1">
        <v>52</v>
      </c>
      <c r="G173" s="1">
        <v>586</v>
      </c>
      <c r="H173" s="1">
        <f>Movimientos_Actinver[[#This Row],[TITLES]]*Movimientos_Actinver[[#This Row],[VALUE]]</f>
        <v>30472</v>
      </c>
      <c r="I173" s="1">
        <v>30.47</v>
      </c>
      <c r="J173" s="1">
        <v>4.88</v>
      </c>
      <c r="K173" s="1">
        <v>30436.65</v>
      </c>
    </row>
    <row r="174" spans="1:11" x14ac:dyDescent="0.25">
      <c r="A174" s="5">
        <v>44845</v>
      </c>
      <c r="B174" s="5">
        <f>Movimientos_Actinver[[#This Row],[DATE]]</f>
        <v>44845</v>
      </c>
      <c r="C174" s="6">
        <v>0.60486111111111107</v>
      </c>
      <c r="D174" s="1" t="s">
        <v>1613</v>
      </c>
      <c r="E174" s="1" t="s">
        <v>1611</v>
      </c>
      <c r="F174" s="1">
        <v>100</v>
      </c>
      <c r="G174" s="1">
        <v>585</v>
      </c>
      <c r="H174" s="1">
        <f>Movimientos_Actinver[[#This Row],[TITLES]]*Movimientos_Actinver[[#This Row],[VALUE]]</f>
        <v>58500</v>
      </c>
      <c r="I174" s="1">
        <v>58.5</v>
      </c>
      <c r="J174" s="1">
        <v>9.36</v>
      </c>
      <c r="K174" s="1">
        <v>58432.14</v>
      </c>
    </row>
    <row r="175" spans="1:11" x14ac:dyDescent="0.25">
      <c r="A175" s="5">
        <v>44845</v>
      </c>
      <c r="B175" s="5">
        <f>Movimientos_Actinver[[#This Row],[DATE]]</f>
        <v>44845</v>
      </c>
      <c r="C175" s="6">
        <v>0.60486111111111107</v>
      </c>
      <c r="D175" s="1" t="s">
        <v>1613</v>
      </c>
      <c r="E175" s="1" t="s">
        <v>1611</v>
      </c>
      <c r="F175" s="1">
        <v>180</v>
      </c>
      <c r="G175" s="1">
        <v>585</v>
      </c>
      <c r="H175" s="1">
        <f>Movimientos_Actinver[[#This Row],[TITLES]]*Movimientos_Actinver[[#This Row],[VALUE]]</f>
        <v>105300</v>
      </c>
      <c r="I175" s="1">
        <v>105.3</v>
      </c>
      <c r="J175" s="1">
        <v>16.850000000000001</v>
      </c>
      <c r="K175" s="1">
        <v>105177.85</v>
      </c>
    </row>
    <row r="176" spans="1:11" x14ac:dyDescent="0.25">
      <c r="A176" s="5">
        <v>44845</v>
      </c>
      <c r="B176" s="5">
        <f>Movimientos_Actinver[[#This Row],[DATE]]</f>
        <v>44845</v>
      </c>
      <c r="C176" s="6">
        <v>0.60486111111111107</v>
      </c>
      <c r="D176" s="1" t="s">
        <v>1613</v>
      </c>
      <c r="E176" s="1" t="s">
        <v>1611</v>
      </c>
      <c r="F176" s="1">
        <v>200</v>
      </c>
      <c r="G176" s="1">
        <v>585</v>
      </c>
      <c r="H176" s="1">
        <f>Movimientos_Actinver[[#This Row],[TITLES]]*Movimientos_Actinver[[#This Row],[VALUE]]</f>
        <v>117000</v>
      </c>
      <c r="I176" s="1">
        <v>117</v>
      </c>
      <c r="J176" s="1">
        <v>18.72</v>
      </c>
      <c r="K176" s="1">
        <v>116864.28</v>
      </c>
    </row>
    <row r="177" spans="1:11" x14ac:dyDescent="0.25">
      <c r="A177" s="5">
        <v>44846</v>
      </c>
      <c r="B177" s="5">
        <f>Movimientos_Actinver[[#This Row],[DATE]]</f>
        <v>44846</v>
      </c>
      <c r="C177" s="6">
        <v>0.35972222222222222</v>
      </c>
      <c r="D177" s="1" t="s">
        <v>1613</v>
      </c>
      <c r="E177" s="1" t="s">
        <v>1611</v>
      </c>
      <c r="F177" s="1">
        <v>3</v>
      </c>
      <c r="G177" s="1">
        <v>583.73</v>
      </c>
      <c r="H177" s="1">
        <f>Movimientos_Actinver[[#This Row],[TITLES]]*Movimientos_Actinver[[#This Row],[VALUE]]</f>
        <v>1751.19</v>
      </c>
      <c r="I177" s="1">
        <v>1.75</v>
      </c>
      <c r="J177" s="1">
        <v>0.28000000000000003</v>
      </c>
      <c r="K177" s="1">
        <v>1749.16</v>
      </c>
    </row>
    <row r="178" spans="1:11" x14ac:dyDescent="0.25">
      <c r="A178" s="5">
        <v>44846</v>
      </c>
      <c r="B178" s="5">
        <f>Movimientos_Actinver[[#This Row],[DATE]]</f>
        <v>44846</v>
      </c>
      <c r="C178" s="6">
        <v>0.35972222222222222</v>
      </c>
      <c r="D178" s="1" t="s">
        <v>1613</v>
      </c>
      <c r="E178" s="1" t="s">
        <v>1611</v>
      </c>
      <c r="F178" s="1">
        <v>5</v>
      </c>
      <c r="G178" s="1">
        <v>578.29999999999995</v>
      </c>
      <c r="H178" s="1">
        <f>Movimientos_Actinver[[#This Row],[TITLES]]*Movimientos_Actinver[[#This Row],[VALUE]]</f>
        <v>2891.5</v>
      </c>
      <c r="I178" s="1">
        <v>2.89</v>
      </c>
      <c r="J178" s="1">
        <v>0.46</v>
      </c>
      <c r="K178" s="1">
        <v>2888.15</v>
      </c>
    </row>
    <row r="179" spans="1:11" x14ac:dyDescent="0.25">
      <c r="A179" s="5">
        <v>44846</v>
      </c>
      <c r="B179" s="5">
        <f>Movimientos_Actinver[[#This Row],[DATE]]</f>
        <v>44846</v>
      </c>
      <c r="C179" s="6">
        <v>0.35972222222222222</v>
      </c>
      <c r="D179" s="1" t="s">
        <v>1613</v>
      </c>
      <c r="E179" s="1" t="s">
        <v>1611</v>
      </c>
      <c r="F179" s="1">
        <v>10</v>
      </c>
      <c r="G179" s="1">
        <v>578.29999999999995</v>
      </c>
      <c r="H179" s="1">
        <f>Movimientos_Actinver[[#This Row],[TITLES]]*Movimientos_Actinver[[#This Row],[VALUE]]</f>
        <v>5783</v>
      </c>
      <c r="I179" s="1">
        <v>5.78</v>
      </c>
      <c r="J179" s="1">
        <v>0.93</v>
      </c>
      <c r="K179" s="1">
        <v>5776.29</v>
      </c>
    </row>
    <row r="180" spans="1:11" x14ac:dyDescent="0.25">
      <c r="A180" s="5">
        <v>44846</v>
      </c>
      <c r="B180" s="5">
        <f>Movimientos_Actinver[[#This Row],[DATE]]</f>
        <v>44846</v>
      </c>
      <c r="C180" s="6">
        <v>0.35972222222222222</v>
      </c>
      <c r="D180" s="1" t="s">
        <v>1613</v>
      </c>
      <c r="E180" s="1" t="s">
        <v>1611</v>
      </c>
      <c r="F180" s="1">
        <v>100</v>
      </c>
      <c r="G180" s="1">
        <v>580</v>
      </c>
      <c r="H180" s="1">
        <f>Movimientos_Actinver[[#This Row],[TITLES]]*Movimientos_Actinver[[#This Row],[VALUE]]</f>
        <v>58000</v>
      </c>
      <c r="I180" s="1">
        <v>58</v>
      </c>
      <c r="J180" s="1">
        <v>9.2799999999999994</v>
      </c>
      <c r="K180" s="1">
        <v>57932.72</v>
      </c>
    </row>
    <row r="181" spans="1:11" x14ac:dyDescent="0.25">
      <c r="A181" s="5">
        <v>44846</v>
      </c>
      <c r="B181" s="5">
        <f>Movimientos_Actinver[[#This Row],[DATE]]</f>
        <v>44846</v>
      </c>
      <c r="C181" s="6">
        <v>0.35972222222222222</v>
      </c>
      <c r="D181" s="1" t="s">
        <v>1613</v>
      </c>
      <c r="E181" s="1" t="s">
        <v>1611</v>
      </c>
      <c r="F181" s="1">
        <v>100</v>
      </c>
      <c r="G181" s="1">
        <v>578.29999999999995</v>
      </c>
      <c r="H181" s="1">
        <f>Movimientos_Actinver[[#This Row],[TITLES]]*Movimientos_Actinver[[#This Row],[VALUE]]</f>
        <v>57829.999999999993</v>
      </c>
      <c r="I181" s="1">
        <v>57.83</v>
      </c>
      <c r="J181" s="1">
        <v>9.25</v>
      </c>
      <c r="K181" s="1">
        <v>57762.92</v>
      </c>
    </row>
    <row r="182" spans="1:11" x14ac:dyDescent="0.25">
      <c r="A182" s="5">
        <v>44846</v>
      </c>
      <c r="B182" s="5">
        <f>Movimientos_Actinver[[#This Row],[DATE]]</f>
        <v>44846</v>
      </c>
      <c r="C182" s="6">
        <v>0.35972222222222222</v>
      </c>
      <c r="D182" s="1" t="s">
        <v>1613</v>
      </c>
      <c r="E182" s="1" t="s">
        <v>1611</v>
      </c>
      <c r="F182" s="1">
        <v>100</v>
      </c>
      <c r="G182" s="1">
        <v>578.29999999999995</v>
      </c>
      <c r="H182" s="1">
        <f>Movimientos_Actinver[[#This Row],[TITLES]]*Movimientos_Actinver[[#This Row],[VALUE]]</f>
        <v>57829.999999999993</v>
      </c>
      <c r="I182" s="1">
        <v>57.83</v>
      </c>
      <c r="J182" s="1">
        <v>9.25</v>
      </c>
      <c r="K182" s="1">
        <v>57762.92</v>
      </c>
    </row>
    <row r="183" spans="1:11" x14ac:dyDescent="0.25">
      <c r="A183" s="5">
        <v>44846</v>
      </c>
      <c r="B183" s="5">
        <f>Movimientos_Actinver[[#This Row],[DATE]]</f>
        <v>44846</v>
      </c>
      <c r="C183" s="6">
        <v>0.36736111111111114</v>
      </c>
      <c r="D183" s="1" t="s">
        <v>1614</v>
      </c>
      <c r="E183" s="1" t="s">
        <v>1611</v>
      </c>
      <c r="F183" s="1">
        <v>41</v>
      </c>
      <c r="G183" s="1">
        <v>1142</v>
      </c>
      <c r="H183" s="1">
        <f>Movimientos_Actinver[[#This Row],[TITLES]]*Movimientos_Actinver[[#This Row],[VALUE]]</f>
        <v>46822</v>
      </c>
      <c r="I183" s="1">
        <v>46.82</v>
      </c>
      <c r="J183" s="1">
        <v>7.49</v>
      </c>
      <c r="K183" s="1">
        <v>46767.69</v>
      </c>
    </row>
    <row r="184" spans="1:11" x14ac:dyDescent="0.25">
      <c r="A184" s="5">
        <v>44846</v>
      </c>
      <c r="B184" s="5">
        <f>Movimientos_Actinver[[#This Row],[DATE]]</f>
        <v>44846</v>
      </c>
      <c r="C184" s="6">
        <v>0.36736111111111114</v>
      </c>
      <c r="D184" s="1" t="s">
        <v>1614</v>
      </c>
      <c r="E184" s="1" t="s">
        <v>1611</v>
      </c>
      <c r="F184" s="1">
        <v>100</v>
      </c>
      <c r="G184" s="1">
        <v>1149</v>
      </c>
      <c r="H184" s="1">
        <f>Movimientos_Actinver[[#This Row],[TITLES]]*Movimientos_Actinver[[#This Row],[VALUE]]</f>
        <v>114900</v>
      </c>
      <c r="I184" s="1">
        <v>114.9</v>
      </c>
      <c r="J184" s="1">
        <v>18.38</v>
      </c>
      <c r="K184" s="1">
        <v>114766.72</v>
      </c>
    </row>
    <row r="185" spans="1:11" x14ac:dyDescent="0.25">
      <c r="A185" s="5">
        <v>44846</v>
      </c>
      <c r="B185" s="5">
        <f>Movimientos_Actinver[[#This Row],[DATE]]</f>
        <v>44846</v>
      </c>
      <c r="C185" s="6">
        <v>0.36736111111111114</v>
      </c>
      <c r="D185" s="1" t="s">
        <v>1614</v>
      </c>
      <c r="E185" s="1" t="s">
        <v>1611</v>
      </c>
      <c r="F185" s="1">
        <v>300</v>
      </c>
      <c r="G185" s="1">
        <v>1142</v>
      </c>
      <c r="H185" s="1">
        <f>Movimientos_Actinver[[#This Row],[TITLES]]*Movimientos_Actinver[[#This Row],[VALUE]]</f>
        <v>342600</v>
      </c>
      <c r="I185" s="1">
        <v>342.6</v>
      </c>
      <c r="J185" s="1">
        <v>54.82</v>
      </c>
      <c r="K185" s="1">
        <v>342202.58</v>
      </c>
    </row>
    <row r="186" spans="1:11" x14ac:dyDescent="0.25">
      <c r="A186" s="5">
        <v>44846</v>
      </c>
      <c r="B186" s="5">
        <f>Movimientos_Actinver[[#This Row],[DATE]]</f>
        <v>44846</v>
      </c>
      <c r="C186" s="6">
        <v>0.37083333333333335</v>
      </c>
      <c r="D186" s="1" t="s">
        <v>1610</v>
      </c>
      <c r="E186" s="1" t="s">
        <v>1611</v>
      </c>
      <c r="F186" s="1">
        <v>1</v>
      </c>
      <c r="G186" s="1">
        <v>1525</v>
      </c>
      <c r="H186" s="1">
        <f>Movimientos_Actinver[[#This Row],[TITLES]]*Movimientos_Actinver[[#This Row],[VALUE]]</f>
        <v>1525</v>
      </c>
      <c r="I186" s="1">
        <v>1.53</v>
      </c>
      <c r="J186" s="1">
        <v>0.24</v>
      </c>
      <c r="K186" s="1">
        <v>1523.23</v>
      </c>
    </row>
    <row r="187" spans="1:11" x14ac:dyDescent="0.25">
      <c r="A187" s="5">
        <v>44846</v>
      </c>
      <c r="B187" s="5">
        <f>Movimientos_Actinver[[#This Row],[DATE]]</f>
        <v>44846</v>
      </c>
      <c r="C187" s="6">
        <v>0.37083333333333335</v>
      </c>
      <c r="D187" s="1" t="s">
        <v>1610</v>
      </c>
      <c r="E187" s="1" t="s">
        <v>1611</v>
      </c>
      <c r="F187" s="1">
        <v>1</v>
      </c>
      <c r="G187" s="1">
        <v>1525</v>
      </c>
      <c r="H187" s="1">
        <f>Movimientos_Actinver[[#This Row],[TITLES]]*Movimientos_Actinver[[#This Row],[VALUE]]</f>
        <v>1525</v>
      </c>
      <c r="I187" s="1">
        <v>1.53</v>
      </c>
      <c r="J187" s="1">
        <v>0.24</v>
      </c>
      <c r="K187" s="1">
        <v>1523.23</v>
      </c>
    </row>
    <row r="188" spans="1:11" x14ac:dyDescent="0.25">
      <c r="A188" s="5">
        <v>44846</v>
      </c>
      <c r="B188" s="5">
        <f>Movimientos_Actinver[[#This Row],[DATE]]</f>
        <v>44846</v>
      </c>
      <c r="C188" s="6">
        <v>0.37083333333333335</v>
      </c>
      <c r="D188" s="1" t="s">
        <v>1610</v>
      </c>
      <c r="E188" s="1" t="s">
        <v>1611</v>
      </c>
      <c r="F188" s="1">
        <v>1</v>
      </c>
      <c r="G188" s="1">
        <v>1536</v>
      </c>
      <c r="H188" s="1">
        <f>Movimientos_Actinver[[#This Row],[TITLES]]*Movimientos_Actinver[[#This Row],[VALUE]]</f>
        <v>1536</v>
      </c>
      <c r="I188" s="1">
        <v>1.54</v>
      </c>
      <c r="J188" s="1">
        <v>0.25</v>
      </c>
      <c r="K188" s="1">
        <v>1534.22</v>
      </c>
    </row>
    <row r="189" spans="1:11" x14ac:dyDescent="0.25">
      <c r="A189" s="5">
        <v>44846</v>
      </c>
      <c r="B189" s="5">
        <f>Movimientos_Actinver[[#This Row],[DATE]]</f>
        <v>44846</v>
      </c>
      <c r="C189" s="6">
        <v>0.37083333333333335</v>
      </c>
      <c r="D189" s="1" t="s">
        <v>1610</v>
      </c>
      <c r="E189" s="1" t="s">
        <v>1611</v>
      </c>
      <c r="F189" s="1">
        <v>1</v>
      </c>
      <c r="G189" s="1">
        <v>1535</v>
      </c>
      <c r="H189" s="1">
        <f>Movimientos_Actinver[[#This Row],[TITLES]]*Movimientos_Actinver[[#This Row],[VALUE]]</f>
        <v>1535</v>
      </c>
      <c r="I189" s="1">
        <v>1.54</v>
      </c>
      <c r="J189" s="1">
        <v>0.25</v>
      </c>
      <c r="K189" s="1">
        <v>1533.22</v>
      </c>
    </row>
    <row r="190" spans="1:11" x14ac:dyDescent="0.25">
      <c r="A190" s="5">
        <v>44846</v>
      </c>
      <c r="B190" s="5">
        <f>Movimientos_Actinver[[#This Row],[DATE]]</f>
        <v>44846</v>
      </c>
      <c r="C190" s="6">
        <v>0.37083333333333335</v>
      </c>
      <c r="D190" s="1" t="s">
        <v>1610</v>
      </c>
      <c r="E190" s="1" t="s">
        <v>1611</v>
      </c>
      <c r="F190" s="1">
        <v>1</v>
      </c>
      <c r="G190" s="1">
        <v>1530.56</v>
      </c>
      <c r="H190" s="1">
        <f>Movimientos_Actinver[[#This Row],[TITLES]]*Movimientos_Actinver[[#This Row],[VALUE]]</f>
        <v>1530.56</v>
      </c>
      <c r="I190" s="1">
        <v>1.53</v>
      </c>
      <c r="J190" s="1">
        <v>0.24</v>
      </c>
      <c r="K190" s="1">
        <v>1528.78</v>
      </c>
    </row>
    <row r="191" spans="1:11" x14ac:dyDescent="0.25">
      <c r="A191" s="5">
        <v>44846</v>
      </c>
      <c r="B191" s="5">
        <f>Movimientos_Actinver[[#This Row],[DATE]]</f>
        <v>44846</v>
      </c>
      <c r="C191" s="6">
        <v>0.37083333333333335</v>
      </c>
      <c r="D191" s="1" t="s">
        <v>1610</v>
      </c>
      <c r="E191" s="1" t="s">
        <v>1611</v>
      </c>
      <c r="F191" s="1">
        <v>1</v>
      </c>
      <c r="G191" s="1">
        <v>1530</v>
      </c>
      <c r="H191" s="1">
        <f>Movimientos_Actinver[[#This Row],[TITLES]]*Movimientos_Actinver[[#This Row],[VALUE]]</f>
        <v>1530</v>
      </c>
      <c r="I191" s="1">
        <v>1.53</v>
      </c>
      <c r="J191" s="1">
        <v>0.24</v>
      </c>
      <c r="K191" s="1">
        <v>1528.23</v>
      </c>
    </row>
    <row r="192" spans="1:11" x14ac:dyDescent="0.25">
      <c r="A192" s="5">
        <v>44846</v>
      </c>
      <c r="B192" s="5">
        <f>Movimientos_Actinver[[#This Row],[DATE]]</f>
        <v>44846</v>
      </c>
      <c r="C192" s="6">
        <v>0.37083333333333335</v>
      </c>
      <c r="D192" s="1" t="s">
        <v>1610</v>
      </c>
      <c r="E192" s="1" t="s">
        <v>1611</v>
      </c>
      <c r="F192" s="1">
        <v>1</v>
      </c>
      <c r="G192" s="1">
        <v>1534</v>
      </c>
      <c r="H192" s="1">
        <f>Movimientos_Actinver[[#This Row],[TITLES]]*Movimientos_Actinver[[#This Row],[VALUE]]</f>
        <v>1534</v>
      </c>
      <c r="I192" s="1">
        <v>1.53</v>
      </c>
      <c r="J192" s="1">
        <v>0.25</v>
      </c>
      <c r="K192" s="1">
        <v>1532.22</v>
      </c>
    </row>
    <row r="193" spans="1:11" x14ac:dyDescent="0.25">
      <c r="A193" s="5">
        <v>44846</v>
      </c>
      <c r="B193" s="5">
        <f>Movimientos_Actinver[[#This Row],[DATE]]</f>
        <v>44846</v>
      </c>
      <c r="C193" s="6">
        <v>0.37083333333333335</v>
      </c>
      <c r="D193" s="1" t="s">
        <v>1610</v>
      </c>
      <c r="E193" s="1" t="s">
        <v>1611</v>
      </c>
      <c r="F193" s="1">
        <v>2</v>
      </c>
      <c r="G193" s="1">
        <v>1532.56</v>
      </c>
      <c r="H193" s="1">
        <f>Movimientos_Actinver[[#This Row],[TITLES]]*Movimientos_Actinver[[#This Row],[VALUE]]</f>
        <v>3065.12</v>
      </c>
      <c r="I193" s="1">
        <v>3.07</v>
      </c>
      <c r="J193" s="1">
        <v>0.49</v>
      </c>
      <c r="K193" s="1">
        <v>3061.56</v>
      </c>
    </row>
    <row r="194" spans="1:11" x14ac:dyDescent="0.25">
      <c r="A194" s="5">
        <v>44846</v>
      </c>
      <c r="B194" s="5">
        <f>Movimientos_Actinver[[#This Row],[DATE]]</f>
        <v>44846</v>
      </c>
      <c r="C194" s="6">
        <v>0.37083333333333335</v>
      </c>
      <c r="D194" s="1" t="s">
        <v>1610</v>
      </c>
      <c r="E194" s="1" t="s">
        <v>1611</v>
      </c>
      <c r="F194" s="1">
        <v>2</v>
      </c>
      <c r="G194" s="1">
        <v>1536</v>
      </c>
      <c r="H194" s="1">
        <f>Movimientos_Actinver[[#This Row],[TITLES]]*Movimientos_Actinver[[#This Row],[VALUE]]</f>
        <v>3072</v>
      </c>
      <c r="I194" s="1">
        <v>3.07</v>
      </c>
      <c r="J194" s="1">
        <v>0.49</v>
      </c>
      <c r="K194" s="1">
        <v>3068.44</v>
      </c>
    </row>
    <row r="195" spans="1:11" x14ac:dyDescent="0.25">
      <c r="A195" s="5">
        <v>44846</v>
      </c>
      <c r="B195" s="5">
        <f>Movimientos_Actinver[[#This Row],[DATE]]</f>
        <v>44846</v>
      </c>
      <c r="C195" s="6">
        <v>0.37083333333333335</v>
      </c>
      <c r="D195" s="1" t="s">
        <v>1610</v>
      </c>
      <c r="E195" s="1" t="s">
        <v>1611</v>
      </c>
      <c r="F195" s="1">
        <v>7</v>
      </c>
      <c r="G195" s="1">
        <v>1530</v>
      </c>
      <c r="H195" s="1">
        <f>Movimientos_Actinver[[#This Row],[TITLES]]*Movimientos_Actinver[[#This Row],[VALUE]]</f>
        <v>10710</v>
      </c>
      <c r="I195" s="1">
        <v>10.71</v>
      </c>
      <c r="J195" s="1">
        <v>1.71</v>
      </c>
      <c r="K195" s="1">
        <v>10697.58</v>
      </c>
    </row>
    <row r="196" spans="1:11" x14ac:dyDescent="0.25">
      <c r="A196" s="5">
        <v>44846</v>
      </c>
      <c r="B196" s="5">
        <f>Movimientos_Actinver[[#This Row],[DATE]]</f>
        <v>44846</v>
      </c>
      <c r="C196" s="6">
        <v>0.37083333333333335</v>
      </c>
      <c r="D196" s="1" t="s">
        <v>1610</v>
      </c>
      <c r="E196" s="1" t="s">
        <v>1611</v>
      </c>
      <c r="F196" s="1">
        <v>10</v>
      </c>
      <c r="G196" s="1">
        <v>1530</v>
      </c>
      <c r="H196" s="1">
        <f>Movimientos_Actinver[[#This Row],[TITLES]]*Movimientos_Actinver[[#This Row],[VALUE]]</f>
        <v>15300</v>
      </c>
      <c r="I196" s="1">
        <v>15.3</v>
      </c>
      <c r="J196" s="1">
        <v>2.4500000000000002</v>
      </c>
      <c r="K196" s="1">
        <v>15282.25</v>
      </c>
    </row>
    <row r="197" spans="1:11" x14ac:dyDescent="0.25">
      <c r="A197" s="5">
        <v>44846</v>
      </c>
      <c r="B197" s="5">
        <f>Movimientos_Actinver[[#This Row],[DATE]]</f>
        <v>44846</v>
      </c>
      <c r="C197" s="6">
        <v>0.37083333333333335</v>
      </c>
      <c r="D197" s="1" t="s">
        <v>1610</v>
      </c>
      <c r="E197" s="1" t="s">
        <v>1611</v>
      </c>
      <c r="F197" s="1">
        <v>50</v>
      </c>
      <c r="G197" s="1">
        <v>1531.49</v>
      </c>
      <c r="H197" s="1">
        <f>Movimientos_Actinver[[#This Row],[TITLES]]*Movimientos_Actinver[[#This Row],[VALUE]]</f>
        <v>76574.5</v>
      </c>
      <c r="I197" s="1">
        <v>76.569999999999993</v>
      </c>
      <c r="J197" s="1">
        <v>12.25</v>
      </c>
      <c r="K197" s="1">
        <v>76485.67</v>
      </c>
    </row>
    <row r="198" spans="1:11" x14ac:dyDescent="0.25">
      <c r="A198" s="5">
        <v>44846</v>
      </c>
      <c r="B198" s="5">
        <f>Movimientos_Actinver[[#This Row],[DATE]]</f>
        <v>44846</v>
      </c>
      <c r="C198" s="6">
        <v>0.37083333333333335</v>
      </c>
      <c r="D198" s="1" t="s">
        <v>1610</v>
      </c>
      <c r="E198" s="1" t="s">
        <v>1611</v>
      </c>
      <c r="F198" s="1">
        <v>58</v>
      </c>
      <c r="G198" s="1">
        <v>1531.48</v>
      </c>
      <c r="H198" s="1">
        <f>Movimientos_Actinver[[#This Row],[TITLES]]*Movimientos_Actinver[[#This Row],[VALUE]]</f>
        <v>88825.84</v>
      </c>
      <c r="I198" s="1">
        <v>88.83</v>
      </c>
      <c r="J198" s="1">
        <v>14.21</v>
      </c>
      <c r="K198" s="1">
        <v>88722.8</v>
      </c>
    </row>
    <row r="199" spans="1:11" x14ac:dyDescent="0.25">
      <c r="A199" s="5">
        <v>44846</v>
      </c>
      <c r="B199" s="5">
        <f>Movimientos_Actinver[[#This Row],[DATE]]</f>
        <v>44846</v>
      </c>
      <c r="C199" s="6">
        <v>0.37083333333333335</v>
      </c>
      <c r="D199" s="1" t="s">
        <v>1610</v>
      </c>
      <c r="E199" s="1" t="s">
        <v>1611</v>
      </c>
      <c r="F199" s="1">
        <v>100</v>
      </c>
      <c r="G199" s="1">
        <v>1531.5</v>
      </c>
      <c r="H199" s="1">
        <f>Movimientos_Actinver[[#This Row],[TITLES]]*Movimientos_Actinver[[#This Row],[VALUE]]</f>
        <v>153150</v>
      </c>
      <c r="I199" s="1">
        <v>153.15</v>
      </c>
      <c r="J199" s="1">
        <v>24.5</v>
      </c>
      <c r="K199" s="1">
        <v>152972.35</v>
      </c>
    </row>
    <row r="200" spans="1:11" x14ac:dyDescent="0.25">
      <c r="A200" s="5">
        <v>44844</v>
      </c>
      <c r="B200" s="5">
        <f>Movimientos_Actinver[[#This Row],[DATE]]</f>
        <v>44844</v>
      </c>
      <c r="C200" s="6">
        <v>0.36041666666666666</v>
      </c>
      <c r="D200" s="1" t="s">
        <v>1612</v>
      </c>
      <c r="E200" s="1" t="s">
        <v>1591</v>
      </c>
      <c r="F200" s="1">
        <v>1</v>
      </c>
      <c r="G200" s="1">
        <v>386.19</v>
      </c>
      <c r="H200" s="1">
        <f>Movimientos_Actinver[[#This Row],[TITLES]]*Movimientos_Actinver[[#This Row],[VALUE]]</f>
        <v>386.19</v>
      </c>
      <c r="I200" s="1">
        <v>0.39</v>
      </c>
      <c r="J200" s="1">
        <v>0.06</v>
      </c>
      <c r="K200" s="1">
        <v>386.64</v>
      </c>
    </row>
    <row r="201" spans="1:11" x14ac:dyDescent="0.25">
      <c r="A201" s="5">
        <v>44844</v>
      </c>
      <c r="B201" s="5">
        <f>Movimientos_Actinver[[#This Row],[DATE]]</f>
        <v>44844</v>
      </c>
      <c r="C201" s="6">
        <v>0.36041666666666666</v>
      </c>
      <c r="D201" s="1" t="s">
        <v>1612</v>
      </c>
      <c r="E201" s="1" t="s">
        <v>1591</v>
      </c>
      <c r="F201" s="1">
        <v>3</v>
      </c>
      <c r="G201" s="1">
        <v>384.88</v>
      </c>
      <c r="H201" s="1">
        <f>Movimientos_Actinver[[#This Row],[TITLES]]*Movimientos_Actinver[[#This Row],[VALUE]]</f>
        <v>1154.6399999999999</v>
      </c>
      <c r="I201" s="1">
        <v>1.1499999999999999</v>
      </c>
      <c r="J201" s="1">
        <v>0.18</v>
      </c>
      <c r="K201" s="1">
        <v>1155.98</v>
      </c>
    </row>
    <row r="202" spans="1:11" x14ac:dyDescent="0.25">
      <c r="A202" s="5">
        <v>44844</v>
      </c>
      <c r="B202" s="5">
        <f>Movimientos_Actinver[[#This Row],[DATE]]</f>
        <v>44844</v>
      </c>
      <c r="C202" s="6">
        <v>0.36041666666666666</v>
      </c>
      <c r="D202" s="1" t="s">
        <v>1612</v>
      </c>
      <c r="E202" s="1" t="s">
        <v>1591</v>
      </c>
      <c r="F202" s="1">
        <v>5</v>
      </c>
      <c r="G202" s="1">
        <v>388</v>
      </c>
      <c r="H202" s="1">
        <f>Movimientos_Actinver[[#This Row],[TITLES]]*Movimientos_Actinver[[#This Row],[VALUE]]</f>
        <v>1940</v>
      </c>
      <c r="I202" s="1">
        <v>1.94</v>
      </c>
      <c r="J202" s="1">
        <v>0.31</v>
      </c>
      <c r="K202" s="1">
        <v>1942.25</v>
      </c>
    </row>
    <row r="203" spans="1:11" x14ac:dyDescent="0.25">
      <c r="A203" s="5">
        <v>44844</v>
      </c>
      <c r="B203" s="5">
        <f>Movimientos_Actinver[[#This Row],[DATE]]</f>
        <v>44844</v>
      </c>
      <c r="C203" s="6">
        <v>0.36041666666666666</v>
      </c>
      <c r="D203" s="1" t="s">
        <v>1612</v>
      </c>
      <c r="E203" s="1" t="s">
        <v>1591</v>
      </c>
      <c r="F203" s="1">
        <v>6</v>
      </c>
      <c r="G203" s="1">
        <v>388</v>
      </c>
      <c r="H203" s="1">
        <f>Movimientos_Actinver[[#This Row],[TITLES]]*Movimientos_Actinver[[#This Row],[VALUE]]</f>
        <v>2328</v>
      </c>
      <c r="I203" s="1">
        <v>2.33</v>
      </c>
      <c r="J203" s="1">
        <v>0.37</v>
      </c>
      <c r="K203" s="1">
        <v>2330.6999999999998</v>
      </c>
    </row>
    <row r="204" spans="1:11" x14ac:dyDescent="0.25">
      <c r="A204" s="5">
        <v>44844</v>
      </c>
      <c r="B204" s="5">
        <f>Movimientos_Actinver[[#This Row],[DATE]]</f>
        <v>44844</v>
      </c>
      <c r="C204" s="6">
        <v>0.36041666666666666</v>
      </c>
      <c r="D204" s="1" t="s">
        <v>1612</v>
      </c>
      <c r="E204" s="1" t="s">
        <v>1591</v>
      </c>
      <c r="F204" s="1">
        <v>14</v>
      </c>
      <c r="G204" s="1">
        <v>386</v>
      </c>
      <c r="H204" s="1">
        <f>Movimientos_Actinver[[#This Row],[TITLES]]*Movimientos_Actinver[[#This Row],[VALUE]]</f>
        <v>5404</v>
      </c>
      <c r="I204" s="1">
        <v>5.4</v>
      </c>
      <c r="J204" s="1">
        <v>0.86</v>
      </c>
      <c r="K204" s="1">
        <v>5410.27</v>
      </c>
    </row>
    <row r="205" spans="1:11" x14ac:dyDescent="0.25">
      <c r="A205" s="5">
        <v>44844</v>
      </c>
      <c r="B205" s="5">
        <f>Movimientos_Actinver[[#This Row],[DATE]]</f>
        <v>44844</v>
      </c>
      <c r="C205" s="6">
        <v>0.36249999999999999</v>
      </c>
      <c r="D205" s="1" t="s">
        <v>1610</v>
      </c>
      <c r="E205" s="1" t="s">
        <v>1591</v>
      </c>
      <c r="F205" s="1">
        <v>1</v>
      </c>
      <c r="G205" s="1">
        <v>1348.75</v>
      </c>
      <c r="H205" s="1">
        <f>Movimientos_Actinver[[#This Row],[TITLES]]*Movimientos_Actinver[[#This Row],[VALUE]]</f>
        <v>1348.75</v>
      </c>
      <c r="I205" s="1">
        <v>1.35</v>
      </c>
      <c r="J205" s="1">
        <v>0.22</v>
      </c>
      <c r="K205" s="1">
        <v>1350.31</v>
      </c>
    </row>
    <row r="206" spans="1:11" x14ac:dyDescent="0.25">
      <c r="A206" s="5">
        <v>44844</v>
      </c>
      <c r="B206" s="5">
        <f>Movimientos_Actinver[[#This Row],[DATE]]</f>
        <v>44844</v>
      </c>
      <c r="C206" s="6">
        <v>0.36249999999999999</v>
      </c>
      <c r="D206" s="1" t="s">
        <v>1610</v>
      </c>
      <c r="E206" s="1" t="s">
        <v>1591</v>
      </c>
      <c r="F206" s="1">
        <v>1</v>
      </c>
      <c r="G206" s="1">
        <v>1349.97</v>
      </c>
      <c r="H206" s="1">
        <f>Movimientos_Actinver[[#This Row],[TITLES]]*Movimientos_Actinver[[#This Row],[VALUE]]</f>
        <v>1349.97</v>
      </c>
      <c r="I206" s="1">
        <v>1.35</v>
      </c>
      <c r="J206" s="1">
        <v>0.22</v>
      </c>
      <c r="K206" s="1">
        <v>1351.54</v>
      </c>
    </row>
    <row r="207" spans="1:11" x14ac:dyDescent="0.25">
      <c r="A207" s="5">
        <v>44844</v>
      </c>
      <c r="B207" s="5">
        <f>Movimientos_Actinver[[#This Row],[DATE]]</f>
        <v>44844</v>
      </c>
      <c r="C207" s="6">
        <v>0.36249999999999999</v>
      </c>
      <c r="D207" s="1" t="s">
        <v>1610</v>
      </c>
      <c r="E207" s="1" t="s">
        <v>1591</v>
      </c>
      <c r="F207" s="1">
        <v>1</v>
      </c>
      <c r="G207" s="1">
        <v>1355</v>
      </c>
      <c r="H207" s="1">
        <f>Movimientos_Actinver[[#This Row],[TITLES]]*Movimientos_Actinver[[#This Row],[VALUE]]</f>
        <v>1355</v>
      </c>
      <c r="I207" s="1">
        <v>1.36</v>
      </c>
      <c r="J207" s="1">
        <v>0.22</v>
      </c>
      <c r="K207" s="1">
        <v>1356.57</v>
      </c>
    </row>
    <row r="208" spans="1:11" x14ac:dyDescent="0.25">
      <c r="A208" s="5">
        <v>44844</v>
      </c>
      <c r="B208" s="5">
        <f>Movimientos_Actinver[[#This Row],[DATE]]</f>
        <v>44844</v>
      </c>
      <c r="C208" s="6">
        <v>0.36249999999999999</v>
      </c>
      <c r="D208" s="1" t="s">
        <v>1610</v>
      </c>
      <c r="E208" s="1" t="s">
        <v>1591</v>
      </c>
      <c r="F208" s="1">
        <v>1</v>
      </c>
      <c r="G208" s="1">
        <v>1343.59</v>
      </c>
      <c r="H208" s="1">
        <f>Movimientos_Actinver[[#This Row],[TITLES]]*Movimientos_Actinver[[#This Row],[VALUE]]</f>
        <v>1343.59</v>
      </c>
      <c r="I208" s="1">
        <v>1.34</v>
      </c>
      <c r="J208" s="1">
        <v>0.21</v>
      </c>
      <c r="K208" s="1">
        <v>1345.15</v>
      </c>
    </row>
    <row r="209" spans="1:11" x14ac:dyDescent="0.25">
      <c r="A209" s="5">
        <v>44844</v>
      </c>
      <c r="B209" s="5">
        <f>Movimientos_Actinver[[#This Row],[DATE]]</f>
        <v>44844</v>
      </c>
      <c r="C209" s="6">
        <v>0.36249999999999999</v>
      </c>
      <c r="D209" s="1" t="s">
        <v>1610</v>
      </c>
      <c r="E209" s="1" t="s">
        <v>1591</v>
      </c>
      <c r="F209" s="1">
        <v>2</v>
      </c>
      <c r="G209" s="1">
        <v>1355</v>
      </c>
      <c r="H209" s="1">
        <f>Movimientos_Actinver[[#This Row],[TITLES]]*Movimientos_Actinver[[#This Row],[VALUE]]</f>
        <v>2710</v>
      </c>
      <c r="I209" s="1">
        <v>2.71</v>
      </c>
      <c r="J209" s="1">
        <v>0.43</v>
      </c>
      <c r="K209" s="1">
        <v>2713.14</v>
      </c>
    </row>
    <row r="210" spans="1:11" x14ac:dyDescent="0.25">
      <c r="A210" s="5">
        <v>44844</v>
      </c>
      <c r="B210" s="5">
        <f>Movimientos_Actinver[[#This Row],[DATE]]</f>
        <v>44844</v>
      </c>
      <c r="C210" s="6">
        <v>0.36249999999999999</v>
      </c>
      <c r="D210" s="1" t="s">
        <v>1610</v>
      </c>
      <c r="E210" s="1" t="s">
        <v>1591</v>
      </c>
      <c r="F210" s="1">
        <v>3</v>
      </c>
      <c r="G210" s="1">
        <v>1351.77</v>
      </c>
      <c r="H210" s="1">
        <f>Movimientos_Actinver[[#This Row],[TITLES]]*Movimientos_Actinver[[#This Row],[VALUE]]</f>
        <v>4055.31</v>
      </c>
      <c r="I210" s="1">
        <v>4.0599999999999996</v>
      </c>
      <c r="J210" s="1">
        <v>0.65</v>
      </c>
      <c r="K210" s="1">
        <v>4060.01</v>
      </c>
    </row>
    <row r="211" spans="1:11" x14ac:dyDescent="0.25">
      <c r="A211" s="5">
        <v>44844</v>
      </c>
      <c r="B211" s="5">
        <f>Movimientos_Actinver[[#This Row],[DATE]]</f>
        <v>44844</v>
      </c>
      <c r="C211" s="6">
        <v>0.36249999999999999</v>
      </c>
      <c r="D211" s="1" t="s">
        <v>1610</v>
      </c>
      <c r="E211" s="1" t="s">
        <v>1591</v>
      </c>
      <c r="F211" s="1">
        <v>3</v>
      </c>
      <c r="G211" s="1">
        <v>1358.2</v>
      </c>
      <c r="H211" s="1">
        <f>Movimientos_Actinver[[#This Row],[TITLES]]*Movimientos_Actinver[[#This Row],[VALUE]]</f>
        <v>4074.6000000000004</v>
      </c>
      <c r="I211" s="1">
        <v>4.07</v>
      </c>
      <c r="J211" s="1">
        <v>0.65</v>
      </c>
      <c r="K211" s="1">
        <v>4079.33</v>
      </c>
    </row>
    <row r="212" spans="1:11" x14ac:dyDescent="0.25">
      <c r="A212" s="5">
        <v>44844</v>
      </c>
      <c r="B212" s="5">
        <f>Movimientos_Actinver[[#This Row],[DATE]]</f>
        <v>44844</v>
      </c>
      <c r="C212" s="6">
        <v>0.36249999999999999</v>
      </c>
      <c r="D212" s="1" t="s">
        <v>1610</v>
      </c>
      <c r="E212" s="1" t="s">
        <v>1591</v>
      </c>
      <c r="F212" s="1">
        <v>3</v>
      </c>
      <c r="G212" s="1">
        <v>1342.01</v>
      </c>
      <c r="H212" s="1">
        <f>Movimientos_Actinver[[#This Row],[TITLES]]*Movimientos_Actinver[[#This Row],[VALUE]]</f>
        <v>4026.0299999999997</v>
      </c>
      <c r="I212" s="1">
        <v>4.03</v>
      </c>
      <c r="J212" s="1">
        <v>0.64</v>
      </c>
      <c r="K212" s="1">
        <v>4030.7</v>
      </c>
    </row>
    <row r="213" spans="1:11" x14ac:dyDescent="0.25">
      <c r="A213" s="5">
        <v>44844</v>
      </c>
      <c r="B213" s="5">
        <f>Movimientos_Actinver[[#This Row],[DATE]]</f>
        <v>44844</v>
      </c>
      <c r="C213" s="6">
        <v>0.36249999999999999</v>
      </c>
      <c r="D213" s="1" t="s">
        <v>1610</v>
      </c>
      <c r="E213" s="1" t="s">
        <v>1591</v>
      </c>
      <c r="F213" s="1">
        <v>3</v>
      </c>
      <c r="G213" s="1">
        <v>1348.22</v>
      </c>
      <c r="H213" s="1">
        <f>Movimientos_Actinver[[#This Row],[TITLES]]*Movimientos_Actinver[[#This Row],[VALUE]]</f>
        <v>4044.66</v>
      </c>
      <c r="I213" s="1">
        <v>4.04</v>
      </c>
      <c r="J213" s="1">
        <v>0.65</v>
      </c>
      <c r="K213" s="1">
        <v>4049.35</v>
      </c>
    </row>
    <row r="214" spans="1:11" x14ac:dyDescent="0.25">
      <c r="A214" s="5">
        <v>44844</v>
      </c>
      <c r="B214" s="5">
        <f>Movimientos_Actinver[[#This Row],[DATE]]</f>
        <v>44844</v>
      </c>
      <c r="C214" s="6">
        <v>0.36249999999999999</v>
      </c>
      <c r="D214" s="1" t="s">
        <v>1610</v>
      </c>
      <c r="E214" s="1" t="s">
        <v>1591</v>
      </c>
      <c r="F214" s="1">
        <v>4</v>
      </c>
      <c r="G214" s="1">
        <v>1354</v>
      </c>
      <c r="H214" s="1">
        <f>Movimientos_Actinver[[#This Row],[TITLES]]*Movimientos_Actinver[[#This Row],[VALUE]]</f>
        <v>5416</v>
      </c>
      <c r="I214" s="1">
        <v>5.42</v>
      </c>
      <c r="J214" s="1">
        <v>0.87</v>
      </c>
      <c r="K214" s="1">
        <v>5422.28</v>
      </c>
    </row>
    <row r="215" spans="1:11" x14ac:dyDescent="0.25">
      <c r="A215" s="5">
        <v>44844</v>
      </c>
      <c r="B215" s="5">
        <f>Movimientos_Actinver[[#This Row],[DATE]]</f>
        <v>44844</v>
      </c>
      <c r="C215" s="6">
        <v>0.36249999999999999</v>
      </c>
      <c r="D215" s="1" t="s">
        <v>1610</v>
      </c>
      <c r="E215" s="1" t="s">
        <v>1591</v>
      </c>
      <c r="F215" s="1">
        <v>5</v>
      </c>
      <c r="G215" s="1">
        <v>1350</v>
      </c>
      <c r="H215" s="1">
        <f>Movimientos_Actinver[[#This Row],[TITLES]]*Movimientos_Actinver[[#This Row],[VALUE]]</f>
        <v>6750</v>
      </c>
      <c r="I215" s="1">
        <v>6.75</v>
      </c>
      <c r="J215" s="1">
        <v>1.08</v>
      </c>
      <c r="K215" s="1">
        <v>6757.83</v>
      </c>
    </row>
    <row r="216" spans="1:11" x14ac:dyDescent="0.25">
      <c r="A216" s="5">
        <v>44844</v>
      </c>
      <c r="B216" s="5">
        <f>Movimientos_Actinver[[#This Row],[DATE]]</f>
        <v>44844</v>
      </c>
      <c r="C216" s="6">
        <v>0.36249999999999999</v>
      </c>
      <c r="D216" s="1" t="s">
        <v>1610</v>
      </c>
      <c r="E216" s="1" t="s">
        <v>1591</v>
      </c>
      <c r="F216" s="1">
        <v>6</v>
      </c>
      <c r="G216" s="1">
        <v>1340</v>
      </c>
      <c r="H216" s="1">
        <f>Movimientos_Actinver[[#This Row],[TITLES]]*Movimientos_Actinver[[#This Row],[VALUE]]</f>
        <v>8040</v>
      </c>
      <c r="I216" s="1">
        <v>8.0399999999999991</v>
      </c>
      <c r="J216" s="1">
        <v>1.29</v>
      </c>
      <c r="K216" s="1">
        <v>8049.33</v>
      </c>
    </row>
    <row r="217" spans="1:11" x14ac:dyDescent="0.25">
      <c r="A217" s="5">
        <v>44844</v>
      </c>
      <c r="B217" s="5">
        <f>Movimientos_Actinver[[#This Row],[DATE]]</f>
        <v>44844</v>
      </c>
      <c r="C217" s="6">
        <v>0.36249999999999999</v>
      </c>
      <c r="D217" s="1" t="s">
        <v>1610</v>
      </c>
      <c r="E217" s="1" t="s">
        <v>1591</v>
      </c>
      <c r="F217" s="1">
        <v>10</v>
      </c>
      <c r="G217" s="1">
        <v>1350</v>
      </c>
      <c r="H217" s="1">
        <f>Movimientos_Actinver[[#This Row],[TITLES]]*Movimientos_Actinver[[#This Row],[VALUE]]</f>
        <v>13500</v>
      </c>
      <c r="I217" s="1">
        <v>13.5</v>
      </c>
      <c r="J217" s="1">
        <v>2.16</v>
      </c>
      <c r="K217" s="1">
        <v>13515.66</v>
      </c>
    </row>
    <row r="218" spans="1:11" x14ac:dyDescent="0.25">
      <c r="A218" s="5">
        <v>44844</v>
      </c>
      <c r="B218" s="5">
        <f>Movimientos_Actinver[[#This Row],[DATE]]</f>
        <v>44844</v>
      </c>
      <c r="C218" s="6">
        <v>0.36249999999999999</v>
      </c>
      <c r="D218" s="1" t="s">
        <v>1610</v>
      </c>
      <c r="E218" s="1" t="s">
        <v>1591</v>
      </c>
      <c r="F218" s="1">
        <v>10</v>
      </c>
      <c r="G218" s="1">
        <v>1345</v>
      </c>
      <c r="H218" s="1">
        <f>Movimientos_Actinver[[#This Row],[TITLES]]*Movimientos_Actinver[[#This Row],[VALUE]]</f>
        <v>13450</v>
      </c>
      <c r="I218" s="1">
        <v>13.45</v>
      </c>
      <c r="J218" s="1">
        <v>2.15</v>
      </c>
      <c r="K218" s="1">
        <v>13465.6</v>
      </c>
    </row>
    <row r="219" spans="1:11" x14ac:dyDescent="0.25">
      <c r="A219" s="5">
        <v>44844</v>
      </c>
      <c r="B219" s="5">
        <f>Movimientos_Actinver[[#This Row],[DATE]]</f>
        <v>44844</v>
      </c>
      <c r="C219" s="6">
        <v>0.36249999999999999</v>
      </c>
      <c r="D219" s="1" t="s">
        <v>1610</v>
      </c>
      <c r="E219" s="1" t="s">
        <v>1591</v>
      </c>
      <c r="F219" s="1">
        <v>10</v>
      </c>
      <c r="G219" s="1">
        <v>1343.59</v>
      </c>
      <c r="H219" s="1">
        <f>Movimientos_Actinver[[#This Row],[TITLES]]*Movimientos_Actinver[[#This Row],[VALUE]]</f>
        <v>13435.9</v>
      </c>
      <c r="I219" s="1">
        <v>13.44</v>
      </c>
      <c r="J219" s="1">
        <v>2.15</v>
      </c>
      <c r="K219" s="1">
        <v>13451.49</v>
      </c>
    </row>
    <row r="220" spans="1:11" x14ac:dyDescent="0.25">
      <c r="A220" s="5">
        <v>44844</v>
      </c>
      <c r="B220" s="5">
        <f>Movimientos_Actinver[[#This Row],[DATE]]</f>
        <v>44844</v>
      </c>
      <c r="C220" s="6">
        <v>0.36249999999999999</v>
      </c>
      <c r="D220" s="1" t="s">
        <v>1610</v>
      </c>
      <c r="E220" s="1" t="s">
        <v>1591</v>
      </c>
      <c r="F220" s="1">
        <v>10</v>
      </c>
      <c r="G220" s="1">
        <v>1355</v>
      </c>
      <c r="H220" s="1">
        <f>Movimientos_Actinver[[#This Row],[TITLES]]*Movimientos_Actinver[[#This Row],[VALUE]]</f>
        <v>13550</v>
      </c>
      <c r="I220" s="1">
        <v>13.55</v>
      </c>
      <c r="J220" s="1">
        <v>2.17</v>
      </c>
      <c r="K220" s="1">
        <v>13565.72</v>
      </c>
    </row>
    <row r="221" spans="1:11" x14ac:dyDescent="0.25">
      <c r="A221" s="5">
        <v>44844</v>
      </c>
      <c r="B221" s="5">
        <f>Movimientos_Actinver[[#This Row],[DATE]]</f>
        <v>44844</v>
      </c>
      <c r="C221" s="6">
        <v>0.36249999999999999</v>
      </c>
      <c r="D221" s="1" t="s">
        <v>1610</v>
      </c>
      <c r="E221" s="1" t="s">
        <v>1591</v>
      </c>
      <c r="F221" s="1">
        <v>10</v>
      </c>
      <c r="G221" s="1">
        <v>1344</v>
      </c>
      <c r="H221" s="1">
        <f>Movimientos_Actinver[[#This Row],[TITLES]]*Movimientos_Actinver[[#This Row],[VALUE]]</f>
        <v>13440</v>
      </c>
      <c r="I221" s="1">
        <v>13.44</v>
      </c>
      <c r="J221" s="1">
        <v>2.15</v>
      </c>
      <c r="K221" s="1">
        <v>13455.59</v>
      </c>
    </row>
    <row r="222" spans="1:11" x14ac:dyDescent="0.25">
      <c r="A222" s="5">
        <v>44844</v>
      </c>
      <c r="B222" s="5">
        <f>Movimientos_Actinver[[#This Row],[DATE]]</f>
        <v>44844</v>
      </c>
      <c r="C222" s="6">
        <v>0.36249999999999999</v>
      </c>
      <c r="D222" s="1" t="s">
        <v>1610</v>
      </c>
      <c r="E222" s="1" t="s">
        <v>1591</v>
      </c>
      <c r="F222" s="1">
        <v>11</v>
      </c>
      <c r="G222" s="1">
        <v>1350</v>
      </c>
      <c r="H222" s="1">
        <f>Movimientos_Actinver[[#This Row],[TITLES]]*Movimientos_Actinver[[#This Row],[VALUE]]</f>
        <v>14850</v>
      </c>
      <c r="I222" s="1">
        <v>14.85</v>
      </c>
      <c r="J222" s="1">
        <v>2.38</v>
      </c>
      <c r="K222" s="1">
        <v>14867.23</v>
      </c>
    </row>
    <row r="223" spans="1:11" x14ac:dyDescent="0.25">
      <c r="A223" s="5">
        <v>44844</v>
      </c>
      <c r="B223" s="5">
        <f>Movimientos_Actinver[[#This Row],[DATE]]</f>
        <v>44844</v>
      </c>
      <c r="C223" s="6">
        <v>0.36249999999999999</v>
      </c>
      <c r="D223" s="1" t="s">
        <v>1610</v>
      </c>
      <c r="E223" s="1" t="s">
        <v>1591</v>
      </c>
      <c r="F223" s="1">
        <v>15</v>
      </c>
      <c r="G223" s="1">
        <v>1349.68</v>
      </c>
      <c r="H223" s="1">
        <f>Movimientos_Actinver[[#This Row],[TITLES]]*Movimientos_Actinver[[#This Row],[VALUE]]</f>
        <v>20245.2</v>
      </c>
      <c r="I223" s="1">
        <v>20.25</v>
      </c>
      <c r="J223" s="1">
        <v>3.24</v>
      </c>
      <c r="K223" s="1">
        <v>20268.68</v>
      </c>
    </row>
    <row r="224" spans="1:11" x14ac:dyDescent="0.25">
      <c r="A224" s="5">
        <v>44844</v>
      </c>
      <c r="B224" s="5">
        <f>Movimientos_Actinver[[#This Row],[DATE]]</f>
        <v>44844</v>
      </c>
      <c r="C224" s="6">
        <v>0.36249999999999999</v>
      </c>
      <c r="D224" s="1" t="s">
        <v>1610</v>
      </c>
      <c r="E224" s="1" t="s">
        <v>1591</v>
      </c>
      <c r="F224" s="1">
        <v>15</v>
      </c>
      <c r="G224" s="1">
        <v>1362.27</v>
      </c>
      <c r="H224" s="1">
        <f>Movimientos_Actinver[[#This Row],[TITLES]]*Movimientos_Actinver[[#This Row],[VALUE]]</f>
        <v>20434.05</v>
      </c>
      <c r="I224" s="1">
        <v>20.43</v>
      </c>
      <c r="J224" s="1">
        <v>3.27</v>
      </c>
      <c r="K224" s="1">
        <v>20457.75</v>
      </c>
    </row>
    <row r="225" spans="1:11" x14ac:dyDescent="0.25">
      <c r="A225" s="5">
        <v>44844</v>
      </c>
      <c r="B225" s="5">
        <f>Movimientos_Actinver[[#This Row],[DATE]]</f>
        <v>44844</v>
      </c>
      <c r="C225" s="6">
        <v>0.36249999999999999</v>
      </c>
      <c r="D225" s="1" t="s">
        <v>1610</v>
      </c>
      <c r="E225" s="1" t="s">
        <v>1591</v>
      </c>
      <c r="F225" s="1">
        <v>25</v>
      </c>
      <c r="G225" s="1">
        <v>1354</v>
      </c>
      <c r="H225" s="1">
        <f>Movimientos_Actinver[[#This Row],[TITLES]]*Movimientos_Actinver[[#This Row],[VALUE]]</f>
        <v>33850</v>
      </c>
      <c r="I225" s="1">
        <v>33.85</v>
      </c>
      <c r="J225" s="1">
        <v>5.42</v>
      </c>
      <c r="K225" s="1">
        <v>33889.269999999997</v>
      </c>
    </row>
    <row r="226" spans="1:11" x14ac:dyDescent="0.25">
      <c r="A226" s="5">
        <v>44844</v>
      </c>
      <c r="B226" s="5">
        <f>Movimientos_Actinver[[#This Row],[DATE]]</f>
        <v>44844</v>
      </c>
      <c r="C226" s="6">
        <v>0.36249999999999999</v>
      </c>
      <c r="D226" s="1" t="s">
        <v>1610</v>
      </c>
      <c r="E226" s="1" t="s">
        <v>1591</v>
      </c>
      <c r="F226" s="1">
        <v>25</v>
      </c>
      <c r="G226" s="1">
        <v>1350</v>
      </c>
      <c r="H226" s="1">
        <f>Movimientos_Actinver[[#This Row],[TITLES]]*Movimientos_Actinver[[#This Row],[VALUE]]</f>
        <v>33750</v>
      </c>
      <c r="I226" s="1">
        <v>33.75</v>
      </c>
      <c r="J226" s="1">
        <v>5.4</v>
      </c>
      <c r="K226" s="1">
        <v>33789.15</v>
      </c>
    </row>
    <row r="227" spans="1:11" x14ac:dyDescent="0.25">
      <c r="A227" s="5">
        <v>44844</v>
      </c>
      <c r="B227" s="5">
        <f>Movimientos_Actinver[[#This Row],[DATE]]</f>
        <v>44844</v>
      </c>
      <c r="C227" s="6">
        <v>0.36249999999999999</v>
      </c>
      <c r="D227" s="1" t="s">
        <v>1610</v>
      </c>
      <c r="E227" s="1" t="s">
        <v>1591</v>
      </c>
      <c r="F227" s="1">
        <v>40</v>
      </c>
      <c r="G227" s="1">
        <v>1340.26</v>
      </c>
      <c r="H227" s="1">
        <f>Movimientos_Actinver[[#This Row],[TITLES]]*Movimientos_Actinver[[#This Row],[VALUE]]</f>
        <v>53610.400000000001</v>
      </c>
      <c r="I227" s="1">
        <v>53.61</v>
      </c>
      <c r="J227" s="1">
        <v>8.58</v>
      </c>
      <c r="K227" s="1">
        <v>53672.59</v>
      </c>
    </row>
    <row r="228" spans="1:11" x14ac:dyDescent="0.25">
      <c r="A228" s="5">
        <v>44844</v>
      </c>
      <c r="B228" s="5">
        <f>Movimientos_Actinver[[#This Row],[DATE]]</f>
        <v>44844</v>
      </c>
      <c r="C228" s="6">
        <v>0.36249999999999999</v>
      </c>
      <c r="D228" s="1" t="s">
        <v>1610</v>
      </c>
      <c r="E228" s="1" t="s">
        <v>1591</v>
      </c>
      <c r="F228" s="1">
        <v>50</v>
      </c>
      <c r="G228" s="1">
        <v>1347.12</v>
      </c>
      <c r="H228" s="1">
        <f>Movimientos_Actinver[[#This Row],[TITLES]]*Movimientos_Actinver[[#This Row],[VALUE]]</f>
        <v>67356</v>
      </c>
      <c r="I228" s="1">
        <v>67.36</v>
      </c>
      <c r="J228" s="1">
        <v>10.78</v>
      </c>
      <c r="K228" s="1">
        <v>67434.13</v>
      </c>
    </row>
    <row r="229" spans="1:11" x14ac:dyDescent="0.25">
      <c r="A229" s="5">
        <v>44844</v>
      </c>
      <c r="B229" s="5">
        <f>Movimientos_Actinver[[#This Row],[DATE]]</f>
        <v>44844</v>
      </c>
      <c r="C229" s="6">
        <v>0.36249999999999999</v>
      </c>
      <c r="D229" s="1" t="s">
        <v>1610</v>
      </c>
      <c r="E229" s="1" t="s">
        <v>1591</v>
      </c>
      <c r="F229" s="1">
        <v>100</v>
      </c>
      <c r="G229" s="1">
        <v>1334.14</v>
      </c>
      <c r="H229" s="1">
        <f>Movimientos_Actinver[[#This Row],[TITLES]]*Movimientos_Actinver[[#This Row],[VALUE]]</f>
        <v>133414</v>
      </c>
      <c r="I229" s="1">
        <v>133.41</v>
      </c>
      <c r="J229" s="1">
        <v>21.35</v>
      </c>
      <c r="K229" s="1">
        <v>133568.76</v>
      </c>
    </row>
    <row r="230" spans="1:11" x14ac:dyDescent="0.25">
      <c r="A230" s="5">
        <v>44844</v>
      </c>
      <c r="B230" s="5">
        <f>Movimientos_Actinver[[#This Row],[DATE]]</f>
        <v>44844</v>
      </c>
      <c r="C230" s="6">
        <v>0.38680555555555557</v>
      </c>
      <c r="D230" s="1" t="s">
        <v>1612</v>
      </c>
      <c r="E230" s="1" t="s">
        <v>1591</v>
      </c>
      <c r="F230" s="1">
        <v>1</v>
      </c>
      <c r="G230" s="1">
        <v>389.9</v>
      </c>
      <c r="H230" s="1">
        <f>Movimientos_Actinver[[#This Row],[TITLES]]*Movimientos_Actinver[[#This Row],[VALUE]]</f>
        <v>389.9</v>
      </c>
      <c r="I230" s="1">
        <v>0.39</v>
      </c>
      <c r="J230" s="1">
        <v>0.06</v>
      </c>
      <c r="K230" s="1">
        <v>390.35</v>
      </c>
    </row>
    <row r="231" spans="1:11" x14ac:dyDescent="0.25">
      <c r="A231" s="5">
        <v>44844</v>
      </c>
      <c r="B231" s="5">
        <f>Movimientos_Actinver[[#This Row],[DATE]]</f>
        <v>44844</v>
      </c>
      <c r="C231" s="6">
        <v>0.38680555555555557</v>
      </c>
      <c r="D231" s="1" t="s">
        <v>1612</v>
      </c>
      <c r="E231" s="1" t="s">
        <v>1591</v>
      </c>
      <c r="F231" s="1">
        <v>4</v>
      </c>
      <c r="G231" s="1">
        <v>390</v>
      </c>
      <c r="H231" s="1">
        <f>Movimientos_Actinver[[#This Row],[TITLES]]*Movimientos_Actinver[[#This Row],[VALUE]]</f>
        <v>1560</v>
      </c>
      <c r="I231" s="1">
        <v>1.56</v>
      </c>
      <c r="J231" s="1">
        <v>0.25</v>
      </c>
      <c r="K231" s="1">
        <v>1561.81</v>
      </c>
    </row>
    <row r="232" spans="1:11" x14ac:dyDescent="0.25">
      <c r="A232" s="5">
        <v>44844</v>
      </c>
      <c r="B232" s="5">
        <f>Movimientos_Actinver[[#This Row],[DATE]]</f>
        <v>44844</v>
      </c>
      <c r="C232" s="6">
        <v>0.38680555555555557</v>
      </c>
      <c r="D232" s="1" t="s">
        <v>1612</v>
      </c>
      <c r="E232" s="1" t="s">
        <v>1591</v>
      </c>
      <c r="F232" s="1">
        <v>7</v>
      </c>
      <c r="G232" s="1">
        <v>390</v>
      </c>
      <c r="H232" s="1">
        <f>Movimientos_Actinver[[#This Row],[TITLES]]*Movimientos_Actinver[[#This Row],[VALUE]]</f>
        <v>2730</v>
      </c>
      <c r="I232" s="1">
        <v>2.73</v>
      </c>
      <c r="J232" s="1">
        <v>0.44</v>
      </c>
      <c r="K232" s="1">
        <v>2733.17</v>
      </c>
    </row>
    <row r="233" spans="1:11" x14ac:dyDescent="0.25">
      <c r="A233" s="5">
        <v>44844</v>
      </c>
      <c r="B233" s="5">
        <f>Movimientos_Actinver[[#This Row],[DATE]]</f>
        <v>44844</v>
      </c>
      <c r="C233" s="6">
        <v>0.41458333333333336</v>
      </c>
      <c r="D233" s="1" t="s">
        <v>1614</v>
      </c>
      <c r="E233" s="1" t="s">
        <v>1591</v>
      </c>
      <c r="F233" s="1">
        <v>1</v>
      </c>
      <c r="G233" s="1">
        <v>1088</v>
      </c>
      <c r="H233" s="1">
        <f>Movimientos_Actinver[[#This Row],[TITLES]]*Movimientos_Actinver[[#This Row],[VALUE]]</f>
        <v>1088</v>
      </c>
      <c r="I233" s="1">
        <v>1.0900000000000001</v>
      </c>
      <c r="J233" s="1">
        <v>0.17</v>
      </c>
      <c r="K233" s="1">
        <v>1089.26</v>
      </c>
    </row>
    <row r="234" spans="1:11" x14ac:dyDescent="0.25">
      <c r="A234" s="5">
        <v>44844</v>
      </c>
      <c r="B234" s="5">
        <f>Movimientos_Actinver[[#This Row],[DATE]]</f>
        <v>44844</v>
      </c>
      <c r="C234" s="6">
        <v>0.41458333333333336</v>
      </c>
      <c r="D234" s="1" t="s">
        <v>1614</v>
      </c>
      <c r="E234" s="1" t="s">
        <v>1591</v>
      </c>
      <c r="F234" s="1">
        <v>1</v>
      </c>
      <c r="G234" s="1">
        <v>1100</v>
      </c>
      <c r="H234" s="1">
        <f>Movimientos_Actinver[[#This Row],[TITLES]]*Movimientos_Actinver[[#This Row],[VALUE]]</f>
        <v>1100</v>
      </c>
      <c r="I234" s="1">
        <v>1.1000000000000001</v>
      </c>
      <c r="J234" s="1">
        <v>0.18</v>
      </c>
      <c r="K234" s="1">
        <v>1101.28</v>
      </c>
    </row>
    <row r="235" spans="1:11" x14ac:dyDescent="0.25">
      <c r="A235" s="5">
        <v>44844</v>
      </c>
      <c r="B235" s="5">
        <f>Movimientos_Actinver[[#This Row],[DATE]]</f>
        <v>44844</v>
      </c>
      <c r="C235" s="6">
        <v>0.41458333333333336</v>
      </c>
      <c r="D235" s="1" t="s">
        <v>1614</v>
      </c>
      <c r="E235" s="1" t="s">
        <v>1591</v>
      </c>
      <c r="F235" s="1">
        <v>1</v>
      </c>
      <c r="G235" s="1">
        <v>1099.97</v>
      </c>
      <c r="H235" s="1">
        <f>Movimientos_Actinver[[#This Row],[TITLES]]*Movimientos_Actinver[[#This Row],[VALUE]]</f>
        <v>1099.97</v>
      </c>
      <c r="I235" s="1">
        <v>1.1000000000000001</v>
      </c>
      <c r="J235" s="1">
        <v>0.18</v>
      </c>
      <c r="K235" s="1">
        <v>1101.25</v>
      </c>
    </row>
    <row r="236" spans="1:11" x14ac:dyDescent="0.25">
      <c r="A236" s="5">
        <v>44844</v>
      </c>
      <c r="B236" s="5">
        <f>Movimientos_Actinver[[#This Row],[DATE]]</f>
        <v>44844</v>
      </c>
      <c r="C236" s="6">
        <v>0.41458333333333336</v>
      </c>
      <c r="D236" s="1" t="s">
        <v>1614</v>
      </c>
      <c r="E236" s="1" t="s">
        <v>1591</v>
      </c>
      <c r="F236" s="1">
        <v>1</v>
      </c>
      <c r="G236" s="1">
        <v>1100</v>
      </c>
      <c r="H236" s="1">
        <f>Movimientos_Actinver[[#This Row],[TITLES]]*Movimientos_Actinver[[#This Row],[VALUE]]</f>
        <v>1100</v>
      </c>
      <c r="I236" s="1">
        <v>1.1000000000000001</v>
      </c>
      <c r="J236" s="1">
        <v>0.18</v>
      </c>
      <c r="K236" s="1">
        <v>1101.28</v>
      </c>
    </row>
    <row r="237" spans="1:11" x14ac:dyDescent="0.25">
      <c r="A237" s="5">
        <v>44844</v>
      </c>
      <c r="B237" s="5">
        <f>Movimientos_Actinver[[#This Row],[DATE]]</f>
        <v>44844</v>
      </c>
      <c r="C237" s="6">
        <v>0.41458333333333336</v>
      </c>
      <c r="D237" s="1" t="s">
        <v>1614</v>
      </c>
      <c r="E237" s="1" t="s">
        <v>1591</v>
      </c>
      <c r="F237" s="1">
        <v>2</v>
      </c>
      <c r="G237" s="1">
        <v>1112</v>
      </c>
      <c r="H237" s="1">
        <f>Movimientos_Actinver[[#This Row],[TITLES]]*Movimientos_Actinver[[#This Row],[VALUE]]</f>
        <v>2224</v>
      </c>
      <c r="I237" s="1">
        <v>2.2200000000000002</v>
      </c>
      <c r="J237" s="1">
        <v>0.36</v>
      </c>
      <c r="K237" s="1">
        <v>2226.58</v>
      </c>
    </row>
    <row r="238" spans="1:11" x14ac:dyDescent="0.25">
      <c r="A238" s="5">
        <v>44844</v>
      </c>
      <c r="B238" s="5">
        <f>Movimientos_Actinver[[#This Row],[DATE]]</f>
        <v>44844</v>
      </c>
      <c r="C238" s="6">
        <v>0.41458333333333336</v>
      </c>
      <c r="D238" s="1" t="s">
        <v>1614</v>
      </c>
      <c r="E238" s="1" t="s">
        <v>1591</v>
      </c>
      <c r="F238" s="1">
        <v>25</v>
      </c>
      <c r="G238" s="1">
        <v>1109</v>
      </c>
      <c r="H238" s="1">
        <f>Movimientos_Actinver[[#This Row],[TITLES]]*Movimientos_Actinver[[#This Row],[VALUE]]</f>
        <v>27725</v>
      </c>
      <c r="I238" s="1">
        <v>27.73</v>
      </c>
      <c r="J238" s="1">
        <v>4.4400000000000004</v>
      </c>
      <c r="K238" s="1">
        <v>27757.16</v>
      </c>
    </row>
    <row r="239" spans="1:11" x14ac:dyDescent="0.25">
      <c r="A239" s="5">
        <v>44844</v>
      </c>
      <c r="B239" s="5">
        <f>Movimientos_Actinver[[#This Row],[DATE]]</f>
        <v>44844</v>
      </c>
      <c r="C239" s="6">
        <v>0.41458333333333336</v>
      </c>
      <c r="D239" s="1" t="s">
        <v>1614</v>
      </c>
      <c r="E239" s="1" t="s">
        <v>1591</v>
      </c>
      <c r="F239" s="1">
        <v>29</v>
      </c>
      <c r="G239" s="1">
        <v>1077</v>
      </c>
      <c r="H239" s="1">
        <f>Movimientos_Actinver[[#This Row],[TITLES]]*Movimientos_Actinver[[#This Row],[VALUE]]</f>
        <v>31233</v>
      </c>
      <c r="I239" s="1">
        <v>31.23</v>
      </c>
      <c r="J239" s="1">
        <v>5</v>
      </c>
      <c r="K239" s="1">
        <v>31269.23</v>
      </c>
    </row>
    <row r="240" spans="1:11" x14ac:dyDescent="0.25">
      <c r="A240" s="5">
        <v>44844</v>
      </c>
      <c r="B240" s="5">
        <f>Movimientos_Actinver[[#This Row],[DATE]]</f>
        <v>44844</v>
      </c>
      <c r="C240" s="6">
        <v>0.41458333333333336</v>
      </c>
      <c r="D240" s="1" t="s">
        <v>1614</v>
      </c>
      <c r="E240" s="1" t="s">
        <v>1591</v>
      </c>
      <c r="F240" s="1">
        <v>31</v>
      </c>
      <c r="G240" s="1">
        <v>1099</v>
      </c>
      <c r="H240" s="1">
        <f>Movimientos_Actinver[[#This Row],[TITLES]]*Movimientos_Actinver[[#This Row],[VALUE]]</f>
        <v>34069</v>
      </c>
      <c r="I240" s="1">
        <v>34.07</v>
      </c>
      <c r="J240" s="1">
        <v>5.45</v>
      </c>
      <c r="K240" s="1">
        <v>34108.519999999997</v>
      </c>
    </row>
    <row r="241" spans="1:11" x14ac:dyDescent="0.25">
      <c r="A241" s="5">
        <v>44844</v>
      </c>
      <c r="B241" s="5">
        <f>Movimientos_Actinver[[#This Row],[DATE]]</f>
        <v>44844</v>
      </c>
      <c r="C241" s="6">
        <v>0.41458333333333336</v>
      </c>
      <c r="D241" s="1" t="s">
        <v>1614</v>
      </c>
      <c r="E241" s="1" t="s">
        <v>1591</v>
      </c>
      <c r="F241" s="1">
        <v>50</v>
      </c>
      <c r="G241" s="1">
        <v>1080</v>
      </c>
      <c r="H241" s="1">
        <f>Movimientos_Actinver[[#This Row],[TITLES]]*Movimientos_Actinver[[#This Row],[VALUE]]</f>
        <v>54000</v>
      </c>
      <c r="I241" s="1">
        <v>54</v>
      </c>
      <c r="J241" s="1">
        <v>8.64</v>
      </c>
      <c r="K241" s="1">
        <v>54062.64</v>
      </c>
    </row>
    <row r="242" spans="1:11" x14ac:dyDescent="0.25">
      <c r="A242" s="5">
        <v>44844</v>
      </c>
      <c r="B242" s="5">
        <f>Movimientos_Actinver[[#This Row],[DATE]]</f>
        <v>44844</v>
      </c>
      <c r="C242" s="6">
        <v>0.41458333333333336</v>
      </c>
      <c r="D242" s="1" t="s">
        <v>1614</v>
      </c>
      <c r="E242" s="1" t="s">
        <v>1591</v>
      </c>
      <c r="F242" s="1">
        <v>50</v>
      </c>
      <c r="G242" s="1">
        <v>1100</v>
      </c>
      <c r="H242" s="1">
        <f>Movimientos_Actinver[[#This Row],[TITLES]]*Movimientos_Actinver[[#This Row],[VALUE]]</f>
        <v>55000</v>
      </c>
      <c r="I242" s="1">
        <v>55</v>
      </c>
      <c r="J242" s="1">
        <v>8.8000000000000007</v>
      </c>
      <c r="K242" s="1">
        <v>55063.8</v>
      </c>
    </row>
    <row r="243" spans="1:11" x14ac:dyDescent="0.25">
      <c r="A243" s="5">
        <v>44844</v>
      </c>
      <c r="B243" s="5">
        <f>Movimientos_Actinver[[#This Row],[DATE]]</f>
        <v>44844</v>
      </c>
      <c r="C243" s="6">
        <v>0.41458333333333336</v>
      </c>
      <c r="D243" s="1" t="s">
        <v>1614</v>
      </c>
      <c r="E243" s="1" t="s">
        <v>1591</v>
      </c>
      <c r="F243" s="1">
        <v>50</v>
      </c>
      <c r="G243" s="1">
        <v>1100</v>
      </c>
      <c r="H243" s="1">
        <f>Movimientos_Actinver[[#This Row],[TITLES]]*Movimientos_Actinver[[#This Row],[VALUE]]</f>
        <v>55000</v>
      </c>
      <c r="I243" s="1">
        <v>55</v>
      </c>
      <c r="J243" s="1">
        <v>8.8000000000000007</v>
      </c>
      <c r="K243" s="1">
        <v>55063.8</v>
      </c>
    </row>
    <row r="244" spans="1:11" x14ac:dyDescent="0.25">
      <c r="A244" s="5">
        <v>44844</v>
      </c>
      <c r="B244" s="5">
        <f>Movimientos_Actinver[[#This Row],[DATE]]</f>
        <v>44844</v>
      </c>
      <c r="C244" s="6">
        <v>0.41458333333333336</v>
      </c>
      <c r="D244" s="1" t="s">
        <v>1614</v>
      </c>
      <c r="E244" s="1" t="s">
        <v>1591</v>
      </c>
      <c r="F244" s="1">
        <v>100</v>
      </c>
      <c r="G244" s="1">
        <v>1085</v>
      </c>
      <c r="H244" s="1">
        <f>Movimientos_Actinver[[#This Row],[TITLES]]*Movimientos_Actinver[[#This Row],[VALUE]]</f>
        <v>108500</v>
      </c>
      <c r="I244" s="1">
        <v>108.5</v>
      </c>
      <c r="J244" s="1">
        <v>17.36</v>
      </c>
      <c r="K244" s="1">
        <v>108625.86</v>
      </c>
    </row>
    <row r="245" spans="1:11" x14ac:dyDescent="0.25">
      <c r="A245" s="5">
        <v>44844</v>
      </c>
      <c r="B245" s="5">
        <f>Movimientos_Actinver[[#This Row],[DATE]]</f>
        <v>44844</v>
      </c>
      <c r="C245" s="6">
        <v>0.41458333333333336</v>
      </c>
      <c r="D245" s="1" t="s">
        <v>1614</v>
      </c>
      <c r="E245" s="1" t="s">
        <v>1591</v>
      </c>
      <c r="F245" s="1">
        <v>100</v>
      </c>
      <c r="G245" s="1">
        <v>1099</v>
      </c>
      <c r="H245" s="1">
        <f>Movimientos_Actinver[[#This Row],[TITLES]]*Movimientos_Actinver[[#This Row],[VALUE]]</f>
        <v>109900</v>
      </c>
      <c r="I245" s="1">
        <v>109.9</v>
      </c>
      <c r="J245" s="1">
        <v>17.579999999999998</v>
      </c>
      <c r="K245" s="1">
        <v>110027.48</v>
      </c>
    </row>
    <row r="246" spans="1:11" x14ac:dyDescent="0.25">
      <c r="A246" s="5">
        <v>44844</v>
      </c>
      <c r="B246" s="5">
        <f>Movimientos_Actinver[[#This Row],[DATE]]</f>
        <v>44844</v>
      </c>
      <c r="C246" s="6">
        <v>0.5083333333333333</v>
      </c>
      <c r="D246" s="1" t="s">
        <v>1612</v>
      </c>
      <c r="E246" s="1" t="s">
        <v>1591</v>
      </c>
      <c r="F246" s="1">
        <v>3</v>
      </c>
      <c r="G246" s="1">
        <v>390</v>
      </c>
      <c r="H246" s="1">
        <f>Movimientos_Actinver[[#This Row],[TITLES]]*Movimientos_Actinver[[#This Row],[VALUE]]</f>
        <v>1170</v>
      </c>
      <c r="I246" s="1">
        <v>1.17</v>
      </c>
      <c r="J246" s="1">
        <v>0.19</v>
      </c>
      <c r="K246" s="1">
        <v>1171.3599999999999</v>
      </c>
    </row>
    <row r="247" spans="1:11" x14ac:dyDescent="0.25">
      <c r="A247" s="5">
        <v>44844</v>
      </c>
      <c r="B247" s="5">
        <f>Movimientos_Actinver[[#This Row],[DATE]]</f>
        <v>44844</v>
      </c>
      <c r="C247" s="6">
        <v>0.5083333333333333</v>
      </c>
      <c r="D247" s="1" t="s">
        <v>1612</v>
      </c>
      <c r="E247" s="1" t="s">
        <v>1591</v>
      </c>
      <c r="F247" s="1">
        <v>25</v>
      </c>
      <c r="G247" s="1">
        <v>390</v>
      </c>
      <c r="H247" s="1">
        <f>Movimientos_Actinver[[#This Row],[TITLES]]*Movimientos_Actinver[[#This Row],[VALUE]]</f>
        <v>9750</v>
      </c>
      <c r="I247" s="1">
        <v>9.75</v>
      </c>
      <c r="J247" s="1">
        <v>1.56</v>
      </c>
      <c r="K247" s="1">
        <v>9761.31</v>
      </c>
    </row>
    <row r="248" spans="1:11" x14ac:dyDescent="0.25">
      <c r="A248" s="5">
        <v>44845</v>
      </c>
      <c r="B248" s="5">
        <f>Movimientos_Actinver[[#This Row],[DATE]]</f>
        <v>44845</v>
      </c>
      <c r="C248" s="6">
        <v>0.58125000000000004</v>
      </c>
      <c r="D248" s="1" t="s">
        <v>1613</v>
      </c>
      <c r="E248" s="1" t="s">
        <v>1591</v>
      </c>
      <c r="F248" s="1">
        <v>850</v>
      </c>
      <c r="G248" s="1">
        <v>586</v>
      </c>
      <c r="H248" s="1">
        <f>Movimientos_Actinver[[#This Row],[TITLES]]*Movimientos_Actinver[[#This Row],[VALUE]]</f>
        <v>498100</v>
      </c>
      <c r="I248" s="1">
        <v>498.1</v>
      </c>
      <c r="J248" s="1">
        <v>79.7</v>
      </c>
      <c r="K248" s="1">
        <v>498677.8</v>
      </c>
    </row>
    <row r="249" spans="1:11" x14ac:dyDescent="0.25">
      <c r="A249" s="5">
        <v>44845</v>
      </c>
      <c r="B249" s="5">
        <f>Movimientos_Actinver[[#This Row],[DATE]]</f>
        <v>44845</v>
      </c>
      <c r="C249" s="6">
        <v>0.60347222222222219</v>
      </c>
      <c r="D249" s="1" t="s">
        <v>1610</v>
      </c>
      <c r="E249" s="1" t="s">
        <v>1591</v>
      </c>
      <c r="F249" s="1">
        <v>6</v>
      </c>
      <c r="G249" s="1">
        <v>1555.9</v>
      </c>
      <c r="H249" s="1">
        <f>Movimientos_Actinver[[#This Row],[TITLES]]*Movimientos_Actinver[[#This Row],[VALUE]]</f>
        <v>9335.4000000000015</v>
      </c>
      <c r="I249" s="1">
        <v>9.34</v>
      </c>
      <c r="J249" s="1">
        <v>1.49</v>
      </c>
      <c r="K249" s="1">
        <v>9346.23</v>
      </c>
    </row>
    <row r="250" spans="1:11" x14ac:dyDescent="0.25">
      <c r="A250" s="5">
        <v>44845</v>
      </c>
      <c r="B250" s="5">
        <f>Movimientos_Actinver[[#This Row],[DATE]]</f>
        <v>44845</v>
      </c>
      <c r="C250" s="6">
        <v>0.60347222222222219</v>
      </c>
      <c r="D250" s="1" t="s">
        <v>1610</v>
      </c>
      <c r="E250" s="1" t="s">
        <v>1591</v>
      </c>
      <c r="F250" s="1">
        <v>10</v>
      </c>
      <c r="G250" s="1">
        <v>1555.9</v>
      </c>
      <c r="H250" s="1">
        <f>Movimientos_Actinver[[#This Row],[TITLES]]*Movimientos_Actinver[[#This Row],[VALUE]]</f>
        <v>15559</v>
      </c>
      <c r="I250" s="1">
        <v>15.56</v>
      </c>
      <c r="J250" s="1">
        <v>2.4900000000000002</v>
      </c>
      <c r="K250" s="1">
        <v>15577.05</v>
      </c>
    </row>
    <row r="251" spans="1:11" x14ac:dyDescent="0.25">
      <c r="A251" s="5"/>
      <c r="B251" s="5">
        <f>Movimientos_Actinver[[#This Row],[DATE]]</f>
        <v>0</v>
      </c>
      <c r="C251" s="6"/>
      <c r="D251" s="1" t="s">
        <v>1609</v>
      </c>
      <c r="E251" s="1" t="s">
        <v>1</v>
      </c>
      <c r="F251" s="1"/>
      <c r="G251" s="1"/>
      <c r="H251" s="1">
        <f>Movimientos_Actinver[[#This Row],[TITLES]]*Movimientos_Actinver[[#This Row],[VALUE]]</f>
        <v>0</v>
      </c>
      <c r="I251" s="1"/>
      <c r="J251" s="1"/>
      <c r="K251" s="1"/>
    </row>
    <row r="252" spans="1:11" x14ac:dyDescent="0.25">
      <c r="A252" s="5">
        <v>44844</v>
      </c>
      <c r="B252" s="5">
        <f>Movimientos_Actinver[[#This Row],[DATE]]</f>
        <v>44844</v>
      </c>
      <c r="C252" s="6">
        <v>0.3611111111111111</v>
      </c>
      <c r="D252" s="1" t="s">
        <v>1610</v>
      </c>
      <c r="E252" s="1" t="s">
        <v>1591</v>
      </c>
      <c r="F252" s="1">
        <v>6</v>
      </c>
      <c r="G252" s="1">
        <v>1340</v>
      </c>
      <c r="H252" s="1">
        <f>Movimientos_Actinver[[#This Row],[TITLES]]*Movimientos_Actinver[[#This Row],[VALUE]]</f>
        <v>8040</v>
      </c>
      <c r="I252" s="1">
        <v>8.0399999999999991</v>
      </c>
      <c r="J252" s="1">
        <v>1.29</v>
      </c>
      <c r="K252" s="1">
        <v>8049.33</v>
      </c>
    </row>
    <row r="253" spans="1:11" x14ac:dyDescent="0.25">
      <c r="A253" s="5">
        <v>44844</v>
      </c>
      <c r="B253" s="5">
        <f>Movimientos_Actinver[[#This Row],[DATE]]</f>
        <v>44844</v>
      </c>
      <c r="C253" s="6">
        <v>0.3611111111111111</v>
      </c>
      <c r="D253" s="1" t="s">
        <v>1610</v>
      </c>
      <c r="E253" s="1" t="s">
        <v>1591</v>
      </c>
      <c r="F253" s="1">
        <v>100</v>
      </c>
      <c r="G253" s="1">
        <v>1334.14</v>
      </c>
      <c r="H253" s="1">
        <f>Movimientos_Actinver[[#This Row],[TITLES]]*Movimientos_Actinver[[#This Row],[VALUE]]</f>
        <v>133414</v>
      </c>
      <c r="I253" s="1">
        <v>133.41</v>
      </c>
      <c r="J253" s="1">
        <v>21.35</v>
      </c>
      <c r="K253" s="1">
        <v>133568.76</v>
      </c>
    </row>
    <row r="254" spans="1:11" x14ac:dyDescent="0.25">
      <c r="A254" s="5">
        <v>44844</v>
      </c>
      <c r="B254" s="5">
        <f>Movimientos_Actinver[[#This Row],[DATE]]</f>
        <v>44844</v>
      </c>
      <c r="C254" s="6">
        <v>0.36180555555555555</v>
      </c>
      <c r="D254" s="1" t="s">
        <v>1614</v>
      </c>
      <c r="E254" s="1" t="s">
        <v>1591</v>
      </c>
      <c r="F254" s="1">
        <v>410</v>
      </c>
      <c r="G254" s="1">
        <v>1061</v>
      </c>
      <c r="H254" s="1">
        <f>Movimientos_Actinver[[#This Row],[TITLES]]*Movimientos_Actinver[[#This Row],[VALUE]]</f>
        <v>435010</v>
      </c>
      <c r="I254" s="1">
        <v>435.01</v>
      </c>
      <c r="J254" s="1">
        <v>69.599999999999994</v>
      </c>
      <c r="K254" s="1">
        <v>435514.61</v>
      </c>
    </row>
    <row r="255" spans="1:11" x14ac:dyDescent="0.25">
      <c r="A255" s="5">
        <v>44844</v>
      </c>
      <c r="B255" s="5">
        <f>Movimientos_Actinver[[#This Row],[DATE]]</f>
        <v>44844</v>
      </c>
      <c r="C255" s="6">
        <v>0.38611111111111113</v>
      </c>
      <c r="D255" s="1" t="s">
        <v>1610</v>
      </c>
      <c r="E255" s="1" t="s">
        <v>1591</v>
      </c>
      <c r="F255" s="1">
        <v>47</v>
      </c>
      <c r="G255" s="1">
        <v>1382</v>
      </c>
      <c r="H255" s="1">
        <f>Movimientos_Actinver[[#This Row],[TITLES]]*Movimientos_Actinver[[#This Row],[VALUE]]</f>
        <v>64954</v>
      </c>
      <c r="I255" s="1">
        <v>64.95</v>
      </c>
      <c r="J255" s="1">
        <v>10.39</v>
      </c>
      <c r="K255" s="1">
        <v>65029.35</v>
      </c>
    </row>
    <row r="256" spans="1:11" x14ac:dyDescent="0.25">
      <c r="A256" s="5">
        <v>44844</v>
      </c>
      <c r="B256" s="5">
        <f>Movimientos_Actinver[[#This Row],[DATE]]</f>
        <v>44844</v>
      </c>
      <c r="C256" s="6">
        <v>0.38611111111111113</v>
      </c>
      <c r="D256" s="1" t="s">
        <v>1610</v>
      </c>
      <c r="E256" s="1" t="s">
        <v>1591</v>
      </c>
      <c r="F256" s="1">
        <v>78</v>
      </c>
      <c r="G256" s="1">
        <v>1385</v>
      </c>
      <c r="H256" s="1">
        <f>Movimientos_Actinver[[#This Row],[TITLES]]*Movimientos_Actinver[[#This Row],[VALUE]]</f>
        <v>108030</v>
      </c>
      <c r="I256" s="1">
        <v>108.03</v>
      </c>
      <c r="J256" s="1">
        <v>17.28</v>
      </c>
      <c r="K256" s="1">
        <v>108155.31</v>
      </c>
    </row>
    <row r="257" spans="1:11" x14ac:dyDescent="0.25">
      <c r="A257" s="5">
        <v>44844</v>
      </c>
      <c r="B257" s="5">
        <f>Movimientos_Actinver[[#This Row],[DATE]]</f>
        <v>44844</v>
      </c>
      <c r="C257" s="6">
        <v>0.38611111111111113</v>
      </c>
      <c r="D257" s="1" t="s">
        <v>1610</v>
      </c>
      <c r="E257" s="1" t="s">
        <v>1591</v>
      </c>
      <c r="F257" s="1">
        <v>115</v>
      </c>
      <c r="G257" s="1">
        <v>1385</v>
      </c>
      <c r="H257" s="1">
        <f>Movimientos_Actinver[[#This Row],[TITLES]]*Movimientos_Actinver[[#This Row],[VALUE]]</f>
        <v>159275</v>
      </c>
      <c r="I257" s="1">
        <v>159.28</v>
      </c>
      <c r="J257" s="1">
        <v>25.48</v>
      </c>
      <c r="K257" s="1">
        <v>159459.76</v>
      </c>
    </row>
    <row r="258" spans="1:11" x14ac:dyDescent="0.25">
      <c r="A258" s="5">
        <v>44844</v>
      </c>
      <c r="B258" s="5">
        <f>Movimientos_Actinver[[#This Row],[DATE]]</f>
        <v>44844</v>
      </c>
      <c r="C258" s="6">
        <v>0.4375</v>
      </c>
      <c r="D258" s="1" t="s">
        <v>1615</v>
      </c>
      <c r="E258" s="1" t="s">
        <v>1591</v>
      </c>
      <c r="F258" s="1">
        <v>1</v>
      </c>
      <c r="G258" s="1">
        <v>291</v>
      </c>
      <c r="H258" s="1">
        <f>Movimientos_Actinver[[#This Row],[TITLES]]*Movimientos_Actinver[[#This Row],[VALUE]]</f>
        <v>291</v>
      </c>
      <c r="I258" s="1">
        <v>0.28999999999999998</v>
      </c>
      <c r="J258" s="1">
        <v>0.05</v>
      </c>
      <c r="K258" s="1">
        <v>291.33999999999997</v>
      </c>
    </row>
    <row r="259" spans="1:11" x14ac:dyDescent="0.25">
      <c r="A259" s="5">
        <v>44844</v>
      </c>
      <c r="B259" s="5">
        <f>Movimientos_Actinver[[#This Row],[DATE]]</f>
        <v>44844</v>
      </c>
      <c r="C259" s="6">
        <v>0.4375</v>
      </c>
      <c r="D259" s="1" t="s">
        <v>1615</v>
      </c>
      <c r="E259" s="1" t="s">
        <v>1591</v>
      </c>
      <c r="F259" s="1">
        <v>1</v>
      </c>
      <c r="G259" s="1">
        <v>291</v>
      </c>
      <c r="H259" s="1">
        <f>Movimientos_Actinver[[#This Row],[TITLES]]*Movimientos_Actinver[[#This Row],[VALUE]]</f>
        <v>291</v>
      </c>
      <c r="I259" s="1">
        <v>0.28999999999999998</v>
      </c>
      <c r="J259" s="1">
        <v>0.05</v>
      </c>
      <c r="K259" s="1">
        <v>291.33999999999997</v>
      </c>
    </row>
    <row r="260" spans="1:11" x14ac:dyDescent="0.25">
      <c r="A260" s="5">
        <v>44844</v>
      </c>
      <c r="B260" s="5">
        <f>Movimientos_Actinver[[#This Row],[DATE]]</f>
        <v>44844</v>
      </c>
      <c r="C260" s="6">
        <v>0.4375</v>
      </c>
      <c r="D260" s="1" t="s">
        <v>1615</v>
      </c>
      <c r="E260" s="1" t="s">
        <v>1591</v>
      </c>
      <c r="F260" s="1">
        <v>1</v>
      </c>
      <c r="G260" s="1">
        <v>294</v>
      </c>
      <c r="H260" s="1">
        <f>Movimientos_Actinver[[#This Row],[TITLES]]*Movimientos_Actinver[[#This Row],[VALUE]]</f>
        <v>294</v>
      </c>
      <c r="I260" s="1">
        <v>0.28999999999999998</v>
      </c>
      <c r="J260" s="1">
        <v>0.05</v>
      </c>
      <c r="K260" s="1">
        <v>294.33999999999997</v>
      </c>
    </row>
    <row r="261" spans="1:11" x14ac:dyDescent="0.25">
      <c r="A261" s="5">
        <v>44844</v>
      </c>
      <c r="B261" s="5">
        <f>Movimientos_Actinver[[#This Row],[DATE]]</f>
        <v>44844</v>
      </c>
      <c r="C261" s="6">
        <v>0.4375</v>
      </c>
      <c r="D261" s="1" t="s">
        <v>1615</v>
      </c>
      <c r="E261" s="1" t="s">
        <v>1591</v>
      </c>
      <c r="F261" s="1">
        <v>3</v>
      </c>
      <c r="G261" s="1">
        <v>293.2</v>
      </c>
      <c r="H261" s="1">
        <f>Movimientos_Actinver[[#This Row],[TITLES]]*Movimientos_Actinver[[#This Row],[VALUE]]</f>
        <v>879.59999999999991</v>
      </c>
      <c r="I261" s="1">
        <v>0.88</v>
      </c>
      <c r="J261" s="1">
        <v>0.14000000000000001</v>
      </c>
      <c r="K261" s="1">
        <v>880.62</v>
      </c>
    </row>
    <row r="262" spans="1:11" x14ac:dyDescent="0.25">
      <c r="A262" s="5">
        <v>44844</v>
      </c>
      <c r="B262" s="5">
        <f>Movimientos_Actinver[[#This Row],[DATE]]</f>
        <v>44844</v>
      </c>
      <c r="C262" s="6">
        <v>0.4375</v>
      </c>
      <c r="D262" s="1" t="s">
        <v>1615</v>
      </c>
      <c r="E262" s="1" t="s">
        <v>1591</v>
      </c>
      <c r="F262" s="1">
        <v>5</v>
      </c>
      <c r="G262" s="1">
        <v>295</v>
      </c>
      <c r="H262" s="1">
        <f>Movimientos_Actinver[[#This Row],[TITLES]]*Movimientos_Actinver[[#This Row],[VALUE]]</f>
        <v>1475</v>
      </c>
      <c r="I262" s="1">
        <v>1.48</v>
      </c>
      <c r="J262" s="1">
        <v>0.24</v>
      </c>
      <c r="K262" s="1">
        <v>1476.71</v>
      </c>
    </row>
    <row r="263" spans="1:11" x14ac:dyDescent="0.25">
      <c r="A263" s="5">
        <v>44844</v>
      </c>
      <c r="B263" s="5">
        <f>Movimientos_Actinver[[#This Row],[DATE]]</f>
        <v>44844</v>
      </c>
      <c r="C263" s="6">
        <v>0.4375</v>
      </c>
      <c r="D263" s="1" t="s">
        <v>1615</v>
      </c>
      <c r="E263" s="1" t="s">
        <v>1591</v>
      </c>
      <c r="F263" s="1">
        <v>9</v>
      </c>
      <c r="G263" s="1">
        <v>290</v>
      </c>
      <c r="H263" s="1">
        <f>Movimientos_Actinver[[#This Row],[TITLES]]*Movimientos_Actinver[[#This Row],[VALUE]]</f>
        <v>2610</v>
      </c>
      <c r="I263" s="1">
        <v>2.61</v>
      </c>
      <c r="J263" s="1">
        <v>0.42</v>
      </c>
      <c r="K263" s="1">
        <v>2613.0300000000002</v>
      </c>
    </row>
    <row r="264" spans="1:11" x14ac:dyDescent="0.25">
      <c r="A264" s="5">
        <v>44844</v>
      </c>
      <c r="B264" s="5">
        <f>Movimientos_Actinver[[#This Row],[DATE]]</f>
        <v>44844</v>
      </c>
      <c r="C264" s="6">
        <v>0.4375</v>
      </c>
      <c r="D264" s="1" t="s">
        <v>1615</v>
      </c>
      <c r="E264" s="1" t="s">
        <v>1591</v>
      </c>
      <c r="F264" s="1">
        <v>45</v>
      </c>
      <c r="G264" s="1">
        <v>291.02</v>
      </c>
      <c r="H264" s="1">
        <f>Movimientos_Actinver[[#This Row],[TITLES]]*Movimientos_Actinver[[#This Row],[VALUE]]</f>
        <v>13095.9</v>
      </c>
      <c r="I264" s="1">
        <v>13.1</v>
      </c>
      <c r="J264" s="1">
        <v>2.1</v>
      </c>
      <c r="K264" s="1">
        <v>13111.09</v>
      </c>
    </row>
    <row r="265" spans="1:11" x14ac:dyDescent="0.25">
      <c r="A265" s="5">
        <v>44844</v>
      </c>
      <c r="B265" s="5">
        <f>Movimientos_Actinver[[#This Row],[DATE]]</f>
        <v>44844</v>
      </c>
      <c r="C265" s="6">
        <v>0.43819444444444444</v>
      </c>
      <c r="D265" s="1" t="s">
        <v>1613</v>
      </c>
      <c r="E265" s="1" t="s">
        <v>1591</v>
      </c>
      <c r="F265" s="1">
        <v>2</v>
      </c>
      <c r="G265" s="1">
        <v>561.99</v>
      </c>
      <c r="H265" s="1">
        <f>Movimientos_Actinver[[#This Row],[TITLES]]*Movimientos_Actinver[[#This Row],[VALUE]]</f>
        <v>1123.98</v>
      </c>
      <c r="I265" s="1">
        <v>1.1200000000000001</v>
      </c>
      <c r="J265" s="1">
        <v>0.18</v>
      </c>
      <c r="K265" s="1">
        <v>1125.28</v>
      </c>
    </row>
    <row r="266" spans="1:11" x14ac:dyDescent="0.25">
      <c r="A266" s="5">
        <v>44844</v>
      </c>
      <c r="B266" s="5">
        <f>Movimientos_Actinver[[#This Row],[DATE]]</f>
        <v>44844</v>
      </c>
      <c r="C266" s="6">
        <v>0.43819444444444444</v>
      </c>
      <c r="D266" s="1" t="s">
        <v>1613</v>
      </c>
      <c r="E266" s="1" t="s">
        <v>1591</v>
      </c>
      <c r="F266" s="1">
        <v>6</v>
      </c>
      <c r="G266" s="1">
        <v>563</v>
      </c>
      <c r="H266" s="1">
        <f>Movimientos_Actinver[[#This Row],[TITLES]]*Movimientos_Actinver[[#This Row],[VALUE]]</f>
        <v>3378</v>
      </c>
      <c r="I266" s="1">
        <v>3.38</v>
      </c>
      <c r="J266" s="1">
        <v>0.54</v>
      </c>
      <c r="K266" s="1">
        <v>3381.92</v>
      </c>
    </row>
    <row r="267" spans="1:11" x14ac:dyDescent="0.25">
      <c r="A267" s="5">
        <v>44844</v>
      </c>
      <c r="B267" s="5">
        <f>Movimientos_Actinver[[#This Row],[DATE]]</f>
        <v>44844</v>
      </c>
      <c r="C267" s="6">
        <v>0.43819444444444444</v>
      </c>
      <c r="D267" s="1" t="s">
        <v>1613</v>
      </c>
      <c r="E267" s="1" t="s">
        <v>1591</v>
      </c>
      <c r="F267" s="1">
        <v>7</v>
      </c>
      <c r="G267" s="1">
        <v>566</v>
      </c>
      <c r="H267" s="1">
        <f>Movimientos_Actinver[[#This Row],[TITLES]]*Movimientos_Actinver[[#This Row],[VALUE]]</f>
        <v>3962</v>
      </c>
      <c r="I267" s="1">
        <v>3.96</v>
      </c>
      <c r="J267" s="1">
        <v>0.63</v>
      </c>
      <c r="K267" s="1">
        <v>3966.6</v>
      </c>
    </row>
    <row r="268" spans="1:11" x14ac:dyDescent="0.25">
      <c r="A268" s="5">
        <v>44844</v>
      </c>
      <c r="B268" s="5">
        <f>Movimientos_Actinver[[#This Row],[DATE]]</f>
        <v>44844</v>
      </c>
      <c r="C268" s="6">
        <v>0.43819444444444444</v>
      </c>
      <c r="D268" s="1" t="s">
        <v>1613</v>
      </c>
      <c r="E268" s="1" t="s">
        <v>1591</v>
      </c>
      <c r="F268" s="1">
        <v>20</v>
      </c>
      <c r="G268" s="1">
        <v>568.5</v>
      </c>
      <c r="H268" s="1">
        <f>Movimientos_Actinver[[#This Row],[TITLES]]*Movimientos_Actinver[[#This Row],[VALUE]]</f>
        <v>11370</v>
      </c>
      <c r="I268" s="1">
        <v>11.37</v>
      </c>
      <c r="J268" s="1">
        <v>1.82</v>
      </c>
      <c r="K268" s="1">
        <v>11383.19</v>
      </c>
    </row>
    <row r="269" spans="1:11" x14ac:dyDescent="0.25">
      <c r="A269" s="5">
        <v>44844</v>
      </c>
      <c r="B269" s="5">
        <f>Movimientos_Actinver[[#This Row],[DATE]]</f>
        <v>44844</v>
      </c>
      <c r="C269" s="6">
        <v>0.43888888888888888</v>
      </c>
      <c r="D269" s="1" t="s">
        <v>1616</v>
      </c>
      <c r="E269" s="1" t="s">
        <v>1591</v>
      </c>
      <c r="F269" s="1">
        <v>1</v>
      </c>
      <c r="G269" s="1">
        <v>495</v>
      </c>
      <c r="H269" s="1">
        <f>Movimientos_Actinver[[#This Row],[TITLES]]*Movimientos_Actinver[[#This Row],[VALUE]]</f>
        <v>495</v>
      </c>
      <c r="I269" s="1">
        <v>0.5</v>
      </c>
      <c r="J269" s="1">
        <v>0.08</v>
      </c>
      <c r="K269" s="1">
        <v>495.57</v>
      </c>
    </row>
    <row r="270" spans="1:11" x14ac:dyDescent="0.25">
      <c r="A270" s="5">
        <v>44844</v>
      </c>
      <c r="B270" s="5">
        <f>Movimientos_Actinver[[#This Row],[DATE]]</f>
        <v>44844</v>
      </c>
      <c r="C270" s="6">
        <v>0.43888888888888888</v>
      </c>
      <c r="D270" s="1" t="s">
        <v>1616</v>
      </c>
      <c r="E270" s="1" t="s">
        <v>1591</v>
      </c>
      <c r="F270" s="1">
        <v>1</v>
      </c>
      <c r="G270" s="1">
        <v>495</v>
      </c>
      <c r="H270" s="1">
        <f>Movimientos_Actinver[[#This Row],[TITLES]]*Movimientos_Actinver[[#This Row],[VALUE]]</f>
        <v>495</v>
      </c>
      <c r="I270" s="1">
        <v>0.5</v>
      </c>
      <c r="J270" s="1">
        <v>0.08</v>
      </c>
      <c r="K270" s="1">
        <v>495.57</v>
      </c>
    </row>
    <row r="271" spans="1:11" x14ac:dyDescent="0.25">
      <c r="A271" s="5">
        <v>44844</v>
      </c>
      <c r="B271" s="5">
        <f>Movimientos_Actinver[[#This Row],[DATE]]</f>
        <v>44844</v>
      </c>
      <c r="C271" s="6">
        <v>0.43888888888888888</v>
      </c>
      <c r="D271" s="1" t="s">
        <v>1616</v>
      </c>
      <c r="E271" s="1" t="s">
        <v>1591</v>
      </c>
      <c r="F271" s="1">
        <v>1</v>
      </c>
      <c r="G271" s="1">
        <v>500</v>
      </c>
      <c r="H271" s="1">
        <f>Movimientos_Actinver[[#This Row],[TITLES]]*Movimientos_Actinver[[#This Row],[VALUE]]</f>
        <v>500</v>
      </c>
      <c r="I271" s="1">
        <v>0.5</v>
      </c>
      <c r="J271" s="1">
        <v>0.08</v>
      </c>
      <c r="K271" s="1">
        <v>500.58</v>
      </c>
    </row>
    <row r="272" spans="1:11" x14ac:dyDescent="0.25">
      <c r="A272" s="5">
        <v>44844</v>
      </c>
      <c r="B272" s="5">
        <f>Movimientos_Actinver[[#This Row],[DATE]]</f>
        <v>44844</v>
      </c>
      <c r="C272" s="6">
        <v>0.43888888888888888</v>
      </c>
      <c r="D272" s="1" t="s">
        <v>1616</v>
      </c>
      <c r="E272" s="1" t="s">
        <v>1591</v>
      </c>
      <c r="F272" s="1">
        <v>2</v>
      </c>
      <c r="G272" s="1">
        <v>490.01</v>
      </c>
      <c r="H272" s="1">
        <f>Movimientos_Actinver[[#This Row],[TITLES]]*Movimientos_Actinver[[#This Row],[VALUE]]</f>
        <v>980.02</v>
      </c>
      <c r="I272" s="1">
        <v>0.98</v>
      </c>
      <c r="J272" s="1">
        <v>0.16</v>
      </c>
      <c r="K272" s="1">
        <v>981.16</v>
      </c>
    </row>
    <row r="273" spans="1:11" x14ac:dyDescent="0.25">
      <c r="A273" s="5">
        <v>44844</v>
      </c>
      <c r="B273" s="5">
        <f>Movimientos_Actinver[[#This Row],[DATE]]</f>
        <v>44844</v>
      </c>
      <c r="C273" s="6">
        <v>0.43888888888888888</v>
      </c>
      <c r="D273" s="1" t="s">
        <v>1616</v>
      </c>
      <c r="E273" s="1" t="s">
        <v>1591</v>
      </c>
      <c r="F273" s="1">
        <v>2</v>
      </c>
      <c r="G273" s="1">
        <v>497.8</v>
      </c>
      <c r="H273" s="1">
        <f>Movimientos_Actinver[[#This Row],[TITLES]]*Movimientos_Actinver[[#This Row],[VALUE]]</f>
        <v>995.6</v>
      </c>
      <c r="I273" s="1">
        <v>1</v>
      </c>
      <c r="J273" s="1">
        <v>0.16</v>
      </c>
      <c r="K273" s="1">
        <v>996.75</v>
      </c>
    </row>
    <row r="274" spans="1:11" x14ac:dyDescent="0.25">
      <c r="A274" s="5">
        <v>44844</v>
      </c>
      <c r="B274" s="5">
        <f>Movimientos_Actinver[[#This Row],[DATE]]</f>
        <v>44844</v>
      </c>
      <c r="C274" s="6">
        <v>0.43888888888888888</v>
      </c>
      <c r="D274" s="1" t="s">
        <v>1616</v>
      </c>
      <c r="E274" s="1" t="s">
        <v>1591</v>
      </c>
      <c r="F274" s="1">
        <v>3</v>
      </c>
      <c r="G274" s="1">
        <v>490.01</v>
      </c>
      <c r="H274" s="1">
        <f>Movimientos_Actinver[[#This Row],[TITLES]]*Movimientos_Actinver[[#This Row],[VALUE]]</f>
        <v>1470.03</v>
      </c>
      <c r="I274" s="1">
        <v>1.47</v>
      </c>
      <c r="J274" s="1">
        <v>0.24</v>
      </c>
      <c r="K274" s="1">
        <v>1471.74</v>
      </c>
    </row>
    <row r="275" spans="1:11" x14ac:dyDescent="0.25">
      <c r="A275" s="5">
        <v>44844</v>
      </c>
      <c r="B275" s="5">
        <f>Movimientos_Actinver[[#This Row],[DATE]]</f>
        <v>44844</v>
      </c>
      <c r="C275" s="6">
        <v>0.43888888888888888</v>
      </c>
      <c r="D275" s="1" t="s">
        <v>1616</v>
      </c>
      <c r="E275" s="1" t="s">
        <v>1591</v>
      </c>
      <c r="F275" s="1">
        <v>10</v>
      </c>
      <c r="G275" s="1">
        <v>495.99</v>
      </c>
      <c r="H275" s="1">
        <f>Movimientos_Actinver[[#This Row],[TITLES]]*Movimientos_Actinver[[#This Row],[VALUE]]</f>
        <v>4959.8999999999996</v>
      </c>
      <c r="I275" s="1">
        <v>4.96</v>
      </c>
      <c r="J275" s="1">
        <v>0.79</v>
      </c>
      <c r="K275" s="1">
        <v>4965.6499999999996</v>
      </c>
    </row>
    <row r="276" spans="1:11" x14ac:dyDescent="0.25">
      <c r="A276" s="5">
        <v>44844</v>
      </c>
      <c r="B276" s="5">
        <f>Movimientos_Actinver[[#This Row],[DATE]]</f>
        <v>44844</v>
      </c>
      <c r="C276" s="6">
        <v>0.43888888888888888</v>
      </c>
      <c r="D276" s="1" t="s">
        <v>1616</v>
      </c>
      <c r="E276" s="1" t="s">
        <v>1591</v>
      </c>
      <c r="F276" s="1">
        <v>10</v>
      </c>
      <c r="G276" s="1">
        <v>499</v>
      </c>
      <c r="H276" s="1">
        <f>Movimientos_Actinver[[#This Row],[TITLES]]*Movimientos_Actinver[[#This Row],[VALUE]]</f>
        <v>4990</v>
      </c>
      <c r="I276" s="1">
        <v>4.99</v>
      </c>
      <c r="J276" s="1">
        <v>0.8</v>
      </c>
      <c r="K276" s="1">
        <v>4995.79</v>
      </c>
    </row>
    <row r="277" spans="1:11" x14ac:dyDescent="0.25">
      <c r="A277" s="5">
        <v>44844</v>
      </c>
      <c r="B277" s="5">
        <f>Movimientos_Actinver[[#This Row],[DATE]]</f>
        <v>44844</v>
      </c>
      <c r="C277" s="6">
        <v>0.43888888888888888</v>
      </c>
      <c r="D277" s="1" t="s">
        <v>1616</v>
      </c>
      <c r="E277" s="1" t="s">
        <v>1591</v>
      </c>
      <c r="F277" s="1">
        <v>10</v>
      </c>
      <c r="G277" s="1">
        <v>500</v>
      </c>
      <c r="H277" s="1">
        <f>Movimientos_Actinver[[#This Row],[TITLES]]*Movimientos_Actinver[[#This Row],[VALUE]]</f>
        <v>5000</v>
      </c>
      <c r="I277" s="1">
        <v>5</v>
      </c>
      <c r="J277" s="1">
        <v>0.8</v>
      </c>
      <c r="K277" s="1">
        <v>5005.8</v>
      </c>
    </row>
    <row r="278" spans="1:11" x14ac:dyDescent="0.25">
      <c r="A278" s="5">
        <v>44845</v>
      </c>
      <c r="B278" s="5">
        <f>Movimientos_Actinver[[#This Row],[DATE]]</f>
        <v>44845</v>
      </c>
      <c r="C278" s="6">
        <v>0.61041666666666672</v>
      </c>
      <c r="D278" s="1" t="s">
        <v>1613</v>
      </c>
      <c r="E278" s="1" t="s">
        <v>1611</v>
      </c>
      <c r="F278" s="1">
        <v>35</v>
      </c>
      <c r="G278" s="1">
        <v>585</v>
      </c>
      <c r="H278" s="1">
        <f>Movimientos_Actinver[[#This Row],[TITLES]]*Movimientos_Actinver[[#This Row],[VALUE]]</f>
        <v>20475</v>
      </c>
      <c r="I278" s="1">
        <v>20.48</v>
      </c>
      <c r="J278" s="1">
        <v>3.28</v>
      </c>
      <c r="K278" s="1">
        <v>20451.25</v>
      </c>
    </row>
    <row r="279" spans="1:11" x14ac:dyDescent="0.25">
      <c r="A279" s="5">
        <v>44845</v>
      </c>
      <c r="B279" s="5">
        <f>Movimientos_Actinver[[#This Row],[DATE]]</f>
        <v>44845</v>
      </c>
      <c r="C279" s="6">
        <v>0.61111111111111116</v>
      </c>
      <c r="D279" s="1" t="s">
        <v>1610</v>
      </c>
      <c r="E279" s="1" t="s">
        <v>1611</v>
      </c>
      <c r="F279" s="1">
        <v>1</v>
      </c>
      <c r="G279" s="1">
        <v>1535.81</v>
      </c>
      <c r="H279" s="1">
        <f>Movimientos_Actinver[[#This Row],[TITLES]]*Movimientos_Actinver[[#This Row],[VALUE]]</f>
        <v>1535.81</v>
      </c>
      <c r="I279" s="1">
        <v>1.54</v>
      </c>
      <c r="J279" s="1">
        <v>0.25</v>
      </c>
      <c r="K279" s="1">
        <v>1534.03</v>
      </c>
    </row>
    <row r="280" spans="1:11" x14ac:dyDescent="0.25">
      <c r="A280" s="5">
        <v>44845</v>
      </c>
      <c r="B280" s="5">
        <f>Movimientos_Actinver[[#This Row],[DATE]]</f>
        <v>44845</v>
      </c>
      <c r="C280" s="6">
        <v>0.61111111111111116</v>
      </c>
      <c r="D280" s="1" t="s">
        <v>1610</v>
      </c>
      <c r="E280" s="1" t="s">
        <v>1611</v>
      </c>
      <c r="F280" s="1">
        <v>1</v>
      </c>
      <c r="G280" s="1">
        <v>1540</v>
      </c>
      <c r="H280" s="1">
        <f>Movimientos_Actinver[[#This Row],[TITLES]]*Movimientos_Actinver[[#This Row],[VALUE]]</f>
        <v>1540</v>
      </c>
      <c r="I280" s="1">
        <v>1.54</v>
      </c>
      <c r="J280" s="1">
        <v>0.25</v>
      </c>
      <c r="K280" s="1">
        <v>1538.21</v>
      </c>
    </row>
    <row r="281" spans="1:11" x14ac:dyDescent="0.25">
      <c r="A281" s="5">
        <v>44845</v>
      </c>
      <c r="B281" s="5">
        <f>Movimientos_Actinver[[#This Row],[DATE]]</f>
        <v>44845</v>
      </c>
      <c r="C281" s="6">
        <v>0.61111111111111116</v>
      </c>
      <c r="D281" s="1" t="s">
        <v>1610</v>
      </c>
      <c r="E281" s="1" t="s">
        <v>1611</v>
      </c>
      <c r="F281" s="1">
        <v>40</v>
      </c>
      <c r="G281" s="1">
        <v>1537.21</v>
      </c>
      <c r="H281" s="1">
        <f>Movimientos_Actinver[[#This Row],[TITLES]]*Movimientos_Actinver[[#This Row],[VALUE]]</f>
        <v>61488.4</v>
      </c>
      <c r="I281" s="1">
        <v>61.49</v>
      </c>
      <c r="J281" s="1">
        <v>9.84</v>
      </c>
      <c r="K281" s="1">
        <v>61417.07</v>
      </c>
    </row>
    <row r="282" spans="1:11" x14ac:dyDescent="0.25">
      <c r="A282" s="5">
        <v>44845</v>
      </c>
      <c r="B282" s="5">
        <f>Movimientos_Actinver[[#This Row],[DATE]]</f>
        <v>44845</v>
      </c>
      <c r="C282" s="6">
        <v>0.61111111111111116</v>
      </c>
      <c r="D282" s="1" t="s">
        <v>1610</v>
      </c>
      <c r="E282" s="1" t="s">
        <v>1611</v>
      </c>
      <c r="F282" s="1">
        <v>304</v>
      </c>
      <c r="G282" s="1">
        <v>1540</v>
      </c>
      <c r="H282" s="1">
        <f>Movimientos_Actinver[[#This Row],[TITLES]]*Movimientos_Actinver[[#This Row],[VALUE]]</f>
        <v>468160</v>
      </c>
      <c r="I282" s="1">
        <v>468.16</v>
      </c>
      <c r="J282" s="1">
        <v>74.91</v>
      </c>
      <c r="K282" s="1">
        <v>467616.93</v>
      </c>
    </row>
    <row r="283" spans="1:11" x14ac:dyDescent="0.25">
      <c r="A283" s="5">
        <v>44845</v>
      </c>
      <c r="B283" s="5">
        <f>Movimientos_Actinver[[#This Row],[DATE]]</f>
        <v>44845</v>
      </c>
      <c r="C283" s="6">
        <v>0.61388888888888893</v>
      </c>
      <c r="D283" s="1" t="s">
        <v>1615</v>
      </c>
      <c r="E283" s="1" t="s">
        <v>1591</v>
      </c>
      <c r="F283" s="1">
        <v>3</v>
      </c>
      <c r="G283" s="1">
        <v>296.01</v>
      </c>
      <c r="H283" s="1">
        <f>Movimientos_Actinver[[#This Row],[TITLES]]*Movimientos_Actinver[[#This Row],[VALUE]]</f>
        <v>888.03</v>
      </c>
      <c r="I283" s="1">
        <v>0.89</v>
      </c>
      <c r="J283" s="1">
        <v>0.14000000000000001</v>
      </c>
      <c r="K283" s="1">
        <v>889.06</v>
      </c>
    </row>
    <row r="284" spans="1:11" x14ac:dyDescent="0.25">
      <c r="A284" s="5">
        <v>44846</v>
      </c>
      <c r="B284" s="5">
        <f>Movimientos_Actinver[[#This Row],[DATE]]</f>
        <v>44846</v>
      </c>
      <c r="C284" s="6">
        <v>0.4</v>
      </c>
      <c r="D284" s="1" t="s">
        <v>1610</v>
      </c>
      <c r="E284" s="1" t="s">
        <v>1591</v>
      </c>
      <c r="F284" s="1">
        <v>1</v>
      </c>
      <c r="G284" s="1">
        <v>1530.56</v>
      </c>
      <c r="H284" s="1">
        <f>Movimientos_Actinver[[#This Row],[TITLES]]*Movimientos_Actinver[[#This Row],[VALUE]]</f>
        <v>1530.56</v>
      </c>
      <c r="I284" s="1">
        <v>1.53</v>
      </c>
      <c r="J284" s="1">
        <v>0.24</v>
      </c>
      <c r="K284" s="1">
        <v>1532.34</v>
      </c>
    </row>
    <row r="285" spans="1:11" x14ac:dyDescent="0.25">
      <c r="A285" s="5">
        <v>44846</v>
      </c>
      <c r="B285" s="5">
        <f>Movimientos_Actinver[[#This Row],[DATE]]</f>
        <v>44846</v>
      </c>
      <c r="C285" s="6">
        <v>0.4</v>
      </c>
      <c r="D285" s="1" t="s">
        <v>1610</v>
      </c>
      <c r="E285" s="1" t="s">
        <v>1591</v>
      </c>
      <c r="F285" s="1">
        <v>1</v>
      </c>
      <c r="G285" s="1">
        <v>1535</v>
      </c>
      <c r="H285" s="1">
        <f>Movimientos_Actinver[[#This Row],[TITLES]]*Movimientos_Actinver[[#This Row],[VALUE]]</f>
        <v>1535</v>
      </c>
      <c r="I285" s="1">
        <v>1.54</v>
      </c>
      <c r="J285" s="1">
        <v>0.25</v>
      </c>
      <c r="K285" s="1">
        <v>1536.78</v>
      </c>
    </row>
    <row r="286" spans="1:11" x14ac:dyDescent="0.25">
      <c r="A286" s="5">
        <v>44846</v>
      </c>
      <c r="B286" s="5">
        <f>Movimientos_Actinver[[#This Row],[DATE]]</f>
        <v>44846</v>
      </c>
      <c r="C286" s="6">
        <v>0.4</v>
      </c>
      <c r="D286" s="1" t="s">
        <v>1610</v>
      </c>
      <c r="E286" s="1" t="s">
        <v>1591</v>
      </c>
      <c r="F286" s="1">
        <v>1</v>
      </c>
      <c r="G286" s="1">
        <v>1536</v>
      </c>
      <c r="H286" s="1">
        <f>Movimientos_Actinver[[#This Row],[TITLES]]*Movimientos_Actinver[[#This Row],[VALUE]]</f>
        <v>1536</v>
      </c>
      <c r="I286" s="1">
        <v>1.54</v>
      </c>
      <c r="J286" s="1">
        <v>0.25</v>
      </c>
      <c r="K286" s="1">
        <v>1537.78</v>
      </c>
    </row>
    <row r="287" spans="1:11" x14ac:dyDescent="0.25">
      <c r="A287" s="5">
        <v>44846</v>
      </c>
      <c r="B287" s="5">
        <f>Movimientos_Actinver[[#This Row],[DATE]]</f>
        <v>44846</v>
      </c>
      <c r="C287" s="6">
        <v>0.4</v>
      </c>
      <c r="D287" s="1" t="s">
        <v>1610</v>
      </c>
      <c r="E287" s="1" t="s">
        <v>1591</v>
      </c>
      <c r="F287" s="1">
        <v>1</v>
      </c>
      <c r="G287" s="1">
        <v>1553.71</v>
      </c>
      <c r="H287" s="1">
        <f>Movimientos_Actinver[[#This Row],[TITLES]]*Movimientos_Actinver[[#This Row],[VALUE]]</f>
        <v>1553.71</v>
      </c>
      <c r="I287" s="1">
        <v>1.55</v>
      </c>
      <c r="J287" s="1">
        <v>0.25</v>
      </c>
      <c r="K287" s="1">
        <v>1555.51</v>
      </c>
    </row>
    <row r="288" spans="1:11" x14ac:dyDescent="0.25">
      <c r="A288" s="5">
        <v>44846</v>
      </c>
      <c r="B288" s="5">
        <f>Movimientos_Actinver[[#This Row],[DATE]]</f>
        <v>44846</v>
      </c>
      <c r="C288" s="6">
        <v>0.4</v>
      </c>
      <c r="D288" s="1" t="s">
        <v>1610</v>
      </c>
      <c r="E288" s="1" t="s">
        <v>1591</v>
      </c>
      <c r="F288" s="1">
        <v>1</v>
      </c>
      <c r="G288" s="1">
        <v>1555.71</v>
      </c>
      <c r="H288" s="1">
        <f>Movimientos_Actinver[[#This Row],[TITLES]]*Movimientos_Actinver[[#This Row],[VALUE]]</f>
        <v>1555.71</v>
      </c>
      <c r="I288" s="1">
        <v>1.56</v>
      </c>
      <c r="J288" s="1">
        <v>0.25</v>
      </c>
      <c r="K288" s="1">
        <v>1557.51</v>
      </c>
    </row>
    <row r="289" spans="1:11" x14ac:dyDescent="0.25">
      <c r="A289" s="5">
        <v>44846</v>
      </c>
      <c r="B289" s="5">
        <f>Movimientos_Actinver[[#This Row],[DATE]]</f>
        <v>44846</v>
      </c>
      <c r="C289" s="6">
        <v>0.4</v>
      </c>
      <c r="D289" s="1" t="s">
        <v>1610</v>
      </c>
      <c r="E289" s="1" t="s">
        <v>1591</v>
      </c>
      <c r="F289" s="1">
        <v>1</v>
      </c>
      <c r="G289" s="1">
        <v>1558.19</v>
      </c>
      <c r="H289" s="1">
        <f>Movimientos_Actinver[[#This Row],[TITLES]]*Movimientos_Actinver[[#This Row],[VALUE]]</f>
        <v>1558.19</v>
      </c>
      <c r="I289" s="1">
        <v>1.56</v>
      </c>
      <c r="J289" s="1">
        <v>0.25</v>
      </c>
      <c r="K289" s="1">
        <v>1560</v>
      </c>
    </row>
    <row r="290" spans="1:11" x14ac:dyDescent="0.25">
      <c r="A290" s="5">
        <v>44846</v>
      </c>
      <c r="B290" s="5">
        <f>Movimientos_Actinver[[#This Row],[DATE]]</f>
        <v>44846</v>
      </c>
      <c r="C290" s="6">
        <v>0.4</v>
      </c>
      <c r="D290" s="1" t="s">
        <v>1610</v>
      </c>
      <c r="E290" s="1" t="s">
        <v>1591</v>
      </c>
      <c r="F290" s="1">
        <v>1</v>
      </c>
      <c r="G290" s="1">
        <v>1561.7</v>
      </c>
      <c r="H290" s="1">
        <f>Movimientos_Actinver[[#This Row],[TITLES]]*Movimientos_Actinver[[#This Row],[VALUE]]</f>
        <v>1561.7</v>
      </c>
      <c r="I290" s="1">
        <v>1.56</v>
      </c>
      <c r="J290" s="1">
        <v>0.25</v>
      </c>
      <c r="K290" s="1">
        <v>1563.51</v>
      </c>
    </row>
    <row r="291" spans="1:11" x14ac:dyDescent="0.25">
      <c r="A291" s="5">
        <v>44846</v>
      </c>
      <c r="B291" s="5">
        <f>Movimientos_Actinver[[#This Row],[DATE]]</f>
        <v>44846</v>
      </c>
      <c r="C291" s="6">
        <v>0.4</v>
      </c>
      <c r="D291" s="1" t="s">
        <v>1610</v>
      </c>
      <c r="E291" s="1" t="s">
        <v>1591</v>
      </c>
      <c r="F291" s="1">
        <v>2</v>
      </c>
      <c r="G291" s="1">
        <v>1532.56</v>
      </c>
      <c r="H291" s="1">
        <f>Movimientos_Actinver[[#This Row],[TITLES]]*Movimientos_Actinver[[#This Row],[VALUE]]</f>
        <v>3065.12</v>
      </c>
      <c r="I291" s="1">
        <v>3.07</v>
      </c>
      <c r="J291" s="1">
        <v>0.49</v>
      </c>
      <c r="K291" s="1">
        <v>3068.68</v>
      </c>
    </row>
    <row r="292" spans="1:11" x14ac:dyDescent="0.25">
      <c r="A292" s="5">
        <v>44846</v>
      </c>
      <c r="B292" s="5">
        <f>Movimientos_Actinver[[#This Row],[DATE]]</f>
        <v>44846</v>
      </c>
      <c r="C292" s="6">
        <v>0.4</v>
      </c>
      <c r="D292" s="1" t="s">
        <v>1610</v>
      </c>
      <c r="E292" s="1" t="s">
        <v>1591</v>
      </c>
      <c r="F292" s="1">
        <v>2</v>
      </c>
      <c r="G292" s="1">
        <v>1550.24</v>
      </c>
      <c r="H292" s="1">
        <f>Movimientos_Actinver[[#This Row],[TITLES]]*Movimientos_Actinver[[#This Row],[VALUE]]</f>
        <v>3100.48</v>
      </c>
      <c r="I292" s="1">
        <v>3.1</v>
      </c>
      <c r="J292" s="1">
        <v>0.5</v>
      </c>
      <c r="K292" s="1">
        <v>3104.08</v>
      </c>
    </row>
    <row r="293" spans="1:11" x14ac:dyDescent="0.25">
      <c r="A293" s="5">
        <v>44846</v>
      </c>
      <c r="B293" s="5">
        <f>Movimientos_Actinver[[#This Row],[DATE]]</f>
        <v>44846</v>
      </c>
      <c r="C293" s="6">
        <v>0.4</v>
      </c>
      <c r="D293" s="1" t="s">
        <v>1610</v>
      </c>
      <c r="E293" s="1" t="s">
        <v>1591</v>
      </c>
      <c r="F293" s="1">
        <v>2</v>
      </c>
      <c r="G293" s="1">
        <v>1555.71</v>
      </c>
      <c r="H293" s="1">
        <f>Movimientos_Actinver[[#This Row],[TITLES]]*Movimientos_Actinver[[#This Row],[VALUE]]</f>
        <v>3111.42</v>
      </c>
      <c r="I293" s="1">
        <v>3.11</v>
      </c>
      <c r="J293" s="1">
        <v>0.5</v>
      </c>
      <c r="K293" s="1">
        <v>3115.03</v>
      </c>
    </row>
    <row r="294" spans="1:11" x14ac:dyDescent="0.25">
      <c r="A294" s="5">
        <v>44846</v>
      </c>
      <c r="B294" s="5">
        <f>Movimientos_Actinver[[#This Row],[DATE]]</f>
        <v>44846</v>
      </c>
      <c r="C294" s="6">
        <v>0.4</v>
      </c>
      <c r="D294" s="1" t="s">
        <v>1610</v>
      </c>
      <c r="E294" s="1" t="s">
        <v>1591</v>
      </c>
      <c r="F294" s="1">
        <v>3</v>
      </c>
      <c r="G294" s="1">
        <v>1551</v>
      </c>
      <c r="H294" s="1">
        <f>Movimientos_Actinver[[#This Row],[TITLES]]*Movimientos_Actinver[[#This Row],[VALUE]]</f>
        <v>4653</v>
      </c>
      <c r="I294" s="1">
        <v>4.6500000000000004</v>
      </c>
      <c r="J294" s="1">
        <v>0.74</v>
      </c>
      <c r="K294" s="1">
        <v>4658.3999999999996</v>
      </c>
    </row>
    <row r="295" spans="1:11" x14ac:dyDescent="0.25">
      <c r="A295" s="5">
        <v>44846</v>
      </c>
      <c r="B295" s="5">
        <f>Movimientos_Actinver[[#This Row],[DATE]]</f>
        <v>44846</v>
      </c>
      <c r="C295" s="6">
        <v>0.4</v>
      </c>
      <c r="D295" s="1" t="s">
        <v>1610</v>
      </c>
      <c r="E295" s="1" t="s">
        <v>1591</v>
      </c>
      <c r="F295" s="1">
        <v>3</v>
      </c>
      <c r="G295" s="1">
        <v>1558.87</v>
      </c>
      <c r="H295" s="1">
        <f>Movimientos_Actinver[[#This Row],[TITLES]]*Movimientos_Actinver[[#This Row],[VALUE]]</f>
        <v>4676.6099999999997</v>
      </c>
      <c r="I295" s="1">
        <v>4.68</v>
      </c>
      <c r="J295" s="1">
        <v>0.75</v>
      </c>
      <c r="K295" s="1">
        <v>4682.03</v>
      </c>
    </row>
    <row r="296" spans="1:11" x14ac:dyDescent="0.25">
      <c r="A296" s="5">
        <v>44846</v>
      </c>
      <c r="B296" s="5">
        <f>Movimientos_Actinver[[#This Row],[DATE]]</f>
        <v>44846</v>
      </c>
      <c r="C296" s="6">
        <v>0.4</v>
      </c>
      <c r="D296" s="1" t="s">
        <v>1610</v>
      </c>
      <c r="E296" s="1" t="s">
        <v>1591</v>
      </c>
      <c r="F296" s="1">
        <v>10</v>
      </c>
      <c r="G296" s="1">
        <v>1530</v>
      </c>
      <c r="H296" s="1">
        <f>Movimientos_Actinver[[#This Row],[TITLES]]*Movimientos_Actinver[[#This Row],[VALUE]]</f>
        <v>15300</v>
      </c>
      <c r="I296" s="1">
        <v>15.3</v>
      </c>
      <c r="J296" s="1">
        <v>2.4500000000000002</v>
      </c>
      <c r="K296" s="1">
        <v>15317.75</v>
      </c>
    </row>
    <row r="297" spans="1:11" x14ac:dyDescent="0.25">
      <c r="A297" s="5">
        <v>44846</v>
      </c>
      <c r="B297" s="5">
        <f>Movimientos_Actinver[[#This Row],[DATE]]</f>
        <v>44846</v>
      </c>
      <c r="C297" s="6">
        <v>0.4</v>
      </c>
      <c r="D297" s="1" t="s">
        <v>1610</v>
      </c>
      <c r="E297" s="1" t="s">
        <v>1591</v>
      </c>
      <c r="F297" s="1">
        <v>10</v>
      </c>
      <c r="G297" s="1">
        <v>1540</v>
      </c>
      <c r="H297" s="1">
        <f>Movimientos_Actinver[[#This Row],[TITLES]]*Movimientos_Actinver[[#This Row],[VALUE]]</f>
        <v>15400</v>
      </c>
      <c r="I297" s="1">
        <v>15.4</v>
      </c>
      <c r="J297" s="1">
        <v>2.46</v>
      </c>
      <c r="K297" s="1">
        <v>15417.86</v>
      </c>
    </row>
    <row r="298" spans="1:11" x14ac:dyDescent="0.25">
      <c r="A298" s="5">
        <v>44846</v>
      </c>
      <c r="B298" s="5">
        <f>Movimientos_Actinver[[#This Row],[DATE]]</f>
        <v>44846</v>
      </c>
      <c r="C298" s="6">
        <v>0.4</v>
      </c>
      <c r="D298" s="1" t="s">
        <v>1610</v>
      </c>
      <c r="E298" s="1" t="s">
        <v>1591</v>
      </c>
      <c r="F298" s="1">
        <v>20</v>
      </c>
      <c r="G298" s="1">
        <v>1555.71</v>
      </c>
      <c r="H298" s="1">
        <f>Movimientos_Actinver[[#This Row],[TITLES]]*Movimientos_Actinver[[#This Row],[VALUE]]</f>
        <v>31114.2</v>
      </c>
      <c r="I298" s="1">
        <v>31.11</v>
      </c>
      <c r="J298" s="1">
        <v>4.9800000000000004</v>
      </c>
      <c r="K298" s="1">
        <v>31150.29</v>
      </c>
    </row>
    <row r="299" spans="1:11" x14ac:dyDescent="0.25">
      <c r="A299" s="5">
        <v>44847</v>
      </c>
      <c r="B299" s="5">
        <f>Movimientos_Actinver[[#This Row],[DATE]]</f>
        <v>44847</v>
      </c>
      <c r="C299" s="6">
        <v>0.39305555555555555</v>
      </c>
      <c r="D299" s="1" t="s">
        <v>1614</v>
      </c>
      <c r="E299" s="1" t="s">
        <v>1611</v>
      </c>
      <c r="F299" s="1">
        <v>50</v>
      </c>
      <c r="G299" s="1">
        <v>1210</v>
      </c>
      <c r="H299" s="1">
        <f>Movimientos_Actinver[[#This Row],[TITLES]]*Movimientos_Actinver[[#This Row],[VALUE]]</f>
        <v>60500</v>
      </c>
      <c r="I299" s="1">
        <v>60.5</v>
      </c>
      <c r="J299" s="1">
        <v>9.68</v>
      </c>
      <c r="K299" s="1">
        <v>60429.82</v>
      </c>
    </row>
    <row r="300" spans="1:11" x14ac:dyDescent="0.25">
      <c r="A300" s="5">
        <v>44847</v>
      </c>
      <c r="B300" s="5">
        <f>Movimientos_Actinver[[#This Row],[DATE]]</f>
        <v>44847</v>
      </c>
      <c r="C300" s="6">
        <v>0.39305555555555555</v>
      </c>
      <c r="D300" s="1" t="s">
        <v>1614</v>
      </c>
      <c r="E300" s="1" t="s">
        <v>1611</v>
      </c>
      <c r="F300" s="1">
        <v>50</v>
      </c>
      <c r="G300" s="1">
        <v>1210</v>
      </c>
      <c r="H300" s="1">
        <f>Movimientos_Actinver[[#This Row],[TITLES]]*Movimientos_Actinver[[#This Row],[VALUE]]</f>
        <v>60500</v>
      </c>
      <c r="I300" s="1">
        <v>60.5</v>
      </c>
      <c r="J300" s="1">
        <v>9.68</v>
      </c>
      <c r="K300" s="1">
        <v>60429.82</v>
      </c>
    </row>
    <row r="301" spans="1:11" x14ac:dyDescent="0.25">
      <c r="A301" s="5">
        <v>44847</v>
      </c>
      <c r="B301" s="5">
        <f>Movimientos_Actinver[[#This Row],[DATE]]</f>
        <v>44847</v>
      </c>
      <c r="C301" s="6">
        <v>0.39305555555555555</v>
      </c>
      <c r="D301" s="1" t="s">
        <v>1614</v>
      </c>
      <c r="E301" s="1" t="s">
        <v>1611</v>
      </c>
      <c r="F301" s="1">
        <v>200</v>
      </c>
      <c r="G301" s="1">
        <v>1210</v>
      </c>
      <c r="H301" s="1">
        <f>Movimientos_Actinver[[#This Row],[TITLES]]*Movimientos_Actinver[[#This Row],[VALUE]]</f>
        <v>242000</v>
      </c>
      <c r="I301" s="1">
        <v>242</v>
      </c>
      <c r="J301" s="1">
        <v>38.72</v>
      </c>
      <c r="K301" s="1">
        <v>241719.28</v>
      </c>
    </row>
    <row r="302" spans="1:11" x14ac:dyDescent="0.25">
      <c r="A302" s="5">
        <v>44847</v>
      </c>
      <c r="B302" s="5">
        <f>Movimientos_Actinver[[#This Row],[DATE]]</f>
        <v>44847</v>
      </c>
      <c r="C302" s="6">
        <v>0.40555555555555556</v>
      </c>
      <c r="D302" s="1" t="s">
        <v>1617</v>
      </c>
      <c r="E302" s="1" t="s">
        <v>1591</v>
      </c>
      <c r="F302" s="1">
        <v>500</v>
      </c>
      <c r="G302" s="1">
        <v>127.53</v>
      </c>
      <c r="H302" s="1">
        <f>Movimientos_Actinver[[#This Row],[TITLES]]*Movimientos_Actinver[[#This Row],[VALUE]]</f>
        <v>63765</v>
      </c>
      <c r="I302" s="1">
        <v>63.77</v>
      </c>
      <c r="J302" s="1">
        <v>10.199999999999999</v>
      </c>
      <c r="K302" s="1">
        <v>63838.97</v>
      </c>
    </row>
    <row r="303" spans="1:11" x14ac:dyDescent="0.25">
      <c r="A303" s="5">
        <v>44847</v>
      </c>
      <c r="B303" s="5">
        <f>Movimientos_Actinver[[#This Row],[DATE]]</f>
        <v>44847</v>
      </c>
      <c r="C303" s="6">
        <v>0.43125000000000002</v>
      </c>
      <c r="D303" s="1" t="s">
        <v>1617</v>
      </c>
      <c r="E303" s="1" t="s">
        <v>1591</v>
      </c>
      <c r="F303" s="1">
        <v>2</v>
      </c>
      <c r="G303" s="1">
        <v>162</v>
      </c>
      <c r="H303" s="1">
        <f>Movimientos_Actinver[[#This Row],[TITLES]]*Movimientos_Actinver[[#This Row],[VALUE]]</f>
        <v>324</v>
      </c>
      <c r="I303" s="1">
        <v>0.32</v>
      </c>
      <c r="J303" s="1">
        <v>0.05</v>
      </c>
      <c r="K303" s="1">
        <v>324.38</v>
      </c>
    </row>
    <row r="304" spans="1:11" x14ac:dyDescent="0.25">
      <c r="A304" s="5">
        <v>44847</v>
      </c>
      <c r="B304" s="5">
        <f>Movimientos_Actinver[[#This Row],[DATE]]</f>
        <v>44847</v>
      </c>
      <c r="C304" s="6">
        <v>0.43125000000000002</v>
      </c>
      <c r="D304" s="1" t="s">
        <v>1617</v>
      </c>
      <c r="E304" s="1" t="s">
        <v>1591</v>
      </c>
      <c r="F304" s="1">
        <v>10</v>
      </c>
      <c r="G304" s="1">
        <v>162</v>
      </c>
      <c r="H304" s="1">
        <f>Movimientos_Actinver[[#This Row],[TITLES]]*Movimientos_Actinver[[#This Row],[VALUE]]</f>
        <v>1620</v>
      </c>
      <c r="I304" s="1">
        <v>1.62</v>
      </c>
      <c r="J304" s="1">
        <v>0.26</v>
      </c>
      <c r="K304" s="1">
        <v>1621.88</v>
      </c>
    </row>
    <row r="305" spans="1:11" x14ac:dyDescent="0.25">
      <c r="A305" s="5">
        <v>44847</v>
      </c>
      <c r="B305" s="5">
        <f>Movimientos_Actinver[[#This Row],[DATE]]</f>
        <v>44847</v>
      </c>
      <c r="C305" s="6">
        <v>0.43125000000000002</v>
      </c>
      <c r="D305" s="1" t="s">
        <v>1617</v>
      </c>
      <c r="E305" s="1" t="s">
        <v>1591</v>
      </c>
      <c r="F305" s="1">
        <v>45</v>
      </c>
      <c r="G305" s="1">
        <v>162</v>
      </c>
      <c r="H305" s="1">
        <f>Movimientos_Actinver[[#This Row],[TITLES]]*Movimientos_Actinver[[#This Row],[VALUE]]</f>
        <v>7290</v>
      </c>
      <c r="I305" s="1">
        <v>7.29</v>
      </c>
      <c r="J305" s="1">
        <v>1.17</v>
      </c>
      <c r="K305" s="1">
        <v>7298.46</v>
      </c>
    </row>
    <row r="306" spans="1:11" x14ac:dyDescent="0.25">
      <c r="A306" s="5">
        <v>44847</v>
      </c>
      <c r="B306" s="5">
        <f>Movimientos_Actinver[[#This Row],[DATE]]</f>
        <v>44847</v>
      </c>
      <c r="C306" s="6">
        <v>0.43125000000000002</v>
      </c>
      <c r="D306" s="1" t="s">
        <v>1617</v>
      </c>
      <c r="E306" s="1" t="s">
        <v>1591</v>
      </c>
      <c r="F306" s="1">
        <v>80</v>
      </c>
      <c r="G306" s="1">
        <v>162.99</v>
      </c>
      <c r="H306" s="1">
        <f>Movimientos_Actinver[[#This Row],[TITLES]]*Movimientos_Actinver[[#This Row],[VALUE]]</f>
        <v>13039.2</v>
      </c>
      <c r="I306" s="1">
        <v>13.04</v>
      </c>
      <c r="J306" s="1">
        <v>2.09</v>
      </c>
      <c r="K306" s="1">
        <v>13054.33</v>
      </c>
    </row>
    <row r="307" spans="1:11" x14ac:dyDescent="0.25">
      <c r="A307" s="5">
        <v>44847</v>
      </c>
      <c r="B307" s="5">
        <f>Movimientos_Actinver[[#This Row],[DATE]]</f>
        <v>44847</v>
      </c>
      <c r="C307" s="6">
        <v>0.43125000000000002</v>
      </c>
      <c r="D307" s="1" t="s">
        <v>1617</v>
      </c>
      <c r="E307" s="1" t="s">
        <v>1591</v>
      </c>
      <c r="F307" s="1">
        <v>100</v>
      </c>
      <c r="G307" s="1">
        <v>162.99</v>
      </c>
      <c r="H307" s="1">
        <f>Movimientos_Actinver[[#This Row],[TITLES]]*Movimientos_Actinver[[#This Row],[VALUE]]</f>
        <v>16299</v>
      </c>
      <c r="I307" s="1">
        <v>16.3</v>
      </c>
      <c r="J307" s="1">
        <v>2.61</v>
      </c>
      <c r="K307" s="1">
        <v>16317.91</v>
      </c>
    </row>
    <row r="308" spans="1:11" x14ac:dyDescent="0.25">
      <c r="A308" s="5">
        <v>44847</v>
      </c>
      <c r="B308" s="5">
        <f>Movimientos_Actinver[[#This Row],[DATE]]</f>
        <v>44847</v>
      </c>
      <c r="C308" s="6">
        <v>0.43125000000000002</v>
      </c>
      <c r="D308" s="1" t="s">
        <v>1617</v>
      </c>
      <c r="E308" s="1" t="s">
        <v>1591</v>
      </c>
      <c r="F308" s="1">
        <v>2163</v>
      </c>
      <c r="G308" s="1">
        <v>162.99</v>
      </c>
      <c r="H308" s="1">
        <f>Movimientos_Actinver[[#This Row],[TITLES]]*Movimientos_Actinver[[#This Row],[VALUE]]</f>
        <v>352547.37</v>
      </c>
      <c r="I308" s="1">
        <v>352.55</v>
      </c>
      <c r="J308" s="1">
        <v>56.41</v>
      </c>
      <c r="K308" s="1">
        <v>352956.32</v>
      </c>
    </row>
    <row r="309" spans="1:11" x14ac:dyDescent="0.25">
      <c r="A309" s="5">
        <v>44847</v>
      </c>
      <c r="B309" s="5">
        <f>Movimientos_Actinver[[#This Row],[DATE]]</f>
        <v>44847</v>
      </c>
      <c r="C309" s="6">
        <v>0.45</v>
      </c>
      <c r="D309" s="1" t="s">
        <v>1597</v>
      </c>
      <c r="E309" s="1" t="s">
        <v>1591</v>
      </c>
      <c r="F309" s="1">
        <v>1</v>
      </c>
      <c r="G309" s="1">
        <v>377</v>
      </c>
      <c r="H309" s="1">
        <f>Movimientos_Actinver[[#This Row],[TITLES]]*Movimientos_Actinver[[#This Row],[VALUE]]</f>
        <v>377</v>
      </c>
      <c r="I309" s="1">
        <v>0.38</v>
      </c>
      <c r="J309" s="1">
        <v>0.06</v>
      </c>
      <c r="K309" s="1">
        <v>377.44</v>
      </c>
    </row>
    <row r="310" spans="1:11" x14ac:dyDescent="0.25">
      <c r="A310" s="5">
        <v>44847</v>
      </c>
      <c r="B310" s="5">
        <f>Movimientos_Actinver[[#This Row],[DATE]]</f>
        <v>44847</v>
      </c>
      <c r="C310" s="6">
        <v>0.45</v>
      </c>
      <c r="D310" s="1" t="s">
        <v>1597</v>
      </c>
      <c r="E310" s="1" t="s">
        <v>1591</v>
      </c>
      <c r="F310" s="1">
        <v>20</v>
      </c>
      <c r="G310" s="1">
        <v>375.12</v>
      </c>
      <c r="H310" s="1">
        <f>Movimientos_Actinver[[#This Row],[TITLES]]*Movimientos_Actinver[[#This Row],[VALUE]]</f>
        <v>7502.4</v>
      </c>
      <c r="I310" s="1">
        <v>7.5</v>
      </c>
      <c r="J310" s="1">
        <v>1.2</v>
      </c>
      <c r="K310" s="1">
        <v>7511.1</v>
      </c>
    </row>
    <row r="311" spans="1:11" x14ac:dyDescent="0.25">
      <c r="A311" s="5">
        <v>44847</v>
      </c>
      <c r="B311" s="5">
        <f>Movimientos_Actinver[[#This Row],[DATE]]</f>
        <v>44847</v>
      </c>
      <c r="C311" s="6">
        <v>0.45</v>
      </c>
      <c r="D311" s="1" t="s">
        <v>1597</v>
      </c>
      <c r="E311" s="1" t="s">
        <v>1591</v>
      </c>
      <c r="F311" s="1">
        <v>71</v>
      </c>
      <c r="G311" s="1">
        <v>377</v>
      </c>
      <c r="H311" s="1">
        <f>Movimientos_Actinver[[#This Row],[TITLES]]*Movimientos_Actinver[[#This Row],[VALUE]]</f>
        <v>26767</v>
      </c>
      <c r="I311" s="1">
        <v>26.77</v>
      </c>
      <c r="J311" s="1">
        <v>4.28</v>
      </c>
      <c r="K311" s="1">
        <v>26798.05</v>
      </c>
    </row>
    <row r="312" spans="1:11" x14ac:dyDescent="0.25">
      <c r="A312" s="5">
        <v>44847</v>
      </c>
      <c r="B312" s="5">
        <f>Movimientos_Actinver[[#This Row],[DATE]]</f>
        <v>44847</v>
      </c>
      <c r="C312" s="6">
        <v>0.45</v>
      </c>
      <c r="D312" s="1" t="s">
        <v>1597</v>
      </c>
      <c r="E312" s="1" t="s">
        <v>1591</v>
      </c>
      <c r="F312" s="1">
        <v>908</v>
      </c>
      <c r="G312" s="1">
        <v>375.12</v>
      </c>
      <c r="H312" s="1">
        <f>Movimientos_Actinver[[#This Row],[TITLES]]*Movimientos_Actinver[[#This Row],[VALUE]]</f>
        <v>340608.96</v>
      </c>
      <c r="I312" s="1">
        <v>340.61</v>
      </c>
      <c r="J312" s="1">
        <v>54.5</v>
      </c>
      <c r="K312" s="1">
        <v>341004.07</v>
      </c>
    </row>
    <row r="313" spans="1:11" x14ac:dyDescent="0.25">
      <c r="A313" s="5">
        <v>44847</v>
      </c>
      <c r="B313" s="5">
        <f>Movimientos_Actinver[[#This Row],[DATE]]</f>
        <v>44847</v>
      </c>
      <c r="C313" s="6">
        <v>0.45069444444444445</v>
      </c>
      <c r="D313" s="1" t="s">
        <v>1610</v>
      </c>
      <c r="E313" s="1" t="s">
        <v>1611</v>
      </c>
      <c r="F313" s="1">
        <v>1</v>
      </c>
      <c r="G313" s="1">
        <v>1405</v>
      </c>
      <c r="H313" s="1">
        <f>Movimientos_Actinver[[#This Row],[TITLES]]*Movimientos_Actinver[[#This Row],[VALUE]]</f>
        <v>1405</v>
      </c>
      <c r="I313" s="1">
        <v>1.41</v>
      </c>
      <c r="J313" s="1">
        <v>0.22</v>
      </c>
      <c r="K313" s="1">
        <v>1403.37</v>
      </c>
    </row>
    <row r="314" spans="1:11" x14ac:dyDescent="0.25">
      <c r="A314" s="5">
        <v>44847</v>
      </c>
      <c r="B314" s="5">
        <f>Movimientos_Actinver[[#This Row],[DATE]]</f>
        <v>44847</v>
      </c>
      <c r="C314" s="6">
        <v>0.45069444444444445</v>
      </c>
      <c r="D314" s="1" t="s">
        <v>1610</v>
      </c>
      <c r="E314" s="1" t="s">
        <v>1611</v>
      </c>
      <c r="F314" s="1">
        <v>1</v>
      </c>
      <c r="G314" s="1">
        <v>1419</v>
      </c>
      <c r="H314" s="1">
        <f>Movimientos_Actinver[[#This Row],[TITLES]]*Movimientos_Actinver[[#This Row],[VALUE]]</f>
        <v>1419</v>
      </c>
      <c r="I314" s="1">
        <v>1.42</v>
      </c>
      <c r="J314" s="1">
        <v>0.23</v>
      </c>
      <c r="K314" s="1">
        <v>1417.35</v>
      </c>
    </row>
    <row r="315" spans="1:11" x14ac:dyDescent="0.25">
      <c r="A315" s="5">
        <v>44847</v>
      </c>
      <c r="B315" s="5">
        <f>Movimientos_Actinver[[#This Row],[DATE]]</f>
        <v>44847</v>
      </c>
      <c r="C315" s="6">
        <v>0.45069444444444445</v>
      </c>
      <c r="D315" s="1" t="s">
        <v>1610</v>
      </c>
      <c r="E315" s="1" t="s">
        <v>1611</v>
      </c>
      <c r="F315" s="1">
        <v>2</v>
      </c>
      <c r="G315" s="1">
        <v>1405</v>
      </c>
      <c r="H315" s="1">
        <f>Movimientos_Actinver[[#This Row],[TITLES]]*Movimientos_Actinver[[#This Row],[VALUE]]</f>
        <v>2810</v>
      </c>
      <c r="I315" s="1">
        <v>2.81</v>
      </c>
      <c r="J315" s="1">
        <v>0.45</v>
      </c>
      <c r="K315" s="1">
        <v>2806.74</v>
      </c>
    </row>
    <row r="316" spans="1:11" x14ac:dyDescent="0.25">
      <c r="A316" s="5">
        <v>44847</v>
      </c>
      <c r="B316" s="5">
        <f>Movimientos_Actinver[[#This Row],[DATE]]</f>
        <v>44847</v>
      </c>
      <c r="C316" s="6">
        <v>0.45069444444444445</v>
      </c>
      <c r="D316" s="1" t="s">
        <v>1610</v>
      </c>
      <c r="E316" s="1" t="s">
        <v>1611</v>
      </c>
      <c r="F316" s="1">
        <v>6</v>
      </c>
      <c r="G316" s="1">
        <v>1410</v>
      </c>
      <c r="H316" s="1">
        <f>Movimientos_Actinver[[#This Row],[TITLES]]*Movimientos_Actinver[[#This Row],[VALUE]]</f>
        <v>8460</v>
      </c>
      <c r="I316" s="1">
        <v>8.4600000000000009</v>
      </c>
      <c r="J316" s="1">
        <v>1.35</v>
      </c>
      <c r="K316" s="1">
        <v>8450.19</v>
      </c>
    </row>
    <row r="317" spans="1:11" x14ac:dyDescent="0.25">
      <c r="A317" s="5">
        <v>44847</v>
      </c>
      <c r="B317" s="5">
        <f>Movimientos_Actinver[[#This Row],[DATE]]</f>
        <v>44847</v>
      </c>
      <c r="C317" s="6">
        <v>0.45069444444444445</v>
      </c>
      <c r="D317" s="1" t="s">
        <v>1610</v>
      </c>
      <c r="E317" s="1" t="s">
        <v>1611</v>
      </c>
      <c r="F317" s="1">
        <v>10</v>
      </c>
      <c r="G317" s="1">
        <v>1405</v>
      </c>
      <c r="H317" s="1">
        <f>Movimientos_Actinver[[#This Row],[TITLES]]*Movimientos_Actinver[[#This Row],[VALUE]]</f>
        <v>14050</v>
      </c>
      <c r="I317" s="1">
        <v>14.05</v>
      </c>
      <c r="J317" s="1">
        <v>2.25</v>
      </c>
      <c r="K317" s="1">
        <v>14033.7</v>
      </c>
    </row>
    <row r="318" spans="1:11" x14ac:dyDescent="0.25">
      <c r="A318" s="5">
        <v>44847</v>
      </c>
      <c r="B318" s="5">
        <f>Movimientos_Actinver[[#This Row],[DATE]]</f>
        <v>44847</v>
      </c>
      <c r="C318" s="6">
        <v>0.45069444444444445</v>
      </c>
      <c r="D318" s="1" t="s">
        <v>1610</v>
      </c>
      <c r="E318" s="1" t="s">
        <v>1611</v>
      </c>
      <c r="F318" s="1">
        <v>39</v>
      </c>
      <c r="G318" s="1">
        <v>1429.99</v>
      </c>
      <c r="H318" s="1">
        <f>Movimientos_Actinver[[#This Row],[TITLES]]*Movimientos_Actinver[[#This Row],[VALUE]]</f>
        <v>55769.61</v>
      </c>
      <c r="I318" s="1">
        <v>55.77</v>
      </c>
      <c r="J318" s="1">
        <v>8.92</v>
      </c>
      <c r="K318" s="1">
        <v>55704.92</v>
      </c>
    </row>
    <row r="319" spans="1:11" x14ac:dyDescent="0.25">
      <c r="A319" s="5">
        <v>44847</v>
      </c>
      <c r="B319" s="5">
        <f>Movimientos_Actinver[[#This Row],[DATE]]</f>
        <v>44847</v>
      </c>
      <c r="C319" s="6">
        <v>0.4597222222222222</v>
      </c>
      <c r="D319" s="1" t="s">
        <v>1614</v>
      </c>
      <c r="E319" s="1" t="s">
        <v>1611</v>
      </c>
      <c r="F319" s="1">
        <v>33</v>
      </c>
      <c r="G319" s="1">
        <v>1092</v>
      </c>
      <c r="H319" s="1">
        <f>Movimientos_Actinver[[#This Row],[TITLES]]*Movimientos_Actinver[[#This Row],[VALUE]]</f>
        <v>36036</v>
      </c>
      <c r="I319" s="1">
        <v>36.04</v>
      </c>
      <c r="J319" s="1">
        <v>5.77</v>
      </c>
      <c r="K319" s="1">
        <v>35994.199999999997</v>
      </c>
    </row>
    <row r="320" spans="1:11" x14ac:dyDescent="0.25">
      <c r="A320" s="5">
        <v>44847</v>
      </c>
      <c r="B320" s="5">
        <f>Movimientos_Actinver[[#This Row],[DATE]]</f>
        <v>44847</v>
      </c>
      <c r="C320" s="6">
        <v>0.4597222222222222</v>
      </c>
      <c r="D320" s="1" t="s">
        <v>1614</v>
      </c>
      <c r="E320" s="1" t="s">
        <v>1611</v>
      </c>
      <c r="F320" s="1">
        <v>77</v>
      </c>
      <c r="G320" s="1">
        <v>1092</v>
      </c>
      <c r="H320" s="1">
        <f>Movimientos_Actinver[[#This Row],[TITLES]]*Movimientos_Actinver[[#This Row],[VALUE]]</f>
        <v>84084</v>
      </c>
      <c r="I320" s="1">
        <v>84.08</v>
      </c>
      <c r="J320" s="1">
        <v>13.45</v>
      </c>
      <c r="K320" s="1">
        <v>83986.46</v>
      </c>
    </row>
    <row r="321" spans="1:11" x14ac:dyDescent="0.25">
      <c r="A321" s="5"/>
      <c r="B321" s="5">
        <f>Movimientos_Actinver[[#This Row],[DATE]]</f>
        <v>0</v>
      </c>
      <c r="C321" s="6"/>
      <c r="D321" s="1" t="s">
        <v>1609</v>
      </c>
      <c r="E321" s="1" t="s">
        <v>1</v>
      </c>
      <c r="F321" s="1"/>
      <c r="G321" s="1"/>
      <c r="H321" s="1">
        <f>Movimientos_Actinver[[#This Row],[TITLES]]*Movimientos_Actinver[[#This Row],[VALUE]]</f>
        <v>0</v>
      </c>
      <c r="I321" s="1"/>
      <c r="J321" s="1"/>
      <c r="K321" s="1"/>
    </row>
    <row r="322" spans="1:11" x14ac:dyDescent="0.25">
      <c r="A322" s="5">
        <v>44844</v>
      </c>
      <c r="B322" s="5">
        <f>Movimientos_Actinver[[#This Row],[DATE]]</f>
        <v>44844</v>
      </c>
      <c r="C322" s="6">
        <v>0.3611111111111111</v>
      </c>
      <c r="D322" s="1" t="s">
        <v>1610</v>
      </c>
      <c r="E322" s="1" t="s">
        <v>1591</v>
      </c>
      <c r="F322" s="1">
        <v>6</v>
      </c>
      <c r="G322" s="1">
        <v>1340</v>
      </c>
      <c r="H322" s="1">
        <f>Movimientos_Actinver[[#This Row],[TITLES]]*Movimientos_Actinver[[#This Row],[VALUE]]</f>
        <v>8040</v>
      </c>
      <c r="I322" s="1">
        <v>8.0399999999999991</v>
      </c>
      <c r="J322" s="1">
        <v>1.29</v>
      </c>
      <c r="K322" s="1">
        <v>8049.33</v>
      </c>
    </row>
    <row r="323" spans="1:11" x14ac:dyDescent="0.25">
      <c r="A323" s="5">
        <v>44844</v>
      </c>
      <c r="B323" s="5">
        <f>Movimientos_Actinver[[#This Row],[DATE]]</f>
        <v>44844</v>
      </c>
      <c r="C323" s="6">
        <v>0.3611111111111111</v>
      </c>
      <c r="D323" s="1" t="s">
        <v>1610</v>
      </c>
      <c r="E323" s="1" t="s">
        <v>1591</v>
      </c>
      <c r="F323" s="1">
        <v>100</v>
      </c>
      <c r="G323" s="1">
        <v>1334.14</v>
      </c>
      <c r="H323" s="1">
        <f>Movimientos_Actinver[[#This Row],[TITLES]]*Movimientos_Actinver[[#This Row],[VALUE]]</f>
        <v>133414</v>
      </c>
      <c r="I323" s="1">
        <v>133.41</v>
      </c>
      <c r="J323" s="1">
        <v>21.35</v>
      </c>
      <c r="K323" s="1">
        <v>133568.76</v>
      </c>
    </row>
    <row r="324" spans="1:11" x14ac:dyDescent="0.25">
      <c r="A324" s="5">
        <v>44844</v>
      </c>
      <c r="B324" s="5">
        <f>Movimientos_Actinver[[#This Row],[DATE]]</f>
        <v>44844</v>
      </c>
      <c r="C324" s="6">
        <v>0.36180555555555555</v>
      </c>
      <c r="D324" s="1" t="s">
        <v>1614</v>
      </c>
      <c r="E324" s="1" t="s">
        <v>1591</v>
      </c>
      <c r="F324" s="1">
        <v>410</v>
      </c>
      <c r="G324" s="1">
        <v>1061</v>
      </c>
      <c r="H324" s="1">
        <f>Movimientos_Actinver[[#This Row],[TITLES]]*Movimientos_Actinver[[#This Row],[VALUE]]</f>
        <v>435010</v>
      </c>
      <c r="I324" s="1">
        <v>435.01</v>
      </c>
      <c r="J324" s="1">
        <v>69.599999999999994</v>
      </c>
      <c r="K324" s="1">
        <v>435514.61</v>
      </c>
    </row>
    <row r="325" spans="1:11" x14ac:dyDescent="0.25">
      <c r="A325" s="5">
        <v>44844</v>
      </c>
      <c r="B325" s="5">
        <f>Movimientos_Actinver[[#This Row],[DATE]]</f>
        <v>44844</v>
      </c>
      <c r="C325" s="6">
        <v>0.38611111111111113</v>
      </c>
      <c r="D325" s="1" t="s">
        <v>1610</v>
      </c>
      <c r="E325" s="1" t="s">
        <v>1591</v>
      </c>
      <c r="F325" s="1">
        <v>47</v>
      </c>
      <c r="G325" s="1">
        <v>1382</v>
      </c>
      <c r="H325" s="1">
        <f>Movimientos_Actinver[[#This Row],[TITLES]]*Movimientos_Actinver[[#This Row],[VALUE]]</f>
        <v>64954</v>
      </c>
      <c r="I325" s="1">
        <v>64.95</v>
      </c>
      <c r="J325" s="1">
        <v>10.39</v>
      </c>
      <c r="K325" s="1">
        <v>65029.35</v>
      </c>
    </row>
    <row r="326" spans="1:11" x14ac:dyDescent="0.25">
      <c r="A326" s="5">
        <v>44844</v>
      </c>
      <c r="B326" s="5">
        <f>Movimientos_Actinver[[#This Row],[DATE]]</f>
        <v>44844</v>
      </c>
      <c r="C326" s="6">
        <v>0.38611111111111113</v>
      </c>
      <c r="D326" s="1" t="s">
        <v>1610</v>
      </c>
      <c r="E326" s="1" t="s">
        <v>1591</v>
      </c>
      <c r="F326" s="1">
        <v>78</v>
      </c>
      <c r="G326" s="1">
        <v>1385</v>
      </c>
      <c r="H326" s="1">
        <f>Movimientos_Actinver[[#This Row],[TITLES]]*Movimientos_Actinver[[#This Row],[VALUE]]</f>
        <v>108030</v>
      </c>
      <c r="I326" s="1">
        <v>108.03</v>
      </c>
      <c r="J326" s="1">
        <v>17.28</v>
      </c>
      <c r="K326" s="1">
        <v>108155.31</v>
      </c>
    </row>
    <row r="327" spans="1:11" x14ac:dyDescent="0.25">
      <c r="A327" s="5">
        <v>44844</v>
      </c>
      <c r="B327" s="5">
        <f>Movimientos_Actinver[[#This Row],[DATE]]</f>
        <v>44844</v>
      </c>
      <c r="C327" s="6">
        <v>0.38611111111111113</v>
      </c>
      <c r="D327" s="1" t="s">
        <v>1610</v>
      </c>
      <c r="E327" s="1" t="s">
        <v>1591</v>
      </c>
      <c r="F327" s="1">
        <v>115</v>
      </c>
      <c r="G327" s="1">
        <v>1385</v>
      </c>
      <c r="H327" s="1">
        <f>Movimientos_Actinver[[#This Row],[TITLES]]*Movimientos_Actinver[[#This Row],[VALUE]]</f>
        <v>159275</v>
      </c>
      <c r="I327" s="1">
        <v>159.28</v>
      </c>
      <c r="J327" s="1">
        <v>25.48</v>
      </c>
      <c r="K327" s="1">
        <v>159459.76</v>
      </c>
    </row>
    <row r="328" spans="1:11" x14ac:dyDescent="0.25">
      <c r="A328" s="5">
        <v>44844</v>
      </c>
      <c r="B328" s="5">
        <f>Movimientos_Actinver[[#This Row],[DATE]]</f>
        <v>44844</v>
      </c>
      <c r="C328" s="6">
        <v>0.4375</v>
      </c>
      <c r="D328" s="1" t="s">
        <v>1615</v>
      </c>
      <c r="E328" s="1" t="s">
        <v>1591</v>
      </c>
      <c r="F328" s="1">
        <v>1</v>
      </c>
      <c r="G328" s="1">
        <v>291</v>
      </c>
      <c r="H328" s="1">
        <f>Movimientos_Actinver[[#This Row],[TITLES]]*Movimientos_Actinver[[#This Row],[VALUE]]</f>
        <v>291</v>
      </c>
      <c r="I328" s="1">
        <v>0.28999999999999998</v>
      </c>
      <c r="J328" s="1">
        <v>0.05</v>
      </c>
      <c r="K328" s="1">
        <v>291.33999999999997</v>
      </c>
    </row>
    <row r="329" spans="1:11" x14ac:dyDescent="0.25">
      <c r="A329" s="5">
        <v>44844</v>
      </c>
      <c r="B329" s="5">
        <f>Movimientos_Actinver[[#This Row],[DATE]]</f>
        <v>44844</v>
      </c>
      <c r="C329" s="6">
        <v>0.4375</v>
      </c>
      <c r="D329" s="1" t="s">
        <v>1615</v>
      </c>
      <c r="E329" s="1" t="s">
        <v>1591</v>
      </c>
      <c r="F329" s="1">
        <v>1</v>
      </c>
      <c r="G329" s="1">
        <v>291</v>
      </c>
      <c r="H329" s="1">
        <f>Movimientos_Actinver[[#This Row],[TITLES]]*Movimientos_Actinver[[#This Row],[VALUE]]</f>
        <v>291</v>
      </c>
      <c r="I329" s="1">
        <v>0.28999999999999998</v>
      </c>
      <c r="J329" s="1">
        <v>0.05</v>
      </c>
      <c r="K329" s="1">
        <v>291.33999999999997</v>
      </c>
    </row>
    <row r="330" spans="1:11" x14ac:dyDescent="0.25">
      <c r="A330" s="5">
        <v>44844</v>
      </c>
      <c r="B330" s="5">
        <f>Movimientos_Actinver[[#This Row],[DATE]]</f>
        <v>44844</v>
      </c>
      <c r="C330" s="6">
        <v>0.4375</v>
      </c>
      <c r="D330" s="1" t="s">
        <v>1615</v>
      </c>
      <c r="E330" s="1" t="s">
        <v>1591</v>
      </c>
      <c r="F330" s="1">
        <v>1</v>
      </c>
      <c r="G330" s="1">
        <v>294</v>
      </c>
      <c r="H330" s="1">
        <f>Movimientos_Actinver[[#This Row],[TITLES]]*Movimientos_Actinver[[#This Row],[VALUE]]</f>
        <v>294</v>
      </c>
      <c r="I330" s="1">
        <v>0.28999999999999998</v>
      </c>
      <c r="J330" s="1">
        <v>0.05</v>
      </c>
      <c r="K330" s="1">
        <v>294.33999999999997</v>
      </c>
    </row>
    <row r="331" spans="1:11" x14ac:dyDescent="0.25">
      <c r="A331" s="5">
        <v>44844</v>
      </c>
      <c r="B331" s="5">
        <f>Movimientos_Actinver[[#This Row],[DATE]]</f>
        <v>44844</v>
      </c>
      <c r="C331" s="6">
        <v>0.4375</v>
      </c>
      <c r="D331" s="1" t="s">
        <v>1615</v>
      </c>
      <c r="E331" s="1" t="s">
        <v>1591</v>
      </c>
      <c r="F331" s="1">
        <v>3</v>
      </c>
      <c r="G331" s="1">
        <v>293.2</v>
      </c>
      <c r="H331" s="1">
        <f>Movimientos_Actinver[[#This Row],[TITLES]]*Movimientos_Actinver[[#This Row],[VALUE]]</f>
        <v>879.59999999999991</v>
      </c>
      <c r="I331" s="1">
        <v>0.88</v>
      </c>
      <c r="J331" s="1">
        <v>0.14000000000000001</v>
      </c>
      <c r="K331" s="1">
        <v>880.62</v>
      </c>
    </row>
    <row r="332" spans="1:11" x14ac:dyDescent="0.25">
      <c r="A332" s="5">
        <v>44844</v>
      </c>
      <c r="B332" s="5">
        <f>Movimientos_Actinver[[#This Row],[DATE]]</f>
        <v>44844</v>
      </c>
      <c r="C332" s="6">
        <v>0.4375</v>
      </c>
      <c r="D332" s="1" t="s">
        <v>1615</v>
      </c>
      <c r="E332" s="1" t="s">
        <v>1591</v>
      </c>
      <c r="F332" s="1">
        <v>5</v>
      </c>
      <c r="G332" s="1">
        <v>295</v>
      </c>
      <c r="H332" s="1">
        <f>Movimientos_Actinver[[#This Row],[TITLES]]*Movimientos_Actinver[[#This Row],[VALUE]]</f>
        <v>1475</v>
      </c>
      <c r="I332" s="1">
        <v>1.48</v>
      </c>
      <c r="J332" s="1">
        <v>0.24</v>
      </c>
      <c r="K332" s="1">
        <v>1476.71</v>
      </c>
    </row>
    <row r="333" spans="1:11" x14ac:dyDescent="0.25">
      <c r="A333" s="5">
        <v>44844</v>
      </c>
      <c r="B333" s="5">
        <f>Movimientos_Actinver[[#This Row],[DATE]]</f>
        <v>44844</v>
      </c>
      <c r="C333" s="6">
        <v>0.4375</v>
      </c>
      <c r="D333" s="1" t="s">
        <v>1615</v>
      </c>
      <c r="E333" s="1" t="s">
        <v>1591</v>
      </c>
      <c r="F333" s="1">
        <v>9</v>
      </c>
      <c r="G333" s="1">
        <v>290</v>
      </c>
      <c r="H333" s="1">
        <f>Movimientos_Actinver[[#This Row],[TITLES]]*Movimientos_Actinver[[#This Row],[VALUE]]</f>
        <v>2610</v>
      </c>
      <c r="I333" s="1">
        <v>2.61</v>
      </c>
      <c r="J333" s="1">
        <v>0.42</v>
      </c>
      <c r="K333" s="1">
        <v>2613.0300000000002</v>
      </c>
    </row>
    <row r="334" spans="1:11" x14ac:dyDescent="0.25">
      <c r="A334" s="5">
        <v>44844</v>
      </c>
      <c r="B334" s="5">
        <f>Movimientos_Actinver[[#This Row],[DATE]]</f>
        <v>44844</v>
      </c>
      <c r="C334" s="6">
        <v>0.4375</v>
      </c>
      <c r="D334" s="1" t="s">
        <v>1615</v>
      </c>
      <c r="E334" s="1" t="s">
        <v>1591</v>
      </c>
      <c r="F334" s="1">
        <v>45</v>
      </c>
      <c r="G334" s="1">
        <v>291.02</v>
      </c>
      <c r="H334" s="1">
        <f>Movimientos_Actinver[[#This Row],[TITLES]]*Movimientos_Actinver[[#This Row],[VALUE]]</f>
        <v>13095.9</v>
      </c>
      <c r="I334" s="1">
        <v>13.1</v>
      </c>
      <c r="J334" s="1">
        <v>2.1</v>
      </c>
      <c r="K334" s="1">
        <v>13111.09</v>
      </c>
    </row>
    <row r="335" spans="1:11" x14ac:dyDescent="0.25">
      <c r="A335" s="5">
        <v>44844</v>
      </c>
      <c r="B335" s="5">
        <f>Movimientos_Actinver[[#This Row],[DATE]]</f>
        <v>44844</v>
      </c>
      <c r="C335" s="6">
        <v>0.43819444444444444</v>
      </c>
      <c r="D335" s="1" t="s">
        <v>1613</v>
      </c>
      <c r="E335" s="1" t="s">
        <v>1591</v>
      </c>
      <c r="F335" s="1">
        <v>2</v>
      </c>
      <c r="G335" s="1">
        <v>561.99</v>
      </c>
      <c r="H335" s="1">
        <f>Movimientos_Actinver[[#This Row],[TITLES]]*Movimientos_Actinver[[#This Row],[VALUE]]</f>
        <v>1123.98</v>
      </c>
      <c r="I335" s="1">
        <v>1.1200000000000001</v>
      </c>
      <c r="J335" s="1">
        <v>0.18</v>
      </c>
      <c r="K335" s="1">
        <v>1125.28</v>
      </c>
    </row>
    <row r="336" spans="1:11" x14ac:dyDescent="0.25">
      <c r="A336" s="5">
        <v>44844</v>
      </c>
      <c r="B336" s="5">
        <f>Movimientos_Actinver[[#This Row],[DATE]]</f>
        <v>44844</v>
      </c>
      <c r="C336" s="6">
        <v>0.43819444444444444</v>
      </c>
      <c r="D336" s="1" t="s">
        <v>1613</v>
      </c>
      <c r="E336" s="1" t="s">
        <v>1591</v>
      </c>
      <c r="F336" s="1">
        <v>6</v>
      </c>
      <c r="G336" s="1">
        <v>563</v>
      </c>
      <c r="H336" s="1">
        <f>Movimientos_Actinver[[#This Row],[TITLES]]*Movimientos_Actinver[[#This Row],[VALUE]]</f>
        <v>3378</v>
      </c>
      <c r="I336" s="1">
        <v>3.38</v>
      </c>
      <c r="J336" s="1">
        <v>0.54</v>
      </c>
      <c r="K336" s="1">
        <v>3381.92</v>
      </c>
    </row>
    <row r="337" spans="1:11" x14ac:dyDescent="0.25">
      <c r="A337" s="5">
        <v>44844</v>
      </c>
      <c r="B337" s="5">
        <f>Movimientos_Actinver[[#This Row],[DATE]]</f>
        <v>44844</v>
      </c>
      <c r="C337" s="6">
        <v>0.43819444444444444</v>
      </c>
      <c r="D337" s="1" t="s">
        <v>1613</v>
      </c>
      <c r="E337" s="1" t="s">
        <v>1591</v>
      </c>
      <c r="F337" s="1">
        <v>7</v>
      </c>
      <c r="G337" s="1">
        <v>566</v>
      </c>
      <c r="H337" s="1">
        <f>Movimientos_Actinver[[#This Row],[TITLES]]*Movimientos_Actinver[[#This Row],[VALUE]]</f>
        <v>3962</v>
      </c>
      <c r="I337" s="1">
        <v>3.96</v>
      </c>
      <c r="J337" s="1">
        <v>0.63</v>
      </c>
      <c r="K337" s="1">
        <v>3966.6</v>
      </c>
    </row>
    <row r="338" spans="1:11" x14ac:dyDescent="0.25">
      <c r="A338" s="5">
        <v>44844</v>
      </c>
      <c r="B338" s="5">
        <f>Movimientos_Actinver[[#This Row],[DATE]]</f>
        <v>44844</v>
      </c>
      <c r="C338" s="6">
        <v>0.43819444444444444</v>
      </c>
      <c r="D338" s="1" t="s">
        <v>1613</v>
      </c>
      <c r="E338" s="1" t="s">
        <v>1591</v>
      </c>
      <c r="F338" s="1">
        <v>20</v>
      </c>
      <c r="G338" s="1">
        <v>568.5</v>
      </c>
      <c r="H338" s="1">
        <f>Movimientos_Actinver[[#This Row],[TITLES]]*Movimientos_Actinver[[#This Row],[VALUE]]</f>
        <v>11370</v>
      </c>
      <c r="I338" s="1">
        <v>11.37</v>
      </c>
      <c r="J338" s="1">
        <v>1.82</v>
      </c>
      <c r="K338" s="1">
        <v>11383.19</v>
      </c>
    </row>
    <row r="339" spans="1:11" x14ac:dyDescent="0.25">
      <c r="A339" s="5">
        <v>44844</v>
      </c>
      <c r="B339" s="5">
        <f>Movimientos_Actinver[[#This Row],[DATE]]</f>
        <v>44844</v>
      </c>
      <c r="C339" s="6">
        <v>0.43888888888888888</v>
      </c>
      <c r="D339" s="1" t="s">
        <v>1616</v>
      </c>
      <c r="E339" s="1" t="s">
        <v>1591</v>
      </c>
      <c r="F339" s="1">
        <v>1</v>
      </c>
      <c r="G339" s="1">
        <v>495</v>
      </c>
      <c r="H339" s="1">
        <f>Movimientos_Actinver[[#This Row],[TITLES]]*Movimientos_Actinver[[#This Row],[VALUE]]</f>
        <v>495</v>
      </c>
      <c r="I339" s="1">
        <v>0.5</v>
      </c>
      <c r="J339" s="1">
        <v>0.08</v>
      </c>
      <c r="K339" s="1">
        <v>495.57</v>
      </c>
    </row>
    <row r="340" spans="1:11" x14ac:dyDescent="0.25">
      <c r="A340" s="5">
        <v>44844</v>
      </c>
      <c r="B340" s="5">
        <f>Movimientos_Actinver[[#This Row],[DATE]]</f>
        <v>44844</v>
      </c>
      <c r="C340" s="6">
        <v>0.43888888888888888</v>
      </c>
      <c r="D340" s="1" t="s">
        <v>1616</v>
      </c>
      <c r="E340" s="1" t="s">
        <v>1591</v>
      </c>
      <c r="F340" s="1">
        <v>1</v>
      </c>
      <c r="G340" s="1">
        <v>495</v>
      </c>
      <c r="H340" s="1">
        <f>Movimientos_Actinver[[#This Row],[TITLES]]*Movimientos_Actinver[[#This Row],[VALUE]]</f>
        <v>495</v>
      </c>
      <c r="I340" s="1">
        <v>0.5</v>
      </c>
      <c r="J340" s="1">
        <v>0.08</v>
      </c>
      <c r="K340" s="1">
        <v>495.57</v>
      </c>
    </row>
    <row r="341" spans="1:11" x14ac:dyDescent="0.25">
      <c r="A341" s="5">
        <v>44844</v>
      </c>
      <c r="B341" s="5">
        <f>Movimientos_Actinver[[#This Row],[DATE]]</f>
        <v>44844</v>
      </c>
      <c r="C341" s="6">
        <v>0.43888888888888888</v>
      </c>
      <c r="D341" s="1" t="s">
        <v>1616</v>
      </c>
      <c r="E341" s="1" t="s">
        <v>1591</v>
      </c>
      <c r="F341" s="1">
        <v>1</v>
      </c>
      <c r="G341" s="1">
        <v>500</v>
      </c>
      <c r="H341" s="1">
        <f>Movimientos_Actinver[[#This Row],[TITLES]]*Movimientos_Actinver[[#This Row],[VALUE]]</f>
        <v>500</v>
      </c>
      <c r="I341" s="1">
        <v>0.5</v>
      </c>
      <c r="J341" s="1">
        <v>0.08</v>
      </c>
      <c r="K341" s="1">
        <v>500.58</v>
      </c>
    </row>
    <row r="342" spans="1:11" x14ac:dyDescent="0.25">
      <c r="A342" s="5">
        <v>44844</v>
      </c>
      <c r="B342" s="5">
        <f>Movimientos_Actinver[[#This Row],[DATE]]</f>
        <v>44844</v>
      </c>
      <c r="C342" s="6">
        <v>0.43888888888888888</v>
      </c>
      <c r="D342" s="1" t="s">
        <v>1616</v>
      </c>
      <c r="E342" s="1" t="s">
        <v>1591</v>
      </c>
      <c r="F342" s="1">
        <v>2</v>
      </c>
      <c r="G342" s="1">
        <v>490.01</v>
      </c>
      <c r="H342" s="1">
        <f>Movimientos_Actinver[[#This Row],[TITLES]]*Movimientos_Actinver[[#This Row],[VALUE]]</f>
        <v>980.02</v>
      </c>
      <c r="I342" s="1">
        <v>0.98</v>
      </c>
      <c r="J342" s="1">
        <v>0.16</v>
      </c>
      <c r="K342" s="1">
        <v>981.16</v>
      </c>
    </row>
    <row r="343" spans="1:11" x14ac:dyDescent="0.25">
      <c r="A343" s="5">
        <v>44844</v>
      </c>
      <c r="B343" s="5">
        <f>Movimientos_Actinver[[#This Row],[DATE]]</f>
        <v>44844</v>
      </c>
      <c r="C343" s="6">
        <v>0.43888888888888888</v>
      </c>
      <c r="D343" s="1" t="s">
        <v>1616</v>
      </c>
      <c r="E343" s="1" t="s">
        <v>1591</v>
      </c>
      <c r="F343" s="1">
        <v>2</v>
      </c>
      <c r="G343" s="1">
        <v>497.8</v>
      </c>
      <c r="H343" s="1">
        <f>Movimientos_Actinver[[#This Row],[TITLES]]*Movimientos_Actinver[[#This Row],[VALUE]]</f>
        <v>995.6</v>
      </c>
      <c r="I343" s="1">
        <v>1</v>
      </c>
      <c r="J343" s="1">
        <v>0.16</v>
      </c>
      <c r="K343" s="1">
        <v>996.75</v>
      </c>
    </row>
    <row r="344" spans="1:11" x14ac:dyDescent="0.25">
      <c r="A344" s="5">
        <v>44844</v>
      </c>
      <c r="B344" s="5">
        <f>Movimientos_Actinver[[#This Row],[DATE]]</f>
        <v>44844</v>
      </c>
      <c r="C344" s="6">
        <v>0.43888888888888888</v>
      </c>
      <c r="D344" s="1" t="s">
        <v>1616</v>
      </c>
      <c r="E344" s="1" t="s">
        <v>1591</v>
      </c>
      <c r="F344" s="1">
        <v>3</v>
      </c>
      <c r="G344" s="1">
        <v>490.01</v>
      </c>
      <c r="H344" s="1">
        <f>Movimientos_Actinver[[#This Row],[TITLES]]*Movimientos_Actinver[[#This Row],[VALUE]]</f>
        <v>1470.03</v>
      </c>
      <c r="I344" s="1">
        <v>1.47</v>
      </c>
      <c r="J344" s="1">
        <v>0.24</v>
      </c>
      <c r="K344" s="1">
        <v>1471.74</v>
      </c>
    </row>
    <row r="345" spans="1:11" x14ac:dyDescent="0.25">
      <c r="A345" s="5">
        <v>44844</v>
      </c>
      <c r="B345" s="5">
        <f>Movimientos_Actinver[[#This Row],[DATE]]</f>
        <v>44844</v>
      </c>
      <c r="C345" s="6">
        <v>0.43888888888888888</v>
      </c>
      <c r="D345" s="1" t="s">
        <v>1616</v>
      </c>
      <c r="E345" s="1" t="s">
        <v>1591</v>
      </c>
      <c r="F345" s="1">
        <v>10</v>
      </c>
      <c r="G345" s="1">
        <v>495.99</v>
      </c>
      <c r="H345" s="1">
        <f>Movimientos_Actinver[[#This Row],[TITLES]]*Movimientos_Actinver[[#This Row],[VALUE]]</f>
        <v>4959.8999999999996</v>
      </c>
      <c r="I345" s="1">
        <v>4.96</v>
      </c>
      <c r="J345" s="1">
        <v>0.79</v>
      </c>
      <c r="K345" s="1">
        <v>4965.6499999999996</v>
      </c>
    </row>
    <row r="346" spans="1:11" x14ac:dyDescent="0.25">
      <c r="A346" s="5">
        <v>44844</v>
      </c>
      <c r="B346" s="5">
        <f>Movimientos_Actinver[[#This Row],[DATE]]</f>
        <v>44844</v>
      </c>
      <c r="C346" s="6">
        <v>0.43888888888888888</v>
      </c>
      <c r="D346" s="1" t="s">
        <v>1616</v>
      </c>
      <c r="E346" s="1" t="s">
        <v>1591</v>
      </c>
      <c r="F346" s="1">
        <v>10</v>
      </c>
      <c r="G346" s="1">
        <v>499</v>
      </c>
      <c r="H346" s="1">
        <f>Movimientos_Actinver[[#This Row],[TITLES]]*Movimientos_Actinver[[#This Row],[VALUE]]</f>
        <v>4990</v>
      </c>
      <c r="I346" s="1">
        <v>4.99</v>
      </c>
      <c r="J346" s="1">
        <v>0.8</v>
      </c>
      <c r="K346" s="1">
        <v>4995.79</v>
      </c>
    </row>
    <row r="347" spans="1:11" x14ac:dyDescent="0.25">
      <c r="A347" s="5">
        <v>44844</v>
      </c>
      <c r="B347" s="5">
        <f>Movimientos_Actinver[[#This Row],[DATE]]</f>
        <v>44844</v>
      </c>
      <c r="C347" s="6">
        <v>0.43888888888888888</v>
      </c>
      <c r="D347" s="1" t="s">
        <v>1616</v>
      </c>
      <c r="E347" s="1" t="s">
        <v>1591</v>
      </c>
      <c r="F347" s="1">
        <v>10</v>
      </c>
      <c r="G347" s="1">
        <v>500</v>
      </c>
      <c r="H347" s="1">
        <f>Movimientos_Actinver[[#This Row],[TITLES]]*Movimientos_Actinver[[#This Row],[VALUE]]</f>
        <v>5000</v>
      </c>
      <c r="I347" s="1">
        <v>5</v>
      </c>
      <c r="J347" s="1">
        <v>0.8</v>
      </c>
      <c r="K347" s="1">
        <v>5005.8</v>
      </c>
    </row>
    <row r="348" spans="1:11" x14ac:dyDescent="0.25">
      <c r="A348" s="5">
        <v>44845</v>
      </c>
      <c r="B348" s="5">
        <f>Movimientos_Actinver[[#This Row],[DATE]]</f>
        <v>44845</v>
      </c>
      <c r="C348" s="6">
        <v>0.61041666666666672</v>
      </c>
      <c r="D348" s="1" t="s">
        <v>1613</v>
      </c>
      <c r="E348" s="1" t="s">
        <v>1611</v>
      </c>
      <c r="F348" s="1">
        <v>35</v>
      </c>
      <c r="G348" s="1">
        <v>585</v>
      </c>
      <c r="H348" s="1">
        <f>Movimientos_Actinver[[#This Row],[TITLES]]*Movimientos_Actinver[[#This Row],[VALUE]]</f>
        <v>20475</v>
      </c>
      <c r="I348" s="1">
        <v>20.48</v>
      </c>
      <c r="J348" s="1">
        <v>3.28</v>
      </c>
      <c r="K348" s="1">
        <v>20451.25</v>
      </c>
    </row>
    <row r="349" spans="1:11" x14ac:dyDescent="0.25">
      <c r="A349" s="5">
        <v>44845</v>
      </c>
      <c r="B349" s="5">
        <f>Movimientos_Actinver[[#This Row],[DATE]]</f>
        <v>44845</v>
      </c>
      <c r="C349" s="6">
        <v>0.61111111111111116</v>
      </c>
      <c r="D349" s="1" t="s">
        <v>1610</v>
      </c>
      <c r="E349" s="1" t="s">
        <v>1611</v>
      </c>
      <c r="F349" s="1">
        <v>1</v>
      </c>
      <c r="G349" s="1">
        <v>1535.81</v>
      </c>
      <c r="H349" s="1">
        <f>Movimientos_Actinver[[#This Row],[TITLES]]*Movimientos_Actinver[[#This Row],[VALUE]]</f>
        <v>1535.81</v>
      </c>
      <c r="I349" s="1">
        <v>1.54</v>
      </c>
      <c r="J349" s="1">
        <v>0.25</v>
      </c>
      <c r="K349" s="1">
        <v>1534.03</v>
      </c>
    </row>
    <row r="350" spans="1:11" x14ac:dyDescent="0.25">
      <c r="A350" s="5">
        <v>44845</v>
      </c>
      <c r="B350" s="5">
        <f>Movimientos_Actinver[[#This Row],[DATE]]</f>
        <v>44845</v>
      </c>
      <c r="C350" s="6">
        <v>0.61111111111111116</v>
      </c>
      <c r="D350" s="1" t="s">
        <v>1610</v>
      </c>
      <c r="E350" s="1" t="s">
        <v>1611</v>
      </c>
      <c r="F350" s="1">
        <v>1</v>
      </c>
      <c r="G350" s="1">
        <v>1540</v>
      </c>
      <c r="H350" s="1">
        <f>Movimientos_Actinver[[#This Row],[TITLES]]*Movimientos_Actinver[[#This Row],[VALUE]]</f>
        <v>1540</v>
      </c>
      <c r="I350" s="1">
        <v>1.54</v>
      </c>
      <c r="J350" s="1">
        <v>0.25</v>
      </c>
      <c r="K350" s="1">
        <v>1538.21</v>
      </c>
    </row>
    <row r="351" spans="1:11" x14ac:dyDescent="0.25">
      <c r="A351" s="5">
        <v>44845</v>
      </c>
      <c r="B351" s="5">
        <f>Movimientos_Actinver[[#This Row],[DATE]]</f>
        <v>44845</v>
      </c>
      <c r="C351" s="6">
        <v>0.61111111111111116</v>
      </c>
      <c r="D351" s="1" t="s">
        <v>1610</v>
      </c>
      <c r="E351" s="1" t="s">
        <v>1611</v>
      </c>
      <c r="F351" s="1">
        <v>40</v>
      </c>
      <c r="G351" s="1">
        <v>1537.21</v>
      </c>
      <c r="H351" s="1">
        <f>Movimientos_Actinver[[#This Row],[TITLES]]*Movimientos_Actinver[[#This Row],[VALUE]]</f>
        <v>61488.4</v>
      </c>
      <c r="I351" s="1">
        <v>61.49</v>
      </c>
      <c r="J351" s="1">
        <v>9.84</v>
      </c>
      <c r="K351" s="1">
        <v>61417.07</v>
      </c>
    </row>
    <row r="352" spans="1:11" x14ac:dyDescent="0.25">
      <c r="A352" s="5">
        <v>44845</v>
      </c>
      <c r="B352" s="5">
        <f>Movimientos_Actinver[[#This Row],[DATE]]</f>
        <v>44845</v>
      </c>
      <c r="C352" s="6">
        <v>0.61111111111111116</v>
      </c>
      <c r="D352" s="1" t="s">
        <v>1610</v>
      </c>
      <c r="E352" s="1" t="s">
        <v>1611</v>
      </c>
      <c r="F352" s="1">
        <v>304</v>
      </c>
      <c r="G352" s="1">
        <v>1540</v>
      </c>
      <c r="H352" s="1">
        <f>Movimientos_Actinver[[#This Row],[TITLES]]*Movimientos_Actinver[[#This Row],[VALUE]]</f>
        <v>468160</v>
      </c>
      <c r="I352" s="1">
        <v>468.16</v>
      </c>
      <c r="J352" s="1">
        <v>74.91</v>
      </c>
      <c r="K352" s="1">
        <v>467616.93</v>
      </c>
    </row>
    <row r="353" spans="1:11" x14ac:dyDescent="0.25">
      <c r="A353" s="5">
        <v>44845</v>
      </c>
      <c r="B353" s="5">
        <f>Movimientos_Actinver[[#This Row],[DATE]]</f>
        <v>44845</v>
      </c>
      <c r="C353" s="6">
        <v>0.61388888888888893</v>
      </c>
      <c r="D353" s="1" t="s">
        <v>1615</v>
      </c>
      <c r="E353" s="1" t="s">
        <v>1591</v>
      </c>
      <c r="F353" s="1">
        <v>3</v>
      </c>
      <c r="G353" s="1">
        <v>296.01</v>
      </c>
      <c r="H353" s="1">
        <f>Movimientos_Actinver[[#This Row],[TITLES]]*Movimientos_Actinver[[#This Row],[VALUE]]</f>
        <v>888.03</v>
      </c>
      <c r="I353" s="1">
        <v>0.89</v>
      </c>
      <c r="J353" s="1">
        <v>0.14000000000000001</v>
      </c>
      <c r="K353" s="1">
        <v>889.06</v>
      </c>
    </row>
    <row r="354" spans="1:11" x14ac:dyDescent="0.25">
      <c r="A354" s="5">
        <v>44846</v>
      </c>
      <c r="B354" s="5">
        <f>Movimientos_Actinver[[#This Row],[DATE]]</f>
        <v>44846</v>
      </c>
      <c r="C354" s="6">
        <v>0.4</v>
      </c>
      <c r="D354" s="1" t="s">
        <v>1610</v>
      </c>
      <c r="E354" s="1" t="s">
        <v>1591</v>
      </c>
      <c r="F354" s="1">
        <v>1</v>
      </c>
      <c r="G354" s="1">
        <v>1530.56</v>
      </c>
      <c r="H354" s="1">
        <f>Movimientos_Actinver[[#This Row],[TITLES]]*Movimientos_Actinver[[#This Row],[VALUE]]</f>
        <v>1530.56</v>
      </c>
      <c r="I354" s="1">
        <v>1.53</v>
      </c>
      <c r="J354" s="1">
        <v>0.24</v>
      </c>
      <c r="K354" s="1">
        <v>1532.34</v>
      </c>
    </row>
    <row r="355" spans="1:11" x14ac:dyDescent="0.25">
      <c r="A355" s="5">
        <v>44846</v>
      </c>
      <c r="B355" s="5">
        <f>Movimientos_Actinver[[#This Row],[DATE]]</f>
        <v>44846</v>
      </c>
      <c r="C355" s="6">
        <v>0.4</v>
      </c>
      <c r="D355" s="1" t="s">
        <v>1610</v>
      </c>
      <c r="E355" s="1" t="s">
        <v>1591</v>
      </c>
      <c r="F355" s="1">
        <v>1</v>
      </c>
      <c r="G355" s="1">
        <v>1535</v>
      </c>
      <c r="H355" s="1">
        <f>Movimientos_Actinver[[#This Row],[TITLES]]*Movimientos_Actinver[[#This Row],[VALUE]]</f>
        <v>1535</v>
      </c>
      <c r="I355" s="1">
        <v>1.54</v>
      </c>
      <c r="J355" s="1">
        <v>0.25</v>
      </c>
      <c r="K355" s="1">
        <v>1536.78</v>
      </c>
    </row>
    <row r="356" spans="1:11" x14ac:dyDescent="0.25">
      <c r="A356" s="5">
        <v>44846</v>
      </c>
      <c r="B356" s="5">
        <f>Movimientos_Actinver[[#This Row],[DATE]]</f>
        <v>44846</v>
      </c>
      <c r="C356" s="6">
        <v>0.4</v>
      </c>
      <c r="D356" s="1" t="s">
        <v>1610</v>
      </c>
      <c r="E356" s="1" t="s">
        <v>1591</v>
      </c>
      <c r="F356" s="1">
        <v>1</v>
      </c>
      <c r="G356" s="1">
        <v>1536</v>
      </c>
      <c r="H356" s="1">
        <f>Movimientos_Actinver[[#This Row],[TITLES]]*Movimientos_Actinver[[#This Row],[VALUE]]</f>
        <v>1536</v>
      </c>
      <c r="I356" s="1">
        <v>1.54</v>
      </c>
      <c r="J356" s="1">
        <v>0.25</v>
      </c>
      <c r="K356" s="1">
        <v>1537.78</v>
      </c>
    </row>
    <row r="357" spans="1:11" x14ac:dyDescent="0.25">
      <c r="A357" s="5">
        <v>44846</v>
      </c>
      <c r="B357" s="5">
        <f>Movimientos_Actinver[[#This Row],[DATE]]</f>
        <v>44846</v>
      </c>
      <c r="C357" s="6">
        <v>0.4</v>
      </c>
      <c r="D357" s="1" t="s">
        <v>1610</v>
      </c>
      <c r="E357" s="1" t="s">
        <v>1591</v>
      </c>
      <c r="F357" s="1">
        <v>1</v>
      </c>
      <c r="G357" s="1">
        <v>1553.71</v>
      </c>
      <c r="H357" s="1">
        <f>Movimientos_Actinver[[#This Row],[TITLES]]*Movimientos_Actinver[[#This Row],[VALUE]]</f>
        <v>1553.71</v>
      </c>
      <c r="I357" s="1">
        <v>1.55</v>
      </c>
      <c r="J357" s="1">
        <v>0.25</v>
      </c>
      <c r="K357" s="1">
        <v>1555.51</v>
      </c>
    </row>
    <row r="358" spans="1:11" x14ac:dyDescent="0.25">
      <c r="A358" s="5">
        <v>44846</v>
      </c>
      <c r="B358" s="5">
        <f>Movimientos_Actinver[[#This Row],[DATE]]</f>
        <v>44846</v>
      </c>
      <c r="C358" s="6">
        <v>0.4</v>
      </c>
      <c r="D358" s="1" t="s">
        <v>1610</v>
      </c>
      <c r="E358" s="1" t="s">
        <v>1591</v>
      </c>
      <c r="F358" s="1">
        <v>1</v>
      </c>
      <c r="G358" s="1">
        <v>1555.71</v>
      </c>
      <c r="H358" s="1">
        <f>Movimientos_Actinver[[#This Row],[TITLES]]*Movimientos_Actinver[[#This Row],[VALUE]]</f>
        <v>1555.71</v>
      </c>
      <c r="I358" s="1">
        <v>1.56</v>
      </c>
      <c r="J358" s="1">
        <v>0.25</v>
      </c>
      <c r="K358" s="1">
        <v>1557.51</v>
      </c>
    </row>
    <row r="359" spans="1:11" x14ac:dyDescent="0.25">
      <c r="A359" s="5">
        <v>44846</v>
      </c>
      <c r="B359" s="5">
        <f>Movimientos_Actinver[[#This Row],[DATE]]</f>
        <v>44846</v>
      </c>
      <c r="C359" s="6">
        <v>0.4</v>
      </c>
      <c r="D359" s="1" t="s">
        <v>1610</v>
      </c>
      <c r="E359" s="1" t="s">
        <v>1591</v>
      </c>
      <c r="F359" s="1">
        <v>1</v>
      </c>
      <c r="G359" s="1">
        <v>1558.19</v>
      </c>
      <c r="H359" s="1">
        <f>Movimientos_Actinver[[#This Row],[TITLES]]*Movimientos_Actinver[[#This Row],[VALUE]]</f>
        <v>1558.19</v>
      </c>
      <c r="I359" s="1">
        <v>1.56</v>
      </c>
      <c r="J359" s="1">
        <v>0.25</v>
      </c>
      <c r="K359" s="1">
        <v>1560</v>
      </c>
    </row>
    <row r="360" spans="1:11" x14ac:dyDescent="0.25">
      <c r="A360" s="5">
        <v>44846</v>
      </c>
      <c r="B360" s="5">
        <f>Movimientos_Actinver[[#This Row],[DATE]]</f>
        <v>44846</v>
      </c>
      <c r="C360" s="6">
        <v>0.4</v>
      </c>
      <c r="D360" s="1" t="s">
        <v>1610</v>
      </c>
      <c r="E360" s="1" t="s">
        <v>1591</v>
      </c>
      <c r="F360" s="1">
        <v>1</v>
      </c>
      <c r="G360" s="1">
        <v>1561.7</v>
      </c>
      <c r="H360" s="1">
        <f>Movimientos_Actinver[[#This Row],[TITLES]]*Movimientos_Actinver[[#This Row],[VALUE]]</f>
        <v>1561.7</v>
      </c>
      <c r="I360" s="1">
        <v>1.56</v>
      </c>
      <c r="J360" s="1">
        <v>0.25</v>
      </c>
      <c r="K360" s="1">
        <v>1563.51</v>
      </c>
    </row>
    <row r="361" spans="1:11" x14ac:dyDescent="0.25">
      <c r="A361" s="5">
        <v>44846</v>
      </c>
      <c r="B361" s="5">
        <f>Movimientos_Actinver[[#This Row],[DATE]]</f>
        <v>44846</v>
      </c>
      <c r="C361" s="6">
        <v>0.4</v>
      </c>
      <c r="D361" s="1" t="s">
        <v>1610</v>
      </c>
      <c r="E361" s="1" t="s">
        <v>1591</v>
      </c>
      <c r="F361" s="1">
        <v>2</v>
      </c>
      <c r="G361" s="1">
        <v>1532.56</v>
      </c>
      <c r="H361" s="1">
        <f>Movimientos_Actinver[[#This Row],[TITLES]]*Movimientos_Actinver[[#This Row],[VALUE]]</f>
        <v>3065.12</v>
      </c>
      <c r="I361" s="1">
        <v>3.07</v>
      </c>
      <c r="J361" s="1">
        <v>0.49</v>
      </c>
      <c r="K361" s="1">
        <v>3068.68</v>
      </c>
    </row>
    <row r="362" spans="1:11" x14ac:dyDescent="0.25">
      <c r="A362" s="5">
        <v>44846</v>
      </c>
      <c r="B362" s="5">
        <f>Movimientos_Actinver[[#This Row],[DATE]]</f>
        <v>44846</v>
      </c>
      <c r="C362" s="6">
        <v>0.4</v>
      </c>
      <c r="D362" s="1" t="s">
        <v>1610</v>
      </c>
      <c r="E362" s="1" t="s">
        <v>1591</v>
      </c>
      <c r="F362" s="1">
        <v>2</v>
      </c>
      <c r="G362" s="1">
        <v>1550.24</v>
      </c>
      <c r="H362" s="1">
        <f>Movimientos_Actinver[[#This Row],[TITLES]]*Movimientos_Actinver[[#This Row],[VALUE]]</f>
        <v>3100.48</v>
      </c>
      <c r="I362" s="1">
        <v>3.1</v>
      </c>
      <c r="J362" s="1">
        <v>0.5</v>
      </c>
      <c r="K362" s="1">
        <v>3104.08</v>
      </c>
    </row>
    <row r="363" spans="1:11" x14ac:dyDescent="0.25">
      <c r="A363" s="5">
        <v>44846</v>
      </c>
      <c r="B363" s="5">
        <f>Movimientos_Actinver[[#This Row],[DATE]]</f>
        <v>44846</v>
      </c>
      <c r="C363" s="6">
        <v>0.4</v>
      </c>
      <c r="D363" s="1" t="s">
        <v>1610</v>
      </c>
      <c r="E363" s="1" t="s">
        <v>1591</v>
      </c>
      <c r="F363" s="1">
        <v>2</v>
      </c>
      <c r="G363" s="1">
        <v>1555.71</v>
      </c>
      <c r="H363" s="1">
        <f>Movimientos_Actinver[[#This Row],[TITLES]]*Movimientos_Actinver[[#This Row],[VALUE]]</f>
        <v>3111.42</v>
      </c>
      <c r="I363" s="1">
        <v>3.11</v>
      </c>
      <c r="J363" s="1">
        <v>0.5</v>
      </c>
      <c r="K363" s="1">
        <v>3115.03</v>
      </c>
    </row>
    <row r="364" spans="1:11" x14ac:dyDescent="0.25">
      <c r="A364" s="5">
        <v>44846</v>
      </c>
      <c r="B364" s="5">
        <f>Movimientos_Actinver[[#This Row],[DATE]]</f>
        <v>44846</v>
      </c>
      <c r="C364" s="6">
        <v>0.4</v>
      </c>
      <c r="D364" s="1" t="s">
        <v>1610</v>
      </c>
      <c r="E364" s="1" t="s">
        <v>1591</v>
      </c>
      <c r="F364" s="1">
        <v>3</v>
      </c>
      <c r="G364" s="1">
        <v>1551</v>
      </c>
      <c r="H364" s="1">
        <f>Movimientos_Actinver[[#This Row],[TITLES]]*Movimientos_Actinver[[#This Row],[VALUE]]</f>
        <v>4653</v>
      </c>
      <c r="I364" s="1">
        <v>4.6500000000000004</v>
      </c>
      <c r="J364" s="1">
        <v>0.74</v>
      </c>
      <c r="K364" s="1">
        <v>4658.3999999999996</v>
      </c>
    </row>
    <row r="365" spans="1:11" x14ac:dyDescent="0.25">
      <c r="A365" s="5">
        <v>44846</v>
      </c>
      <c r="B365" s="5">
        <f>Movimientos_Actinver[[#This Row],[DATE]]</f>
        <v>44846</v>
      </c>
      <c r="C365" s="6">
        <v>0.4</v>
      </c>
      <c r="D365" s="1" t="s">
        <v>1610</v>
      </c>
      <c r="E365" s="1" t="s">
        <v>1591</v>
      </c>
      <c r="F365" s="1">
        <v>3</v>
      </c>
      <c r="G365" s="1">
        <v>1558.87</v>
      </c>
      <c r="H365" s="1">
        <f>Movimientos_Actinver[[#This Row],[TITLES]]*Movimientos_Actinver[[#This Row],[VALUE]]</f>
        <v>4676.6099999999997</v>
      </c>
      <c r="I365" s="1">
        <v>4.68</v>
      </c>
      <c r="J365" s="1">
        <v>0.75</v>
      </c>
      <c r="K365" s="1">
        <v>4682.03</v>
      </c>
    </row>
    <row r="366" spans="1:11" x14ac:dyDescent="0.25">
      <c r="A366" s="5">
        <v>44846</v>
      </c>
      <c r="B366" s="5">
        <f>Movimientos_Actinver[[#This Row],[DATE]]</f>
        <v>44846</v>
      </c>
      <c r="C366" s="6">
        <v>0.4</v>
      </c>
      <c r="D366" s="1" t="s">
        <v>1610</v>
      </c>
      <c r="E366" s="1" t="s">
        <v>1591</v>
      </c>
      <c r="F366" s="1">
        <v>10</v>
      </c>
      <c r="G366" s="1">
        <v>1530</v>
      </c>
      <c r="H366" s="1">
        <f>Movimientos_Actinver[[#This Row],[TITLES]]*Movimientos_Actinver[[#This Row],[VALUE]]</f>
        <v>15300</v>
      </c>
      <c r="I366" s="1">
        <v>15.3</v>
      </c>
      <c r="J366" s="1">
        <v>2.4500000000000002</v>
      </c>
      <c r="K366" s="1">
        <v>15317.75</v>
      </c>
    </row>
    <row r="367" spans="1:11" x14ac:dyDescent="0.25">
      <c r="A367" s="5">
        <v>44846</v>
      </c>
      <c r="B367" s="5">
        <f>Movimientos_Actinver[[#This Row],[DATE]]</f>
        <v>44846</v>
      </c>
      <c r="C367" s="6">
        <v>0.4</v>
      </c>
      <c r="D367" s="1" t="s">
        <v>1610</v>
      </c>
      <c r="E367" s="1" t="s">
        <v>1591</v>
      </c>
      <c r="F367" s="1">
        <v>10</v>
      </c>
      <c r="G367" s="1">
        <v>1540</v>
      </c>
      <c r="H367" s="1">
        <f>Movimientos_Actinver[[#This Row],[TITLES]]*Movimientos_Actinver[[#This Row],[VALUE]]</f>
        <v>15400</v>
      </c>
      <c r="I367" s="1">
        <v>15.4</v>
      </c>
      <c r="J367" s="1">
        <v>2.46</v>
      </c>
      <c r="K367" s="1">
        <v>15417.86</v>
      </c>
    </row>
    <row r="368" spans="1:11" x14ac:dyDescent="0.25">
      <c r="A368" s="5">
        <v>44846</v>
      </c>
      <c r="B368" s="5">
        <f>Movimientos_Actinver[[#This Row],[DATE]]</f>
        <v>44846</v>
      </c>
      <c r="C368" s="6">
        <v>0.4</v>
      </c>
      <c r="D368" s="1" t="s">
        <v>1610</v>
      </c>
      <c r="E368" s="1" t="s">
        <v>1591</v>
      </c>
      <c r="F368" s="1">
        <v>20</v>
      </c>
      <c r="G368" s="1">
        <v>1555.71</v>
      </c>
      <c r="H368" s="1">
        <f>Movimientos_Actinver[[#This Row],[TITLES]]*Movimientos_Actinver[[#This Row],[VALUE]]</f>
        <v>31114.2</v>
      </c>
      <c r="I368" s="1">
        <v>31.11</v>
      </c>
      <c r="J368" s="1">
        <v>4.9800000000000004</v>
      </c>
      <c r="K368" s="1">
        <v>31150.29</v>
      </c>
    </row>
    <row r="369" spans="1:11" x14ac:dyDescent="0.25">
      <c r="A369" s="5">
        <v>44847</v>
      </c>
      <c r="B369" s="5">
        <f>Movimientos_Actinver[[#This Row],[DATE]]</f>
        <v>44847</v>
      </c>
      <c r="C369" s="6">
        <v>0.39305555555555555</v>
      </c>
      <c r="D369" s="1" t="s">
        <v>1614</v>
      </c>
      <c r="E369" s="1" t="s">
        <v>1611</v>
      </c>
      <c r="F369" s="1">
        <v>50</v>
      </c>
      <c r="G369" s="1">
        <v>1210</v>
      </c>
      <c r="H369" s="1">
        <f>Movimientos_Actinver[[#This Row],[TITLES]]*Movimientos_Actinver[[#This Row],[VALUE]]</f>
        <v>60500</v>
      </c>
      <c r="I369" s="1">
        <v>60.5</v>
      </c>
      <c r="J369" s="1">
        <v>9.68</v>
      </c>
      <c r="K369" s="1">
        <v>60429.82</v>
      </c>
    </row>
    <row r="370" spans="1:11" x14ac:dyDescent="0.25">
      <c r="A370" s="5">
        <v>44847</v>
      </c>
      <c r="B370" s="5">
        <f>Movimientos_Actinver[[#This Row],[DATE]]</f>
        <v>44847</v>
      </c>
      <c r="C370" s="6">
        <v>0.39305555555555555</v>
      </c>
      <c r="D370" s="1" t="s">
        <v>1614</v>
      </c>
      <c r="E370" s="1" t="s">
        <v>1611</v>
      </c>
      <c r="F370" s="1">
        <v>50</v>
      </c>
      <c r="G370" s="1">
        <v>1210</v>
      </c>
      <c r="H370" s="1">
        <f>Movimientos_Actinver[[#This Row],[TITLES]]*Movimientos_Actinver[[#This Row],[VALUE]]</f>
        <v>60500</v>
      </c>
      <c r="I370" s="1">
        <v>60.5</v>
      </c>
      <c r="J370" s="1">
        <v>9.68</v>
      </c>
      <c r="K370" s="1">
        <v>60429.82</v>
      </c>
    </row>
    <row r="371" spans="1:11" x14ac:dyDescent="0.25">
      <c r="A371" s="5">
        <v>44847</v>
      </c>
      <c r="B371" s="5">
        <f>Movimientos_Actinver[[#This Row],[DATE]]</f>
        <v>44847</v>
      </c>
      <c r="C371" s="6">
        <v>0.39305555555555555</v>
      </c>
      <c r="D371" s="1" t="s">
        <v>1614</v>
      </c>
      <c r="E371" s="1" t="s">
        <v>1611</v>
      </c>
      <c r="F371" s="1">
        <v>200</v>
      </c>
      <c r="G371" s="1">
        <v>1210</v>
      </c>
      <c r="H371" s="1">
        <f>Movimientos_Actinver[[#This Row],[TITLES]]*Movimientos_Actinver[[#This Row],[VALUE]]</f>
        <v>242000</v>
      </c>
      <c r="I371" s="1">
        <v>242</v>
      </c>
      <c r="J371" s="1">
        <v>38.72</v>
      </c>
      <c r="K371" s="1">
        <v>241719.28</v>
      </c>
    </row>
    <row r="372" spans="1:11" x14ac:dyDescent="0.25">
      <c r="A372" s="5">
        <v>44847</v>
      </c>
      <c r="B372" s="5">
        <f>Movimientos_Actinver[[#This Row],[DATE]]</f>
        <v>44847</v>
      </c>
      <c r="C372" s="6">
        <v>0.40555555555555556</v>
      </c>
      <c r="D372" s="1" t="s">
        <v>1617</v>
      </c>
      <c r="E372" s="1" t="s">
        <v>1591</v>
      </c>
      <c r="F372" s="1">
        <v>500</v>
      </c>
      <c r="G372" s="1">
        <v>127.53</v>
      </c>
      <c r="H372" s="1">
        <f>Movimientos_Actinver[[#This Row],[TITLES]]*Movimientos_Actinver[[#This Row],[VALUE]]</f>
        <v>63765</v>
      </c>
      <c r="I372" s="1">
        <v>63.77</v>
      </c>
      <c r="J372" s="1">
        <v>10.199999999999999</v>
      </c>
      <c r="K372" s="1">
        <v>63838.97</v>
      </c>
    </row>
    <row r="373" spans="1:11" x14ac:dyDescent="0.25">
      <c r="A373" s="5">
        <v>44847</v>
      </c>
      <c r="B373" s="5">
        <f>Movimientos_Actinver[[#This Row],[DATE]]</f>
        <v>44847</v>
      </c>
      <c r="C373" s="6">
        <v>0.43125000000000002</v>
      </c>
      <c r="D373" s="1" t="s">
        <v>1617</v>
      </c>
      <c r="E373" s="1" t="s">
        <v>1591</v>
      </c>
      <c r="F373" s="1">
        <v>2</v>
      </c>
      <c r="G373" s="1">
        <v>162</v>
      </c>
      <c r="H373" s="1">
        <f>Movimientos_Actinver[[#This Row],[TITLES]]*Movimientos_Actinver[[#This Row],[VALUE]]</f>
        <v>324</v>
      </c>
      <c r="I373" s="1">
        <v>0.32</v>
      </c>
      <c r="J373" s="1">
        <v>0.05</v>
      </c>
      <c r="K373" s="1">
        <v>324.38</v>
      </c>
    </row>
    <row r="374" spans="1:11" x14ac:dyDescent="0.25">
      <c r="A374" s="5">
        <v>44847</v>
      </c>
      <c r="B374" s="5">
        <f>Movimientos_Actinver[[#This Row],[DATE]]</f>
        <v>44847</v>
      </c>
      <c r="C374" s="6">
        <v>0.43125000000000002</v>
      </c>
      <c r="D374" s="1" t="s">
        <v>1617</v>
      </c>
      <c r="E374" s="1" t="s">
        <v>1591</v>
      </c>
      <c r="F374" s="1">
        <v>10</v>
      </c>
      <c r="G374" s="1">
        <v>162</v>
      </c>
      <c r="H374" s="1">
        <f>Movimientos_Actinver[[#This Row],[TITLES]]*Movimientos_Actinver[[#This Row],[VALUE]]</f>
        <v>1620</v>
      </c>
      <c r="I374" s="1">
        <v>1.62</v>
      </c>
      <c r="J374" s="1">
        <v>0.26</v>
      </c>
      <c r="K374" s="1">
        <v>1621.88</v>
      </c>
    </row>
    <row r="375" spans="1:11" x14ac:dyDescent="0.25">
      <c r="A375" s="5">
        <v>44847</v>
      </c>
      <c r="B375" s="5">
        <f>Movimientos_Actinver[[#This Row],[DATE]]</f>
        <v>44847</v>
      </c>
      <c r="C375" s="6">
        <v>0.43125000000000002</v>
      </c>
      <c r="D375" s="1" t="s">
        <v>1617</v>
      </c>
      <c r="E375" s="1" t="s">
        <v>1591</v>
      </c>
      <c r="F375" s="1">
        <v>45</v>
      </c>
      <c r="G375" s="1">
        <v>162</v>
      </c>
      <c r="H375" s="1">
        <f>Movimientos_Actinver[[#This Row],[TITLES]]*Movimientos_Actinver[[#This Row],[VALUE]]</f>
        <v>7290</v>
      </c>
      <c r="I375" s="1">
        <v>7.29</v>
      </c>
      <c r="J375" s="1">
        <v>1.17</v>
      </c>
      <c r="K375" s="1">
        <v>7298.46</v>
      </c>
    </row>
    <row r="376" spans="1:11" x14ac:dyDescent="0.25">
      <c r="A376" s="5">
        <v>44847</v>
      </c>
      <c r="B376" s="5">
        <f>Movimientos_Actinver[[#This Row],[DATE]]</f>
        <v>44847</v>
      </c>
      <c r="C376" s="6">
        <v>0.43125000000000002</v>
      </c>
      <c r="D376" s="1" t="s">
        <v>1617</v>
      </c>
      <c r="E376" s="1" t="s">
        <v>1591</v>
      </c>
      <c r="F376" s="1">
        <v>80</v>
      </c>
      <c r="G376" s="1">
        <v>162.99</v>
      </c>
      <c r="H376" s="1">
        <f>Movimientos_Actinver[[#This Row],[TITLES]]*Movimientos_Actinver[[#This Row],[VALUE]]</f>
        <v>13039.2</v>
      </c>
      <c r="I376" s="1">
        <v>13.04</v>
      </c>
      <c r="J376" s="1">
        <v>2.09</v>
      </c>
      <c r="K376" s="1">
        <v>13054.33</v>
      </c>
    </row>
    <row r="377" spans="1:11" x14ac:dyDescent="0.25">
      <c r="A377" s="5">
        <v>44847</v>
      </c>
      <c r="B377" s="5">
        <f>Movimientos_Actinver[[#This Row],[DATE]]</f>
        <v>44847</v>
      </c>
      <c r="C377" s="6">
        <v>0.43125000000000002</v>
      </c>
      <c r="D377" s="1" t="s">
        <v>1617</v>
      </c>
      <c r="E377" s="1" t="s">
        <v>1591</v>
      </c>
      <c r="F377" s="1">
        <v>100</v>
      </c>
      <c r="G377" s="1">
        <v>162.99</v>
      </c>
      <c r="H377" s="1">
        <f>Movimientos_Actinver[[#This Row],[TITLES]]*Movimientos_Actinver[[#This Row],[VALUE]]</f>
        <v>16299</v>
      </c>
      <c r="I377" s="1">
        <v>16.3</v>
      </c>
      <c r="J377" s="1">
        <v>2.61</v>
      </c>
      <c r="K377" s="1">
        <v>16317.91</v>
      </c>
    </row>
    <row r="378" spans="1:11" x14ac:dyDescent="0.25">
      <c r="A378" s="5">
        <v>44847</v>
      </c>
      <c r="B378" s="5">
        <f>Movimientos_Actinver[[#This Row],[DATE]]</f>
        <v>44847</v>
      </c>
      <c r="C378" s="6">
        <v>0.43125000000000002</v>
      </c>
      <c r="D378" s="1" t="s">
        <v>1617</v>
      </c>
      <c r="E378" s="1" t="s">
        <v>1591</v>
      </c>
      <c r="F378" s="1">
        <v>2163</v>
      </c>
      <c r="G378" s="1">
        <v>162.99</v>
      </c>
      <c r="H378" s="1">
        <f>Movimientos_Actinver[[#This Row],[TITLES]]*Movimientos_Actinver[[#This Row],[VALUE]]</f>
        <v>352547.37</v>
      </c>
      <c r="I378" s="1">
        <v>352.55</v>
      </c>
      <c r="J378" s="1">
        <v>56.41</v>
      </c>
      <c r="K378" s="1">
        <v>352956.32</v>
      </c>
    </row>
    <row r="379" spans="1:11" x14ac:dyDescent="0.25">
      <c r="A379" s="5">
        <v>44847</v>
      </c>
      <c r="B379" s="5">
        <f>Movimientos_Actinver[[#This Row],[DATE]]</f>
        <v>44847</v>
      </c>
      <c r="C379" s="6">
        <v>0.45</v>
      </c>
      <c r="D379" s="1" t="s">
        <v>1597</v>
      </c>
      <c r="E379" s="1" t="s">
        <v>1591</v>
      </c>
      <c r="F379" s="1">
        <v>1</v>
      </c>
      <c r="G379" s="1">
        <v>377</v>
      </c>
      <c r="H379" s="1">
        <f>Movimientos_Actinver[[#This Row],[TITLES]]*Movimientos_Actinver[[#This Row],[VALUE]]</f>
        <v>377</v>
      </c>
      <c r="I379" s="1">
        <v>0.38</v>
      </c>
      <c r="J379" s="1">
        <v>0.06</v>
      </c>
      <c r="K379" s="1">
        <v>377.44</v>
      </c>
    </row>
    <row r="380" spans="1:11" x14ac:dyDescent="0.25">
      <c r="A380" s="5">
        <v>44847</v>
      </c>
      <c r="B380" s="5">
        <f>Movimientos_Actinver[[#This Row],[DATE]]</f>
        <v>44847</v>
      </c>
      <c r="C380" s="6">
        <v>0.45</v>
      </c>
      <c r="D380" s="1" t="s">
        <v>1597</v>
      </c>
      <c r="E380" s="1" t="s">
        <v>1591</v>
      </c>
      <c r="F380" s="1">
        <v>20</v>
      </c>
      <c r="G380" s="1">
        <v>375.12</v>
      </c>
      <c r="H380" s="1">
        <f>Movimientos_Actinver[[#This Row],[TITLES]]*Movimientos_Actinver[[#This Row],[VALUE]]</f>
        <v>7502.4</v>
      </c>
      <c r="I380" s="1">
        <v>7.5</v>
      </c>
      <c r="J380" s="1">
        <v>1.2</v>
      </c>
      <c r="K380" s="1">
        <v>7511.1</v>
      </c>
    </row>
    <row r="381" spans="1:11" x14ac:dyDescent="0.25">
      <c r="A381" s="5">
        <v>44847</v>
      </c>
      <c r="B381" s="5">
        <f>Movimientos_Actinver[[#This Row],[DATE]]</f>
        <v>44847</v>
      </c>
      <c r="C381" s="6">
        <v>0.45</v>
      </c>
      <c r="D381" s="1" t="s">
        <v>1597</v>
      </c>
      <c r="E381" s="1" t="s">
        <v>1591</v>
      </c>
      <c r="F381" s="1">
        <v>71</v>
      </c>
      <c r="G381" s="1">
        <v>377</v>
      </c>
      <c r="H381" s="1">
        <f>Movimientos_Actinver[[#This Row],[TITLES]]*Movimientos_Actinver[[#This Row],[VALUE]]</f>
        <v>26767</v>
      </c>
      <c r="I381" s="1">
        <v>26.77</v>
      </c>
      <c r="J381" s="1">
        <v>4.28</v>
      </c>
      <c r="K381" s="1">
        <v>26798.05</v>
      </c>
    </row>
    <row r="382" spans="1:11" x14ac:dyDescent="0.25">
      <c r="A382" s="5">
        <v>44847</v>
      </c>
      <c r="B382" s="5">
        <f>Movimientos_Actinver[[#This Row],[DATE]]</f>
        <v>44847</v>
      </c>
      <c r="C382" s="6">
        <v>0.45</v>
      </c>
      <c r="D382" s="1" t="s">
        <v>1597</v>
      </c>
      <c r="E382" s="1" t="s">
        <v>1591</v>
      </c>
      <c r="F382" s="1">
        <v>908</v>
      </c>
      <c r="G382" s="1">
        <v>375.12</v>
      </c>
      <c r="H382" s="1">
        <f>Movimientos_Actinver[[#This Row],[TITLES]]*Movimientos_Actinver[[#This Row],[VALUE]]</f>
        <v>340608.96</v>
      </c>
      <c r="I382" s="1">
        <v>340.61</v>
      </c>
      <c r="J382" s="1">
        <v>54.5</v>
      </c>
      <c r="K382" s="1">
        <v>341004.07</v>
      </c>
    </row>
    <row r="383" spans="1:11" x14ac:dyDescent="0.25">
      <c r="A383" s="5">
        <v>44847</v>
      </c>
      <c r="B383" s="5">
        <f>Movimientos_Actinver[[#This Row],[DATE]]</f>
        <v>44847</v>
      </c>
      <c r="C383" s="6">
        <v>0.45069444444444445</v>
      </c>
      <c r="D383" s="1" t="s">
        <v>1610</v>
      </c>
      <c r="E383" s="1" t="s">
        <v>1611</v>
      </c>
      <c r="F383" s="1">
        <v>1</v>
      </c>
      <c r="G383" s="1">
        <v>1405</v>
      </c>
      <c r="H383" s="1">
        <f>Movimientos_Actinver[[#This Row],[TITLES]]*Movimientos_Actinver[[#This Row],[VALUE]]</f>
        <v>1405</v>
      </c>
      <c r="I383" s="1">
        <v>1.41</v>
      </c>
      <c r="J383" s="1">
        <v>0.22</v>
      </c>
      <c r="K383" s="1">
        <v>1403.37</v>
      </c>
    </row>
    <row r="384" spans="1:11" x14ac:dyDescent="0.25">
      <c r="A384" s="5">
        <v>44847</v>
      </c>
      <c r="B384" s="5">
        <f>Movimientos_Actinver[[#This Row],[DATE]]</f>
        <v>44847</v>
      </c>
      <c r="C384" s="6">
        <v>0.45069444444444445</v>
      </c>
      <c r="D384" s="1" t="s">
        <v>1610</v>
      </c>
      <c r="E384" s="1" t="s">
        <v>1611</v>
      </c>
      <c r="F384" s="1">
        <v>1</v>
      </c>
      <c r="G384" s="1">
        <v>1419</v>
      </c>
      <c r="H384" s="1">
        <f>Movimientos_Actinver[[#This Row],[TITLES]]*Movimientos_Actinver[[#This Row],[VALUE]]</f>
        <v>1419</v>
      </c>
      <c r="I384" s="1">
        <v>1.42</v>
      </c>
      <c r="J384" s="1">
        <v>0.23</v>
      </c>
      <c r="K384" s="1">
        <v>1417.35</v>
      </c>
    </row>
    <row r="385" spans="1:11" x14ac:dyDescent="0.25">
      <c r="A385" s="5">
        <v>44847</v>
      </c>
      <c r="B385" s="5">
        <f>Movimientos_Actinver[[#This Row],[DATE]]</f>
        <v>44847</v>
      </c>
      <c r="C385" s="6">
        <v>0.45069444444444445</v>
      </c>
      <c r="D385" s="1" t="s">
        <v>1610</v>
      </c>
      <c r="E385" s="1" t="s">
        <v>1611</v>
      </c>
      <c r="F385" s="1">
        <v>2</v>
      </c>
      <c r="G385" s="1">
        <v>1405</v>
      </c>
      <c r="H385" s="1">
        <f>Movimientos_Actinver[[#This Row],[TITLES]]*Movimientos_Actinver[[#This Row],[VALUE]]</f>
        <v>2810</v>
      </c>
      <c r="I385" s="1">
        <v>2.81</v>
      </c>
      <c r="J385" s="1">
        <v>0.45</v>
      </c>
      <c r="K385" s="1">
        <v>2806.74</v>
      </c>
    </row>
    <row r="386" spans="1:11" x14ac:dyDescent="0.25">
      <c r="A386" s="5">
        <v>44847</v>
      </c>
      <c r="B386" s="5">
        <f>Movimientos_Actinver[[#This Row],[DATE]]</f>
        <v>44847</v>
      </c>
      <c r="C386" s="6">
        <v>0.45069444444444445</v>
      </c>
      <c r="D386" s="1" t="s">
        <v>1610</v>
      </c>
      <c r="E386" s="1" t="s">
        <v>1611</v>
      </c>
      <c r="F386" s="1">
        <v>6</v>
      </c>
      <c r="G386" s="1">
        <v>1410</v>
      </c>
      <c r="H386" s="1">
        <f>Movimientos_Actinver[[#This Row],[TITLES]]*Movimientos_Actinver[[#This Row],[VALUE]]</f>
        <v>8460</v>
      </c>
      <c r="I386" s="1">
        <v>8.4600000000000009</v>
      </c>
      <c r="J386" s="1">
        <v>1.35</v>
      </c>
      <c r="K386" s="1">
        <v>8450.19</v>
      </c>
    </row>
    <row r="387" spans="1:11" x14ac:dyDescent="0.25">
      <c r="A387" s="5">
        <v>44847</v>
      </c>
      <c r="B387" s="5">
        <f>Movimientos_Actinver[[#This Row],[DATE]]</f>
        <v>44847</v>
      </c>
      <c r="C387" s="6">
        <v>0.45069444444444445</v>
      </c>
      <c r="D387" s="1" t="s">
        <v>1610</v>
      </c>
      <c r="E387" s="1" t="s">
        <v>1611</v>
      </c>
      <c r="F387" s="1">
        <v>10</v>
      </c>
      <c r="G387" s="1">
        <v>1405</v>
      </c>
      <c r="H387" s="1">
        <f>Movimientos_Actinver[[#This Row],[TITLES]]*Movimientos_Actinver[[#This Row],[VALUE]]</f>
        <v>14050</v>
      </c>
      <c r="I387" s="1">
        <v>14.05</v>
      </c>
      <c r="J387" s="1">
        <v>2.25</v>
      </c>
      <c r="K387" s="1">
        <v>14033.7</v>
      </c>
    </row>
    <row r="388" spans="1:11" x14ac:dyDescent="0.25">
      <c r="A388" s="5">
        <v>44847</v>
      </c>
      <c r="B388" s="5">
        <f>Movimientos_Actinver[[#This Row],[DATE]]</f>
        <v>44847</v>
      </c>
      <c r="C388" s="6">
        <v>0.45069444444444445</v>
      </c>
      <c r="D388" s="1" t="s">
        <v>1610</v>
      </c>
      <c r="E388" s="1" t="s">
        <v>1611</v>
      </c>
      <c r="F388" s="1">
        <v>39</v>
      </c>
      <c r="G388" s="1">
        <v>1429.99</v>
      </c>
      <c r="H388" s="1">
        <f>Movimientos_Actinver[[#This Row],[TITLES]]*Movimientos_Actinver[[#This Row],[VALUE]]</f>
        <v>55769.61</v>
      </c>
      <c r="I388" s="1">
        <v>55.77</v>
      </c>
      <c r="J388" s="1">
        <v>8.92</v>
      </c>
      <c r="K388" s="1">
        <v>55704.92</v>
      </c>
    </row>
    <row r="389" spans="1:11" x14ac:dyDescent="0.25">
      <c r="A389" s="5">
        <v>44847</v>
      </c>
      <c r="B389" s="5">
        <f>Movimientos_Actinver[[#This Row],[DATE]]</f>
        <v>44847</v>
      </c>
      <c r="C389" s="6">
        <v>0.4597222222222222</v>
      </c>
      <c r="D389" s="1" t="s">
        <v>1614</v>
      </c>
      <c r="E389" s="1" t="s">
        <v>1611</v>
      </c>
      <c r="F389" s="1">
        <v>33</v>
      </c>
      <c r="G389" s="1">
        <v>1092</v>
      </c>
      <c r="H389" s="1">
        <f>Movimientos_Actinver[[#This Row],[TITLES]]*Movimientos_Actinver[[#This Row],[VALUE]]</f>
        <v>36036</v>
      </c>
      <c r="I389" s="1">
        <v>36.04</v>
      </c>
      <c r="J389" s="1">
        <v>5.77</v>
      </c>
      <c r="K389" s="1">
        <v>35994.199999999997</v>
      </c>
    </row>
    <row r="390" spans="1:11" x14ac:dyDescent="0.25">
      <c r="A390" s="5">
        <v>44847</v>
      </c>
      <c r="B390" s="5">
        <f>Movimientos_Actinver[[#This Row],[DATE]]</f>
        <v>44847</v>
      </c>
      <c r="C390" s="6">
        <v>0.4597222222222222</v>
      </c>
      <c r="D390" s="1" t="s">
        <v>1614</v>
      </c>
      <c r="E390" s="1" t="s">
        <v>1611</v>
      </c>
      <c r="F390" s="1">
        <v>77</v>
      </c>
      <c r="G390" s="1">
        <v>1092</v>
      </c>
      <c r="H390" s="1">
        <f>Movimientos_Actinver[[#This Row],[TITLES]]*Movimientos_Actinver[[#This Row],[VALUE]]</f>
        <v>84084</v>
      </c>
      <c r="I390" s="1">
        <v>84.08</v>
      </c>
      <c r="J390" s="1">
        <v>13.45</v>
      </c>
      <c r="K390" s="1">
        <v>83986.46</v>
      </c>
    </row>
    <row r="391" spans="1:11" x14ac:dyDescent="0.25">
      <c r="A391" s="5"/>
      <c r="B391" s="5">
        <f>Movimientos_Actinver[[#This Row],[DATE]]</f>
        <v>0</v>
      </c>
      <c r="C391" s="6"/>
      <c r="D391" s="1" t="s">
        <v>1609</v>
      </c>
      <c r="E391" s="1" t="s">
        <v>1</v>
      </c>
      <c r="F391" s="1"/>
      <c r="G391" s="1"/>
      <c r="H391" s="1">
        <f>Movimientos_Actinver[[#This Row],[TITLES]]*Movimientos_Actinver[[#This Row],[VALUE]]</f>
        <v>0</v>
      </c>
      <c r="I391" s="1"/>
      <c r="J391" s="1"/>
      <c r="K391" s="1"/>
    </row>
    <row r="392" spans="1:11" x14ac:dyDescent="0.25">
      <c r="A392" s="5">
        <v>44844</v>
      </c>
      <c r="B392" s="5">
        <f>Movimientos_Actinver[[#This Row],[DATE]]</f>
        <v>44844</v>
      </c>
      <c r="C392" s="6">
        <v>0.3611111111111111</v>
      </c>
      <c r="D392" s="1" t="s">
        <v>1610</v>
      </c>
      <c r="E392" s="1" t="s">
        <v>1591</v>
      </c>
      <c r="F392" s="1">
        <v>6</v>
      </c>
      <c r="G392" s="1">
        <v>1340</v>
      </c>
      <c r="H392" s="1">
        <f>Movimientos_Actinver[[#This Row],[TITLES]]*Movimientos_Actinver[[#This Row],[VALUE]]</f>
        <v>8040</v>
      </c>
      <c r="I392" s="1">
        <v>8.0399999999999991</v>
      </c>
      <c r="J392" s="1">
        <v>1.29</v>
      </c>
      <c r="K392" s="1">
        <v>8049.33</v>
      </c>
    </row>
    <row r="393" spans="1:11" x14ac:dyDescent="0.25">
      <c r="A393" s="5">
        <v>44844</v>
      </c>
      <c r="B393" s="5">
        <f>Movimientos_Actinver[[#This Row],[DATE]]</f>
        <v>44844</v>
      </c>
      <c r="C393" s="6">
        <v>0.3611111111111111</v>
      </c>
      <c r="D393" s="1" t="s">
        <v>1610</v>
      </c>
      <c r="E393" s="1" t="s">
        <v>1591</v>
      </c>
      <c r="F393" s="1">
        <v>100</v>
      </c>
      <c r="G393" s="1">
        <v>1334.14</v>
      </c>
      <c r="H393" s="1">
        <f>Movimientos_Actinver[[#This Row],[TITLES]]*Movimientos_Actinver[[#This Row],[VALUE]]</f>
        <v>133414</v>
      </c>
      <c r="I393" s="1">
        <v>133.41</v>
      </c>
      <c r="J393" s="1">
        <v>21.35</v>
      </c>
      <c r="K393" s="1">
        <v>133568.76</v>
      </c>
    </row>
    <row r="394" spans="1:11" x14ac:dyDescent="0.25">
      <c r="A394" s="5">
        <v>44844</v>
      </c>
      <c r="B394" s="5">
        <f>Movimientos_Actinver[[#This Row],[DATE]]</f>
        <v>44844</v>
      </c>
      <c r="C394" s="6">
        <v>0.36180555555555555</v>
      </c>
      <c r="D394" s="1" t="s">
        <v>1614</v>
      </c>
      <c r="E394" s="1" t="s">
        <v>1591</v>
      </c>
      <c r="F394" s="1">
        <v>410</v>
      </c>
      <c r="G394" s="1">
        <v>1061</v>
      </c>
      <c r="H394" s="1">
        <f>Movimientos_Actinver[[#This Row],[TITLES]]*Movimientos_Actinver[[#This Row],[VALUE]]</f>
        <v>435010</v>
      </c>
      <c r="I394" s="1">
        <v>435.01</v>
      </c>
      <c r="J394" s="1">
        <v>69.599999999999994</v>
      </c>
      <c r="K394" s="1">
        <v>435514.61</v>
      </c>
    </row>
    <row r="395" spans="1:11" x14ac:dyDescent="0.25">
      <c r="A395" s="5">
        <v>44844</v>
      </c>
      <c r="B395" s="5">
        <f>Movimientos_Actinver[[#This Row],[DATE]]</f>
        <v>44844</v>
      </c>
      <c r="C395" s="6">
        <v>0.38611111111111113</v>
      </c>
      <c r="D395" s="1" t="s">
        <v>1610</v>
      </c>
      <c r="E395" s="1" t="s">
        <v>1591</v>
      </c>
      <c r="F395" s="1">
        <v>47</v>
      </c>
      <c r="G395" s="1">
        <v>1382</v>
      </c>
      <c r="H395" s="1">
        <f>Movimientos_Actinver[[#This Row],[TITLES]]*Movimientos_Actinver[[#This Row],[VALUE]]</f>
        <v>64954</v>
      </c>
      <c r="I395" s="1">
        <v>64.95</v>
      </c>
      <c r="J395" s="1">
        <v>10.39</v>
      </c>
      <c r="K395" s="1">
        <v>65029.35</v>
      </c>
    </row>
    <row r="396" spans="1:11" x14ac:dyDescent="0.25">
      <c r="A396" s="5">
        <v>44844</v>
      </c>
      <c r="B396" s="5">
        <f>Movimientos_Actinver[[#This Row],[DATE]]</f>
        <v>44844</v>
      </c>
      <c r="C396" s="6">
        <v>0.38611111111111113</v>
      </c>
      <c r="D396" s="1" t="s">
        <v>1610</v>
      </c>
      <c r="E396" s="1" t="s">
        <v>1591</v>
      </c>
      <c r="F396" s="1">
        <v>78</v>
      </c>
      <c r="G396" s="1">
        <v>1385</v>
      </c>
      <c r="H396" s="1">
        <f>Movimientos_Actinver[[#This Row],[TITLES]]*Movimientos_Actinver[[#This Row],[VALUE]]</f>
        <v>108030</v>
      </c>
      <c r="I396" s="1">
        <v>108.03</v>
      </c>
      <c r="J396" s="1">
        <v>17.28</v>
      </c>
      <c r="K396" s="1">
        <v>108155.31</v>
      </c>
    </row>
    <row r="397" spans="1:11" x14ac:dyDescent="0.25">
      <c r="A397" s="5">
        <v>44844</v>
      </c>
      <c r="B397" s="5">
        <f>Movimientos_Actinver[[#This Row],[DATE]]</f>
        <v>44844</v>
      </c>
      <c r="C397" s="6">
        <v>0.38611111111111113</v>
      </c>
      <c r="D397" s="1" t="s">
        <v>1610</v>
      </c>
      <c r="E397" s="1" t="s">
        <v>1591</v>
      </c>
      <c r="F397" s="1">
        <v>115</v>
      </c>
      <c r="G397" s="1">
        <v>1385</v>
      </c>
      <c r="H397" s="1">
        <f>Movimientos_Actinver[[#This Row],[TITLES]]*Movimientos_Actinver[[#This Row],[VALUE]]</f>
        <v>159275</v>
      </c>
      <c r="I397" s="1">
        <v>159.28</v>
      </c>
      <c r="J397" s="1">
        <v>25.48</v>
      </c>
      <c r="K397" s="1">
        <v>159459.76</v>
      </c>
    </row>
    <row r="398" spans="1:11" x14ac:dyDescent="0.25">
      <c r="A398" s="5">
        <v>44844</v>
      </c>
      <c r="B398" s="5">
        <f>Movimientos_Actinver[[#This Row],[DATE]]</f>
        <v>44844</v>
      </c>
      <c r="C398" s="6">
        <v>0.4375</v>
      </c>
      <c r="D398" s="1" t="s">
        <v>1615</v>
      </c>
      <c r="E398" s="1" t="s">
        <v>1591</v>
      </c>
      <c r="F398" s="1">
        <v>1</v>
      </c>
      <c r="G398" s="1">
        <v>291</v>
      </c>
      <c r="H398" s="1">
        <f>Movimientos_Actinver[[#This Row],[TITLES]]*Movimientos_Actinver[[#This Row],[VALUE]]</f>
        <v>291</v>
      </c>
      <c r="I398" s="1">
        <v>0.28999999999999998</v>
      </c>
      <c r="J398" s="1">
        <v>0.05</v>
      </c>
      <c r="K398" s="1">
        <v>291.33999999999997</v>
      </c>
    </row>
    <row r="399" spans="1:11" x14ac:dyDescent="0.25">
      <c r="A399" s="5">
        <v>44844</v>
      </c>
      <c r="B399" s="5">
        <f>Movimientos_Actinver[[#This Row],[DATE]]</f>
        <v>44844</v>
      </c>
      <c r="C399" s="6">
        <v>0.4375</v>
      </c>
      <c r="D399" s="1" t="s">
        <v>1615</v>
      </c>
      <c r="E399" s="1" t="s">
        <v>1591</v>
      </c>
      <c r="F399" s="1">
        <v>1</v>
      </c>
      <c r="G399" s="1">
        <v>291</v>
      </c>
      <c r="H399" s="1">
        <f>Movimientos_Actinver[[#This Row],[TITLES]]*Movimientos_Actinver[[#This Row],[VALUE]]</f>
        <v>291</v>
      </c>
      <c r="I399" s="1">
        <v>0.28999999999999998</v>
      </c>
      <c r="J399" s="1">
        <v>0.05</v>
      </c>
      <c r="K399" s="1">
        <v>291.33999999999997</v>
      </c>
    </row>
    <row r="400" spans="1:11" x14ac:dyDescent="0.25">
      <c r="A400" s="5">
        <v>44844</v>
      </c>
      <c r="B400" s="5">
        <f>Movimientos_Actinver[[#This Row],[DATE]]</f>
        <v>44844</v>
      </c>
      <c r="C400" s="6">
        <v>0.4375</v>
      </c>
      <c r="D400" s="1" t="s">
        <v>1615</v>
      </c>
      <c r="E400" s="1" t="s">
        <v>1591</v>
      </c>
      <c r="F400" s="1">
        <v>1</v>
      </c>
      <c r="G400" s="1">
        <v>294</v>
      </c>
      <c r="H400" s="1">
        <f>Movimientos_Actinver[[#This Row],[TITLES]]*Movimientos_Actinver[[#This Row],[VALUE]]</f>
        <v>294</v>
      </c>
      <c r="I400" s="1">
        <v>0.28999999999999998</v>
      </c>
      <c r="J400" s="1">
        <v>0.05</v>
      </c>
      <c r="K400" s="1">
        <v>294.33999999999997</v>
      </c>
    </row>
    <row r="401" spans="1:11" x14ac:dyDescent="0.25">
      <c r="A401" s="5">
        <v>44844</v>
      </c>
      <c r="B401" s="5">
        <f>Movimientos_Actinver[[#This Row],[DATE]]</f>
        <v>44844</v>
      </c>
      <c r="C401" s="6">
        <v>0.4375</v>
      </c>
      <c r="D401" s="1" t="s">
        <v>1615</v>
      </c>
      <c r="E401" s="1" t="s">
        <v>1591</v>
      </c>
      <c r="F401" s="1">
        <v>3</v>
      </c>
      <c r="G401" s="1">
        <v>293.2</v>
      </c>
      <c r="H401" s="1">
        <f>Movimientos_Actinver[[#This Row],[TITLES]]*Movimientos_Actinver[[#This Row],[VALUE]]</f>
        <v>879.59999999999991</v>
      </c>
      <c r="I401" s="1">
        <v>0.88</v>
      </c>
      <c r="J401" s="1">
        <v>0.14000000000000001</v>
      </c>
      <c r="K401" s="1">
        <v>880.62</v>
      </c>
    </row>
    <row r="402" spans="1:11" x14ac:dyDescent="0.25">
      <c r="A402" s="5">
        <v>44844</v>
      </c>
      <c r="B402" s="5">
        <f>Movimientos_Actinver[[#This Row],[DATE]]</f>
        <v>44844</v>
      </c>
      <c r="C402" s="6">
        <v>0.4375</v>
      </c>
      <c r="D402" s="1" t="s">
        <v>1615</v>
      </c>
      <c r="E402" s="1" t="s">
        <v>1591</v>
      </c>
      <c r="F402" s="1">
        <v>5</v>
      </c>
      <c r="G402" s="1">
        <v>295</v>
      </c>
      <c r="H402" s="1">
        <f>Movimientos_Actinver[[#This Row],[TITLES]]*Movimientos_Actinver[[#This Row],[VALUE]]</f>
        <v>1475</v>
      </c>
      <c r="I402" s="1">
        <v>1.48</v>
      </c>
      <c r="J402" s="1">
        <v>0.24</v>
      </c>
      <c r="K402" s="1">
        <v>1476.71</v>
      </c>
    </row>
    <row r="403" spans="1:11" x14ac:dyDescent="0.25">
      <c r="A403" s="5">
        <v>44844</v>
      </c>
      <c r="B403" s="5">
        <f>Movimientos_Actinver[[#This Row],[DATE]]</f>
        <v>44844</v>
      </c>
      <c r="C403" s="6">
        <v>0.4375</v>
      </c>
      <c r="D403" s="1" t="s">
        <v>1615</v>
      </c>
      <c r="E403" s="1" t="s">
        <v>1591</v>
      </c>
      <c r="F403" s="1">
        <v>9</v>
      </c>
      <c r="G403" s="1">
        <v>290</v>
      </c>
      <c r="H403" s="1">
        <f>Movimientos_Actinver[[#This Row],[TITLES]]*Movimientos_Actinver[[#This Row],[VALUE]]</f>
        <v>2610</v>
      </c>
      <c r="I403" s="1">
        <v>2.61</v>
      </c>
      <c r="J403" s="1">
        <v>0.42</v>
      </c>
      <c r="K403" s="1">
        <v>2613.0300000000002</v>
      </c>
    </row>
    <row r="404" spans="1:11" x14ac:dyDescent="0.25">
      <c r="A404" s="5">
        <v>44844</v>
      </c>
      <c r="B404" s="5">
        <f>Movimientos_Actinver[[#This Row],[DATE]]</f>
        <v>44844</v>
      </c>
      <c r="C404" s="6">
        <v>0.4375</v>
      </c>
      <c r="D404" s="1" t="s">
        <v>1615</v>
      </c>
      <c r="E404" s="1" t="s">
        <v>1591</v>
      </c>
      <c r="F404" s="1">
        <v>45</v>
      </c>
      <c r="G404" s="1">
        <v>291.02</v>
      </c>
      <c r="H404" s="1">
        <f>Movimientos_Actinver[[#This Row],[TITLES]]*Movimientos_Actinver[[#This Row],[VALUE]]</f>
        <v>13095.9</v>
      </c>
      <c r="I404" s="1">
        <v>13.1</v>
      </c>
      <c r="J404" s="1">
        <v>2.1</v>
      </c>
      <c r="K404" s="1">
        <v>13111.09</v>
      </c>
    </row>
    <row r="405" spans="1:11" x14ac:dyDescent="0.25">
      <c r="A405" s="5">
        <v>44844</v>
      </c>
      <c r="B405" s="5">
        <f>Movimientos_Actinver[[#This Row],[DATE]]</f>
        <v>44844</v>
      </c>
      <c r="C405" s="6">
        <v>0.43819444444444444</v>
      </c>
      <c r="D405" s="1" t="s">
        <v>1613</v>
      </c>
      <c r="E405" s="1" t="s">
        <v>1591</v>
      </c>
      <c r="F405" s="1">
        <v>2</v>
      </c>
      <c r="G405" s="1">
        <v>561.99</v>
      </c>
      <c r="H405" s="1">
        <f>Movimientos_Actinver[[#This Row],[TITLES]]*Movimientos_Actinver[[#This Row],[VALUE]]</f>
        <v>1123.98</v>
      </c>
      <c r="I405" s="1">
        <v>1.1200000000000001</v>
      </c>
      <c r="J405" s="1">
        <v>0.18</v>
      </c>
      <c r="K405" s="1">
        <v>1125.28</v>
      </c>
    </row>
    <row r="406" spans="1:11" x14ac:dyDescent="0.25">
      <c r="A406" s="5">
        <v>44844</v>
      </c>
      <c r="B406" s="5">
        <f>Movimientos_Actinver[[#This Row],[DATE]]</f>
        <v>44844</v>
      </c>
      <c r="C406" s="6">
        <v>0.43819444444444444</v>
      </c>
      <c r="D406" s="1" t="s">
        <v>1613</v>
      </c>
      <c r="E406" s="1" t="s">
        <v>1591</v>
      </c>
      <c r="F406" s="1">
        <v>6</v>
      </c>
      <c r="G406" s="1">
        <v>563</v>
      </c>
      <c r="H406" s="1">
        <f>Movimientos_Actinver[[#This Row],[TITLES]]*Movimientos_Actinver[[#This Row],[VALUE]]</f>
        <v>3378</v>
      </c>
      <c r="I406" s="1">
        <v>3.38</v>
      </c>
      <c r="J406" s="1">
        <v>0.54</v>
      </c>
      <c r="K406" s="1">
        <v>3381.92</v>
      </c>
    </row>
    <row r="407" spans="1:11" x14ac:dyDescent="0.25">
      <c r="A407" s="5">
        <v>44844</v>
      </c>
      <c r="B407" s="5">
        <f>Movimientos_Actinver[[#This Row],[DATE]]</f>
        <v>44844</v>
      </c>
      <c r="C407" s="6">
        <v>0.43819444444444444</v>
      </c>
      <c r="D407" s="1" t="s">
        <v>1613</v>
      </c>
      <c r="E407" s="1" t="s">
        <v>1591</v>
      </c>
      <c r="F407" s="1">
        <v>7</v>
      </c>
      <c r="G407" s="1">
        <v>566</v>
      </c>
      <c r="H407" s="1">
        <f>Movimientos_Actinver[[#This Row],[TITLES]]*Movimientos_Actinver[[#This Row],[VALUE]]</f>
        <v>3962</v>
      </c>
      <c r="I407" s="1">
        <v>3.96</v>
      </c>
      <c r="J407" s="1">
        <v>0.63</v>
      </c>
      <c r="K407" s="1">
        <v>3966.6</v>
      </c>
    </row>
    <row r="408" spans="1:11" x14ac:dyDescent="0.25">
      <c r="A408" s="5">
        <v>44844</v>
      </c>
      <c r="B408" s="5">
        <f>Movimientos_Actinver[[#This Row],[DATE]]</f>
        <v>44844</v>
      </c>
      <c r="C408" s="6">
        <v>0.43819444444444444</v>
      </c>
      <c r="D408" s="1" t="s">
        <v>1613</v>
      </c>
      <c r="E408" s="1" t="s">
        <v>1591</v>
      </c>
      <c r="F408" s="1">
        <v>20</v>
      </c>
      <c r="G408" s="1">
        <v>568.5</v>
      </c>
      <c r="H408" s="1">
        <f>Movimientos_Actinver[[#This Row],[TITLES]]*Movimientos_Actinver[[#This Row],[VALUE]]</f>
        <v>11370</v>
      </c>
      <c r="I408" s="1">
        <v>11.37</v>
      </c>
      <c r="J408" s="1">
        <v>1.82</v>
      </c>
      <c r="K408" s="1">
        <v>11383.19</v>
      </c>
    </row>
    <row r="409" spans="1:11" x14ac:dyDescent="0.25">
      <c r="A409" s="5">
        <v>44844</v>
      </c>
      <c r="B409" s="5">
        <f>Movimientos_Actinver[[#This Row],[DATE]]</f>
        <v>44844</v>
      </c>
      <c r="C409" s="6">
        <v>0.43888888888888888</v>
      </c>
      <c r="D409" s="1" t="s">
        <v>1616</v>
      </c>
      <c r="E409" s="1" t="s">
        <v>1591</v>
      </c>
      <c r="F409" s="1">
        <v>1</v>
      </c>
      <c r="G409" s="1">
        <v>495</v>
      </c>
      <c r="H409" s="1">
        <f>Movimientos_Actinver[[#This Row],[TITLES]]*Movimientos_Actinver[[#This Row],[VALUE]]</f>
        <v>495</v>
      </c>
      <c r="I409" s="1">
        <v>0.5</v>
      </c>
      <c r="J409" s="1">
        <v>0.08</v>
      </c>
      <c r="K409" s="1">
        <v>495.57</v>
      </c>
    </row>
    <row r="410" spans="1:11" x14ac:dyDescent="0.25">
      <c r="A410" s="5">
        <v>44844</v>
      </c>
      <c r="B410" s="5">
        <f>Movimientos_Actinver[[#This Row],[DATE]]</f>
        <v>44844</v>
      </c>
      <c r="C410" s="6">
        <v>0.43888888888888888</v>
      </c>
      <c r="D410" s="1" t="s">
        <v>1616</v>
      </c>
      <c r="E410" s="1" t="s">
        <v>1591</v>
      </c>
      <c r="F410" s="1">
        <v>1</v>
      </c>
      <c r="G410" s="1">
        <v>495</v>
      </c>
      <c r="H410" s="1">
        <f>Movimientos_Actinver[[#This Row],[TITLES]]*Movimientos_Actinver[[#This Row],[VALUE]]</f>
        <v>495</v>
      </c>
      <c r="I410" s="1">
        <v>0.5</v>
      </c>
      <c r="J410" s="1">
        <v>0.08</v>
      </c>
      <c r="K410" s="1">
        <v>495.57</v>
      </c>
    </row>
    <row r="411" spans="1:11" x14ac:dyDescent="0.25">
      <c r="A411" s="5">
        <v>44844</v>
      </c>
      <c r="B411" s="5">
        <f>Movimientos_Actinver[[#This Row],[DATE]]</f>
        <v>44844</v>
      </c>
      <c r="C411" s="6">
        <v>0.43888888888888888</v>
      </c>
      <c r="D411" s="1" t="s">
        <v>1616</v>
      </c>
      <c r="E411" s="1" t="s">
        <v>1591</v>
      </c>
      <c r="F411" s="1">
        <v>1</v>
      </c>
      <c r="G411" s="1">
        <v>500</v>
      </c>
      <c r="H411" s="1">
        <f>Movimientos_Actinver[[#This Row],[TITLES]]*Movimientos_Actinver[[#This Row],[VALUE]]</f>
        <v>500</v>
      </c>
      <c r="I411" s="1">
        <v>0.5</v>
      </c>
      <c r="J411" s="1">
        <v>0.08</v>
      </c>
      <c r="K411" s="1">
        <v>500.58</v>
      </c>
    </row>
    <row r="412" spans="1:11" x14ac:dyDescent="0.25">
      <c r="A412" s="5">
        <v>44844</v>
      </c>
      <c r="B412" s="5">
        <f>Movimientos_Actinver[[#This Row],[DATE]]</f>
        <v>44844</v>
      </c>
      <c r="C412" s="6">
        <v>0.43888888888888888</v>
      </c>
      <c r="D412" s="1" t="s">
        <v>1616</v>
      </c>
      <c r="E412" s="1" t="s">
        <v>1591</v>
      </c>
      <c r="F412" s="1">
        <v>2</v>
      </c>
      <c r="G412" s="1">
        <v>490.01</v>
      </c>
      <c r="H412" s="1">
        <f>Movimientos_Actinver[[#This Row],[TITLES]]*Movimientos_Actinver[[#This Row],[VALUE]]</f>
        <v>980.02</v>
      </c>
      <c r="I412" s="1">
        <v>0.98</v>
      </c>
      <c r="J412" s="1">
        <v>0.16</v>
      </c>
      <c r="K412" s="1">
        <v>981.16</v>
      </c>
    </row>
    <row r="413" spans="1:11" x14ac:dyDescent="0.25">
      <c r="A413" s="5">
        <v>44844</v>
      </c>
      <c r="B413" s="5">
        <f>Movimientos_Actinver[[#This Row],[DATE]]</f>
        <v>44844</v>
      </c>
      <c r="C413" s="6">
        <v>0.43888888888888888</v>
      </c>
      <c r="D413" s="1" t="s">
        <v>1616</v>
      </c>
      <c r="E413" s="1" t="s">
        <v>1591</v>
      </c>
      <c r="F413" s="1">
        <v>2</v>
      </c>
      <c r="G413" s="1">
        <v>497.8</v>
      </c>
      <c r="H413" s="1">
        <f>Movimientos_Actinver[[#This Row],[TITLES]]*Movimientos_Actinver[[#This Row],[VALUE]]</f>
        <v>995.6</v>
      </c>
      <c r="I413" s="1">
        <v>1</v>
      </c>
      <c r="J413" s="1">
        <v>0.16</v>
      </c>
      <c r="K413" s="1">
        <v>996.75</v>
      </c>
    </row>
    <row r="414" spans="1:11" x14ac:dyDescent="0.25">
      <c r="A414" s="5">
        <v>44844</v>
      </c>
      <c r="B414" s="5">
        <f>Movimientos_Actinver[[#This Row],[DATE]]</f>
        <v>44844</v>
      </c>
      <c r="C414" s="6">
        <v>0.43888888888888888</v>
      </c>
      <c r="D414" s="1" t="s">
        <v>1616</v>
      </c>
      <c r="E414" s="1" t="s">
        <v>1591</v>
      </c>
      <c r="F414" s="1">
        <v>3</v>
      </c>
      <c r="G414" s="1">
        <v>490.01</v>
      </c>
      <c r="H414" s="1">
        <f>Movimientos_Actinver[[#This Row],[TITLES]]*Movimientos_Actinver[[#This Row],[VALUE]]</f>
        <v>1470.03</v>
      </c>
      <c r="I414" s="1">
        <v>1.47</v>
      </c>
      <c r="J414" s="1">
        <v>0.24</v>
      </c>
      <c r="K414" s="1">
        <v>1471.74</v>
      </c>
    </row>
    <row r="415" spans="1:11" x14ac:dyDescent="0.25">
      <c r="A415" s="5">
        <v>44844</v>
      </c>
      <c r="B415" s="5">
        <f>Movimientos_Actinver[[#This Row],[DATE]]</f>
        <v>44844</v>
      </c>
      <c r="C415" s="6">
        <v>0.43888888888888888</v>
      </c>
      <c r="D415" s="1" t="s">
        <v>1616</v>
      </c>
      <c r="E415" s="1" t="s">
        <v>1591</v>
      </c>
      <c r="F415" s="1">
        <v>10</v>
      </c>
      <c r="G415" s="1">
        <v>495.99</v>
      </c>
      <c r="H415" s="1">
        <f>Movimientos_Actinver[[#This Row],[TITLES]]*Movimientos_Actinver[[#This Row],[VALUE]]</f>
        <v>4959.8999999999996</v>
      </c>
      <c r="I415" s="1">
        <v>4.96</v>
      </c>
      <c r="J415" s="1">
        <v>0.79</v>
      </c>
      <c r="K415" s="1">
        <v>4965.6499999999996</v>
      </c>
    </row>
    <row r="416" spans="1:11" x14ac:dyDescent="0.25">
      <c r="A416" s="5">
        <v>44844</v>
      </c>
      <c r="B416" s="5">
        <f>Movimientos_Actinver[[#This Row],[DATE]]</f>
        <v>44844</v>
      </c>
      <c r="C416" s="6">
        <v>0.43888888888888888</v>
      </c>
      <c r="D416" s="1" t="s">
        <v>1616</v>
      </c>
      <c r="E416" s="1" t="s">
        <v>1591</v>
      </c>
      <c r="F416" s="1">
        <v>10</v>
      </c>
      <c r="G416" s="1">
        <v>499</v>
      </c>
      <c r="H416" s="1">
        <f>Movimientos_Actinver[[#This Row],[TITLES]]*Movimientos_Actinver[[#This Row],[VALUE]]</f>
        <v>4990</v>
      </c>
      <c r="I416" s="1">
        <v>4.99</v>
      </c>
      <c r="J416" s="1">
        <v>0.8</v>
      </c>
      <c r="K416" s="1">
        <v>4995.79</v>
      </c>
    </row>
    <row r="417" spans="1:11" x14ac:dyDescent="0.25">
      <c r="A417" s="5">
        <v>44844</v>
      </c>
      <c r="B417" s="5">
        <f>Movimientos_Actinver[[#This Row],[DATE]]</f>
        <v>44844</v>
      </c>
      <c r="C417" s="6">
        <v>0.43888888888888888</v>
      </c>
      <c r="D417" s="1" t="s">
        <v>1616</v>
      </c>
      <c r="E417" s="1" t="s">
        <v>1591</v>
      </c>
      <c r="F417" s="1">
        <v>10</v>
      </c>
      <c r="G417" s="1">
        <v>500</v>
      </c>
      <c r="H417" s="1">
        <f>Movimientos_Actinver[[#This Row],[TITLES]]*Movimientos_Actinver[[#This Row],[VALUE]]</f>
        <v>5000</v>
      </c>
      <c r="I417" s="1">
        <v>5</v>
      </c>
      <c r="J417" s="1">
        <v>0.8</v>
      </c>
      <c r="K417" s="1">
        <v>5005.8</v>
      </c>
    </row>
    <row r="418" spans="1:11" x14ac:dyDescent="0.25">
      <c r="A418" s="5">
        <v>44845</v>
      </c>
      <c r="B418" s="5">
        <f>Movimientos_Actinver[[#This Row],[DATE]]</f>
        <v>44845</v>
      </c>
      <c r="C418" s="6">
        <v>0.61041666666666672</v>
      </c>
      <c r="D418" s="1" t="s">
        <v>1613</v>
      </c>
      <c r="E418" s="1" t="s">
        <v>1611</v>
      </c>
      <c r="F418" s="1">
        <v>35</v>
      </c>
      <c r="G418" s="1">
        <v>585</v>
      </c>
      <c r="H418" s="1">
        <f>Movimientos_Actinver[[#This Row],[TITLES]]*Movimientos_Actinver[[#This Row],[VALUE]]</f>
        <v>20475</v>
      </c>
      <c r="I418" s="1">
        <v>20.48</v>
      </c>
      <c r="J418" s="1">
        <v>3.28</v>
      </c>
      <c r="K418" s="1">
        <v>20451.25</v>
      </c>
    </row>
    <row r="419" spans="1:11" x14ac:dyDescent="0.25">
      <c r="A419" s="5">
        <v>44845</v>
      </c>
      <c r="B419" s="5">
        <f>Movimientos_Actinver[[#This Row],[DATE]]</f>
        <v>44845</v>
      </c>
      <c r="C419" s="6">
        <v>0.61111111111111116</v>
      </c>
      <c r="D419" s="1" t="s">
        <v>1610</v>
      </c>
      <c r="E419" s="1" t="s">
        <v>1611</v>
      </c>
      <c r="F419" s="1">
        <v>1</v>
      </c>
      <c r="G419" s="1">
        <v>1535.81</v>
      </c>
      <c r="H419" s="1">
        <f>Movimientos_Actinver[[#This Row],[TITLES]]*Movimientos_Actinver[[#This Row],[VALUE]]</f>
        <v>1535.81</v>
      </c>
      <c r="I419" s="1">
        <v>1.54</v>
      </c>
      <c r="J419" s="1">
        <v>0.25</v>
      </c>
      <c r="K419" s="1">
        <v>1534.03</v>
      </c>
    </row>
    <row r="420" spans="1:11" x14ac:dyDescent="0.25">
      <c r="A420" s="5">
        <v>44845</v>
      </c>
      <c r="B420" s="5">
        <f>Movimientos_Actinver[[#This Row],[DATE]]</f>
        <v>44845</v>
      </c>
      <c r="C420" s="6">
        <v>0.61111111111111116</v>
      </c>
      <c r="D420" s="1" t="s">
        <v>1610</v>
      </c>
      <c r="E420" s="1" t="s">
        <v>1611</v>
      </c>
      <c r="F420" s="1">
        <v>1</v>
      </c>
      <c r="G420" s="1">
        <v>1540</v>
      </c>
      <c r="H420" s="1">
        <f>Movimientos_Actinver[[#This Row],[TITLES]]*Movimientos_Actinver[[#This Row],[VALUE]]</f>
        <v>1540</v>
      </c>
      <c r="I420" s="1">
        <v>1.54</v>
      </c>
      <c r="J420" s="1">
        <v>0.25</v>
      </c>
      <c r="K420" s="1">
        <v>1538.21</v>
      </c>
    </row>
    <row r="421" spans="1:11" x14ac:dyDescent="0.25">
      <c r="A421" s="5">
        <v>44845</v>
      </c>
      <c r="B421" s="5">
        <f>Movimientos_Actinver[[#This Row],[DATE]]</f>
        <v>44845</v>
      </c>
      <c r="C421" s="6">
        <v>0.61111111111111116</v>
      </c>
      <c r="D421" s="1" t="s">
        <v>1610</v>
      </c>
      <c r="E421" s="1" t="s">
        <v>1611</v>
      </c>
      <c r="F421" s="1">
        <v>40</v>
      </c>
      <c r="G421" s="1">
        <v>1537.21</v>
      </c>
      <c r="H421" s="1">
        <f>Movimientos_Actinver[[#This Row],[TITLES]]*Movimientos_Actinver[[#This Row],[VALUE]]</f>
        <v>61488.4</v>
      </c>
      <c r="I421" s="1">
        <v>61.49</v>
      </c>
      <c r="J421" s="1">
        <v>9.84</v>
      </c>
      <c r="K421" s="1">
        <v>61417.07</v>
      </c>
    </row>
    <row r="422" spans="1:11" x14ac:dyDescent="0.25">
      <c r="A422" s="5">
        <v>44845</v>
      </c>
      <c r="B422" s="5">
        <f>Movimientos_Actinver[[#This Row],[DATE]]</f>
        <v>44845</v>
      </c>
      <c r="C422" s="6">
        <v>0.61111111111111116</v>
      </c>
      <c r="D422" s="1" t="s">
        <v>1610</v>
      </c>
      <c r="E422" s="1" t="s">
        <v>1611</v>
      </c>
      <c r="F422" s="1">
        <v>304</v>
      </c>
      <c r="G422" s="1">
        <v>1540</v>
      </c>
      <c r="H422" s="1">
        <f>Movimientos_Actinver[[#This Row],[TITLES]]*Movimientos_Actinver[[#This Row],[VALUE]]</f>
        <v>468160</v>
      </c>
      <c r="I422" s="1">
        <v>468.16</v>
      </c>
      <c r="J422" s="1">
        <v>74.91</v>
      </c>
      <c r="K422" s="1">
        <v>467616.93</v>
      </c>
    </row>
    <row r="423" spans="1:11" x14ac:dyDescent="0.25">
      <c r="A423" s="5">
        <v>44845</v>
      </c>
      <c r="B423" s="5">
        <f>Movimientos_Actinver[[#This Row],[DATE]]</f>
        <v>44845</v>
      </c>
      <c r="C423" s="6">
        <v>0.61388888888888893</v>
      </c>
      <c r="D423" s="1" t="s">
        <v>1615</v>
      </c>
      <c r="E423" s="1" t="s">
        <v>1591</v>
      </c>
      <c r="F423" s="1">
        <v>3</v>
      </c>
      <c r="G423" s="1">
        <v>296.01</v>
      </c>
      <c r="H423" s="1">
        <f>Movimientos_Actinver[[#This Row],[TITLES]]*Movimientos_Actinver[[#This Row],[VALUE]]</f>
        <v>888.03</v>
      </c>
      <c r="I423" s="1">
        <v>0.89</v>
      </c>
      <c r="J423" s="1">
        <v>0.14000000000000001</v>
      </c>
      <c r="K423" s="1">
        <v>889.06</v>
      </c>
    </row>
    <row r="424" spans="1:11" x14ac:dyDescent="0.25">
      <c r="A424" s="5">
        <v>44846</v>
      </c>
      <c r="B424" s="5">
        <f>Movimientos_Actinver[[#This Row],[DATE]]</f>
        <v>44846</v>
      </c>
      <c r="C424" s="6">
        <v>0.4</v>
      </c>
      <c r="D424" s="1" t="s">
        <v>1610</v>
      </c>
      <c r="E424" s="1" t="s">
        <v>1591</v>
      </c>
      <c r="F424" s="1">
        <v>1</v>
      </c>
      <c r="G424" s="1">
        <v>1530.56</v>
      </c>
      <c r="H424" s="1">
        <f>Movimientos_Actinver[[#This Row],[TITLES]]*Movimientos_Actinver[[#This Row],[VALUE]]</f>
        <v>1530.56</v>
      </c>
      <c r="I424" s="1">
        <v>1.53</v>
      </c>
      <c r="J424" s="1">
        <v>0.24</v>
      </c>
      <c r="K424" s="1">
        <v>1532.34</v>
      </c>
    </row>
    <row r="425" spans="1:11" x14ac:dyDescent="0.25">
      <c r="A425" s="5">
        <v>44846</v>
      </c>
      <c r="B425" s="5">
        <f>Movimientos_Actinver[[#This Row],[DATE]]</f>
        <v>44846</v>
      </c>
      <c r="C425" s="6">
        <v>0.4</v>
      </c>
      <c r="D425" s="1" t="s">
        <v>1610</v>
      </c>
      <c r="E425" s="1" t="s">
        <v>1591</v>
      </c>
      <c r="F425" s="1">
        <v>1</v>
      </c>
      <c r="G425" s="1">
        <v>1535</v>
      </c>
      <c r="H425" s="1">
        <f>Movimientos_Actinver[[#This Row],[TITLES]]*Movimientos_Actinver[[#This Row],[VALUE]]</f>
        <v>1535</v>
      </c>
      <c r="I425" s="1">
        <v>1.54</v>
      </c>
      <c r="J425" s="1">
        <v>0.25</v>
      </c>
      <c r="K425" s="1">
        <v>1536.78</v>
      </c>
    </row>
    <row r="426" spans="1:11" x14ac:dyDescent="0.25">
      <c r="A426" s="5">
        <v>44846</v>
      </c>
      <c r="B426" s="5">
        <f>Movimientos_Actinver[[#This Row],[DATE]]</f>
        <v>44846</v>
      </c>
      <c r="C426" s="6">
        <v>0.4</v>
      </c>
      <c r="D426" s="1" t="s">
        <v>1610</v>
      </c>
      <c r="E426" s="1" t="s">
        <v>1591</v>
      </c>
      <c r="F426" s="1">
        <v>1</v>
      </c>
      <c r="G426" s="1">
        <v>1536</v>
      </c>
      <c r="H426" s="1">
        <f>Movimientos_Actinver[[#This Row],[TITLES]]*Movimientos_Actinver[[#This Row],[VALUE]]</f>
        <v>1536</v>
      </c>
      <c r="I426" s="1">
        <v>1.54</v>
      </c>
      <c r="J426" s="1">
        <v>0.25</v>
      </c>
      <c r="K426" s="1">
        <v>1537.78</v>
      </c>
    </row>
    <row r="427" spans="1:11" x14ac:dyDescent="0.25">
      <c r="A427" s="5">
        <v>44846</v>
      </c>
      <c r="B427" s="5">
        <f>Movimientos_Actinver[[#This Row],[DATE]]</f>
        <v>44846</v>
      </c>
      <c r="C427" s="6">
        <v>0.4</v>
      </c>
      <c r="D427" s="1" t="s">
        <v>1610</v>
      </c>
      <c r="E427" s="1" t="s">
        <v>1591</v>
      </c>
      <c r="F427" s="1">
        <v>1</v>
      </c>
      <c r="G427" s="1">
        <v>1553.71</v>
      </c>
      <c r="H427" s="1">
        <f>Movimientos_Actinver[[#This Row],[TITLES]]*Movimientos_Actinver[[#This Row],[VALUE]]</f>
        <v>1553.71</v>
      </c>
      <c r="I427" s="1">
        <v>1.55</v>
      </c>
      <c r="J427" s="1">
        <v>0.25</v>
      </c>
      <c r="K427" s="1">
        <v>1555.51</v>
      </c>
    </row>
    <row r="428" spans="1:11" x14ac:dyDescent="0.25">
      <c r="A428" s="5">
        <v>44846</v>
      </c>
      <c r="B428" s="5">
        <f>Movimientos_Actinver[[#This Row],[DATE]]</f>
        <v>44846</v>
      </c>
      <c r="C428" s="6">
        <v>0.4</v>
      </c>
      <c r="D428" s="1" t="s">
        <v>1610</v>
      </c>
      <c r="E428" s="1" t="s">
        <v>1591</v>
      </c>
      <c r="F428" s="1">
        <v>1</v>
      </c>
      <c r="G428" s="1">
        <v>1555.71</v>
      </c>
      <c r="H428" s="1">
        <f>Movimientos_Actinver[[#This Row],[TITLES]]*Movimientos_Actinver[[#This Row],[VALUE]]</f>
        <v>1555.71</v>
      </c>
      <c r="I428" s="1">
        <v>1.56</v>
      </c>
      <c r="J428" s="1">
        <v>0.25</v>
      </c>
      <c r="K428" s="1">
        <v>1557.51</v>
      </c>
    </row>
    <row r="429" spans="1:11" x14ac:dyDescent="0.25">
      <c r="A429" s="5">
        <v>44846</v>
      </c>
      <c r="B429" s="5">
        <f>Movimientos_Actinver[[#This Row],[DATE]]</f>
        <v>44846</v>
      </c>
      <c r="C429" s="6">
        <v>0.4</v>
      </c>
      <c r="D429" s="1" t="s">
        <v>1610</v>
      </c>
      <c r="E429" s="1" t="s">
        <v>1591</v>
      </c>
      <c r="F429" s="1">
        <v>1</v>
      </c>
      <c r="G429" s="1">
        <v>1558.19</v>
      </c>
      <c r="H429" s="1">
        <f>Movimientos_Actinver[[#This Row],[TITLES]]*Movimientos_Actinver[[#This Row],[VALUE]]</f>
        <v>1558.19</v>
      </c>
      <c r="I429" s="1">
        <v>1.56</v>
      </c>
      <c r="J429" s="1">
        <v>0.25</v>
      </c>
      <c r="K429" s="1">
        <v>1560</v>
      </c>
    </row>
    <row r="430" spans="1:11" x14ac:dyDescent="0.25">
      <c r="A430" s="5">
        <v>44846</v>
      </c>
      <c r="B430" s="5">
        <f>Movimientos_Actinver[[#This Row],[DATE]]</f>
        <v>44846</v>
      </c>
      <c r="C430" s="6">
        <v>0.4</v>
      </c>
      <c r="D430" s="1" t="s">
        <v>1610</v>
      </c>
      <c r="E430" s="1" t="s">
        <v>1591</v>
      </c>
      <c r="F430" s="1">
        <v>1</v>
      </c>
      <c r="G430" s="1">
        <v>1561.7</v>
      </c>
      <c r="H430" s="1">
        <f>Movimientos_Actinver[[#This Row],[TITLES]]*Movimientos_Actinver[[#This Row],[VALUE]]</f>
        <v>1561.7</v>
      </c>
      <c r="I430" s="1">
        <v>1.56</v>
      </c>
      <c r="J430" s="1">
        <v>0.25</v>
      </c>
      <c r="K430" s="1">
        <v>1563.51</v>
      </c>
    </row>
    <row r="431" spans="1:11" x14ac:dyDescent="0.25">
      <c r="A431" s="5">
        <v>44846</v>
      </c>
      <c r="B431" s="5">
        <f>Movimientos_Actinver[[#This Row],[DATE]]</f>
        <v>44846</v>
      </c>
      <c r="C431" s="6">
        <v>0.4</v>
      </c>
      <c r="D431" s="1" t="s">
        <v>1610</v>
      </c>
      <c r="E431" s="1" t="s">
        <v>1591</v>
      </c>
      <c r="F431" s="1">
        <v>2</v>
      </c>
      <c r="G431" s="1">
        <v>1532.56</v>
      </c>
      <c r="H431" s="1">
        <f>Movimientos_Actinver[[#This Row],[TITLES]]*Movimientos_Actinver[[#This Row],[VALUE]]</f>
        <v>3065.12</v>
      </c>
      <c r="I431" s="1">
        <v>3.07</v>
      </c>
      <c r="J431" s="1">
        <v>0.49</v>
      </c>
      <c r="K431" s="1">
        <v>3068.68</v>
      </c>
    </row>
    <row r="432" spans="1:11" x14ac:dyDescent="0.25">
      <c r="A432" s="5">
        <v>44846</v>
      </c>
      <c r="B432" s="5">
        <f>Movimientos_Actinver[[#This Row],[DATE]]</f>
        <v>44846</v>
      </c>
      <c r="C432" s="6">
        <v>0.4</v>
      </c>
      <c r="D432" s="1" t="s">
        <v>1610</v>
      </c>
      <c r="E432" s="1" t="s">
        <v>1591</v>
      </c>
      <c r="F432" s="1">
        <v>2</v>
      </c>
      <c r="G432" s="1">
        <v>1550.24</v>
      </c>
      <c r="H432" s="1">
        <f>Movimientos_Actinver[[#This Row],[TITLES]]*Movimientos_Actinver[[#This Row],[VALUE]]</f>
        <v>3100.48</v>
      </c>
      <c r="I432" s="1">
        <v>3.1</v>
      </c>
      <c r="J432" s="1">
        <v>0.5</v>
      </c>
      <c r="K432" s="1">
        <v>3104.08</v>
      </c>
    </row>
    <row r="433" spans="1:11" x14ac:dyDescent="0.25">
      <c r="A433" s="5">
        <v>44846</v>
      </c>
      <c r="B433" s="5">
        <f>Movimientos_Actinver[[#This Row],[DATE]]</f>
        <v>44846</v>
      </c>
      <c r="C433" s="6">
        <v>0.4</v>
      </c>
      <c r="D433" s="1" t="s">
        <v>1610</v>
      </c>
      <c r="E433" s="1" t="s">
        <v>1591</v>
      </c>
      <c r="F433" s="1">
        <v>2</v>
      </c>
      <c r="G433" s="1">
        <v>1555.71</v>
      </c>
      <c r="H433" s="1">
        <f>Movimientos_Actinver[[#This Row],[TITLES]]*Movimientos_Actinver[[#This Row],[VALUE]]</f>
        <v>3111.42</v>
      </c>
      <c r="I433" s="1">
        <v>3.11</v>
      </c>
      <c r="J433" s="1">
        <v>0.5</v>
      </c>
      <c r="K433" s="1">
        <v>3115.03</v>
      </c>
    </row>
    <row r="434" spans="1:11" x14ac:dyDescent="0.25">
      <c r="A434" s="5">
        <v>44846</v>
      </c>
      <c r="B434" s="5">
        <f>Movimientos_Actinver[[#This Row],[DATE]]</f>
        <v>44846</v>
      </c>
      <c r="C434" s="6">
        <v>0.4</v>
      </c>
      <c r="D434" s="1" t="s">
        <v>1610</v>
      </c>
      <c r="E434" s="1" t="s">
        <v>1591</v>
      </c>
      <c r="F434" s="1">
        <v>3</v>
      </c>
      <c r="G434" s="1">
        <v>1551</v>
      </c>
      <c r="H434" s="1">
        <f>Movimientos_Actinver[[#This Row],[TITLES]]*Movimientos_Actinver[[#This Row],[VALUE]]</f>
        <v>4653</v>
      </c>
      <c r="I434" s="1">
        <v>4.6500000000000004</v>
      </c>
      <c r="J434" s="1">
        <v>0.74</v>
      </c>
      <c r="K434" s="1">
        <v>4658.3999999999996</v>
      </c>
    </row>
    <row r="435" spans="1:11" x14ac:dyDescent="0.25">
      <c r="A435" s="5">
        <v>44846</v>
      </c>
      <c r="B435" s="5">
        <f>Movimientos_Actinver[[#This Row],[DATE]]</f>
        <v>44846</v>
      </c>
      <c r="C435" s="6">
        <v>0.4</v>
      </c>
      <c r="D435" s="1" t="s">
        <v>1610</v>
      </c>
      <c r="E435" s="1" t="s">
        <v>1591</v>
      </c>
      <c r="F435" s="1">
        <v>3</v>
      </c>
      <c r="G435" s="1">
        <v>1558.87</v>
      </c>
      <c r="H435" s="1">
        <f>Movimientos_Actinver[[#This Row],[TITLES]]*Movimientos_Actinver[[#This Row],[VALUE]]</f>
        <v>4676.6099999999997</v>
      </c>
      <c r="I435" s="1">
        <v>4.68</v>
      </c>
      <c r="J435" s="1">
        <v>0.75</v>
      </c>
      <c r="K435" s="1">
        <v>4682.03</v>
      </c>
    </row>
    <row r="436" spans="1:11" x14ac:dyDescent="0.25">
      <c r="A436" s="5">
        <v>44846</v>
      </c>
      <c r="B436" s="5">
        <f>Movimientos_Actinver[[#This Row],[DATE]]</f>
        <v>44846</v>
      </c>
      <c r="C436" s="6">
        <v>0.4</v>
      </c>
      <c r="D436" s="1" t="s">
        <v>1610</v>
      </c>
      <c r="E436" s="1" t="s">
        <v>1591</v>
      </c>
      <c r="F436" s="1">
        <v>10</v>
      </c>
      <c r="G436" s="1">
        <v>1530</v>
      </c>
      <c r="H436" s="1">
        <f>Movimientos_Actinver[[#This Row],[TITLES]]*Movimientos_Actinver[[#This Row],[VALUE]]</f>
        <v>15300</v>
      </c>
      <c r="I436" s="1">
        <v>15.3</v>
      </c>
      <c r="J436" s="1">
        <v>2.4500000000000002</v>
      </c>
      <c r="K436" s="1">
        <v>15317.75</v>
      </c>
    </row>
    <row r="437" spans="1:11" x14ac:dyDescent="0.25">
      <c r="A437" s="5">
        <v>44846</v>
      </c>
      <c r="B437" s="5">
        <f>Movimientos_Actinver[[#This Row],[DATE]]</f>
        <v>44846</v>
      </c>
      <c r="C437" s="6">
        <v>0.4</v>
      </c>
      <c r="D437" s="1" t="s">
        <v>1610</v>
      </c>
      <c r="E437" s="1" t="s">
        <v>1591</v>
      </c>
      <c r="F437" s="1">
        <v>10</v>
      </c>
      <c r="G437" s="1">
        <v>1540</v>
      </c>
      <c r="H437" s="1">
        <f>Movimientos_Actinver[[#This Row],[TITLES]]*Movimientos_Actinver[[#This Row],[VALUE]]</f>
        <v>15400</v>
      </c>
      <c r="I437" s="1">
        <v>15.4</v>
      </c>
      <c r="J437" s="1">
        <v>2.46</v>
      </c>
      <c r="K437" s="1">
        <v>15417.86</v>
      </c>
    </row>
    <row r="438" spans="1:11" x14ac:dyDescent="0.25">
      <c r="A438" s="5">
        <v>44846</v>
      </c>
      <c r="B438" s="5">
        <f>Movimientos_Actinver[[#This Row],[DATE]]</f>
        <v>44846</v>
      </c>
      <c r="C438" s="6">
        <v>0.4</v>
      </c>
      <c r="D438" s="1" t="s">
        <v>1610</v>
      </c>
      <c r="E438" s="1" t="s">
        <v>1591</v>
      </c>
      <c r="F438" s="1">
        <v>20</v>
      </c>
      <c r="G438" s="1">
        <v>1555.71</v>
      </c>
      <c r="H438" s="1">
        <f>Movimientos_Actinver[[#This Row],[TITLES]]*Movimientos_Actinver[[#This Row],[VALUE]]</f>
        <v>31114.2</v>
      </c>
      <c r="I438" s="1">
        <v>31.11</v>
      </c>
      <c r="J438" s="1">
        <v>4.9800000000000004</v>
      </c>
      <c r="K438" s="1">
        <v>31150.29</v>
      </c>
    </row>
    <row r="439" spans="1:11" x14ac:dyDescent="0.25">
      <c r="A439" s="5">
        <v>44847</v>
      </c>
      <c r="B439" s="5">
        <f>Movimientos_Actinver[[#This Row],[DATE]]</f>
        <v>44847</v>
      </c>
      <c r="C439" s="6">
        <v>0.39305555555555555</v>
      </c>
      <c r="D439" s="1" t="s">
        <v>1614</v>
      </c>
      <c r="E439" s="1" t="s">
        <v>1611</v>
      </c>
      <c r="F439" s="1">
        <v>50</v>
      </c>
      <c r="G439" s="1">
        <v>1210</v>
      </c>
      <c r="H439" s="1">
        <f>Movimientos_Actinver[[#This Row],[TITLES]]*Movimientos_Actinver[[#This Row],[VALUE]]</f>
        <v>60500</v>
      </c>
      <c r="I439" s="1">
        <v>60.5</v>
      </c>
      <c r="J439" s="1">
        <v>9.68</v>
      </c>
      <c r="K439" s="1">
        <v>60429.82</v>
      </c>
    </row>
    <row r="440" spans="1:11" x14ac:dyDescent="0.25">
      <c r="A440" s="5">
        <v>44847</v>
      </c>
      <c r="B440" s="5">
        <f>Movimientos_Actinver[[#This Row],[DATE]]</f>
        <v>44847</v>
      </c>
      <c r="C440" s="6">
        <v>0.39305555555555555</v>
      </c>
      <c r="D440" s="1" t="s">
        <v>1614</v>
      </c>
      <c r="E440" s="1" t="s">
        <v>1611</v>
      </c>
      <c r="F440" s="1">
        <v>50</v>
      </c>
      <c r="G440" s="1">
        <v>1210</v>
      </c>
      <c r="H440" s="1">
        <f>Movimientos_Actinver[[#This Row],[TITLES]]*Movimientos_Actinver[[#This Row],[VALUE]]</f>
        <v>60500</v>
      </c>
      <c r="I440" s="1">
        <v>60.5</v>
      </c>
      <c r="J440" s="1">
        <v>9.68</v>
      </c>
      <c r="K440" s="1">
        <v>60429.82</v>
      </c>
    </row>
    <row r="441" spans="1:11" x14ac:dyDescent="0.25">
      <c r="A441" s="5">
        <v>44847</v>
      </c>
      <c r="B441" s="5">
        <f>Movimientos_Actinver[[#This Row],[DATE]]</f>
        <v>44847</v>
      </c>
      <c r="C441" s="6">
        <v>0.39305555555555555</v>
      </c>
      <c r="D441" s="1" t="s">
        <v>1614</v>
      </c>
      <c r="E441" s="1" t="s">
        <v>1611</v>
      </c>
      <c r="F441" s="1">
        <v>200</v>
      </c>
      <c r="G441" s="1">
        <v>1210</v>
      </c>
      <c r="H441" s="1">
        <f>Movimientos_Actinver[[#This Row],[TITLES]]*Movimientos_Actinver[[#This Row],[VALUE]]</f>
        <v>242000</v>
      </c>
      <c r="I441" s="1">
        <v>242</v>
      </c>
      <c r="J441" s="1">
        <v>38.72</v>
      </c>
      <c r="K441" s="1">
        <v>241719.28</v>
      </c>
    </row>
    <row r="442" spans="1:11" x14ac:dyDescent="0.25">
      <c r="A442" s="5">
        <v>44847</v>
      </c>
      <c r="B442" s="5">
        <f>Movimientos_Actinver[[#This Row],[DATE]]</f>
        <v>44847</v>
      </c>
      <c r="C442" s="6">
        <v>0.40555555555555556</v>
      </c>
      <c r="D442" s="1" t="s">
        <v>1617</v>
      </c>
      <c r="E442" s="1" t="s">
        <v>1591</v>
      </c>
      <c r="F442" s="1">
        <v>500</v>
      </c>
      <c r="G442" s="1">
        <v>127.53</v>
      </c>
      <c r="H442" s="1">
        <f>Movimientos_Actinver[[#This Row],[TITLES]]*Movimientos_Actinver[[#This Row],[VALUE]]</f>
        <v>63765</v>
      </c>
      <c r="I442" s="1">
        <v>63.77</v>
      </c>
      <c r="J442" s="1">
        <v>10.199999999999999</v>
      </c>
      <c r="K442" s="1">
        <v>63838.97</v>
      </c>
    </row>
    <row r="443" spans="1:11" x14ac:dyDescent="0.25">
      <c r="A443" s="5">
        <v>44847</v>
      </c>
      <c r="B443" s="5">
        <f>Movimientos_Actinver[[#This Row],[DATE]]</f>
        <v>44847</v>
      </c>
      <c r="C443" s="6">
        <v>0.43125000000000002</v>
      </c>
      <c r="D443" s="1" t="s">
        <v>1617</v>
      </c>
      <c r="E443" s="1" t="s">
        <v>1591</v>
      </c>
      <c r="F443" s="1">
        <v>2</v>
      </c>
      <c r="G443" s="1">
        <v>162</v>
      </c>
      <c r="H443" s="1">
        <f>Movimientos_Actinver[[#This Row],[TITLES]]*Movimientos_Actinver[[#This Row],[VALUE]]</f>
        <v>324</v>
      </c>
      <c r="I443" s="1">
        <v>0.32</v>
      </c>
      <c r="J443" s="1">
        <v>0.05</v>
      </c>
      <c r="K443" s="1">
        <v>324.38</v>
      </c>
    </row>
    <row r="444" spans="1:11" x14ac:dyDescent="0.25">
      <c r="A444" s="5">
        <v>44847</v>
      </c>
      <c r="B444" s="5">
        <f>Movimientos_Actinver[[#This Row],[DATE]]</f>
        <v>44847</v>
      </c>
      <c r="C444" s="6">
        <v>0.43125000000000002</v>
      </c>
      <c r="D444" s="1" t="s">
        <v>1617</v>
      </c>
      <c r="E444" s="1" t="s">
        <v>1591</v>
      </c>
      <c r="F444" s="1">
        <v>10</v>
      </c>
      <c r="G444" s="1">
        <v>162</v>
      </c>
      <c r="H444" s="1">
        <f>Movimientos_Actinver[[#This Row],[TITLES]]*Movimientos_Actinver[[#This Row],[VALUE]]</f>
        <v>1620</v>
      </c>
      <c r="I444" s="1">
        <v>1.62</v>
      </c>
      <c r="J444" s="1">
        <v>0.26</v>
      </c>
      <c r="K444" s="1">
        <v>1621.88</v>
      </c>
    </row>
    <row r="445" spans="1:11" x14ac:dyDescent="0.25">
      <c r="A445" s="5">
        <v>44847</v>
      </c>
      <c r="B445" s="5">
        <f>Movimientos_Actinver[[#This Row],[DATE]]</f>
        <v>44847</v>
      </c>
      <c r="C445" s="6">
        <v>0.43125000000000002</v>
      </c>
      <c r="D445" s="1" t="s">
        <v>1617</v>
      </c>
      <c r="E445" s="1" t="s">
        <v>1591</v>
      </c>
      <c r="F445" s="1">
        <v>45</v>
      </c>
      <c r="G445" s="1">
        <v>162</v>
      </c>
      <c r="H445" s="1">
        <f>Movimientos_Actinver[[#This Row],[TITLES]]*Movimientos_Actinver[[#This Row],[VALUE]]</f>
        <v>7290</v>
      </c>
      <c r="I445" s="1">
        <v>7.29</v>
      </c>
      <c r="J445" s="1">
        <v>1.17</v>
      </c>
      <c r="K445" s="1">
        <v>7298.46</v>
      </c>
    </row>
    <row r="446" spans="1:11" x14ac:dyDescent="0.25">
      <c r="A446" s="5">
        <v>44847</v>
      </c>
      <c r="B446" s="5">
        <f>Movimientos_Actinver[[#This Row],[DATE]]</f>
        <v>44847</v>
      </c>
      <c r="C446" s="6">
        <v>0.43125000000000002</v>
      </c>
      <c r="D446" s="1" t="s">
        <v>1617</v>
      </c>
      <c r="E446" s="1" t="s">
        <v>1591</v>
      </c>
      <c r="F446" s="1">
        <v>80</v>
      </c>
      <c r="G446" s="1">
        <v>162.99</v>
      </c>
      <c r="H446" s="1">
        <f>Movimientos_Actinver[[#This Row],[TITLES]]*Movimientos_Actinver[[#This Row],[VALUE]]</f>
        <v>13039.2</v>
      </c>
      <c r="I446" s="1">
        <v>13.04</v>
      </c>
      <c r="J446" s="1">
        <v>2.09</v>
      </c>
      <c r="K446" s="1">
        <v>13054.33</v>
      </c>
    </row>
    <row r="447" spans="1:11" x14ac:dyDescent="0.25">
      <c r="A447" s="5">
        <v>44847</v>
      </c>
      <c r="B447" s="5">
        <f>Movimientos_Actinver[[#This Row],[DATE]]</f>
        <v>44847</v>
      </c>
      <c r="C447" s="6">
        <v>0.43125000000000002</v>
      </c>
      <c r="D447" s="1" t="s">
        <v>1617</v>
      </c>
      <c r="E447" s="1" t="s">
        <v>1591</v>
      </c>
      <c r="F447" s="1">
        <v>100</v>
      </c>
      <c r="G447" s="1">
        <v>162.99</v>
      </c>
      <c r="H447" s="1">
        <f>Movimientos_Actinver[[#This Row],[TITLES]]*Movimientos_Actinver[[#This Row],[VALUE]]</f>
        <v>16299</v>
      </c>
      <c r="I447" s="1">
        <v>16.3</v>
      </c>
      <c r="J447" s="1">
        <v>2.61</v>
      </c>
      <c r="K447" s="1">
        <v>16317.91</v>
      </c>
    </row>
    <row r="448" spans="1:11" x14ac:dyDescent="0.25">
      <c r="A448" s="5">
        <v>44847</v>
      </c>
      <c r="B448" s="5">
        <f>Movimientos_Actinver[[#This Row],[DATE]]</f>
        <v>44847</v>
      </c>
      <c r="C448" s="6">
        <v>0.43125000000000002</v>
      </c>
      <c r="D448" s="1" t="s">
        <v>1617</v>
      </c>
      <c r="E448" s="1" t="s">
        <v>1591</v>
      </c>
      <c r="F448" s="1">
        <v>2163</v>
      </c>
      <c r="G448" s="1">
        <v>162.99</v>
      </c>
      <c r="H448" s="1">
        <f>Movimientos_Actinver[[#This Row],[TITLES]]*Movimientos_Actinver[[#This Row],[VALUE]]</f>
        <v>352547.37</v>
      </c>
      <c r="I448" s="1">
        <v>352.55</v>
      </c>
      <c r="J448" s="1">
        <v>56.41</v>
      </c>
      <c r="K448" s="1">
        <v>352956.32</v>
      </c>
    </row>
    <row r="449" spans="1:11" x14ac:dyDescent="0.25">
      <c r="A449" s="5">
        <v>44847</v>
      </c>
      <c r="B449" s="5">
        <f>Movimientos_Actinver[[#This Row],[DATE]]</f>
        <v>44847</v>
      </c>
      <c r="C449" s="6">
        <v>0.45</v>
      </c>
      <c r="D449" s="1" t="s">
        <v>1597</v>
      </c>
      <c r="E449" s="1" t="s">
        <v>1591</v>
      </c>
      <c r="F449" s="1">
        <v>1</v>
      </c>
      <c r="G449" s="1">
        <v>377</v>
      </c>
      <c r="H449" s="1">
        <f>Movimientos_Actinver[[#This Row],[TITLES]]*Movimientos_Actinver[[#This Row],[VALUE]]</f>
        <v>377</v>
      </c>
      <c r="I449" s="1">
        <v>0.38</v>
      </c>
      <c r="J449" s="1">
        <v>0.06</v>
      </c>
      <c r="K449" s="1">
        <v>377.44</v>
      </c>
    </row>
    <row r="450" spans="1:11" x14ac:dyDescent="0.25">
      <c r="A450" s="5">
        <v>44847</v>
      </c>
      <c r="B450" s="5">
        <f>Movimientos_Actinver[[#This Row],[DATE]]</f>
        <v>44847</v>
      </c>
      <c r="C450" s="6">
        <v>0.45</v>
      </c>
      <c r="D450" s="1" t="s">
        <v>1597</v>
      </c>
      <c r="E450" s="1" t="s">
        <v>1591</v>
      </c>
      <c r="F450" s="1">
        <v>20</v>
      </c>
      <c r="G450" s="1">
        <v>375.12</v>
      </c>
      <c r="H450" s="1">
        <f>Movimientos_Actinver[[#This Row],[TITLES]]*Movimientos_Actinver[[#This Row],[VALUE]]</f>
        <v>7502.4</v>
      </c>
      <c r="I450" s="1">
        <v>7.5</v>
      </c>
      <c r="J450" s="1">
        <v>1.2</v>
      </c>
      <c r="K450" s="1">
        <v>7511.1</v>
      </c>
    </row>
    <row r="451" spans="1:11" x14ac:dyDescent="0.25">
      <c r="A451" s="5">
        <v>44847</v>
      </c>
      <c r="B451" s="5">
        <f>Movimientos_Actinver[[#This Row],[DATE]]</f>
        <v>44847</v>
      </c>
      <c r="C451" s="6">
        <v>0.45</v>
      </c>
      <c r="D451" s="1" t="s">
        <v>1597</v>
      </c>
      <c r="E451" s="1" t="s">
        <v>1591</v>
      </c>
      <c r="F451" s="1">
        <v>71</v>
      </c>
      <c r="G451" s="1">
        <v>377</v>
      </c>
      <c r="H451" s="1">
        <f>Movimientos_Actinver[[#This Row],[TITLES]]*Movimientos_Actinver[[#This Row],[VALUE]]</f>
        <v>26767</v>
      </c>
      <c r="I451" s="1">
        <v>26.77</v>
      </c>
      <c r="J451" s="1">
        <v>4.28</v>
      </c>
      <c r="K451" s="1">
        <v>26798.05</v>
      </c>
    </row>
    <row r="452" spans="1:11" x14ac:dyDescent="0.25">
      <c r="A452" s="5">
        <v>44847</v>
      </c>
      <c r="B452" s="5">
        <f>Movimientos_Actinver[[#This Row],[DATE]]</f>
        <v>44847</v>
      </c>
      <c r="C452" s="6">
        <v>0.45</v>
      </c>
      <c r="D452" s="1" t="s">
        <v>1597</v>
      </c>
      <c r="E452" s="1" t="s">
        <v>1591</v>
      </c>
      <c r="F452" s="1">
        <v>908</v>
      </c>
      <c r="G452" s="1">
        <v>375.12</v>
      </c>
      <c r="H452" s="1">
        <f>Movimientos_Actinver[[#This Row],[TITLES]]*Movimientos_Actinver[[#This Row],[VALUE]]</f>
        <v>340608.96</v>
      </c>
      <c r="I452" s="1">
        <v>340.61</v>
      </c>
      <c r="J452" s="1">
        <v>54.5</v>
      </c>
      <c r="K452" s="1">
        <v>341004.07</v>
      </c>
    </row>
    <row r="453" spans="1:11" x14ac:dyDescent="0.25">
      <c r="A453" s="5">
        <v>44847</v>
      </c>
      <c r="B453" s="5">
        <f>Movimientos_Actinver[[#This Row],[DATE]]</f>
        <v>44847</v>
      </c>
      <c r="C453" s="6">
        <v>0.45069444444444445</v>
      </c>
      <c r="D453" s="1" t="s">
        <v>1610</v>
      </c>
      <c r="E453" s="1" t="s">
        <v>1611</v>
      </c>
      <c r="F453" s="1">
        <v>1</v>
      </c>
      <c r="G453" s="1">
        <v>1405</v>
      </c>
      <c r="H453" s="1">
        <f>Movimientos_Actinver[[#This Row],[TITLES]]*Movimientos_Actinver[[#This Row],[VALUE]]</f>
        <v>1405</v>
      </c>
      <c r="I453" s="1">
        <v>1.41</v>
      </c>
      <c r="J453" s="1">
        <v>0.22</v>
      </c>
      <c r="K453" s="1">
        <v>1403.37</v>
      </c>
    </row>
    <row r="454" spans="1:11" x14ac:dyDescent="0.25">
      <c r="A454" s="5">
        <v>44847</v>
      </c>
      <c r="B454" s="5">
        <f>Movimientos_Actinver[[#This Row],[DATE]]</f>
        <v>44847</v>
      </c>
      <c r="C454" s="6">
        <v>0.45069444444444445</v>
      </c>
      <c r="D454" s="1" t="s">
        <v>1610</v>
      </c>
      <c r="E454" s="1" t="s">
        <v>1611</v>
      </c>
      <c r="F454" s="1">
        <v>1</v>
      </c>
      <c r="G454" s="1">
        <v>1419</v>
      </c>
      <c r="H454" s="1">
        <f>Movimientos_Actinver[[#This Row],[TITLES]]*Movimientos_Actinver[[#This Row],[VALUE]]</f>
        <v>1419</v>
      </c>
      <c r="I454" s="1">
        <v>1.42</v>
      </c>
      <c r="J454" s="1">
        <v>0.23</v>
      </c>
      <c r="K454" s="1">
        <v>1417.35</v>
      </c>
    </row>
    <row r="455" spans="1:11" x14ac:dyDescent="0.25">
      <c r="A455" s="5">
        <v>44847</v>
      </c>
      <c r="B455" s="5">
        <f>Movimientos_Actinver[[#This Row],[DATE]]</f>
        <v>44847</v>
      </c>
      <c r="C455" s="6">
        <v>0.45069444444444445</v>
      </c>
      <c r="D455" s="1" t="s">
        <v>1610</v>
      </c>
      <c r="E455" s="1" t="s">
        <v>1611</v>
      </c>
      <c r="F455" s="1">
        <v>2</v>
      </c>
      <c r="G455" s="1">
        <v>1405</v>
      </c>
      <c r="H455" s="1">
        <f>Movimientos_Actinver[[#This Row],[TITLES]]*Movimientos_Actinver[[#This Row],[VALUE]]</f>
        <v>2810</v>
      </c>
      <c r="I455" s="1">
        <v>2.81</v>
      </c>
      <c r="J455" s="1">
        <v>0.45</v>
      </c>
      <c r="K455" s="1">
        <v>2806.74</v>
      </c>
    </row>
    <row r="456" spans="1:11" x14ac:dyDescent="0.25">
      <c r="A456" s="5">
        <v>44847</v>
      </c>
      <c r="B456" s="5">
        <f>Movimientos_Actinver[[#This Row],[DATE]]</f>
        <v>44847</v>
      </c>
      <c r="C456" s="6">
        <v>0.45069444444444445</v>
      </c>
      <c r="D456" s="1" t="s">
        <v>1610</v>
      </c>
      <c r="E456" s="1" t="s">
        <v>1611</v>
      </c>
      <c r="F456" s="1">
        <v>6</v>
      </c>
      <c r="G456" s="1">
        <v>1410</v>
      </c>
      <c r="H456" s="1">
        <f>Movimientos_Actinver[[#This Row],[TITLES]]*Movimientos_Actinver[[#This Row],[VALUE]]</f>
        <v>8460</v>
      </c>
      <c r="I456" s="1">
        <v>8.4600000000000009</v>
      </c>
      <c r="J456" s="1">
        <v>1.35</v>
      </c>
      <c r="K456" s="1">
        <v>8450.19</v>
      </c>
    </row>
    <row r="457" spans="1:11" x14ac:dyDescent="0.25">
      <c r="A457" s="5">
        <v>44847</v>
      </c>
      <c r="B457" s="5">
        <f>Movimientos_Actinver[[#This Row],[DATE]]</f>
        <v>44847</v>
      </c>
      <c r="C457" s="6">
        <v>0.45069444444444445</v>
      </c>
      <c r="D457" s="1" t="s">
        <v>1610</v>
      </c>
      <c r="E457" s="1" t="s">
        <v>1611</v>
      </c>
      <c r="F457" s="1">
        <v>10</v>
      </c>
      <c r="G457" s="1">
        <v>1405</v>
      </c>
      <c r="H457" s="1">
        <f>Movimientos_Actinver[[#This Row],[TITLES]]*Movimientos_Actinver[[#This Row],[VALUE]]</f>
        <v>14050</v>
      </c>
      <c r="I457" s="1">
        <v>14.05</v>
      </c>
      <c r="J457" s="1">
        <v>2.25</v>
      </c>
      <c r="K457" s="1">
        <v>14033.7</v>
      </c>
    </row>
    <row r="458" spans="1:11" x14ac:dyDescent="0.25">
      <c r="A458" s="5">
        <v>44847</v>
      </c>
      <c r="B458" s="5">
        <f>Movimientos_Actinver[[#This Row],[DATE]]</f>
        <v>44847</v>
      </c>
      <c r="C458" s="6">
        <v>0.45069444444444445</v>
      </c>
      <c r="D458" s="1" t="s">
        <v>1610</v>
      </c>
      <c r="E458" s="1" t="s">
        <v>1611</v>
      </c>
      <c r="F458" s="1">
        <v>39</v>
      </c>
      <c r="G458" s="1">
        <v>1429.99</v>
      </c>
      <c r="H458" s="1">
        <f>Movimientos_Actinver[[#This Row],[TITLES]]*Movimientos_Actinver[[#This Row],[VALUE]]</f>
        <v>55769.61</v>
      </c>
      <c r="I458" s="1">
        <v>55.77</v>
      </c>
      <c r="J458" s="1">
        <v>8.92</v>
      </c>
      <c r="K458" s="1">
        <v>55704.92</v>
      </c>
    </row>
    <row r="459" spans="1:11" x14ac:dyDescent="0.25">
      <c r="A459" s="5">
        <v>44847</v>
      </c>
      <c r="B459" s="5">
        <f>Movimientos_Actinver[[#This Row],[DATE]]</f>
        <v>44847</v>
      </c>
      <c r="C459" s="6">
        <v>0.4597222222222222</v>
      </c>
      <c r="D459" s="1" t="s">
        <v>1614</v>
      </c>
      <c r="E459" s="1" t="s">
        <v>1611</v>
      </c>
      <c r="F459" s="1">
        <v>33</v>
      </c>
      <c r="G459" s="1">
        <v>1092</v>
      </c>
      <c r="H459" s="1">
        <f>Movimientos_Actinver[[#This Row],[TITLES]]*Movimientos_Actinver[[#This Row],[VALUE]]</f>
        <v>36036</v>
      </c>
      <c r="I459" s="1">
        <v>36.04</v>
      </c>
      <c r="J459" s="1">
        <v>5.77</v>
      </c>
      <c r="K459" s="1">
        <v>35994.199999999997</v>
      </c>
    </row>
    <row r="460" spans="1:11" x14ac:dyDescent="0.25">
      <c r="A460" s="5">
        <v>44847</v>
      </c>
      <c r="B460" s="5">
        <f>Movimientos_Actinver[[#This Row],[DATE]]</f>
        <v>44847</v>
      </c>
      <c r="C460" s="6">
        <v>0.4597222222222222</v>
      </c>
      <c r="D460" s="1" t="s">
        <v>1614</v>
      </c>
      <c r="E460" s="1" t="s">
        <v>1611</v>
      </c>
      <c r="F460" s="1">
        <v>77</v>
      </c>
      <c r="G460" s="1">
        <v>1092</v>
      </c>
      <c r="H460" s="1">
        <f>Movimientos_Actinver[[#This Row],[TITLES]]*Movimientos_Actinver[[#This Row],[VALUE]]</f>
        <v>84084</v>
      </c>
      <c r="I460" s="1">
        <v>84.08</v>
      </c>
      <c r="J460" s="1">
        <v>13.45</v>
      </c>
      <c r="K460" s="1">
        <v>83986.46</v>
      </c>
    </row>
    <row r="461" spans="1:11" x14ac:dyDescent="0.25">
      <c r="A461" s="5"/>
      <c r="B461" s="5">
        <f>Movimientos_Actinver[[#This Row],[DATE]]</f>
        <v>0</v>
      </c>
      <c r="C461" s="6"/>
      <c r="D461" s="1" t="s">
        <v>1609</v>
      </c>
      <c r="E461" s="1" t="s">
        <v>1</v>
      </c>
      <c r="F461" s="1"/>
      <c r="G461" s="1"/>
      <c r="H461" s="1">
        <f>Movimientos_Actinver[[#This Row],[TITLES]]*Movimientos_Actinver[[#This Row],[VALUE]]</f>
        <v>0</v>
      </c>
      <c r="I461" s="1"/>
      <c r="J461" s="1"/>
      <c r="K461" s="1"/>
    </row>
    <row r="462" spans="1:11" x14ac:dyDescent="0.25">
      <c r="A462" s="5">
        <v>44844</v>
      </c>
      <c r="B462" s="5">
        <f>Movimientos_Actinver[[#This Row],[DATE]]</f>
        <v>44844</v>
      </c>
      <c r="C462" s="6">
        <v>0.3611111111111111</v>
      </c>
      <c r="D462" s="1" t="s">
        <v>1610</v>
      </c>
      <c r="E462" s="1" t="s">
        <v>1591</v>
      </c>
      <c r="F462" s="1">
        <v>6</v>
      </c>
      <c r="G462" s="1">
        <v>1340</v>
      </c>
      <c r="H462" s="1">
        <f>Movimientos_Actinver[[#This Row],[TITLES]]*Movimientos_Actinver[[#This Row],[VALUE]]</f>
        <v>8040</v>
      </c>
      <c r="I462" s="1">
        <v>8.0399999999999991</v>
      </c>
      <c r="J462" s="1">
        <v>1.29</v>
      </c>
      <c r="K462" s="1">
        <v>8049.33</v>
      </c>
    </row>
    <row r="463" spans="1:11" x14ac:dyDescent="0.25">
      <c r="A463" s="5">
        <v>44844</v>
      </c>
      <c r="B463" s="5">
        <f>Movimientos_Actinver[[#This Row],[DATE]]</f>
        <v>44844</v>
      </c>
      <c r="C463" s="6">
        <v>0.3611111111111111</v>
      </c>
      <c r="D463" s="1" t="s">
        <v>1610</v>
      </c>
      <c r="E463" s="1" t="s">
        <v>1591</v>
      </c>
      <c r="F463" s="1">
        <v>100</v>
      </c>
      <c r="G463" s="1">
        <v>1334.14</v>
      </c>
      <c r="H463" s="1">
        <f>Movimientos_Actinver[[#This Row],[TITLES]]*Movimientos_Actinver[[#This Row],[VALUE]]</f>
        <v>133414</v>
      </c>
      <c r="I463" s="1">
        <v>133.41</v>
      </c>
      <c r="J463" s="1">
        <v>21.35</v>
      </c>
      <c r="K463" s="1">
        <v>133568.76</v>
      </c>
    </row>
    <row r="464" spans="1:11" x14ac:dyDescent="0.25">
      <c r="A464" s="5">
        <v>44844</v>
      </c>
      <c r="B464" s="5">
        <f>Movimientos_Actinver[[#This Row],[DATE]]</f>
        <v>44844</v>
      </c>
      <c r="C464" s="6">
        <v>0.36180555555555555</v>
      </c>
      <c r="D464" s="1" t="s">
        <v>1614</v>
      </c>
      <c r="E464" s="1" t="s">
        <v>1591</v>
      </c>
      <c r="F464" s="1">
        <v>410</v>
      </c>
      <c r="G464" s="1">
        <v>1061</v>
      </c>
      <c r="H464" s="1">
        <f>Movimientos_Actinver[[#This Row],[TITLES]]*Movimientos_Actinver[[#This Row],[VALUE]]</f>
        <v>435010</v>
      </c>
      <c r="I464" s="1">
        <v>435.01</v>
      </c>
      <c r="J464" s="1">
        <v>69.599999999999994</v>
      </c>
      <c r="K464" s="1">
        <v>435514.61</v>
      </c>
    </row>
    <row r="465" spans="1:11" x14ac:dyDescent="0.25">
      <c r="A465" s="5">
        <v>44844</v>
      </c>
      <c r="B465" s="5">
        <f>Movimientos_Actinver[[#This Row],[DATE]]</f>
        <v>44844</v>
      </c>
      <c r="C465" s="6">
        <v>0.38611111111111113</v>
      </c>
      <c r="D465" s="1" t="s">
        <v>1610</v>
      </c>
      <c r="E465" s="1" t="s">
        <v>1591</v>
      </c>
      <c r="F465" s="1">
        <v>47</v>
      </c>
      <c r="G465" s="1">
        <v>1382</v>
      </c>
      <c r="H465" s="1">
        <f>Movimientos_Actinver[[#This Row],[TITLES]]*Movimientos_Actinver[[#This Row],[VALUE]]</f>
        <v>64954</v>
      </c>
      <c r="I465" s="1">
        <v>64.95</v>
      </c>
      <c r="J465" s="1">
        <v>10.39</v>
      </c>
      <c r="K465" s="1">
        <v>65029.35</v>
      </c>
    </row>
    <row r="466" spans="1:11" x14ac:dyDescent="0.25">
      <c r="A466" s="5">
        <v>44844</v>
      </c>
      <c r="B466" s="5">
        <f>Movimientos_Actinver[[#This Row],[DATE]]</f>
        <v>44844</v>
      </c>
      <c r="C466" s="6">
        <v>0.38611111111111113</v>
      </c>
      <c r="D466" s="1" t="s">
        <v>1610</v>
      </c>
      <c r="E466" s="1" t="s">
        <v>1591</v>
      </c>
      <c r="F466" s="1">
        <v>78</v>
      </c>
      <c r="G466" s="1">
        <v>1385</v>
      </c>
      <c r="H466" s="1">
        <f>Movimientos_Actinver[[#This Row],[TITLES]]*Movimientos_Actinver[[#This Row],[VALUE]]</f>
        <v>108030</v>
      </c>
      <c r="I466" s="1">
        <v>108.03</v>
      </c>
      <c r="J466" s="1">
        <v>17.28</v>
      </c>
      <c r="K466" s="1">
        <v>108155.31</v>
      </c>
    </row>
    <row r="467" spans="1:11" x14ac:dyDescent="0.25">
      <c r="A467" s="5">
        <v>44844</v>
      </c>
      <c r="B467" s="5">
        <f>Movimientos_Actinver[[#This Row],[DATE]]</f>
        <v>44844</v>
      </c>
      <c r="C467" s="6">
        <v>0.38611111111111113</v>
      </c>
      <c r="D467" s="1" t="s">
        <v>1610</v>
      </c>
      <c r="E467" s="1" t="s">
        <v>1591</v>
      </c>
      <c r="F467" s="1">
        <v>115</v>
      </c>
      <c r="G467" s="1">
        <v>1385</v>
      </c>
      <c r="H467" s="1">
        <f>Movimientos_Actinver[[#This Row],[TITLES]]*Movimientos_Actinver[[#This Row],[VALUE]]</f>
        <v>159275</v>
      </c>
      <c r="I467" s="1">
        <v>159.28</v>
      </c>
      <c r="J467" s="1">
        <v>25.48</v>
      </c>
      <c r="K467" s="1">
        <v>159459.76</v>
      </c>
    </row>
    <row r="468" spans="1:11" x14ac:dyDescent="0.25">
      <c r="A468" s="5">
        <v>44844</v>
      </c>
      <c r="B468" s="5">
        <f>Movimientos_Actinver[[#This Row],[DATE]]</f>
        <v>44844</v>
      </c>
      <c r="C468" s="6">
        <v>0.4375</v>
      </c>
      <c r="D468" s="1" t="s">
        <v>1615</v>
      </c>
      <c r="E468" s="1" t="s">
        <v>1591</v>
      </c>
      <c r="F468" s="1">
        <v>1</v>
      </c>
      <c r="G468" s="1">
        <v>291</v>
      </c>
      <c r="H468" s="1">
        <f>Movimientos_Actinver[[#This Row],[TITLES]]*Movimientos_Actinver[[#This Row],[VALUE]]</f>
        <v>291</v>
      </c>
      <c r="I468" s="1">
        <v>0.28999999999999998</v>
      </c>
      <c r="J468" s="1">
        <v>0.05</v>
      </c>
      <c r="K468" s="1">
        <v>291.33999999999997</v>
      </c>
    </row>
    <row r="469" spans="1:11" x14ac:dyDescent="0.25">
      <c r="A469" s="5">
        <v>44844</v>
      </c>
      <c r="B469" s="5">
        <f>Movimientos_Actinver[[#This Row],[DATE]]</f>
        <v>44844</v>
      </c>
      <c r="C469" s="6">
        <v>0.4375</v>
      </c>
      <c r="D469" s="1" t="s">
        <v>1615</v>
      </c>
      <c r="E469" s="1" t="s">
        <v>1591</v>
      </c>
      <c r="F469" s="1">
        <v>1</v>
      </c>
      <c r="G469" s="1">
        <v>291</v>
      </c>
      <c r="H469" s="1">
        <f>Movimientos_Actinver[[#This Row],[TITLES]]*Movimientos_Actinver[[#This Row],[VALUE]]</f>
        <v>291</v>
      </c>
      <c r="I469" s="1">
        <v>0.28999999999999998</v>
      </c>
      <c r="J469" s="1">
        <v>0.05</v>
      </c>
      <c r="K469" s="1">
        <v>291.33999999999997</v>
      </c>
    </row>
    <row r="470" spans="1:11" x14ac:dyDescent="0.25">
      <c r="A470" s="5">
        <v>44844</v>
      </c>
      <c r="B470" s="5">
        <f>Movimientos_Actinver[[#This Row],[DATE]]</f>
        <v>44844</v>
      </c>
      <c r="C470" s="6">
        <v>0.4375</v>
      </c>
      <c r="D470" s="1" t="s">
        <v>1615</v>
      </c>
      <c r="E470" s="1" t="s">
        <v>1591</v>
      </c>
      <c r="F470" s="1">
        <v>1</v>
      </c>
      <c r="G470" s="1">
        <v>294</v>
      </c>
      <c r="H470" s="1">
        <f>Movimientos_Actinver[[#This Row],[TITLES]]*Movimientos_Actinver[[#This Row],[VALUE]]</f>
        <v>294</v>
      </c>
      <c r="I470" s="1">
        <v>0.28999999999999998</v>
      </c>
      <c r="J470" s="1">
        <v>0.05</v>
      </c>
      <c r="K470" s="1">
        <v>294.33999999999997</v>
      </c>
    </row>
    <row r="471" spans="1:11" x14ac:dyDescent="0.25">
      <c r="A471" s="5">
        <v>44844</v>
      </c>
      <c r="B471" s="5">
        <f>Movimientos_Actinver[[#This Row],[DATE]]</f>
        <v>44844</v>
      </c>
      <c r="C471" s="6">
        <v>0.4375</v>
      </c>
      <c r="D471" s="1" t="s">
        <v>1615</v>
      </c>
      <c r="E471" s="1" t="s">
        <v>1591</v>
      </c>
      <c r="F471" s="1">
        <v>3</v>
      </c>
      <c r="G471" s="1">
        <v>293.2</v>
      </c>
      <c r="H471" s="1">
        <f>Movimientos_Actinver[[#This Row],[TITLES]]*Movimientos_Actinver[[#This Row],[VALUE]]</f>
        <v>879.59999999999991</v>
      </c>
      <c r="I471" s="1">
        <v>0.88</v>
      </c>
      <c r="J471" s="1">
        <v>0.14000000000000001</v>
      </c>
      <c r="K471" s="1">
        <v>880.62</v>
      </c>
    </row>
    <row r="472" spans="1:11" x14ac:dyDescent="0.25">
      <c r="A472" s="5">
        <v>44844</v>
      </c>
      <c r="B472" s="5">
        <f>Movimientos_Actinver[[#This Row],[DATE]]</f>
        <v>44844</v>
      </c>
      <c r="C472" s="6">
        <v>0.4375</v>
      </c>
      <c r="D472" s="1" t="s">
        <v>1615</v>
      </c>
      <c r="E472" s="1" t="s">
        <v>1591</v>
      </c>
      <c r="F472" s="1">
        <v>5</v>
      </c>
      <c r="G472" s="1">
        <v>295</v>
      </c>
      <c r="H472" s="1">
        <f>Movimientos_Actinver[[#This Row],[TITLES]]*Movimientos_Actinver[[#This Row],[VALUE]]</f>
        <v>1475</v>
      </c>
      <c r="I472" s="1">
        <v>1.48</v>
      </c>
      <c r="J472" s="1">
        <v>0.24</v>
      </c>
      <c r="K472" s="1">
        <v>1476.71</v>
      </c>
    </row>
    <row r="473" spans="1:11" x14ac:dyDescent="0.25">
      <c r="A473" s="5">
        <v>44844</v>
      </c>
      <c r="B473" s="5">
        <f>Movimientos_Actinver[[#This Row],[DATE]]</f>
        <v>44844</v>
      </c>
      <c r="C473" s="6">
        <v>0.4375</v>
      </c>
      <c r="D473" s="1" t="s">
        <v>1615</v>
      </c>
      <c r="E473" s="1" t="s">
        <v>1591</v>
      </c>
      <c r="F473" s="1">
        <v>9</v>
      </c>
      <c r="G473" s="1">
        <v>290</v>
      </c>
      <c r="H473" s="1">
        <f>Movimientos_Actinver[[#This Row],[TITLES]]*Movimientos_Actinver[[#This Row],[VALUE]]</f>
        <v>2610</v>
      </c>
      <c r="I473" s="1">
        <v>2.61</v>
      </c>
      <c r="J473" s="1">
        <v>0.42</v>
      </c>
      <c r="K473" s="1">
        <v>2613.0300000000002</v>
      </c>
    </row>
    <row r="474" spans="1:11" x14ac:dyDescent="0.25">
      <c r="A474" s="5">
        <v>44844</v>
      </c>
      <c r="B474" s="5">
        <f>Movimientos_Actinver[[#This Row],[DATE]]</f>
        <v>44844</v>
      </c>
      <c r="C474" s="6">
        <v>0.4375</v>
      </c>
      <c r="D474" s="1" t="s">
        <v>1615</v>
      </c>
      <c r="E474" s="1" t="s">
        <v>1591</v>
      </c>
      <c r="F474" s="1">
        <v>45</v>
      </c>
      <c r="G474" s="1">
        <v>291.02</v>
      </c>
      <c r="H474" s="1">
        <f>Movimientos_Actinver[[#This Row],[TITLES]]*Movimientos_Actinver[[#This Row],[VALUE]]</f>
        <v>13095.9</v>
      </c>
      <c r="I474" s="1">
        <v>13.1</v>
      </c>
      <c r="J474" s="1">
        <v>2.1</v>
      </c>
      <c r="K474" s="1">
        <v>13111.09</v>
      </c>
    </row>
    <row r="475" spans="1:11" x14ac:dyDescent="0.25">
      <c r="A475" s="5">
        <v>44844</v>
      </c>
      <c r="B475" s="5">
        <f>Movimientos_Actinver[[#This Row],[DATE]]</f>
        <v>44844</v>
      </c>
      <c r="C475" s="6">
        <v>0.43819444444444444</v>
      </c>
      <c r="D475" s="1" t="s">
        <v>1613</v>
      </c>
      <c r="E475" s="1" t="s">
        <v>1591</v>
      </c>
      <c r="F475" s="1">
        <v>2</v>
      </c>
      <c r="G475" s="1">
        <v>561.99</v>
      </c>
      <c r="H475" s="1">
        <f>Movimientos_Actinver[[#This Row],[TITLES]]*Movimientos_Actinver[[#This Row],[VALUE]]</f>
        <v>1123.98</v>
      </c>
      <c r="I475" s="1">
        <v>1.1200000000000001</v>
      </c>
      <c r="J475" s="1">
        <v>0.18</v>
      </c>
      <c r="K475" s="1">
        <v>1125.28</v>
      </c>
    </row>
    <row r="476" spans="1:11" x14ac:dyDescent="0.25">
      <c r="A476" s="5">
        <v>44844</v>
      </c>
      <c r="B476" s="5">
        <f>Movimientos_Actinver[[#This Row],[DATE]]</f>
        <v>44844</v>
      </c>
      <c r="C476" s="6">
        <v>0.43819444444444444</v>
      </c>
      <c r="D476" s="1" t="s">
        <v>1613</v>
      </c>
      <c r="E476" s="1" t="s">
        <v>1591</v>
      </c>
      <c r="F476" s="1">
        <v>6</v>
      </c>
      <c r="G476" s="1">
        <v>563</v>
      </c>
      <c r="H476" s="1">
        <f>Movimientos_Actinver[[#This Row],[TITLES]]*Movimientos_Actinver[[#This Row],[VALUE]]</f>
        <v>3378</v>
      </c>
      <c r="I476" s="1">
        <v>3.38</v>
      </c>
      <c r="J476" s="1">
        <v>0.54</v>
      </c>
      <c r="K476" s="1">
        <v>3381.92</v>
      </c>
    </row>
    <row r="477" spans="1:11" x14ac:dyDescent="0.25">
      <c r="A477" s="5">
        <v>44844</v>
      </c>
      <c r="B477" s="5">
        <f>Movimientos_Actinver[[#This Row],[DATE]]</f>
        <v>44844</v>
      </c>
      <c r="C477" s="6">
        <v>0.43819444444444444</v>
      </c>
      <c r="D477" s="1" t="s">
        <v>1613</v>
      </c>
      <c r="E477" s="1" t="s">
        <v>1591</v>
      </c>
      <c r="F477" s="1">
        <v>7</v>
      </c>
      <c r="G477" s="1">
        <v>566</v>
      </c>
      <c r="H477" s="1">
        <f>Movimientos_Actinver[[#This Row],[TITLES]]*Movimientos_Actinver[[#This Row],[VALUE]]</f>
        <v>3962</v>
      </c>
      <c r="I477" s="1">
        <v>3.96</v>
      </c>
      <c r="J477" s="1">
        <v>0.63</v>
      </c>
      <c r="K477" s="1">
        <v>3966.6</v>
      </c>
    </row>
    <row r="478" spans="1:11" x14ac:dyDescent="0.25">
      <c r="A478" s="5">
        <v>44844</v>
      </c>
      <c r="B478" s="5">
        <f>Movimientos_Actinver[[#This Row],[DATE]]</f>
        <v>44844</v>
      </c>
      <c r="C478" s="6">
        <v>0.43819444444444444</v>
      </c>
      <c r="D478" s="1" t="s">
        <v>1613</v>
      </c>
      <c r="E478" s="1" t="s">
        <v>1591</v>
      </c>
      <c r="F478" s="1">
        <v>20</v>
      </c>
      <c r="G478" s="1">
        <v>568.5</v>
      </c>
      <c r="H478" s="1">
        <f>Movimientos_Actinver[[#This Row],[TITLES]]*Movimientos_Actinver[[#This Row],[VALUE]]</f>
        <v>11370</v>
      </c>
      <c r="I478" s="1">
        <v>11.37</v>
      </c>
      <c r="J478" s="1">
        <v>1.82</v>
      </c>
      <c r="K478" s="1">
        <v>11383.19</v>
      </c>
    </row>
    <row r="479" spans="1:11" x14ac:dyDescent="0.25">
      <c r="A479" s="5">
        <v>44844</v>
      </c>
      <c r="B479" s="5">
        <f>Movimientos_Actinver[[#This Row],[DATE]]</f>
        <v>44844</v>
      </c>
      <c r="C479" s="6">
        <v>0.43888888888888888</v>
      </c>
      <c r="D479" s="1" t="s">
        <v>1616</v>
      </c>
      <c r="E479" s="1" t="s">
        <v>1591</v>
      </c>
      <c r="F479" s="1">
        <v>1</v>
      </c>
      <c r="G479" s="1">
        <v>495</v>
      </c>
      <c r="H479" s="1">
        <f>Movimientos_Actinver[[#This Row],[TITLES]]*Movimientos_Actinver[[#This Row],[VALUE]]</f>
        <v>495</v>
      </c>
      <c r="I479" s="1">
        <v>0.5</v>
      </c>
      <c r="J479" s="1">
        <v>0.08</v>
      </c>
      <c r="K479" s="1">
        <v>495.57</v>
      </c>
    </row>
    <row r="480" spans="1:11" x14ac:dyDescent="0.25">
      <c r="A480" s="5">
        <v>44844</v>
      </c>
      <c r="B480" s="5">
        <f>Movimientos_Actinver[[#This Row],[DATE]]</f>
        <v>44844</v>
      </c>
      <c r="C480" s="6">
        <v>0.43888888888888888</v>
      </c>
      <c r="D480" s="1" t="s">
        <v>1616</v>
      </c>
      <c r="E480" s="1" t="s">
        <v>1591</v>
      </c>
      <c r="F480" s="1">
        <v>1</v>
      </c>
      <c r="G480" s="1">
        <v>495</v>
      </c>
      <c r="H480" s="1">
        <f>Movimientos_Actinver[[#This Row],[TITLES]]*Movimientos_Actinver[[#This Row],[VALUE]]</f>
        <v>495</v>
      </c>
      <c r="I480" s="1">
        <v>0.5</v>
      </c>
      <c r="J480" s="1">
        <v>0.08</v>
      </c>
      <c r="K480" s="1">
        <v>495.57</v>
      </c>
    </row>
    <row r="481" spans="1:11" x14ac:dyDescent="0.25">
      <c r="A481" s="5">
        <v>44844</v>
      </c>
      <c r="B481" s="5">
        <f>Movimientos_Actinver[[#This Row],[DATE]]</f>
        <v>44844</v>
      </c>
      <c r="C481" s="6">
        <v>0.43888888888888888</v>
      </c>
      <c r="D481" s="1" t="s">
        <v>1616</v>
      </c>
      <c r="E481" s="1" t="s">
        <v>1591</v>
      </c>
      <c r="F481" s="1">
        <v>1</v>
      </c>
      <c r="G481" s="1">
        <v>500</v>
      </c>
      <c r="H481" s="1">
        <f>Movimientos_Actinver[[#This Row],[TITLES]]*Movimientos_Actinver[[#This Row],[VALUE]]</f>
        <v>500</v>
      </c>
      <c r="I481" s="1">
        <v>0.5</v>
      </c>
      <c r="J481" s="1">
        <v>0.08</v>
      </c>
      <c r="K481" s="1">
        <v>500.58</v>
      </c>
    </row>
    <row r="482" spans="1:11" x14ac:dyDescent="0.25">
      <c r="A482" s="5">
        <v>44844</v>
      </c>
      <c r="B482" s="5">
        <f>Movimientos_Actinver[[#This Row],[DATE]]</f>
        <v>44844</v>
      </c>
      <c r="C482" s="6">
        <v>0.43888888888888888</v>
      </c>
      <c r="D482" s="1" t="s">
        <v>1616</v>
      </c>
      <c r="E482" s="1" t="s">
        <v>1591</v>
      </c>
      <c r="F482" s="1">
        <v>2</v>
      </c>
      <c r="G482" s="1">
        <v>490.01</v>
      </c>
      <c r="H482" s="1">
        <f>Movimientos_Actinver[[#This Row],[TITLES]]*Movimientos_Actinver[[#This Row],[VALUE]]</f>
        <v>980.02</v>
      </c>
      <c r="I482" s="1">
        <v>0.98</v>
      </c>
      <c r="J482" s="1">
        <v>0.16</v>
      </c>
      <c r="K482" s="1">
        <v>981.16</v>
      </c>
    </row>
    <row r="483" spans="1:11" x14ac:dyDescent="0.25">
      <c r="A483" s="5">
        <v>44844</v>
      </c>
      <c r="B483" s="5">
        <f>Movimientos_Actinver[[#This Row],[DATE]]</f>
        <v>44844</v>
      </c>
      <c r="C483" s="6">
        <v>0.43888888888888888</v>
      </c>
      <c r="D483" s="1" t="s">
        <v>1616</v>
      </c>
      <c r="E483" s="1" t="s">
        <v>1591</v>
      </c>
      <c r="F483" s="1">
        <v>2</v>
      </c>
      <c r="G483" s="1">
        <v>497.8</v>
      </c>
      <c r="H483" s="1">
        <f>Movimientos_Actinver[[#This Row],[TITLES]]*Movimientos_Actinver[[#This Row],[VALUE]]</f>
        <v>995.6</v>
      </c>
      <c r="I483" s="1">
        <v>1</v>
      </c>
      <c r="J483" s="1">
        <v>0.16</v>
      </c>
      <c r="K483" s="1">
        <v>996.75</v>
      </c>
    </row>
    <row r="484" spans="1:11" x14ac:dyDescent="0.25">
      <c r="A484" s="5">
        <v>44844</v>
      </c>
      <c r="B484" s="5">
        <f>Movimientos_Actinver[[#This Row],[DATE]]</f>
        <v>44844</v>
      </c>
      <c r="C484" s="6">
        <v>0.43888888888888888</v>
      </c>
      <c r="D484" s="1" t="s">
        <v>1616</v>
      </c>
      <c r="E484" s="1" t="s">
        <v>1591</v>
      </c>
      <c r="F484" s="1">
        <v>3</v>
      </c>
      <c r="G484" s="1">
        <v>490.01</v>
      </c>
      <c r="H484" s="1">
        <f>Movimientos_Actinver[[#This Row],[TITLES]]*Movimientos_Actinver[[#This Row],[VALUE]]</f>
        <v>1470.03</v>
      </c>
      <c r="I484" s="1">
        <v>1.47</v>
      </c>
      <c r="J484" s="1">
        <v>0.24</v>
      </c>
      <c r="K484" s="1">
        <v>1471.74</v>
      </c>
    </row>
    <row r="485" spans="1:11" x14ac:dyDescent="0.25">
      <c r="A485" s="5">
        <v>44844</v>
      </c>
      <c r="B485" s="5">
        <f>Movimientos_Actinver[[#This Row],[DATE]]</f>
        <v>44844</v>
      </c>
      <c r="C485" s="6">
        <v>0.43888888888888888</v>
      </c>
      <c r="D485" s="1" t="s">
        <v>1616</v>
      </c>
      <c r="E485" s="1" t="s">
        <v>1591</v>
      </c>
      <c r="F485" s="1">
        <v>10</v>
      </c>
      <c r="G485" s="1">
        <v>495.99</v>
      </c>
      <c r="H485" s="1">
        <f>Movimientos_Actinver[[#This Row],[TITLES]]*Movimientos_Actinver[[#This Row],[VALUE]]</f>
        <v>4959.8999999999996</v>
      </c>
      <c r="I485" s="1">
        <v>4.96</v>
      </c>
      <c r="J485" s="1">
        <v>0.79</v>
      </c>
      <c r="K485" s="1">
        <v>4965.6499999999996</v>
      </c>
    </row>
    <row r="486" spans="1:11" x14ac:dyDescent="0.25">
      <c r="A486" s="5">
        <v>44844</v>
      </c>
      <c r="B486" s="5">
        <f>Movimientos_Actinver[[#This Row],[DATE]]</f>
        <v>44844</v>
      </c>
      <c r="C486" s="6">
        <v>0.43888888888888888</v>
      </c>
      <c r="D486" s="1" t="s">
        <v>1616</v>
      </c>
      <c r="E486" s="1" t="s">
        <v>1591</v>
      </c>
      <c r="F486" s="1">
        <v>10</v>
      </c>
      <c r="G486" s="1">
        <v>499</v>
      </c>
      <c r="H486" s="1">
        <f>Movimientos_Actinver[[#This Row],[TITLES]]*Movimientos_Actinver[[#This Row],[VALUE]]</f>
        <v>4990</v>
      </c>
      <c r="I486" s="1">
        <v>4.99</v>
      </c>
      <c r="J486" s="1">
        <v>0.8</v>
      </c>
      <c r="K486" s="1">
        <v>4995.79</v>
      </c>
    </row>
    <row r="487" spans="1:11" x14ac:dyDescent="0.25">
      <c r="A487" s="5">
        <v>44844</v>
      </c>
      <c r="B487" s="5">
        <f>Movimientos_Actinver[[#This Row],[DATE]]</f>
        <v>44844</v>
      </c>
      <c r="C487" s="6">
        <v>0.43888888888888888</v>
      </c>
      <c r="D487" s="1" t="s">
        <v>1616</v>
      </c>
      <c r="E487" s="1" t="s">
        <v>1591</v>
      </c>
      <c r="F487" s="1">
        <v>10</v>
      </c>
      <c r="G487" s="1">
        <v>500</v>
      </c>
      <c r="H487" s="1">
        <f>Movimientos_Actinver[[#This Row],[TITLES]]*Movimientos_Actinver[[#This Row],[VALUE]]</f>
        <v>5000</v>
      </c>
      <c r="I487" s="1">
        <v>5</v>
      </c>
      <c r="J487" s="1">
        <v>0.8</v>
      </c>
      <c r="K487" s="1">
        <v>5005.8</v>
      </c>
    </row>
    <row r="488" spans="1:11" x14ac:dyDescent="0.25">
      <c r="A488" s="5">
        <v>44845</v>
      </c>
      <c r="B488" s="5">
        <f>Movimientos_Actinver[[#This Row],[DATE]]</f>
        <v>44845</v>
      </c>
      <c r="C488" s="6">
        <v>0.61041666666666672</v>
      </c>
      <c r="D488" s="1" t="s">
        <v>1613</v>
      </c>
      <c r="E488" s="1" t="s">
        <v>1611</v>
      </c>
      <c r="F488" s="1">
        <v>35</v>
      </c>
      <c r="G488" s="1">
        <v>585</v>
      </c>
      <c r="H488" s="1">
        <f>Movimientos_Actinver[[#This Row],[TITLES]]*Movimientos_Actinver[[#This Row],[VALUE]]</f>
        <v>20475</v>
      </c>
      <c r="I488" s="1">
        <v>20.48</v>
      </c>
      <c r="J488" s="1">
        <v>3.28</v>
      </c>
      <c r="K488" s="1">
        <v>20451.25</v>
      </c>
    </row>
    <row r="489" spans="1:11" x14ac:dyDescent="0.25">
      <c r="A489" s="5">
        <v>44845</v>
      </c>
      <c r="B489" s="5">
        <f>Movimientos_Actinver[[#This Row],[DATE]]</f>
        <v>44845</v>
      </c>
      <c r="C489" s="6">
        <v>0.61111111111111116</v>
      </c>
      <c r="D489" s="1" t="s">
        <v>1610</v>
      </c>
      <c r="E489" s="1" t="s">
        <v>1611</v>
      </c>
      <c r="F489" s="1">
        <v>1</v>
      </c>
      <c r="G489" s="1">
        <v>1535.81</v>
      </c>
      <c r="H489" s="1">
        <f>Movimientos_Actinver[[#This Row],[TITLES]]*Movimientos_Actinver[[#This Row],[VALUE]]</f>
        <v>1535.81</v>
      </c>
      <c r="I489" s="1">
        <v>1.54</v>
      </c>
      <c r="J489" s="1">
        <v>0.25</v>
      </c>
      <c r="K489" s="1">
        <v>1534.03</v>
      </c>
    </row>
    <row r="490" spans="1:11" x14ac:dyDescent="0.25">
      <c r="A490" s="5">
        <v>44845</v>
      </c>
      <c r="B490" s="5">
        <f>Movimientos_Actinver[[#This Row],[DATE]]</f>
        <v>44845</v>
      </c>
      <c r="C490" s="6">
        <v>0.61111111111111116</v>
      </c>
      <c r="D490" s="1" t="s">
        <v>1610</v>
      </c>
      <c r="E490" s="1" t="s">
        <v>1611</v>
      </c>
      <c r="F490" s="1">
        <v>1</v>
      </c>
      <c r="G490" s="1">
        <v>1540</v>
      </c>
      <c r="H490" s="1">
        <f>Movimientos_Actinver[[#This Row],[TITLES]]*Movimientos_Actinver[[#This Row],[VALUE]]</f>
        <v>1540</v>
      </c>
      <c r="I490" s="1">
        <v>1.54</v>
      </c>
      <c r="J490" s="1">
        <v>0.25</v>
      </c>
      <c r="K490" s="1">
        <v>1538.21</v>
      </c>
    </row>
    <row r="491" spans="1:11" x14ac:dyDescent="0.25">
      <c r="A491" s="5">
        <v>44845</v>
      </c>
      <c r="B491" s="5">
        <f>Movimientos_Actinver[[#This Row],[DATE]]</f>
        <v>44845</v>
      </c>
      <c r="C491" s="6">
        <v>0.61111111111111116</v>
      </c>
      <c r="D491" s="1" t="s">
        <v>1610</v>
      </c>
      <c r="E491" s="1" t="s">
        <v>1611</v>
      </c>
      <c r="F491" s="1">
        <v>40</v>
      </c>
      <c r="G491" s="1">
        <v>1537.21</v>
      </c>
      <c r="H491" s="1">
        <f>Movimientos_Actinver[[#This Row],[TITLES]]*Movimientos_Actinver[[#This Row],[VALUE]]</f>
        <v>61488.4</v>
      </c>
      <c r="I491" s="1">
        <v>61.49</v>
      </c>
      <c r="J491" s="1">
        <v>9.84</v>
      </c>
      <c r="K491" s="1">
        <v>61417.07</v>
      </c>
    </row>
    <row r="492" spans="1:11" x14ac:dyDescent="0.25">
      <c r="A492" s="5">
        <v>44845</v>
      </c>
      <c r="B492" s="5">
        <f>Movimientos_Actinver[[#This Row],[DATE]]</f>
        <v>44845</v>
      </c>
      <c r="C492" s="6">
        <v>0.61111111111111116</v>
      </c>
      <c r="D492" s="1" t="s">
        <v>1610</v>
      </c>
      <c r="E492" s="1" t="s">
        <v>1611</v>
      </c>
      <c r="F492" s="1">
        <v>304</v>
      </c>
      <c r="G492" s="1">
        <v>1540</v>
      </c>
      <c r="H492" s="1">
        <f>Movimientos_Actinver[[#This Row],[TITLES]]*Movimientos_Actinver[[#This Row],[VALUE]]</f>
        <v>468160</v>
      </c>
      <c r="I492" s="1">
        <v>468.16</v>
      </c>
      <c r="J492" s="1">
        <v>74.91</v>
      </c>
      <c r="K492" s="1">
        <v>467616.93</v>
      </c>
    </row>
    <row r="493" spans="1:11" x14ac:dyDescent="0.25">
      <c r="A493" s="5">
        <v>44845</v>
      </c>
      <c r="B493" s="5">
        <f>Movimientos_Actinver[[#This Row],[DATE]]</f>
        <v>44845</v>
      </c>
      <c r="C493" s="6">
        <v>0.61388888888888893</v>
      </c>
      <c r="D493" s="1" t="s">
        <v>1615</v>
      </c>
      <c r="E493" s="1" t="s">
        <v>1591</v>
      </c>
      <c r="F493" s="1">
        <v>3</v>
      </c>
      <c r="G493" s="1">
        <v>296.01</v>
      </c>
      <c r="H493" s="1">
        <f>Movimientos_Actinver[[#This Row],[TITLES]]*Movimientos_Actinver[[#This Row],[VALUE]]</f>
        <v>888.03</v>
      </c>
      <c r="I493" s="1">
        <v>0.89</v>
      </c>
      <c r="J493" s="1">
        <v>0.14000000000000001</v>
      </c>
      <c r="K493" s="1">
        <v>889.06</v>
      </c>
    </row>
    <row r="494" spans="1:11" x14ac:dyDescent="0.25">
      <c r="A494" s="5">
        <v>44846</v>
      </c>
      <c r="B494" s="5">
        <f>Movimientos_Actinver[[#This Row],[DATE]]</f>
        <v>44846</v>
      </c>
      <c r="C494" s="6">
        <v>0.4</v>
      </c>
      <c r="D494" s="1" t="s">
        <v>1610</v>
      </c>
      <c r="E494" s="1" t="s">
        <v>1591</v>
      </c>
      <c r="F494" s="1">
        <v>1</v>
      </c>
      <c r="G494" s="1">
        <v>1530.56</v>
      </c>
      <c r="H494" s="1">
        <f>Movimientos_Actinver[[#This Row],[TITLES]]*Movimientos_Actinver[[#This Row],[VALUE]]</f>
        <v>1530.56</v>
      </c>
      <c r="I494" s="1">
        <v>1.53</v>
      </c>
      <c r="J494" s="1">
        <v>0.24</v>
      </c>
      <c r="K494" s="1">
        <v>1532.34</v>
      </c>
    </row>
    <row r="495" spans="1:11" x14ac:dyDescent="0.25">
      <c r="A495" s="5">
        <v>44846</v>
      </c>
      <c r="B495" s="5">
        <f>Movimientos_Actinver[[#This Row],[DATE]]</f>
        <v>44846</v>
      </c>
      <c r="C495" s="6">
        <v>0.4</v>
      </c>
      <c r="D495" s="1" t="s">
        <v>1610</v>
      </c>
      <c r="E495" s="1" t="s">
        <v>1591</v>
      </c>
      <c r="F495" s="1">
        <v>1</v>
      </c>
      <c r="G495" s="1">
        <v>1535</v>
      </c>
      <c r="H495" s="1">
        <f>Movimientos_Actinver[[#This Row],[TITLES]]*Movimientos_Actinver[[#This Row],[VALUE]]</f>
        <v>1535</v>
      </c>
      <c r="I495" s="1">
        <v>1.54</v>
      </c>
      <c r="J495" s="1">
        <v>0.25</v>
      </c>
      <c r="K495" s="1">
        <v>1536.78</v>
      </c>
    </row>
    <row r="496" spans="1:11" x14ac:dyDescent="0.25">
      <c r="A496" s="5">
        <v>44846</v>
      </c>
      <c r="B496" s="5">
        <f>Movimientos_Actinver[[#This Row],[DATE]]</f>
        <v>44846</v>
      </c>
      <c r="C496" s="6">
        <v>0.4</v>
      </c>
      <c r="D496" s="1" t="s">
        <v>1610</v>
      </c>
      <c r="E496" s="1" t="s">
        <v>1591</v>
      </c>
      <c r="F496" s="1">
        <v>1</v>
      </c>
      <c r="G496" s="1">
        <v>1536</v>
      </c>
      <c r="H496" s="1">
        <f>Movimientos_Actinver[[#This Row],[TITLES]]*Movimientos_Actinver[[#This Row],[VALUE]]</f>
        <v>1536</v>
      </c>
      <c r="I496" s="1">
        <v>1.54</v>
      </c>
      <c r="J496" s="1">
        <v>0.25</v>
      </c>
      <c r="K496" s="1">
        <v>1537.78</v>
      </c>
    </row>
    <row r="497" spans="1:11" x14ac:dyDescent="0.25">
      <c r="A497" s="5">
        <v>44846</v>
      </c>
      <c r="B497" s="5">
        <f>Movimientos_Actinver[[#This Row],[DATE]]</f>
        <v>44846</v>
      </c>
      <c r="C497" s="6">
        <v>0.4</v>
      </c>
      <c r="D497" s="1" t="s">
        <v>1610</v>
      </c>
      <c r="E497" s="1" t="s">
        <v>1591</v>
      </c>
      <c r="F497" s="1">
        <v>1</v>
      </c>
      <c r="G497" s="1">
        <v>1553.71</v>
      </c>
      <c r="H497" s="1">
        <f>Movimientos_Actinver[[#This Row],[TITLES]]*Movimientos_Actinver[[#This Row],[VALUE]]</f>
        <v>1553.71</v>
      </c>
      <c r="I497" s="1">
        <v>1.55</v>
      </c>
      <c r="J497" s="1">
        <v>0.25</v>
      </c>
      <c r="K497" s="1">
        <v>1555.51</v>
      </c>
    </row>
    <row r="498" spans="1:11" x14ac:dyDescent="0.25">
      <c r="A498" s="5">
        <v>44846</v>
      </c>
      <c r="B498" s="5">
        <f>Movimientos_Actinver[[#This Row],[DATE]]</f>
        <v>44846</v>
      </c>
      <c r="C498" s="6">
        <v>0.4</v>
      </c>
      <c r="D498" s="1" t="s">
        <v>1610</v>
      </c>
      <c r="E498" s="1" t="s">
        <v>1591</v>
      </c>
      <c r="F498" s="1">
        <v>1</v>
      </c>
      <c r="G498" s="1">
        <v>1555.71</v>
      </c>
      <c r="H498" s="1">
        <f>Movimientos_Actinver[[#This Row],[TITLES]]*Movimientos_Actinver[[#This Row],[VALUE]]</f>
        <v>1555.71</v>
      </c>
      <c r="I498" s="1">
        <v>1.56</v>
      </c>
      <c r="J498" s="1">
        <v>0.25</v>
      </c>
      <c r="K498" s="1">
        <v>1557.51</v>
      </c>
    </row>
    <row r="499" spans="1:11" x14ac:dyDescent="0.25">
      <c r="A499" s="5">
        <v>44846</v>
      </c>
      <c r="B499" s="5">
        <f>Movimientos_Actinver[[#This Row],[DATE]]</f>
        <v>44846</v>
      </c>
      <c r="C499" s="6">
        <v>0.4</v>
      </c>
      <c r="D499" s="1" t="s">
        <v>1610</v>
      </c>
      <c r="E499" s="1" t="s">
        <v>1591</v>
      </c>
      <c r="F499" s="1">
        <v>1</v>
      </c>
      <c r="G499" s="1">
        <v>1558.19</v>
      </c>
      <c r="H499" s="1">
        <f>Movimientos_Actinver[[#This Row],[TITLES]]*Movimientos_Actinver[[#This Row],[VALUE]]</f>
        <v>1558.19</v>
      </c>
      <c r="I499" s="1">
        <v>1.56</v>
      </c>
      <c r="J499" s="1">
        <v>0.25</v>
      </c>
      <c r="K499" s="1">
        <v>1560</v>
      </c>
    </row>
    <row r="500" spans="1:11" x14ac:dyDescent="0.25">
      <c r="A500" s="5">
        <v>44846</v>
      </c>
      <c r="B500" s="5">
        <f>Movimientos_Actinver[[#This Row],[DATE]]</f>
        <v>44846</v>
      </c>
      <c r="C500" s="6">
        <v>0.4</v>
      </c>
      <c r="D500" s="1" t="s">
        <v>1610</v>
      </c>
      <c r="E500" s="1" t="s">
        <v>1591</v>
      </c>
      <c r="F500" s="1">
        <v>1</v>
      </c>
      <c r="G500" s="1">
        <v>1561.7</v>
      </c>
      <c r="H500" s="1">
        <f>Movimientos_Actinver[[#This Row],[TITLES]]*Movimientos_Actinver[[#This Row],[VALUE]]</f>
        <v>1561.7</v>
      </c>
      <c r="I500" s="1">
        <v>1.56</v>
      </c>
      <c r="J500" s="1">
        <v>0.25</v>
      </c>
      <c r="K500" s="1">
        <v>1563.51</v>
      </c>
    </row>
    <row r="501" spans="1:11" x14ac:dyDescent="0.25">
      <c r="A501" s="5">
        <v>44846</v>
      </c>
      <c r="B501" s="5">
        <f>Movimientos_Actinver[[#This Row],[DATE]]</f>
        <v>44846</v>
      </c>
      <c r="C501" s="6">
        <v>0.4</v>
      </c>
      <c r="D501" s="1" t="s">
        <v>1610</v>
      </c>
      <c r="E501" s="1" t="s">
        <v>1591</v>
      </c>
      <c r="F501" s="1">
        <v>2</v>
      </c>
      <c r="G501" s="1">
        <v>1532.56</v>
      </c>
      <c r="H501" s="1">
        <f>Movimientos_Actinver[[#This Row],[TITLES]]*Movimientos_Actinver[[#This Row],[VALUE]]</f>
        <v>3065.12</v>
      </c>
      <c r="I501" s="1">
        <v>3.07</v>
      </c>
      <c r="J501" s="1">
        <v>0.49</v>
      </c>
      <c r="K501" s="1">
        <v>3068.68</v>
      </c>
    </row>
    <row r="502" spans="1:11" x14ac:dyDescent="0.25">
      <c r="A502" s="5">
        <v>44846</v>
      </c>
      <c r="B502" s="5">
        <f>Movimientos_Actinver[[#This Row],[DATE]]</f>
        <v>44846</v>
      </c>
      <c r="C502" s="6">
        <v>0.4</v>
      </c>
      <c r="D502" s="1" t="s">
        <v>1610</v>
      </c>
      <c r="E502" s="1" t="s">
        <v>1591</v>
      </c>
      <c r="F502" s="1">
        <v>2</v>
      </c>
      <c r="G502" s="1">
        <v>1550.24</v>
      </c>
      <c r="H502" s="1">
        <f>Movimientos_Actinver[[#This Row],[TITLES]]*Movimientos_Actinver[[#This Row],[VALUE]]</f>
        <v>3100.48</v>
      </c>
      <c r="I502" s="1">
        <v>3.1</v>
      </c>
      <c r="J502" s="1">
        <v>0.5</v>
      </c>
      <c r="K502" s="1">
        <v>3104.08</v>
      </c>
    </row>
    <row r="503" spans="1:11" x14ac:dyDescent="0.25">
      <c r="A503" s="5">
        <v>44846</v>
      </c>
      <c r="B503" s="5">
        <f>Movimientos_Actinver[[#This Row],[DATE]]</f>
        <v>44846</v>
      </c>
      <c r="C503" s="6">
        <v>0.4</v>
      </c>
      <c r="D503" s="1" t="s">
        <v>1610</v>
      </c>
      <c r="E503" s="1" t="s">
        <v>1591</v>
      </c>
      <c r="F503" s="1">
        <v>2</v>
      </c>
      <c r="G503" s="1">
        <v>1555.71</v>
      </c>
      <c r="H503" s="1">
        <f>Movimientos_Actinver[[#This Row],[TITLES]]*Movimientos_Actinver[[#This Row],[VALUE]]</f>
        <v>3111.42</v>
      </c>
      <c r="I503" s="1">
        <v>3.11</v>
      </c>
      <c r="J503" s="1">
        <v>0.5</v>
      </c>
      <c r="K503" s="1">
        <v>3115.03</v>
      </c>
    </row>
    <row r="504" spans="1:11" x14ac:dyDescent="0.25">
      <c r="A504" s="5">
        <v>44846</v>
      </c>
      <c r="B504" s="5">
        <f>Movimientos_Actinver[[#This Row],[DATE]]</f>
        <v>44846</v>
      </c>
      <c r="C504" s="6">
        <v>0.4</v>
      </c>
      <c r="D504" s="1" t="s">
        <v>1610</v>
      </c>
      <c r="E504" s="1" t="s">
        <v>1591</v>
      </c>
      <c r="F504" s="1">
        <v>3</v>
      </c>
      <c r="G504" s="1">
        <v>1551</v>
      </c>
      <c r="H504" s="1">
        <f>Movimientos_Actinver[[#This Row],[TITLES]]*Movimientos_Actinver[[#This Row],[VALUE]]</f>
        <v>4653</v>
      </c>
      <c r="I504" s="1">
        <v>4.6500000000000004</v>
      </c>
      <c r="J504" s="1">
        <v>0.74</v>
      </c>
      <c r="K504" s="1">
        <v>4658.3999999999996</v>
      </c>
    </row>
    <row r="505" spans="1:11" x14ac:dyDescent="0.25">
      <c r="A505" s="5">
        <v>44846</v>
      </c>
      <c r="B505" s="5">
        <f>Movimientos_Actinver[[#This Row],[DATE]]</f>
        <v>44846</v>
      </c>
      <c r="C505" s="6">
        <v>0.4</v>
      </c>
      <c r="D505" s="1" t="s">
        <v>1610</v>
      </c>
      <c r="E505" s="1" t="s">
        <v>1591</v>
      </c>
      <c r="F505" s="1">
        <v>3</v>
      </c>
      <c r="G505" s="1">
        <v>1558.87</v>
      </c>
      <c r="H505" s="1">
        <f>Movimientos_Actinver[[#This Row],[TITLES]]*Movimientos_Actinver[[#This Row],[VALUE]]</f>
        <v>4676.6099999999997</v>
      </c>
      <c r="I505" s="1">
        <v>4.68</v>
      </c>
      <c r="J505" s="1">
        <v>0.75</v>
      </c>
      <c r="K505" s="1">
        <v>4682.03</v>
      </c>
    </row>
    <row r="506" spans="1:11" x14ac:dyDescent="0.25">
      <c r="A506" s="5">
        <v>44846</v>
      </c>
      <c r="B506" s="5">
        <f>Movimientos_Actinver[[#This Row],[DATE]]</f>
        <v>44846</v>
      </c>
      <c r="C506" s="6">
        <v>0.4</v>
      </c>
      <c r="D506" s="1" t="s">
        <v>1610</v>
      </c>
      <c r="E506" s="1" t="s">
        <v>1591</v>
      </c>
      <c r="F506" s="1">
        <v>10</v>
      </c>
      <c r="G506" s="1">
        <v>1530</v>
      </c>
      <c r="H506" s="1">
        <f>Movimientos_Actinver[[#This Row],[TITLES]]*Movimientos_Actinver[[#This Row],[VALUE]]</f>
        <v>15300</v>
      </c>
      <c r="I506" s="1">
        <v>15.3</v>
      </c>
      <c r="J506" s="1">
        <v>2.4500000000000002</v>
      </c>
      <c r="K506" s="1">
        <v>15317.75</v>
      </c>
    </row>
    <row r="507" spans="1:11" x14ac:dyDescent="0.25">
      <c r="A507" s="5">
        <v>44846</v>
      </c>
      <c r="B507" s="5">
        <f>Movimientos_Actinver[[#This Row],[DATE]]</f>
        <v>44846</v>
      </c>
      <c r="C507" s="6">
        <v>0.4</v>
      </c>
      <c r="D507" s="1" t="s">
        <v>1610</v>
      </c>
      <c r="E507" s="1" t="s">
        <v>1591</v>
      </c>
      <c r="F507" s="1">
        <v>10</v>
      </c>
      <c r="G507" s="1">
        <v>1540</v>
      </c>
      <c r="H507" s="1">
        <f>Movimientos_Actinver[[#This Row],[TITLES]]*Movimientos_Actinver[[#This Row],[VALUE]]</f>
        <v>15400</v>
      </c>
      <c r="I507" s="1">
        <v>15.4</v>
      </c>
      <c r="J507" s="1">
        <v>2.46</v>
      </c>
      <c r="K507" s="1">
        <v>15417.86</v>
      </c>
    </row>
    <row r="508" spans="1:11" x14ac:dyDescent="0.25">
      <c r="A508" s="5">
        <v>44846</v>
      </c>
      <c r="B508" s="5">
        <f>Movimientos_Actinver[[#This Row],[DATE]]</f>
        <v>44846</v>
      </c>
      <c r="C508" s="6">
        <v>0.4</v>
      </c>
      <c r="D508" s="1" t="s">
        <v>1610</v>
      </c>
      <c r="E508" s="1" t="s">
        <v>1591</v>
      </c>
      <c r="F508" s="1">
        <v>20</v>
      </c>
      <c r="G508" s="1">
        <v>1555.71</v>
      </c>
      <c r="H508" s="1">
        <f>Movimientos_Actinver[[#This Row],[TITLES]]*Movimientos_Actinver[[#This Row],[VALUE]]</f>
        <v>31114.2</v>
      </c>
      <c r="I508" s="1">
        <v>31.11</v>
      </c>
      <c r="J508" s="1">
        <v>4.9800000000000004</v>
      </c>
      <c r="K508" s="1">
        <v>31150.29</v>
      </c>
    </row>
    <row r="509" spans="1:11" x14ac:dyDescent="0.25">
      <c r="A509" s="5">
        <v>44847</v>
      </c>
      <c r="B509" s="5">
        <f>Movimientos_Actinver[[#This Row],[DATE]]</f>
        <v>44847</v>
      </c>
      <c r="C509" s="6">
        <v>0.39305555555555555</v>
      </c>
      <c r="D509" s="1" t="s">
        <v>1614</v>
      </c>
      <c r="E509" s="1" t="s">
        <v>1611</v>
      </c>
      <c r="F509" s="1">
        <v>50</v>
      </c>
      <c r="G509" s="1">
        <v>1210</v>
      </c>
      <c r="H509" s="1">
        <f>Movimientos_Actinver[[#This Row],[TITLES]]*Movimientos_Actinver[[#This Row],[VALUE]]</f>
        <v>60500</v>
      </c>
      <c r="I509" s="1">
        <v>60.5</v>
      </c>
      <c r="J509" s="1">
        <v>9.68</v>
      </c>
      <c r="K509" s="1">
        <v>60429.82</v>
      </c>
    </row>
    <row r="510" spans="1:11" x14ac:dyDescent="0.25">
      <c r="A510" s="5">
        <v>44847</v>
      </c>
      <c r="B510" s="5">
        <f>Movimientos_Actinver[[#This Row],[DATE]]</f>
        <v>44847</v>
      </c>
      <c r="C510" s="6">
        <v>0.39305555555555555</v>
      </c>
      <c r="D510" s="1" t="s">
        <v>1614</v>
      </c>
      <c r="E510" s="1" t="s">
        <v>1611</v>
      </c>
      <c r="F510" s="1">
        <v>50</v>
      </c>
      <c r="G510" s="1">
        <v>1210</v>
      </c>
      <c r="H510" s="1">
        <f>Movimientos_Actinver[[#This Row],[TITLES]]*Movimientos_Actinver[[#This Row],[VALUE]]</f>
        <v>60500</v>
      </c>
      <c r="I510" s="1">
        <v>60.5</v>
      </c>
      <c r="J510" s="1">
        <v>9.68</v>
      </c>
      <c r="K510" s="1">
        <v>60429.82</v>
      </c>
    </row>
    <row r="511" spans="1:11" x14ac:dyDescent="0.25">
      <c r="A511" s="5">
        <v>44847</v>
      </c>
      <c r="B511" s="5">
        <f>Movimientos_Actinver[[#This Row],[DATE]]</f>
        <v>44847</v>
      </c>
      <c r="C511" s="6">
        <v>0.39305555555555555</v>
      </c>
      <c r="D511" s="1" t="s">
        <v>1614</v>
      </c>
      <c r="E511" s="1" t="s">
        <v>1611</v>
      </c>
      <c r="F511" s="1">
        <v>200</v>
      </c>
      <c r="G511" s="1">
        <v>1210</v>
      </c>
      <c r="H511" s="1">
        <f>Movimientos_Actinver[[#This Row],[TITLES]]*Movimientos_Actinver[[#This Row],[VALUE]]</f>
        <v>242000</v>
      </c>
      <c r="I511" s="1">
        <v>242</v>
      </c>
      <c r="J511" s="1">
        <v>38.72</v>
      </c>
      <c r="K511" s="1">
        <v>241719.28</v>
      </c>
    </row>
    <row r="512" spans="1:11" x14ac:dyDescent="0.25">
      <c r="A512" s="5">
        <v>44847</v>
      </c>
      <c r="B512" s="5">
        <f>Movimientos_Actinver[[#This Row],[DATE]]</f>
        <v>44847</v>
      </c>
      <c r="C512" s="6">
        <v>0.40555555555555556</v>
      </c>
      <c r="D512" s="1" t="s">
        <v>1617</v>
      </c>
      <c r="E512" s="1" t="s">
        <v>1591</v>
      </c>
      <c r="F512" s="1">
        <v>500</v>
      </c>
      <c r="G512" s="1">
        <v>127.53</v>
      </c>
      <c r="H512" s="1">
        <f>Movimientos_Actinver[[#This Row],[TITLES]]*Movimientos_Actinver[[#This Row],[VALUE]]</f>
        <v>63765</v>
      </c>
      <c r="I512" s="1">
        <v>63.77</v>
      </c>
      <c r="J512" s="1">
        <v>10.199999999999999</v>
      </c>
      <c r="K512" s="1">
        <v>63838.97</v>
      </c>
    </row>
    <row r="513" spans="1:11" x14ac:dyDescent="0.25">
      <c r="A513" s="5">
        <v>44847</v>
      </c>
      <c r="B513" s="5">
        <f>Movimientos_Actinver[[#This Row],[DATE]]</f>
        <v>44847</v>
      </c>
      <c r="C513" s="6">
        <v>0.43125000000000002</v>
      </c>
      <c r="D513" s="1" t="s">
        <v>1617</v>
      </c>
      <c r="E513" s="1" t="s">
        <v>1591</v>
      </c>
      <c r="F513" s="1">
        <v>2</v>
      </c>
      <c r="G513" s="1">
        <v>162</v>
      </c>
      <c r="H513" s="1">
        <f>Movimientos_Actinver[[#This Row],[TITLES]]*Movimientos_Actinver[[#This Row],[VALUE]]</f>
        <v>324</v>
      </c>
      <c r="I513" s="1">
        <v>0.32</v>
      </c>
      <c r="J513" s="1">
        <v>0.05</v>
      </c>
      <c r="K513" s="1">
        <v>324.38</v>
      </c>
    </row>
    <row r="514" spans="1:11" x14ac:dyDescent="0.25">
      <c r="A514" s="5">
        <v>44847</v>
      </c>
      <c r="B514" s="5">
        <f>Movimientos_Actinver[[#This Row],[DATE]]</f>
        <v>44847</v>
      </c>
      <c r="C514" s="6">
        <v>0.43125000000000002</v>
      </c>
      <c r="D514" s="1" t="s">
        <v>1617</v>
      </c>
      <c r="E514" s="1" t="s">
        <v>1591</v>
      </c>
      <c r="F514" s="1">
        <v>10</v>
      </c>
      <c r="G514" s="1">
        <v>162</v>
      </c>
      <c r="H514" s="1">
        <f>Movimientos_Actinver[[#This Row],[TITLES]]*Movimientos_Actinver[[#This Row],[VALUE]]</f>
        <v>1620</v>
      </c>
      <c r="I514" s="1">
        <v>1.62</v>
      </c>
      <c r="J514" s="1">
        <v>0.26</v>
      </c>
      <c r="K514" s="1">
        <v>1621.88</v>
      </c>
    </row>
    <row r="515" spans="1:11" x14ac:dyDescent="0.25">
      <c r="A515" s="5">
        <v>44847</v>
      </c>
      <c r="B515" s="5">
        <f>Movimientos_Actinver[[#This Row],[DATE]]</f>
        <v>44847</v>
      </c>
      <c r="C515" s="6">
        <v>0.43125000000000002</v>
      </c>
      <c r="D515" s="1" t="s">
        <v>1617</v>
      </c>
      <c r="E515" s="1" t="s">
        <v>1591</v>
      </c>
      <c r="F515" s="1">
        <v>45</v>
      </c>
      <c r="G515" s="1">
        <v>162</v>
      </c>
      <c r="H515" s="1">
        <f>Movimientos_Actinver[[#This Row],[TITLES]]*Movimientos_Actinver[[#This Row],[VALUE]]</f>
        <v>7290</v>
      </c>
      <c r="I515" s="1">
        <v>7.29</v>
      </c>
      <c r="J515" s="1">
        <v>1.17</v>
      </c>
      <c r="K515" s="1">
        <v>7298.46</v>
      </c>
    </row>
    <row r="516" spans="1:11" x14ac:dyDescent="0.25">
      <c r="A516" s="5">
        <v>44847</v>
      </c>
      <c r="B516" s="5">
        <f>Movimientos_Actinver[[#This Row],[DATE]]</f>
        <v>44847</v>
      </c>
      <c r="C516" s="6">
        <v>0.43125000000000002</v>
      </c>
      <c r="D516" s="1" t="s">
        <v>1617</v>
      </c>
      <c r="E516" s="1" t="s">
        <v>1591</v>
      </c>
      <c r="F516" s="1">
        <v>80</v>
      </c>
      <c r="G516" s="1">
        <v>162.99</v>
      </c>
      <c r="H516" s="1">
        <f>Movimientos_Actinver[[#This Row],[TITLES]]*Movimientos_Actinver[[#This Row],[VALUE]]</f>
        <v>13039.2</v>
      </c>
      <c r="I516" s="1">
        <v>13.04</v>
      </c>
      <c r="J516" s="1">
        <v>2.09</v>
      </c>
      <c r="K516" s="1">
        <v>13054.33</v>
      </c>
    </row>
    <row r="517" spans="1:11" x14ac:dyDescent="0.25">
      <c r="A517" s="5">
        <v>44847</v>
      </c>
      <c r="B517" s="5">
        <f>Movimientos_Actinver[[#This Row],[DATE]]</f>
        <v>44847</v>
      </c>
      <c r="C517" s="6">
        <v>0.43125000000000002</v>
      </c>
      <c r="D517" s="1" t="s">
        <v>1617</v>
      </c>
      <c r="E517" s="1" t="s">
        <v>1591</v>
      </c>
      <c r="F517" s="1">
        <v>100</v>
      </c>
      <c r="G517" s="1">
        <v>162.99</v>
      </c>
      <c r="H517" s="1">
        <f>Movimientos_Actinver[[#This Row],[TITLES]]*Movimientos_Actinver[[#This Row],[VALUE]]</f>
        <v>16299</v>
      </c>
      <c r="I517" s="1">
        <v>16.3</v>
      </c>
      <c r="J517" s="1">
        <v>2.61</v>
      </c>
      <c r="K517" s="1">
        <v>16317.91</v>
      </c>
    </row>
    <row r="518" spans="1:11" x14ac:dyDescent="0.25">
      <c r="A518" s="5">
        <v>44847</v>
      </c>
      <c r="B518" s="5">
        <f>Movimientos_Actinver[[#This Row],[DATE]]</f>
        <v>44847</v>
      </c>
      <c r="C518" s="6">
        <v>0.43125000000000002</v>
      </c>
      <c r="D518" s="1" t="s">
        <v>1617</v>
      </c>
      <c r="E518" s="1" t="s">
        <v>1591</v>
      </c>
      <c r="F518" s="1">
        <v>2163</v>
      </c>
      <c r="G518" s="1">
        <v>162.99</v>
      </c>
      <c r="H518" s="1">
        <f>Movimientos_Actinver[[#This Row],[TITLES]]*Movimientos_Actinver[[#This Row],[VALUE]]</f>
        <v>352547.37</v>
      </c>
      <c r="I518" s="1">
        <v>352.55</v>
      </c>
      <c r="J518" s="1">
        <v>56.41</v>
      </c>
      <c r="K518" s="1">
        <v>352956.32</v>
      </c>
    </row>
    <row r="519" spans="1:11" x14ac:dyDescent="0.25">
      <c r="A519" s="5">
        <v>44847</v>
      </c>
      <c r="B519" s="5">
        <f>Movimientos_Actinver[[#This Row],[DATE]]</f>
        <v>44847</v>
      </c>
      <c r="C519" s="6">
        <v>0.45</v>
      </c>
      <c r="D519" s="1" t="s">
        <v>1597</v>
      </c>
      <c r="E519" s="1" t="s">
        <v>1591</v>
      </c>
      <c r="F519" s="1">
        <v>1</v>
      </c>
      <c r="G519" s="1">
        <v>377</v>
      </c>
      <c r="H519" s="1">
        <f>Movimientos_Actinver[[#This Row],[TITLES]]*Movimientos_Actinver[[#This Row],[VALUE]]</f>
        <v>377</v>
      </c>
      <c r="I519" s="1">
        <v>0.38</v>
      </c>
      <c r="J519" s="1">
        <v>0.06</v>
      </c>
      <c r="K519" s="1">
        <v>377.44</v>
      </c>
    </row>
    <row r="520" spans="1:11" x14ac:dyDescent="0.25">
      <c r="A520" s="5">
        <v>44847</v>
      </c>
      <c r="B520" s="5">
        <f>Movimientos_Actinver[[#This Row],[DATE]]</f>
        <v>44847</v>
      </c>
      <c r="C520" s="6">
        <v>0.45</v>
      </c>
      <c r="D520" s="1" t="s">
        <v>1597</v>
      </c>
      <c r="E520" s="1" t="s">
        <v>1591</v>
      </c>
      <c r="F520" s="1">
        <v>20</v>
      </c>
      <c r="G520" s="1">
        <v>375.12</v>
      </c>
      <c r="H520" s="1">
        <f>Movimientos_Actinver[[#This Row],[TITLES]]*Movimientos_Actinver[[#This Row],[VALUE]]</f>
        <v>7502.4</v>
      </c>
      <c r="I520" s="1">
        <v>7.5</v>
      </c>
      <c r="J520" s="1">
        <v>1.2</v>
      </c>
      <c r="K520" s="1">
        <v>7511.1</v>
      </c>
    </row>
    <row r="521" spans="1:11" x14ac:dyDescent="0.25">
      <c r="A521" s="5">
        <v>44847</v>
      </c>
      <c r="B521" s="5">
        <f>Movimientos_Actinver[[#This Row],[DATE]]</f>
        <v>44847</v>
      </c>
      <c r="C521" s="6">
        <v>0.45</v>
      </c>
      <c r="D521" s="1" t="s">
        <v>1597</v>
      </c>
      <c r="E521" s="1" t="s">
        <v>1591</v>
      </c>
      <c r="F521" s="1">
        <v>71</v>
      </c>
      <c r="G521" s="1">
        <v>377</v>
      </c>
      <c r="H521" s="1">
        <f>Movimientos_Actinver[[#This Row],[TITLES]]*Movimientos_Actinver[[#This Row],[VALUE]]</f>
        <v>26767</v>
      </c>
      <c r="I521" s="1">
        <v>26.77</v>
      </c>
      <c r="J521" s="1">
        <v>4.28</v>
      </c>
      <c r="K521" s="1">
        <v>26798.05</v>
      </c>
    </row>
    <row r="522" spans="1:11" x14ac:dyDescent="0.25">
      <c r="A522" s="5">
        <v>44847</v>
      </c>
      <c r="B522" s="5">
        <f>Movimientos_Actinver[[#This Row],[DATE]]</f>
        <v>44847</v>
      </c>
      <c r="C522" s="6">
        <v>0.45</v>
      </c>
      <c r="D522" s="1" t="s">
        <v>1597</v>
      </c>
      <c r="E522" s="1" t="s">
        <v>1591</v>
      </c>
      <c r="F522" s="1">
        <v>908</v>
      </c>
      <c r="G522" s="1">
        <v>375.12</v>
      </c>
      <c r="H522" s="1">
        <f>Movimientos_Actinver[[#This Row],[TITLES]]*Movimientos_Actinver[[#This Row],[VALUE]]</f>
        <v>340608.96</v>
      </c>
      <c r="I522" s="1">
        <v>340.61</v>
      </c>
      <c r="J522" s="1">
        <v>54.5</v>
      </c>
      <c r="K522" s="1">
        <v>341004.07</v>
      </c>
    </row>
    <row r="523" spans="1:11" x14ac:dyDescent="0.25">
      <c r="A523" s="5">
        <v>44847</v>
      </c>
      <c r="B523" s="5">
        <f>Movimientos_Actinver[[#This Row],[DATE]]</f>
        <v>44847</v>
      </c>
      <c r="C523" s="6">
        <v>0.45069444444444445</v>
      </c>
      <c r="D523" s="1" t="s">
        <v>1610</v>
      </c>
      <c r="E523" s="1" t="s">
        <v>1611</v>
      </c>
      <c r="F523" s="1">
        <v>1</v>
      </c>
      <c r="G523" s="1">
        <v>1405</v>
      </c>
      <c r="H523" s="1">
        <f>Movimientos_Actinver[[#This Row],[TITLES]]*Movimientos_Actinver[[#This Row],[VALUE]]</f>
        <v>1405</v>
      </c>
      <c r="I523" s="1">
        <v>1.41</v>
      </c>
      <c r="J523" s="1">
        <v>0.22</v>
      </c>
      <c r="K523" s="1">
        <v>1403.37</v>
      </c>
    </row>
    <row r="524" spans="1:11" x14ac:dyDescent="0.25">
      <c r="A524" s="5">
        <v>44847</v>
      </c>
      <c r="B524" s="5">
        <f>Movimientos_Actinver[[#This Row],[DATE]]</f>
        <v>44847</v>
      </c>
      <c r="C524" s="6">
        <v>0.45069444444444445</v>
      </c>
      <c r="D524" s="1" t="s">
        <v>1610</v>
      </c>
      <c r="E524" s="1" t="s">
        <v>1611</v>
      </c>
      <c r="F524" s="1">
        <v>1</v>
      </c>
      <c r="G524" s="1">
        <v>1419</v>
      </c>
      <c r="H524" s="1">
        <f>Movimientos_Actinver[[#This Row],[TITLES]]*Movimientos_Actinver[[#This Row],[VALUE]]</f>
        <v>1419</v>
      </c>
      <c r="I524" s="1">
        <v>1.42</v>
      </c>
      <c r="J524" s="1">
        <v>0.23</v>
      </c>
      <c r="K524" s="1">
        <v>1417.35</v>
      </c>
    </row>
    <row r="525" spans="1:11" x14ac:dyDescent="0.25">
      <c r="A525" s="5">
        <v>44847</v>
      </c>
      <c r="B525" s="5">
        <f>Movimientos_Actinver[[#This Row],[DATE]]</f>
        <v>44847</v>
      </c>
      <c r="C525" s="6">
        <v>0.45069444444444445</v>
      </c>
      <c r="D525" s="1" t="s">
        <v>1610</v>
      </c>
      <c r="E525" s="1" t="s">
        <v>1611</v>
      </c>
      <c r="F525" s="1">
        <v>2</v>
      </c>
      <c r="G525" s="1">
        <v>1405</v>
      </c>
      <c r="H525" s="1">
        <f>Movimientos_Actinver[[#This Row],[TITLES]]*Movimientos_Actinver[[#This Row],[VALUE]]</f>
        <v>2810</v>
      </c>
      <c r="I525" s="1">
        <v>2.81</v>
      </c>
      <c r="J525" s="1">
        <v>0.45</v>
      </c>
      <c r="K525" s="1">
        <v>2806.74</v>
      </c>
    </row>
    <row r="526" spans="1:11" x14ac:dyDescent="0.25">
      <c r="A526" s="5">
        <v>44847</v>
      </c>
      <c r="B526" s="5">
        <f>Movimientos_Actinver[[#This Row],[DATE]]</f>
        <v>44847</v>
      </c>
      <c r="C526" s="6">
        <v>0.45069444444444445</v>
      </c>
      <c r="D526" s="1" t="s">
        <v>1610</v>
      </c>
      <c r="E526" s="1" t="s">
        <v>1611</v>
      </c>
      <c r="F526" s="1">
        <v>6</v>
      </c>
      <c r="G526" s="1">
        <v>1410</v>
      </c>
      <c r="H526" s="1">
        <f>Movimientos_Actinver[[#This Row],[TITLES]]*Movimientos_Actinver[[#This Row],[VALUE]]</f>
        <v>8460</v>
      </c>
      <c r="I526" s="1">
        <v>8.4600000000000009</v>
      </c>
      <c r="J526" s="1">
        <v>1.35</v>
      </c>
      <c r="K526" s="1">
        <v>8450.19</v>
      </c>
    </row>
    <row r="527" spans="1:11" x14ac:dyDescent="0.25">
      <c r="A527" s="5">
        <v>44847</v>
      </c>
      <c r="B527" s="5">
        <f>Movimientos_Actinver[[#This Row],[DATE]]</f>
        <v>44847</v>
      </c>
      <c r="C527" s="6">
        <v>0.45069444444444445</v>
      </c>
      <c r="D527" s="1" t="s">
        <v>1610</v>
      </c>
      <c r="E527" s="1" t="s">
        <v>1611</v>
      </c>
      <c r="F527" s="1">
        <v>10</v>
      </c>
      <c r="G527" s="1">
        <v>1405</v>
      </c>
      <c r="H527" s="1">
        <f>Movimientos_Actinver[[#This Row],[TITLES]]*Movimientos_Actinver[[#This Row],[VALUE]]</f>
        <v>14050</v>
      </c>
      <c r="I527" s="1">
        <v>14.05</v>
      </c>
      <c r="J527" s="1">
        <v>2.25</v>
      </c>
      <c r="K527" s="1">
        <v>14033.7</v>
      </c>
    </row>
    <row r="528" spans="1:11" x14ac:dyDescent="0.25">
      <c r="A528" s="5">
        <v>44847</v>
      </c>
      <c r="B528" s="5">
        <f>Movimientos_Actinver[[#This Row],[DATE]]</f>
        <v>44847</v>
      </c>
      <c r="C528" s="6">
        <v>0.45069444444444445</v>
      </c>
      <c r="D528" s="1" t="s">
        <v>1610</v>
      </c>
      <c r="E528" s="1" t="s">
        <v>1611</v>
      </c>
      <c r="F528" s="1">
        <v>39</v>
      </c>
      <c r="G528" s="1">
        <v>1429.99</v>
      </c>
      <c r="H528" s="1">
        <f>Movimientos_Actinver[[#This Row],[TITLES]]*Movimientos_Actinver[[#This Row],[VALUE]]</f>
        <v>55769.61</v>
      </c>
      <c r="I528" s="1">
        <v>55.77</v>
      </c>
      <c r="J528" s="1">
        <v>8.92</v>
      </c>
      <c r="K528" s="1">
        <v>55704.92</v>
      </c>
    </row>
    <row r="529" spans="1:11" x14ac:dyDescent="0.25">
      <c r="A529" s="5">
        <v>44847</v>
      </c>
      <c r="B529" s="5">
        <f>Movimientos_Actinver[[#This Row],[DATE]]</f>
        <v>44847</v>
      </c>
      <c r="C529" s="6">
        <v>0.4597222222222222</v>
      </c>
      <c r="D529" s="1" t="s">
        <v>1614</v>
      </c>
      <c r="E529" s="1" t="s">
        <v>1611</v>
      </c>
      <c r="F529" s="1">
        <v>33</v>
      </c>
      <c r="G529" s="1">
        <v>1092</v>
      </c>
      <c r="H529" s="1">
        <f>Movimientos_Actinver[[#This Row],[TITLES]]*Movimientos_Actinver[[#This Row],[VALUE]]</f>
        <v>36036</v>
      </c>
      <c r="I529" s="1">
        <v>36.04</v>
      </c>
      <c r="J529" s="1">
        <v>5.77</v>
      </c>
      <c r="K529" s="1">
        <v>35994.199999999997</v>
      </c>
    </row>
    <row r="530" spans="1:11" x14ac:dyDescent="0.25">
      <c r="A530" s="5">
        <v>44847</v>
      </c>
      <c r="B530" s="5">
        <f>Movimientos_Actinver[[#This Row],[DATE]]</f>
        <v>44847</v>
      </c>
      <c r="C530" s="6">
        <v>0.4597222222222222</v>
      </c>
      <c r="D530" s="1" t="s">
        <v>1614</v>
      </c>
      <c r="E530" s="1" t="s">
        <v>1611</v>
      </c>
      <c r="F530" s="1">
        <v>77</v>
      </c>
      <c r="G530" s="1">
        <v>1092</v>
      </c>
      <c r="H530" s="1">
        <f>Movimientos_Actinver[[#This Row],[TITLES]]*Movimientos_Actinver[[#This Row],[VALUE]]</f>
        <v>84084</v>
      </c>
      <c r="I530" s="1">
        <v>84.08</v>
      </c>
      <c r="J530" s="1">
        <v>13.45</v>
      </c>
      <c r="K530" s="1">
        <v>83986.46</v>
      </c>
    </row>
    <row r="531" spans="1:11" x14ac:dyDescent="0.25">
      <c r="A531" s="5"/>
      <c r="B531" s="5">
        <f>Movimientos_Actinver[[#This Row],[DATE]]</f>
        <v>0</v>
      </c>
      <c r="C531" s="6"/>
      <c r="D531" s="1" t="s">
        <v>1609</v>
      </c>
      <c r="E531" s="1" t="s">
        <v>1</v>
      </c>
      <c r="F531" s="1"/>
      <c r="G531" s="1"/>
      <c r="H531" s="1">
        <f>Movimientos_Actinver[[#This Row],[TITLES]]*Movimientos_Actinver[[#This Row],[VALUE]]</f>
        <v>0</v>
      </c>
      <c r="I531" s="1"/>
      <c r="J531" s="1"/>
      <c r="K531" s="1"/>
    </row>
    <row r="532" spans="1:11" x14ac:dyDescent="0.25">
      <c r="A532" s="5">
        <v>44844</v>
      </c>
      <c r="B532" s="5">
        <f>Movimientos_Actinver[[#This Row],[DATE]]</f>
        <v>44844</v>
      </c>
      <c r="C532" s="6">
        <v>0.3611111111111111</v>
      </c>
      <c r="D532" s="1" t="s">
        <v>1610</v>
      </c>
      <c r="E532" s="1" t="s">
        <v>1591</v>
      </c>
      <c r="F532" s="1">
        <v>6</v>
      </c>
      <c r="G532" s="1">
        <v>1340</v>
      </c>
      <c r="H532" s="1">
        <f>Movimientos_Actinver[[#This Row],[TITLES]]*Movimientos_Actinver[[#This Row],[VALUE]]</f>
        <v>8040</v>
      </c>
      <c r="I532" s="1">
        <v>8.0399999999999991</v>
      </c>
      <c r="J532" s="1">
        <v>1.29</v>
      </c>
      <c r="K532" s="1">
        <v>8049.33</v>
      </c>
    </row>
    <row r="533" spans="1:11" x14ac:dyDescent="0.25">
      <c r="A533" s="5">
        <v>44844</v>
      </c>
      <c r="B533" s="5">
        <f>Movimientos_Actinver[[#This Row],[DATE]]</f>
        <v>44844</v>
      </c>
      <c r="C533" s="6">
        <v>0.3611111111111111</v>
      </c>
      <c r="D533" s="1" t="s">
        <v>1610</v>
      </c>
      <c r="E533" s="1" t="s">
        <v>1591</v>
      </c>
      <c r="F533" s="1">
        <v>100</v>
      </c>
      <c r="G533" s="1">
        <v>1334.14</v>
      </c>
      <c r="H533" s="1">
        <f>Movimientos_Actinver[[#This Row],[TITLES]]*Movimientos_Actinver[[#This Row],[VALUE]]</f>
        <v>133414</v>
      </c>
      <c r="I533" s="1">
        <v>133.41</v>
      </c>
      <c r="J533" s="1">
        <v>21.35</v>
      </c>
      <c r="K533" s="1">
        <v>133568.76</v>
      </c>
    </row>
    <row r="534" spans="1:11" x14ac:dyDescent="0.25">
      <c r="A534" s="5">
        <v>44844</v>
      </c>
      <c r="B534" s="5">
        <f>Movimientos_Actinver[[#This Row],[DATE]]</f>
        <v>44844</v>
      </c>
      <c r="C534" s="6">
        <v>0.36180555555555555</v>
      </c>
      <c r="D534" s="1" t="s">
        <v>1614</v>
      </c>
      <c r="E534" s="1" t="s">
        <v>1591</v>
      </c>
      <c r="F534" s="1">
        <v>410</v>
      </c>
      <c r="G534" s="1">
        <v>1061</v>
      </c>
      <c r="H534" s="1">
        <f>Movimientos_Actinver[[#This Row],[TITLES]]*Movimientos_Actinver[[#This Row],[VALUE]]</f>
        <v>435010</v>
      </c>
      <c r="I534" s="1">
        <v>435.01</v>
      </c>
      <c r="J534" s="1">
        <v>69.599999999999994</v>
      </c>
      <c r="K534" s="1">
        <v>435514.61</v>
      </c>
    </row>
    <row r="535" spans="1:11" x14ac:dyDescent="0.25">
      <c r="A535" s="5">
        <v>44844</v>
      </c>
      <c r="B535" s="5">
        <f>Movimientos_Actinver[[#This Row],[DATE]]</f>
        <v>44844</v>
      </c>
      <c r="C535" s="6">
        <v>0.38611111111111113</v>
      </c>
      <c r="D535" s="1" t="s">
        <v>1610</v>
      </c>
      <c r="E535" s="1" t="s">
        <v>1591</v>
      </c>
      <c r="F535" s="1">
        <v>47</v>
      </c>
      <c r="G535" s="1">
        <v>1382</v>
      </c>
      <c r="H535" s="1">
        <f>Movimientos_Actinver[[#This Row],[TITLES]]*Movimientos_Actinver[[#This Row],[VALUE]]</f>
        <v>64954</v>
      </c>
      <c r="I535" s="1">
        <v>64.95</v>
      </c>
      <c r="J535" s="1">
        <v>10.39</v>
      </c>
      <c r="K535" s="1">
        <v>65029.35</v>
      </c>
    </row>
    <row r="536" spans="1:11" x14ac:dyDescent="0.25">
      <c r="A536" s="5">
        <v>44844</v>
      </c>
      <c r="B536" s="5">
        <f>Movimientos_Actinver[[#This Row],[DATE]]</f>
        <v>44844</v>
      </c>
      <c r="C536" s="6">
        <v>0.38611111111111113</v>
      </c>
      <c r="D536" s="1" t="s">
        <v>1610</v>
      </c>
      <c r="E536" s="1" t="s">
        <v>1591</v>
      </c>
      <c r="F536" s="1">
        <v>78</v>
      </c>
      <c r="G536" s="1">
        <v>1385</v>
      </c>
      <c r="H536" s="1">
        <f>Movimientos_Actinver[[#This Row],[TITLES]]*Movimientos_Actinver[[#This Row],[VALUE]]</f>
        <v>108030</v>
      </c>
      <c r="I536" s="1">
        <v>108.03</v>
      </c>
      <c r="J536" s="1">
        <v>17.28</v>
      </c>
      <c r="K536" s="1">
        <v>108155.31</v>
      </c>
    </row>
    <row r="537" spans="1:11" x14ac:dyDescent="0.25">
      <c r="A537" s="5">
        <v>44844</v>
      </c>
      <c r="B537" s="5">
        <f>Movimientos_Actinver[[#This Row],[DATE]]</f>
        <v>44844</v>
      </c>
      <c r="C537" s="6">
        <v>0.38611111111111113</v>
      </c>
      <c r="D537" s="1" t="s">
        <v>1610</v>
      </c>
      <c r="E537" s="1" t="s">
        <v>1591</v>
      </c>
      <c r="F537" s="1">
        <v>115</v>
      </c>
      <c r="G537" s="1">
        <v>1385</v>
      </c>
      <c r="H537" s="1">
        <f>Movimientos_Actinver[[#This Row],[TITLES]]*Movimientos_Actinver[[#This Row],[VALUE]]</f>
        <v>159275</v>
      </c>
      <c r="I537" s="1">
        <v>159.28</v>
      </c>
      <c r="J537" s="1">
        <v>25.48</v>
      </c>
      <c r="K537" s="1">
        <v>159459.76</v>
      </c>
    </row>
    <row r="538" spans="1:11" x14ac:dyDescent="0.25">
      <c r="A538" s="5">
        <v>44844</v>
      </c>
      <c r="B538" s="5">
        <f>Movimientos_Actinver[[#This Row],[DATE]]</f>
        <v>44844</v>
      </c>
      <c r="C538" s="6">
        <v>0.4375</v>
      </c>
      <c r="D538" s="1" t="s">
        <v>1615</v>
      </c>
      <c r="E538" s="1" t="s">
        <v>1591</v>
      </c>
      <c r="F538" s="1">
        <v>1</v>
      </c>
      <c r="G538" s="1">
        <v>291</v>
      </c>
      <c r="H538" s="1">
        <f>Movimientos_Actinver[[#This Row],[TITLES]]*Movimientos_Actinver[[#This Row],[VALUE]]</f>
        <v>291</v>
      </c>
      <c r="I538" s="1">
        <v>0.28999999999999998</v>
      </c>
      <c r="J538" s="1">
        <v>0.05</v>
      </c>
      <c r="K538" s="1">
        <v>291.33999999999997</v>
      </c>
    </row>
    <row r="539" spans="1:11" x14ac:dyDescent="0.25">
      <c r="A539" s="5">
        <v>44844</v>
      </c>
      <c r="B539" s="5">
        <f>Movimientos_Actinver[[#This Row],[DATE]]</f>
        <v>44844</v>
      </c>
      <c r="C539" s="6">
        <v>0.4375</v>
      </c>
      <c r="D539" s="1" t="s">
        <v>1615</v>
      </c>
      <c r="E539" s="1" t="s">
        <v>1591</v>
      </c>
      <c r="F539" s="1">
        <v>1</v>
      </c>
      <c r="G539" s="1">
        <v>291</v>
      </c>
      <c r="H539" s="1">
        <f>Movimientos_Actinver[[#This Row],[TITLES]]*Movimientos_Actinver[[#This Row],[VALUE]]</f>
        <v>291</v>
      </c>
      <c r="I539" s="1">
        <v>0.28999999999999998</v>
      </c>
      <c r="J539" s="1">
        <v>0.05</v>
      </c>
      <c r="K539" s="1">
        <v>291.33999999999997</v>
      </c>
    </row>
    <row r="540" spans="1:11" x14ac:dyDescent="0.25">
      <c r="A540" s="5">
        <v>44844</v>
      </c>
      <c r="B540" s="5">
        <f>Movimientos_Actinver[[#This Row],[DATE]]</f>
        <v>44844</v>
      </c>
      <c r="C540" s="6">
        <v>0.4375</v>
      </c>
      <c r="D540" s="1" t="s">
        <v>1615</v>
      </c>
      <c r="E540" s="1" t="s">
        <v>1591</v>
      </c>
      <c r="F540" s="1">
        <v>1</v>
      </c>
      <c r="G540" s="1">
        <v>294</v>
      </c>
      <c r="H540" s="1">
        <f>Movimientos_Actinver[[#This Row],[TITLES]]*Movimientos_Actinver[[#This Row],[VALUE]]</f>
        <v>294</v>
      </c>
      <c r="I540" s="1">
        <v>0.28999999999999998</v>
      </c>
      <c r="J540" s="1">
        <v>0.05</v>
      </c>
      <c r="K540" s="1">
        <v>294.33999999999997</v>
      </c>
    </row>
    <row r="541" spans="1:11" x14ac:dyDescent="0.25">
      <c r="A541" s="5">
        <v>44844</v>
      </c>
      <c r="B541" s="5">
        <f>Movimientos_Actinver[[#This Row],[DATE]]</f>
        <v>44844</v>
      </c>
      <c r="C541" s="6">
        <v>0.4375</v>
      </c>
      <c r="D541" s="1" t="s">
        <v>1615</v>
      </c>
      <c r="E541" s="1" t="s">
        <v>1591</v>
      </c>
      <c r="F541" s="1">
        <v>3</v>
      </c>
      <c r="G541" s="1">
        <v>293.2</v>
      </c>
      <c r="H541" s="1">
        <f>Movimientos_Actinver[[#This Row],[TITLES]]*Movimientos_Actinver[[#This Row],[VALUE]]</f>
        <v>879.59999999999991</v>
      </c>
      <c r="I541" s="1">
        <v>0.88</v>
      </c>
      <c r="J541" s="1">
        <v>0.14000000000000001</v>
      </c>
      <c r="K541" s="1">
        <v>880.62</v>
      </c>
    </row>
    <row r="542" spans="1:11" x14ac:dyDescent="0.25">
      <c r="A542" s="5">
        <v>44844</v>
      </c>
      <c r="B542" s="5">
        <f>Movimientos_Actinver[[#This Row],[DATE]]</f>
        <v>44844</v>
      </c>
      <c r="C542" s="6">
        <v>0.4375</v>
      </c>
      <c r="D542" s="1" t="s">
        <v>1615</v>
      </c>
      <c r="E542" s="1" t="s">
        <v>1591</v>
      </c>
      <c r="F542" s="1">
        <v>5</v>
      </c>
      <c r="G542" s="1">
        <v>295</v>
      </c>
      <c r="H542" s="1">
        <f>Movimientos_Actinver[[#This Row],[TITLES]]*Movimientos_Actinver[[#This Row],[VALUE]]</f>
        <v>1475</v>
      </c>
      <c r="I542" s="1">
        <v>1.48</v>
      </c>
      <c r="J542" s="1">
        <v>0.24</v>
      </c>
      <c r="K542" s="1">
        <v>1476.71</v>
      </c>
    </row>
    <row r="543" spans="1:11" x14ac:dyDescent="0.25">
      <c r="A543" s="5">
        <v>44844</v>
      </c>
      <c r="B543" s="5">
        <f>Movimientos_Actinver[[#This Row],[DATE]]</f>
        <v>44844</v>
      </c>
      <c r="C543" s="6">
        <v>0.4375</v>
      </c>
      <c r="D543" s="1" t="s">
        <v>1615</v>
      </c>
      <c r="E543" s="1" t="s">
        <v>1591</v>
      </c>
      <c r="F543" s="1">
        <v>9</v>
      </c>
      <c r="G543" s="1">
        <v>290</v>
      </c>
      <c r="H543" s="1">
        <f>Movimientos_Actinver[[#This Row],[TITLES]]*Movimientos_Actinver[[#This Row],[VALUE]]</f>
        <v>2610</v>
      </c>
      <c r="I543" s="1">
        <v>2.61</v>
      </c>
      <c r="J543" s="1">
        <v>0.42</v>
      </c>
      <c r="K543" s="1">
        <v>2613.0300000000002</v>
      </c>
    </row>
    <row r="544" spans="1:11" x14ac:dyDescent="0.25">
      <c r="A544" s="5">
        <v>44844</v>
      </c>
      <c r="B544" s="5">
        <f>Movimientos_Actinver[[#This Row],[DATE]]</f>
        <v>44844</v>
      </c>
      <c r="C544" s="6">
        <v>0.4375</v>
      </c>
      <c r="D544" s="1" t="s">
        <v>1615</v>
      </c>
      <c r="E544" s="1" t="s">
        <v>1591</v>
      </c>
      <c r="F544" s="1">
        <v>45</v>
      </c>
      <c r="G544" s="1">
        <v>291.02</v>
      </c>
      <c r="H544" s="1">
        <f>Movimientos_Actinver[[#This Row],[TITLES]]*Movimientos_Actinver[[#This Row],[VALUE]]</f>
        <v>13095.9</v>
      </c>
      <c r="I544" s="1">
        <v>13.1</v>
      </c>
      <c r="J544" s="1">
        <v>2.1</v>
      </c>
      <c r="K544" s="1">
        <v>13111.09</v>
      </c>
    </row>
    <row r="545" spans="1:11" x14ac:dyDescent="0.25">
      <c r="A545" s="5">
        <v>44844</v>
      </c>
      <c r="B545" s="5">
        <f>Movimientos_Actinver[[#This Row],[DATE]]</f>
        <v>44844</v>
      </c>
      <c r="C545" s="6">
        <v>0.43819444444444444</v>
      </c>
      <c r="D545" s="1" t="s">
        <v>1613</v>
      </c>
      <c r="E545" s="1" t="s">
        <v>1591</v>
      </c>
      <c r="F545" s="1">
        <v>2</v>
      </c>
      <c r="G545" s="1">
        <v>561.99</v>
      </c>
      <c r="H545" s="1">
        <f>Movimientos_Actinver[[#This Row],[TITLES]]*Movimientos_Actinver[[#This Row],[VALUE]]</f>
        <v>1123.98</v>
      </c>
      <c r="I545" s="1">
        <v>1.1200000000000001</v>
      </c>
      <c r="J545" s="1">
        <v>0.18</v>
      </c>
      <c r="K545" s="1">
        <v>1125.28</v>
      </c>
    </row>
    <row r="546" spans="1:11" x14ac:dyDescent="0.25">
      <c r="A546" s="5">
        <v>44844</v>
      </c>
      <c r="B546" s="5">
        <f>Movimientos_Actinver[[#This Row],[DATE]]</f>
        <v>44844</v>
      </c>
      <c r="C546" s="6">
        <v>0.43819444444444444</v>
      </c>
      <c r="D546" s="1" t="s">
        <v>1613</v>
      </c>
      <c r="E546" s="1" t="s">
        <v>1591</v>
      </c>
      <c r="F546" s="1">
        <v>6</v>
      </c>
      <c r="G546" s="1">
        <v>563</v>
      </c>
      <c r="H546" s="1">
        <f>Movimientos_Actinver[[#This Row],[TITLES]]*Movimientos_Actinver[[#This Row],[VALUE]]</f>
        <v>3378</v>
      </c>
      <c r="I546" s="1">
        <v>3.38</v>
      </c>
      <c r="J546" s="1">
        <v>0.54</v>
      </c>
      <c r="K546" s="1">
        <v>3381.92</v>
      </c>
    </row>
    <row r="547" spans="1:11" x14ac:dyDescent="0.25">
      <c r="A547" s="5">
        <v>44844</v>
      </c>
      <c r="B547" s="5">
        <f>Movimientos_Actinver[[#This Row],[DATE]]</f>
        <v>44844</v>
      </c>
      <c r="C547" s="6">
        <v>0.43819444444444444</v>
      </c>
      <c r="D547" s="1" t="s">
        <v>1613</v>
      </c>
      <c r="E547" s="1" t="s">
        <v>1591</v>
      </c>
      <c r="F547" s="1">
        <v>7</v>
      </c>
      <c r="G547" s="1">
        <v>566</v>
      </c>
      <c r="H547" s="1">
        <f>Movimientos_Actinver[[#This Row],[TITLES]]*Movimientos_Actinver[[#This Row],[VALUE]]</f>
        <v>3962</v>
      </c>
      <c r="I547" s="1">
        <v>3.96</v>
      </c>
      <c r="J547" s="1">
        <v>0.63</v>
      </c>
      <c r="K547" s="1">
        <v>3966.6</v>
      </c>
    </row>
    <row r="548" spans="1:11" x14ac:dyDescent="0.25">
      <c r="A548" s="5">
        <v>44844</v>
      </c>
      <c r="B548" s="5">
        <f>Movimientos_Actinver[[#This Row],[DATE]]</f>
        <v>44844</v>
      </c>
      <c r="C548" s="6">
        <v>0.43819444444444444</v>
      </c>
      <c r="D548" s="1" t="s">
        <v>1613</v>
      </c>
      <c r="E548" s="1" t="s">
        <v>1591</v>
      </c>
      <c r="F548" s="1">
        <v>20</v>
      </c>
      <c r="G548" s="1">
        <v>568.5</v>
      </c>
      <c r="H548" s="1">
        <f>Movimientos_Actinver[[#This Row],[TITLES]]*Movimientos_Actinver[[#This Row],[VALUE]]</f>
        <v>11370</v>
      </c>
      <c r="I548" s="1">
        <v>11.37</v>
      </c>
      <c r="J548" s="1">
        <v>1.82</v>
      </c>
      <c r="K548" s="1">
        <v>11383.19</v>
      </c>
    </row>
    <row r="549" spans="1:11" x14ac:dyDescent="0.25">
      <c r="A549" s="5">
        <v>44844</v>
      </c>
      <c r="B549" s="5">
        <f>Movimientos_Actinver[[#This Row],[DATE]]</f>
        <v>44844</v>
      </c>
      <c r="C549" s="6">
        <v>0.43888888888888888</v>
      </c>
      <c r="D549" s="1" t="s">
        <v>1616</v>
      </c>
      <c r="E549" s="1" t="s">
        <v>1591</v>
      </c>
      <c r="F549" s="1">
        <v>1</v>
      </c>
      <c r="G549" s="1">
        <v>495</v>
      </c>
      <c r="H549" s="1">
        <f>Movimientos_Actinver[[#This Row],[TITLES]]*Movimientos_Actinver[[#This Row],[VALUE]]</f>
        <v>495</v>
      </c>
      <c r="I549" s="1">
        <v>0.5</v>
      </c>
      <c r="J549" s="1">
        <v>0.08</v>
      </c>
      <c r="K549" s="1">
        <v>495.57</v>
      </c>
    </row>
    <row r="550" spans="1:11" x14ac:dyDescent="0.25">
      <c r="A550" s="5">
        <v>44844</v>
      </c>
      <c r="B550" s="5">
        <f>Movimientos_Actinver[[#This Row],[DATE]]</f>
        <v>44844</v>
      </c>
      <c r="C550" s="6">
        <v>0.43888888888888888</v>
      </c>
      <c r="D550" s="1" t="s">
        <v>1616</v>
      </c>
      <c r="E550" s="1" t="s">
        <v>1591</v>
      </c>
      <c r="F550" s="1">
        <v>1</v>
      </c>
      <c r="G550" s="1">
        <v>495</v>
      </c>
      <c r="H550" s="1">
        <f>Movimientos_Actinver[[#This Row],[TITLES]]*Movimientos_Actinver[[#This Row],[VALUE]]</f>
        <v>495</v>
      </c>
      <c r="I550" s="1">
        <v>0.5</v>
      </c>
      <c r="J550" s="1">
        <v>0.08</v>
      </c>
      <c r="K550" s="1">
        <v>495.57</v>
      </c>
    </row>
    <row r="551" spans="1:11" x14ac:dyDescent="0.25">
      <c r="A551" s="5">
        <v>44844</v>
      </c>
      <c r="B551" s="5">
        <f>Movimientos_Actinver[[#This Row],[DATE]]</f>
        <v>44844</v>
      </c>
      <c r="C551" s="6">
        <v>0.43888888888888888</v>
      </c>
      <c r="D551" s="1" t="s">
        <v>1616</v>
      </c>
      <c r="E551" s="1" t="s">
        <v>1591</v>
      </c>
      <c r="F551" s="1">
        <v>1</v>
      </c>
      <c r="G551" s="1">
        <v>500</v>
      </c>
      <c r="H551" s="1">
        <f>Movimientos_Actinver[[#This Row],[TITLES]]*Movimientos_Actinver[[#This Row],[VALUE]]</f>
        <v>500</v>
      </c>
      <c r="I551" s="1">
        <v>0.5</v>
      </c>
      <c r="J551" s="1">
        <v>0.08</v>
      </c>
      <c r="K551" s="1">
        <v>500.58</v>
      </c>
    </row>
    <row r="552" spans="1:11" x14ac:dyDescent="0.25">
      <c r="A552" s="5">
        <v>44844</v>
      </c>
      <c r="B552" s="5">
        <f>Movimientos_Actinver[[#This Row],[DATE]]</f>
        <v>44844</v>
      </c>
      <c r="C552" s="6">
        <v>0.43888888888888888</v>
      </c>
      <c r="D552" s="1" t="s">
        <v>1616</v>
      </c>
      <c r="E552" s="1" t="s">
        <v>1591</v>
      </c>
      <c r="F552" s="1">
        <v>2</v>
      </c>
      <c r="G552" s="1">
        <v>490.01</v>
      </c>
      <c r="H552" s="1">
        <f>Movimientos_Actinver[[#This Row],[TITLES]]*Movimientos_Actinver[[#This Row],[VALUE]]</f>
        <v>980.02</v>
      </c>
      <c r="I552" s="1">
        <v>0.98</v>
      </c>
      <c r="J552" s="1">
        <v>0.16</v>
      </c>
      <c r="K552" s="1">
        <v>981.16</v>
      </c>
    </row>
    <row r="553" spans="1:11" x14ac:dyDescent="0.25">
      <c r="A553" s="5">
        <v>44844</v>
      </c>
      <c r="B553" s="5">
        <f>Movimientos_Actinver[[#This Row],[DATE]]</f>
        <v>44844</v>
      </c>
      <c r="C553" s="6">
        <v>0.43888888888888888</v>
      </c>
      <c r="D553" s="1" t="s">
        <v>1616</v>
      </c>
      <c r="E553" s="1" t="s">
        <v>1591</v>
      </c>
      <c r="F553" s="1">
        <v>2</v>
      </c>
      <c r="G553" s="1">
        <v>497.8</v>
      </c>
      <c r="H553" s="1">
        <f>Movimientos_Actinver[[#This Row],[TITLES]]*Movimientos_Actinver[[#This Row],[VALUE]]</f>
        <v>995.6</v>
      </c>
      <c r="I553" s="1">
        <v>1</v>
      </c>
      <c r="J553" s="1">
        <v>0.16</v>
      </c>
      <c r="K553" s="1">
        <v>996.75</v>
      </c>
    </row>
    <row r="554" spans="1:11" x14ac:dyDescent="0.25">
      <c r="A554" s="5">
        <v>44844</v>
      </c>
      <c r="B554" s="5">
        <f>Movimientos_Actinver[[#This Row],[DATE]]</f>
        <v>44844</v>
      </c>
      <c r="C554" s="6">
        <v>0.43888888888888888</v>
      </c>
      <c r="D554" s="1" t="s">
        <v>1616</v>
      </c>
      <c r="E554" s="1" t="s">
        <v>1591</v>
      </c>
      <c r="F554" s="1">
        <v>3</v>
      </c>
      <c r="G554" s="1">
        <v>490.01</v>
      </c>
      <c r="H554" s="1">
        <f>Movimientos_Actinver[[#This Row],[TITLES]]*Movimientos_Actinver[[#This Row],[VALUE]]</f>
        <v>1470.03</v>
      </c>
      <c r="I554" s="1">
        <v>1.47</v>
      </c>
      <c r="J554" s="1">
        <v>0.24</v>
      </c>
      <c r="K554" s="1">
        <v>1471.74</v>
      </c>
    </row>
    <row r="555" spans="1:11" x14ac:dyDescent="0.25">
      <c r="A555" s="5">
        <v>44844</v>
      </c>
      <c r="B555" s="5">
        <f>Movimientos_Actinver[[#This Row],[DATE]]</f>
        <v>44844</v>
      </c>
      <c r="C555" s="6">
        <v>0.43888888888888888</v>
      </c>
      <c r="D555" s="1" t="s">
        <v>1616</v>
      </c>
      <c r="E555" s="1" t="s">
        <v>1591</v>
      </c>
      <c r="F555" s="1">
        <v>10</v>
      </c>
      <c r="G555" s="1">
        <v>495.99</v>
      </c>
      <c r="H555" s="1">
        <f>Movimientos_Actinver[[#This Row],[TITLES]]*Movimientos_Actinver[[#This Row],[VALUE]]</f>
        <v>4959.8999999999996</v>
      </c>
      <c r="I555" s="1">
        <v>4.96</v>
      </c>
      <c r="J555" s="1">
        <v>0.79</v>
      </c>
      <c r="K555" s="1">
        <v>4965.6499999999996</v>
      </c>
    </row>
    <row r="556" spans="1:11" x14ac:dyDescent="0.25">
      <c r="A556" s="5">
        <v>44844</v>
      </c>
      <c r="B556" s="5">
        <f>Movimientos_Actinver[[#This Row],[DATE]]</f>
        <v>44844</v>
      </c>
      <c r="C556" s="6">
        <v>0.43888888888888888</v>
      </c>
      <c r="D556" s="1" t="s">
        <v>1616</v>
      </c>
      <c r="E556" s="1" t="s">
        <v>1591</v>
      </c>
      <c r="F556" s="1">
        <v>10</v>
      </c>
      <c r="G556" s="1">
        <v>499</v>
      </c>
      <c r="H556" s="1">
        <f>Movimientos_Actinver[[#This Row],[TITLES]]*Movimientos_Actinver[[#This Row],[VALUE]]</f>
        <v>4990</v>
      </c>
      <c r="I556" s="1">
        <v>4.99</v>
      </c>
      <c r="J556" s="1">
        <v>0.8</v>
      </c>
      <c r="K556" s="1">
        <v>4995.79</v>
      </c>
    </row>
    <row r="557" spans="1:11" x14ac:dyDescent="0.25">
      <c r="A557" s="5">
        <v>44844</v>
      </c>
      <c r="B557" s="5">
        <f>Movimientos_Actinver[[#This Row],[DATE]]</f>
        <v>44844</v>
      </c>
      <c r="C557" s="6">
        <v>0.43888888888888888</v>
      </c>
      <c r="D557" s="1" t="s">
        <v>1616</v>
      </c>
      <c r="E557" s="1" t="s">
        <v>1591</v>
      </c>
      <c r="F557" s="1">
        <v>10</v>
      </c>
      <c r="G557" s="1">
        <v>500</v>
      </c>
      <c r="H557" s="1">
        <f>Movimientos_Actinver[[#This Row],[TITLES]]*Movimientos_Actinver[[#This Row],[VALUE]]</f>
        <v>5000</v>
      </c>
      <c r="I557" s="1">
        <v>5</v>
      </c>
      <c r="J557" s="1">
        <v>0.8</v>
      </c>
      <c r="K557" s="1">
        <v>5005.8</v>
      </c>
    </row>
    <row r="558" spans="1:11" x14ac:dyDescent="0.25">
      <c r="A558" s="5">
        <v>44845</v>
      </c>
      <c r="B558" s="5">
        <f>Movimientos_Actinver[[#This Row],[DATE]]</f>
        <v>44845</v>
      </c>
      <c r="C558" s="6">
        <v>0.61041666666666672</v>
      </c>
      <c r="D558" s="1" t="s">
        <v>1613</v>
      </c>
      <c r="E558" s="1" t="s">
        <v>1611</v>
      </c>
      <c r="F558" s="1">
        <v>35</v>
      </c>
      <c r="G558" s="1">
        <v>585</v>
      </c>
      <c r="H558" s="1">
        <f>Movimientos_Actinver[[#This Row],[TITLES]]*Movimientos_Actinver[[#This Row],[VALUE]]</f>
        <v>20475</v>
      </c>
      <c r="I558" s="1">
        <v>20.48</v>
      </c>
      <c r="J558" s="1">
        <v>3.28</v>
      </c>
      <c r="K558" s="1">
        <v>20451.25</v>
      </c>
    </row>
    <row r="559" spans="1:11" x14ac:dyDescent="0.25">
      <c r="A559" s="5">
        <v>44845</v>
      </c>
      <c r="B559" s="5">
        <f>Movimientos_Actinver[[#This Row],[DATE]]</f>
        <v>44845</v>
      </c>
      <c r="C559" s="6">
        <v>0.61111111111111116</v>
      </c>
      <c r="D559" s="1" t="s">
        <v>1610</v>
      </c>
      <c r="E559" s="1" t="s">
        <v>1611</v>
      </c>
      <c r="F559" s="1">
        <v>1</v>
      </c>
      <c r="G559" s="1">
        <v>1535.81</v>
      </c>
      <c r="H559" s="1">
        <f>Movimientos_Actinver[[#This Row],[TITLES]]*Movimientos_Actinver[[#This Row],[VALUE]]</f>
        <v>1535.81</v>
      </c>
      <c r="I559" s="1">
        <v>1.54</v>
      </c>
      <c r="J559" s="1">
        <v>0.25</v>
      </c>
      <c r="K559" s="1">
        <v>1534.03</v>
      </c>
    </row>
    <row r="560" spans="1:11" x14ac:dyDescent="0.25">
      <c r="A560" s="5">
        <v>44845</v>
      </c>
      <c r="B560" s="5">
        <f>Movimientos_Actinver[[#This Row],[DATE]]</f>
        <v>44845</v>
      </c>
      <c r="C560" s="6">
        <v>0.61111111111111116</v>
      </c>
      <c r="D560" s="1" t="s">
        <v>1610</v>
      </c>
      <c r="E560" s="1" t="s">
        <v>1611</v>
      </c>
      <c r="F560" s="1">
        <v>1</v>
      </c>
      <c r="G560" s="1">
        <v>1540</v>
      </c>
      <c r="H560" s="1">
        <f>Movimientos_Actinver[[#This Row],[TITLES]]*Movimientos_Actinver[[#This Row],[VALUE]]</f>
        <v>1540</v>
      </c>
      <c r="I560" s="1">
        <v>1.54</v>
      </c>
      <c r="J560" s="1">
        <v>0.25</v>
      </c>
      <c r="K560" s="1">
        <v>1538.21</v>
      </c>
    </row>
    <row r="561" spans="1:11" x14ac:dyDescent="0.25">
      <c r="A561" s="5">
        <v>44845</v>
      </c>
      <c r="B561" s="5">
        <f>Movimientos_Actinver[[#This Row],[DATE]]</f>
        <v>44845</v>
      </c>
      <c r="C561" s="6">
        <v>0.61111111111111116</v>
      </c>
      <c r="D561" s="1" t="s">
        <v>1610</v>
      </c>
      <c r="E561" s="1" t="s">
        <v>1611</v>
      </c>
      <c r="F561" s="1">
        <v>40</v>
      </c>
      <c r="G561" s="1">
        <v>1537.21</v>
      </c>
      <c r="H561" s="1">
        <f>Movimientos_Actinver[[#This Row],[TITLES]]*Movimientos_Actinver[[#This Row],[VALUE]]</f>
        <v>61488.4</v>
      </c>
      <c r="I561" s="1">
        <v>61.49</v>
      </c>
      <c r="J561" s="1">
        <v>9.84</v>
      </c>
      <c r="K561" s="1">
        <v>61417.07</v>
      </c>
    </row>
    <row r="562" spans="1:11" x14ac:dyDescent="0.25">
      <c r="A562" s="5">
        <v>44845</v>
      </c>
      <c r="B562" s="5">
        <f>Movimientos_Actinver[[#This Row],[DATE]]</f>
        <v>44845</v>
      </c>
      <c r="C562" s="6">
        <v>0.61111111111111116</v>
      </c>
      <c r="D562" s="1" t="s">
        <v>1610</v>
      </c>
      <c r="E562" s="1" t="s">
        <v>1611</v>
      </c>
      <c r="F562" s="1">
        <v>304</v>
      </c>
      <c r="G562" s="1">
        <v>1540</v>
      </c>
      <c r="H562" s="1">
        <f>Movimientos_Actinver[[#This Row],[TITLES]]*Movimientos_Actinver[[#This Row],[VALUE]]</f>
        <v>468160</v>
      </c>
      <c r="I562" s="1">
        <v>468.16</v>
      </c>
      <c r="J562" s="1">
        <v>74.91</v>
      </c>
      <c r="K562" s="1">
        <v>467616.93</v>
      </c>
    </row>
    <row r="563" spans="1:11" x14ac:dyDescent="0.25">
      <c r="A563" s="5">
        <v>44845</v>
      </c>
      <c r="B563" s="5">
        <f>Movimientos_Actinver[[#This Row],[DATE]]</f>
        <v>44845</v>
      </c>
      <c r="C563" s="6">
        <v>0.61388888888888893</v>
      </c>
      <c r="D563" s="1" t="s">
        <v>1615</v>
      </c>
      <c r="E563" s="1" t="s">
        <v>1591</v>
      </c>
      <c r="F563" s="1">
        <v>3</v>
      </c>
      <c r="G563" s="1">
        <v>296.01</v>
      </c>
      <c r="H563" s="1">
        <f>Movimientos_Actinver[[#This Row],[TITLES]]*Movimientos_Actinver[[#This Row],[VALUE]]</f>
        <v>888.03</v>
      </c>
      <c r="I563" s="1">
        <v>0.89</v>
      </c>
      <c r="J563" s="1">
        <v>0.14000000000000001</v>
      </c>
      <c r="K563" s="1">
        <v>889.06</v>
      </c>
    </row>
    <row r="564" spans="1:11" x14ac:dyDescent="0.25">
      <c r="A564" s="5">
        <v>44846</v>
      </c>
      <c r="B564" s="5">
        <f>Movimientos_Actinver[[#This Row],[DATE]]</f>
        <v>44846</v>
      </c>
      <c r="C564" s="6">
        <v>0.4</v>
      </c>
      <c r="D564" s="1" t="s">
        <v>1610</v>
      </c>
      <c r="E564" s="1" t="s">
        <v>1591</v>
      </c>
      <c r="F564" s="1">
        <v>1</v>
      </c>
      <c r="G564" s="1">
        <v>1530.56</v>
      </c>
      <c r="H564" s="1">
        <f>Movimientos_Actinver[[#This Row],[TITLES]]*Movimientos_Actinver[[#This Row],[VALUE]]</f>
        <v>1530.56</v>
      </c>
      <c r="I564" s="1">
        <v>1.53</v>
      </c>
      <c r="J564" s="1">
        <v>0.24</v>
      </c>
      <c r="K564" s="1">
        <v>1532.34</v>
      </c>
    </row>
    <row r="565" spans="1:11" x14ac:dyDescent="0.25">
      <c r="A565" s="5">
        <v>44846</v>
      </c>
      <c r="B565" s="5">
        <f>Movimientos_Actinver[[#This Row],[DATE]]</f>
        <v>44846</v>
      </c>
      <c r="C565" s="6">
        <v>0.4</v>
      </c>
      <c r="D565" s="1" t="s">
        <v>1610</v>
      </c>
      <c r="E565" s="1" t="s">
        <v>1591</v>
      </c>
      <c r="F565" s="1">
        <v>1</v>
      </c>
      <c r="G565" s="1">
        <v>1535</v>
      </c>
      <c r="H565" s="1">
        <f>Movimientos_Actinver[[#This Row],[TITLES]]*Movimientos_Actinver[[#This Row],[VALUE]]</f>
        <v>1535</v>
      </c>
      <c r="I565" s="1">
        <v>1.54</v>
      </c>
      <c r="J565" s="1">
        <v>0.25</v>
      </c>
      <c r="K565" s="1">
        <v>1536.78</v>
      </c>
    </row>
    <row r="566" spans="1:11" x14ac:dyDescent="0.25">
      <c r="A566" s="5">
        <v>44846</v>
      </c>
      <c r="B566" s="5">
        <f>Movimientos_Actinver[[#This Row],[DATE]]</f>
        <v>44846</v>
      </c>
      <c r="C566" s="6">
        <v>0.4</v>
      </c>
      <c r="D566" s="1" t="s">
        <v>1610</v>
      </c>
      <c r="E566" s="1" t="s">
        <v>1591</v>
      </c>
      <c r="F566" s="1">
        <v>1</v>
      </c>
      <c r="G566" s="1">
        <v>1536</v>
      </c>
      <c r="H566" s="1">
        <f>Movimientos_Actinver[[#This Row],[TITLES]]*Movimientos_Actinver[[#This Row],[VALUE]]</f>
        <v>1536</v>
      </c>
      <c r="I566" s="1">
        <v>1.54</v>
      </c>
      <c r="J566" s="1">
        <v>0.25</v>
      </c>
      <c r="K566" s="1">
        <v>1537.78</v>
      </c>
    </row>
    <row r="567" spans="1:11" x14ac:dyDescent="0.25">
      <c r="A567" s="5">
        <v>44846</v>
      </c>
      <c r="B567" s="5">
        <f>Movimientos_Actinver[[#This Row],[DATE]]</f>
        <v>44846</v>
      </c>
      <c r="C567" s="6">
        <v>0.4</v>
      </c>
      <c r="D567" s="1" t="s">
        <v>1610</v>
      </c>
      <c r="E567" s="1" t="s">
        <v>1591</v>
      </c>
      <c r="F567" s="1">
        <v>1</v>
      </c>
      <c r="G567" s="1">
        <v>1553.71</v>
      </c>
      <c r="H567" s="1">
        <f>Movimientos_Actinver[[#This Row],[TITLES]]*Movimientos_Actinver[[#This Row],[VALUE]]</f>
        <v>1553.71</v>
      </c>
      <c r="I567" s="1">
        <v>1.55</v>
      </c>
      <c r="J567" s="1">
        <v>0.25</v>
      </c>
      <c r="K567" s="1">
        <v>1555.51</v>
      </c>
    </row>
    <row r="568" spans="1:11" x14ac:dyDescent="0.25">
      <c r="A568" s="5">
        <v>44846</v>
      </c>
      <c r="B568" s="5">
        <f>Movimientos_Actinver[[#This Row],[DATE]]</f>
        <v>44846</v>
      </c>
      <c r="C568" s="6">
        <v>0.4</v>
      </c>
      <c r="D568" s="1" t="s">
        <v>1610</v>
      </c>
      <c r="E568" s="1" t="s">
        <v>1591</v>
      </c>
      <c r="F568" s="1">
        <v>1</v>
      </c>
      <c r="G568" s="1">
        <v>1555.71</v>
      </c>
      <c r="H568" s="1">
        <f>Movimientos_Actinver[[#This Row],[TITLES]]*Movimientos_Actinver[[#This Row],[VALUE]]</f>
        <v>1555.71</v>
      </c>
      <c r="I568" s="1">
        <v>1.56</v>
      </c>
      <c r="J568" s="1">
        <v>0.25</v>
      </c>
      <c r="K568" s="1">
        <v>1557.51</v>
      </c>
    </row>
    <row r="569" spans="1:11" x14ac:dyDescent="0.25">
      <c r="A569" s="5">
        <v>44846</v>
      </c>
      <c r="B569" s="5">
        <f>Movimientos_Actinver[[#This Row],[DATE]]</f>
        <v>44846</v>
      </c>
      <c r="C569" s="6">
        <v>0.4</v>
      </c>
      <c r="D569" s="1" t="s">
        <v>1610</v>
      </c>
      <c r="E569" s="1" t="s">
        <v>1591</v>
      </c>
      <c r="F569" s="1">
        <v>1</v>
      </c>
      <c r="G569" s="1">
        <v>1558.19</v>
      </c>
      <c r="H569" s="1">
        <f>Movimientos_Actinver[[#This Row],[TITLES]]*Movimientos_Actinver[[#This Row],[VALUE]]</f>
        <v>1558.19</v>
      </c>
      <c r="I569" s="1">
        <v>1.56</v>
      </c>
      <c r="J569" s="1">
        <v>0.25</v>
      </c>
      <c r="K569" s="1">
        <v>1560</v>
      </c>
    </row>
    <row r="570" spans="1:11" x14ac:dyDescent="0.25">
      <c r="A570" s="5">
        <v>44846</v>
      </c>
      <c r="B570" s="5">
        <f>Movimientos_Actinver[[#This Row],[DATE]]</f>
        <v>44846</v>
      </c>
      <c r="C570" s="6">
        <v>0.4</v>
      </c>
      <c r="D570" s="1" t="s">
        <v>1610</v>
      </c>
      <c r="E570" s="1" t="s">
        <v>1591</v>
      </c>
      <c r="F570" s="1">
        <v>1</v>
      </c>
      <c r="G570" s="1">
        <v>1561.7</v>
      </c>
      <c r="H570" s="1">
        <f>Movimientos_Actinver[[#This Row],[TITLES]]*Movimientos_Actinver[[#This Row],[VALUE]]</f>
        <v>1561.7</v>
      </c>
      <c r="I570" s="1">
        <v>1.56</v>
      </c>
      <c r="J570" s="1">
        <v>0.25</v>
      </c>
      <c r="K570" s="1">
        <v>1563.51</v>
      </c>
    </row>
    <row r="571" spans="1:11" x14ac:dyDescent="0.25">
      <c r="A571" s="5">
        <v>44846</v>
      </c>
      <c r="B571" s="5">
        <f>Movimientos_Actinver[[#This Row],[DATE]]</f>
        <v>44846</v>
      </c>
      <c r="C571" s="6">
        <v>0.4</v>
      </c>
      <c r="D571" s="1" t="s">
        <v>1610</v>
      </c>
      <c r="E571" s="1" t="s">
        <v>1591</v>
      </c>
      <c r="F571" s="1">
        <v>2</v>
      </c>
      <c r="G571" s="1">
        <v>1532.56</v>
      </c>
      <c r="H571" s="1">
        <f>Movimientos_Actinver[[#This Row],[TITLES]]*Movimientos_Actinver[[#This Row],[VALUE]]</f>
        <v>3065.12</v>
      </c>
      <c r="I571" s="1">
        <v>3.07</v>
      </c>
      <c r="J571" s="1">
        <v>0.49</v>
      </c>
      <c r="K571" s="1">
        <v>3068.68</v>
      </c>
    </row>
    <row r="572" spans="1:11" x14ac:dyDescent="0.25">
      <c r="A572" s="5">
        <v>44846</v>
      </c>
      <c r="B572" s="5">
        <f>Movimientos_Actinver[[#This Row],[DATE]]</f>
        <v>44846</v>
      </c>
      <c r="C572" s="6">
        <v>0.4</v>
      </c>
      <c r="D572" s="1" t="s">
        <v>1610</v>
      </c>
      <c r="E572" s="1" t="s">
        <v>1591</v>
      </c>
      <c r="F572" s="1">
        <v>2</v>
      </c>
      <c r="G572" s="1">
        <v>1550.24</v>
      </c>
      <c r="H572" s="1">
        <f>Movimientos_Actinver[[#This Row],[TITLES]]*Movimientos_Actinver[[#This Row],[VALUE]]</f>
        <v>3100.48</v>
      </c>
      <c r="I572" s="1">
        <v>3.1</v>
      </c>
      <c r="J572" s="1">
        <v>0.5</v>
      </c>
      <c r="K572" s="1">
        <v>3104.08</v>
      </c>
    </row>
    <row r="573" spans="1:11" x14ac:dyDescent="0.25">
      <c r="A573" s="5">
        <v>44846</v>
      </c>
      <c r="B573" s="5">
        <f>Movimientos_Actinver[[#This Row],[DATE]]</f>
        <v>44846</v>
      </c>
      <c r="C573" s="6">
        <v>0.4</v>
      </c>
      <c r="D573" s="1" t="s">
        <v>1610</v>
      </c>
      <c r="E573" s="1" t="s">
        <v>1591</v>
      </c>
      <c r="F573" s="1">
        <v>2</v>
      </c>
      <c r="G573" s="1">
        <v>1555.71</v>
      </c>
      <c r="H573" s="1">
        <f>Movimientos_Actinver[[#This Row],[TITLES]]*Movimientos_Actinver[[#This Row],[VALUE]]</f>
        <v>3111.42</v>
      </c>
      <c r="I573" s="1">
        <v>3.11</v>
      </c>
      <c r="J573" s="1">
        <v>0.5</v>
      </c>
      <c r="K573" s="1">
        <v>3115.03</v>
      </c>
    </row>
    <row r="574" spans="1:11" x14ac:dyDescent="0.25">
      <c r="A574" s="5">
        <v>44846</v>
      </c>
      <c r="B574" s="5">
        <f>Movimientos_Actinver[[#This Row],[DATE]]</f>
        <v>44846</v>
      </c>
      <c r="C574" s="6">
        <v>0.4</v>
      </c>
      <c r="D574" s="1" t="s">
        <v>1610</v>
      </c>
      <c r="E574" s="1" t="s">
        <v>1591</v>
      </c>
      <c r="F574" s="1">
        <v>3</v>
      </c>
      <c r="G574" s="1">
        <v>1551</v>
      </c>
      <c r="H574" s="1">
        <f>Movimientos_Actinver[[#This Row],[TITLES]]*Movimientos_Actinver[[#This Row],[VALUE]]</f>
        <v>4653</v>
      </c>
      <c r="I574" s="1">
        <v>4.6500000000000004</v>
      </c>
      <c r="J574" s="1">
        <v>0.74</v>
      </c>
      <c r="K574" s="1">
        <v>4658.3999999999996</v>
      </c>
    </row>
    <row r="575" spans="1:11" x14ac:dyDescent="0.25">
      <c r="A575" s="5">
        <v>44846</v>
      </c>
      <c r="B575" s="5">
        <f>Movimientos_Actinver[[#This Row],[DATE]]</f>
        <v>44846</v>
      </c>
      <c r="C575" s="6">
        <v>0.4</v>
      </c>
      <c r="D575" s="1" t="s">
        <v>1610</v>
      </c>
      <c r="E575" s="1" t="s">
        <v>1591</v>
      </c>
      <c r="F575" s="1">
        <v>3</v>
      </c>
      <c r="G575" s="1">
        <v>1558.87</v>
      </c>
      <c r="H575" s="1">
        <f>Movimientos_Actinver[[#This Row],[TITLES]]*Movimientos_Actinver[[#This Row],[VALUE]]</f>
        <v>4676.6099999999997</v>
      </c>
      <c r="I575" s="1">
        <v>4.68</v>
      </c>
      <c r="J575" s="1">
        <v>0.75</v>
      </c>
      <c r="K575" s="1">
        <v>4682.03</v>
      </c>
    </row>
    <row r="576" spans="1:11" x14ac:dyDescent="0.25">
      <c r="A576" s="5">
        <v>44846</v>
      </c>
      <c r="B576" s="5">
        <f>Movimientos_Actinver[[#This Row],[DATE]]</f>
        <v>44846</v>
      </c>
      <c r="C576" s="6">
        <v>0.4</v>
      </c>
      <c r="D576" s="1" t="s">
        <v>1610</v>
      </c>
      <c r="E576" s="1" t="s">
        <v>1591</v>
      </c>
      <c r="F576" s="1">
        <v>10</v>
      </c>
      <c r="G576" s="1">
        <v>1530</v>
      </c>
      <c r="H576" s="1">
        <f>Movimientos_Actinver[[#This Row],[TITLES]]*Movimientos_Actinver[[#This Row],[VALUE]]</f>
        <v>15300</v>
      </c>
      <c r="I576" s="1">
        <v>15.3</v>
      </c>
      <c r="J576" s="1">
        <v>2.4500000000000002</v>
      </c>
      <c r="K576" s="1">
        <v>15317.75</v>
      </c>
    </row>
    <row r="577" spans="1:11" x14ac:dyDescent="0.25">
      <c r="A577" s="5">
        <v>44846</v>
      </c>
      <c r="B577" s="5">
        <f>Movimientos_Actinver[[#This Row],[DATE]]</f>
        <v>44846</v>
      </c>
      <c r="C577" s="6">
        <v>0.4</v>
      </c>
      <c r="D577" s="1" t="s">
        <v>1610</v>
      </c>
      <c r="E577" s="1" t="s">
        <v>1591</v>
      </c>
      <c r="F577" s="1">
        <v>10</v>
      </c>
      <c r="G577" s="1">
        <v>1540</v>
      </c>
      <c r="H577" s="1">
        <f>Movimientos_Actinver[[#This Row],[TITLES]]*Movimientos_Actinver[[#This Row],[VALUE]]</f>
        <v>15400</v>
      </c>
      <c r="I577" s="1">
        <v>15.4</v>
      </c>
      <c r="J577" s="1">
        <v>2.46</v>
      </c>
      <c r="K577" s="1">
        <v>15417.86</v>
      </c>
    </row>
    <row r="578" spans="1:11" x14ac:dyDescent="0.25">
      <c r="A578" s="5">
        <v>44846</v>
      </c>
      <c r="B578" s="5">
        <f>Movimientos_Actinver[[#This Row],[DATE]]</f>
        <v>44846</v>
      </c>
      <c r="C578" s="6">
        <v>0.4</v>
      </c>
      <c r="D578" s="1" t="s">
        <v>1610</v>
      </c>
      <c r="E578" s="1" t="s">
        <v>1591</v>
      </c>
      <c r="F578" s="1">
        <v>20</v>
      </c>
      <c r="G578" s="1">
        <v>1555.71</v>
      </c>
      <c r="H578" s="1">
        <f>Movimientos_Actinver[[#This Row],[TITLES]]*Movimientos_Actinver[[#This Row],[VALUE]]</f>
        <v>31114.2</v>
      </c>
      <c r="I578" s="1">
        <v>31.11</v>
      </c>
      <c r="J578" s="1">
        <v>4.9800000000000004</v>
      </c>
      <c r="K578" s="1">
        <v>31150.29</v>
      </c>
    </row>
    <row r="579" spans="1:11" x14ac:dyDescent="0.25">
      <c r="A579" s="5">
        <v>44847</v>
      </c>
      <c r="B579" s="5">
        <f>Movimientos_Actinver[[#This Row],[DATE]]</f>
        <v>44847</v>
      </c>
      <c r="C579" s="6">
        <v>0.39305555555555555</v>
      </c>
      <c r="D579" s="1" t="s">
        <v>1614</v>
      </c>
      <c r="E579" s="1" t="s">
        <v>1611</v>
      </c>
      <c r="F579" s="1">
        <v>50</v>
      </c>
      <c r="G579" s="1">
        <v>1210</v>
      </c>
      <c r="H579" s="1">
        <f>Movimientos_Actinver[[#This Row],[TITLES]]*Movimientos_Actinver[[#This Row],[VALUE]]</f>
        <v>60500</v>
      </c>
      <c r="I579" s="1">
        <v>60.5</v>
      </c>
      <c r="J579" s="1">
        <v>9.68</v>
      </c>
      <c r="K579" s="1">
        <v>60429.82</v>
      </c>
    </row>
    <row r="580" spans="1:11" x14ac:dyDescent="0.25">
      <c r="A580" s="5">
        <v>44847</v>
      </c>
      <c r="B580" s="5">
        <f>Movimientos_Actinver[[#This Row],[DATE]]</f>
        <v>44847</v>
      </c>
      <c r="C580" s="6">
        <v>0.39305555555555555</v>
      </c>
      <c r="D580" s="1" t="s">
        <v>1614</v>
      </c>
      <c r="E580" s="1" t="s">
        <v>1611</v>
      </c>
      <c r="F580" s="1">
        <v>50</v>
      </c>
      <c r="G580" s="1">
        <v>1210</v>
      </c>
      <c r="H580" s="1">
        <f>Movimientos_Actinver[[#This Row],[TITLES]]*Movimientos_Actinver[[#This Row],[VALUE]]</f>
        <v>60500</v>
      </c>
      <c r="I580" s="1">
        <v>60.5</v>
      </c>
      <c r="J580" s="1">
        <v>9.68</v>
      </c>
      <c r="K580" s="1">
        <v>60429.82</v>
      </c>
    </row>
    <row r="581" spans="1:11" x14ac:dyDescent="0.25">
      <c r="A581" s="5">
        <v>44847</v>
      </c>
      <c r="B581" s="5">
        <f>Movimientos_Actinver[[#This Row],[DATE]]</f>
        <v>44847</v>
      </c>
      <c r="C581" s="6">
        <v>0.39305555555555555</v>
      </c>
      <c r="D581" s="1" t="s">
        <v>1614</v>
      </c>
      <c r="E581" s="1" t="s">
        <v>1611</v>
      </c>
      <c r="F581" s="1">
        <v>200</v>
      </c>
      <c r="G581" s="1">
        <v>1210</v>
      </c>
      <c r="H581" s="1">
        <f>Movimientos_Actinver[[#This Row],[TITLES]]*Movimientos_Actinver[[#This Row],[VALUE]]</f>
        <v>242000</v>
      </c>
      <c r="I581" s="1">
        <v>242</v>
      </c>
      <c r="J581" s="1">
        <v>38.72</v>
      </c>
      <c r="K581" s="1">
        <v>241719.28</v>
      </c>
    </row>
    <row r="582" spans="1:11" x14ac:dyDescent="0.25">
      <c r="A582" s="5">
        <v>44847</v>
      </c>
      <c r="B582" s="5">
        <f>Movimientos_Actinver[[#This Row],[DATE]]</f>
        <v>44847</v>
      </c>
      <c r="C582" s="6">
        <v>0.40555555555555556</v>
      </c>
      <c r="D582" s="1" t="s">
        <v>1617</v>
      </c>
      <c r="E582" s="1" t="s">
        <v>1591</v>
      </c>
      <c r="F582" s="1">
        <v>500</v>
      </c>
      <c r="G582" s="1">
        <v>127.53</v>
      </c>
      <c r="H582" s="1">
        <f>Movimientos_Actinver[[#This Row],[TITLES]]*Movimientos_Actinver[[#This Row],[VALUE]]</f>
        <v>63765</v>
      </c>
      <c r="I582" s="1">
        <v>63.77</v>
      </c>
      <c r="J582" s="1">
        <v>10.199999999999999</v>
      </c>
      <c r="K582" s="1">
        <v>63838.97</v>
      </c>
    </row>
    <row r="583" spans="1:11" x14ac:dyDescent="0.25">
      <c r="A583" s="5">
        <v>44847</v>
      </c>
      <c r="B583" s="5">
        <f>Movimientos_Actinver[[#This Row],[DATE]]</f>
        <v>44847</v>
      </c>
      <c r="C583" s="6">
        <v>0.43125000000000002</v>
      </c>
      <c r="D583" s="1" t="s">
        <v>1617</v>
      </c>
      <c r="E583" s="1" t="s">
        <v>1591</v>
      </c>
      <c r="F583" s="1">
        <v>2</v>
      </c>
      <c r="G583" s="1">
        <v>162</v>
      </c>
      <c r="H583" s="1">
        <f>Movimientos_Actinver[[#This Row],[TITLES]]*Movimientos_Actinver[[#This Row],[VALUE]]</f>
        <v>324</v>
      </c>
      <c r="I583" s="1">
        <v>0.32</v>
      </c>
      <c r="J583" s="1">
        <v>0.05</v>
      </c>
      <c r="K583" s="1">
        <v>324.38</v>
      </c>
    </row>
    <row r="584" spans="1:11" x14ac:dyDescent="0.25">
      <c r="A584" s="5">
        <v>44847</v>
      </c>
      <c r="B584" s="5">
        <f>Movimientos_Actinver[[#This Row],[DATE]]</f>
        <v>44847</v>
      </c>
      <c r="C584" s="6">
        <v>0.43125000000000002</v>
      </c>
      <c r="D584" s="1" t="s">
        <v>1617</v>
      </c>
      <c r="E584" s="1" t="s">
        <v>1591</v>
      </c>
      <c r="F584" s="1">
        <v>10</v>
      </c>
      <c r="G584" s="1">
        <v>162</v>
      </c>
      <c r="H584" s="1">
        <f>Movimientos_Actinver[[#This Row],[TITLES]]*Movimientos_Actinver[[#This Row],[VALUE]]</f>
        <v>1620</v>
      </c>
      <c r="I584" s="1">
        <v>1.62</v>
      </c>
      <c r="J584" s="1">
        <v>0.26</v>
      </c>
      <c r="K584" s="1">
        <v>1621.88</v>
      </c>
    </row>
    <row r="585" spans="1:11" x14ac:dyDescent="0.25">
      <c r="A585" s="5">
        <v>44847</v>
      </c>
      <c r="B585" s="5">
        <f>Movimientos_Actinver[[#This Row],[DATE]]</f>
        <v>44847</v>
      </c>
      <c r="C585" s="6">
        <v>0.43125000000000002</v>
      </c>
      <c r="D585" s="1" t="s">
        <v>1617</v>
      </c>
      <c r="E585" s="1" t="s">
        <v>1591</v>
      </c>
      <c r="F585" s="1">
        <v>45</v>
      </c>
      <c r="G585" s="1">
        <v>162</v>
      </c>
      <c r="H585" s="1">
        <f>Movimientos_Actinver[[#This Row],[TITLES]]*Movimientos_Actinver[[#This Row],[VALUE]]</f>
        <v>7290</v>
      </c>
      <c r="I585" s="1">
        <v>7.29</v>
      </c>
      <c r="J585" s="1">
        <v>1.17</v>
      </c>
      <c r="K585" s="1">
        <v>7298.46</v>
      </c>
    </row>
    <row r="586" spans="1:11" x14ac:dyDescent="0.25">
      <c r="A586" s="5">
        <v>44847</v>
      </c>
      <c r="B586" s="5">
        <f>Movimientos_Actinver[[#This Row],[DATE]]</f>
        <v>44847</v>
      </c>
      <c r="C586" s="6">
        <v>0.43125000000000002</v>
      </c>
      <c r="D586" s="1" t="s">
        <v>1617</v>
      </c>
      <c r="E586" s="1" t="s">
        <v>1591</v>
      </c>
      <c r="F586" s="1">
        <v>80</v>
      </c>
      <c r="G586" s="1">
        <v>162.99</v>
      </c>
      <c r="H586" s="1">
        <f>Movimientos_Actinver[[#This Row],[TITLES]]*Movimientos_Actinver[[#This Row],[VALUE]]</f>
        <v>13039.2</v>
      </c>
      <c r="I586" s="1">
        <v>13.04</v>
      </c>
      <c r="J586" s="1">
        <v>2.09</v>
      </c>
      <c r="K586" s="1">
        <v>13054.33</v>
      </c>
    </row>
    <row r="587" spans="1:11" x14ac:dyDescent="0.25">
      <c r="A587" s="5">
        <v>44847</v>
      </c>
      <c r="B587" s="5">
        <f>Movimientos_Actinver[[#This Row],[DATE]]</f>
        <v>44847</v>
      </c>
      <c r="C587" s="6">
        <v>0.43125000000000002</v>
      </c>
      <c r="D587" s="1" t="s">
        <v>1617</v>
      </c>
      <c r="E587" s="1" t="s">
        <v>1591</v>
      </c>
      <c r="F587" s="1">
        <v>100</v>
      </c>
      <c r="G587" s="1">
        <v>162.99</v>
      </c>
      <c r="H587" s="1">
        <f>Movimientos_Actinver[[#This Row],[TITLES]]*Movimientos_Actinver[[#This Row],[VALUE]]</f>
        <v>16299</v>
      </c>
      <c r="I587" s="1">
        <v>16.3</v>
      </c>
      <c r="J587" s="1">
        <v>2.61</v>
      </c>
      <c r="K587" s="1">
        <v>16317.91</v>
      </c>
    </row>
    <row r="588" spans="1:11" x14ac:dyDescent="0.25">
      <c r="A588" s="5">
        <v>44847</v>
      </c>
      <c r="B588" s="5">
        <f>Movimientos_Actinver[[#This Row],[DATE]]</f>
        <v>44847</v>
      </c>
      <c r="C588" s="6">
        <v>0.43125000000000002</v>
      </c>
      <c r="D588" s="1" t="s">
        <v>1617</v>
      </c>
      <c r="E588" s="1" t="s">
        <v>1591</v>
      </c>
      <c r="F588" s="1">
        <v>2163</v>
      </c>
      <c r="G588" s="1">
        <v>162.99</v>
      </c>
      <c r="H588" s="1">
        <f>Movimientos_Actinver[[#This Row],[TITLES]]*Movimientos_Actinver[[#This Row],[VALUE]]</f>
        <v>352547.37</v>
      </c>
      <c r="I588" s="1">
        <v>352.55</v>
      </c>
      <c r="J588" s="1">
        <v>56.41</v>
      </c>
      <c r="K588" s="1">
        <v>352956.32</v>
      </c>
    </row>
    <row r="589" spans="1:11" x14ac:dyDescent="0.25">
      <c r="A589" s="5">
        <v>44847</v>
      </c>
      <c r="B589" s="5">
        <f>Movimientos_Actinver[[#This Row],[DATE]]</f>
        <v>44847</v>
      </c>
      <c r="C589" s="6">
        <v>0.45</v>
      </c>
      <c r="D589" s="1" t="s">
        <v>1597</v>
      </c>
      <c r="E589" s="1" t="s">
        <v>1591</v>
      </c>
      <c r="F589" s="1">
        <v>1</v>
      </c>
      <c r="G589" s="1">
        <v>377</v>
      </c>
      <c r="H589" s="1">
        <f>Movimientos_Actinver[[#This Row],[TITLES]]*Movimientos_Actinver[[#This Row],[VALUE]]</f>
        <v>377</v>
      </c>
      <c r="I589" s="1">
        <v>0.38</v>
      </c>
      <c r="J589" s="1">
        <v>0.06</v>
      </c>
      <c r="K589" s="1">
        <v>377.44</v>
      </c>
    </row>
    <row r="590" spans="1:11" x14ac:dyDescent="0.25">
      <c r="A590" s="5">
        <v>44847</v>
      </c>
      <c r="B590" s="5">
        <f>Movimientos_Actinver[[#This Row],[DATE]]</f>
        <v>44847</v>
      </c>
      <c r="C590" s="6">
        <v>0.45</v>
      </c>
      <c r="D590" s="1" t="s">
        <v>1597</v>
      </c>
      <c r="E590" s="1" t="s">
        <v>1591</v>
      </c>
      <c r="F590" s="1">
        <v>20</v>
      </c>
      <c r="G590" s="1">
        <v>375.12</v>
      </c>
      <c r="H590" s="1">
        <f>Movimientos_Actinver[[#This Row],[TITLES]]*Movimientos_Actinver[[#This Row],[VALUE]]</f>
        <v>7502.4</v>
      </c>
      <c r="I590" s="1">
        <v>7.5</v>
      </c>
      <c r="J590" s="1">
        <v>1.2</v>
      </c>
      <c r="K590" s="1">
        <v>7511.1</v>
      </c>
    </row>
    <row r="591" spans="1:11" x14ac:dyDescent="0.25">
      <c r="A591" s="5">
        <v>44847</v>
      </c>
      <c r="B591" s="5">
        <f>Movimientos_Actinver[[#This Row],[DATE]]</f>
        <v>44847</v>
      </c>
      <c r="C591" s="6">
        <v>0.45</v>
      </c>
      <c r="D591" s="1" t="s">
        <v>1597</v>
      </c>
      <c r="E591" s="1" t="s">
        <v>1591</v>
      </c>
      <c r="F591" s="1">
        <v>71</v>
      </c>
      <c r="G591" s="1">
        <v>377</v>
      </c>
      <c r="H591" s="1">
        <f>Movimientos_Actinver[[#This Row],[TITLES]]*Movimientos_Actinver[[#This Row],[VALUE]]</f>
        <v>26767</v>
      </c>
      <c r="I591" s="1">
        <v>26.77</v>
      </c>
      <c r="J591" s="1">
        <v>4.28</v>
      </c>
      <c r="K591" s="1">
        <v>26798.05</v>
      </c>
    </row>
    <row r="592" spans="1:11" x14ac:dyDescent="0.25">
      <c r="A592" s="5">
        <v>44847</v>
      </c>
      <c r="B592" s="5">
        <f>Movimientos_Actinver[[#This Row],[DATE]]</f>
        <v>44847</v>
      </c>
      <c r="C592" s="6">
        <v>0.45</v>
      </c>
      <c r="D592" s="1" t="s">
        <v>1597</v>
      </c>
      <c r="E592" s="1" t="s">
        <v>1591</v>
      </c>
      <c r="F592" s="1">
        <v>908</v>
      </c>
      <c r="G592" s="1">
        <v>375.12</v>
      </c>
      <c r="H592" s="1">
        <f>Movimientos_Actinver[[#This Row],[TITLES]]*Movimientos_Actinver[[#This Row],[VALUE]]</f>
        <v>340608.96</v>
      </c>
      <c r="I592" s="1">
        <v>340.61</v>
      </c>
      <c r="J592" s="1">
        <v>54.5</v>
      </c>
      <c r="K592" s="1">
        <v>341004.07</v>
      </c>
    </row>
    <row r="593" spans="1:11" x14ac:dyDescent="0.25">
      <c r="A593" s="5">
        <v>44847</v>
      </c>
      <c r="B593" s="5">
        <f>Movimientos_Actinver[[#This Row],[DATE]]</f>
        <v>44847</v>
      </c>
      <c r="C593" s="6">
        <v>0.45069444444444445</v>
      </c>
      <c r="D593" s="1" t="s">
        <v>1610</v>
      </c>
      <c r="E593" s="1" t="s">
        <v>1611</v>
      </c>
      <c r="F593" s="1">
        <v>1</v>
      </c>
      <c r="G593" s="1">
        <v>1405</v>
      </c>
      <c r="H593" s="1">
        <f>Movimientos_Actinver[[#This Row],[TITLES]]*Movimientos_Actinver[[#This Row],[VALUE]]</f>
        <v>1405</v>
      </c>
      <c r="I593" s="1">
        <v>1.41</v>
      </c>
      <c r="J593" s="1">
        <v>0.22</v>
      </c>
      <c r="K593" s="1">
        <v>1403.37</v>
      </c>
    </row>
    <row r="594" spans="1:11" x14ac:dyDescent="0.25">
      <c r="A594" s="5">
        <v>44847</v>
      </c>
      <c r="B594" s="5">
        <f>Movimientos_Actinver[[#This Row],[DATE]]</f>
        <v>44847</v>
      </c>
      <c r="C594" s="6">
        <v>0.45069444444444445</v>
      </c>
      <c r="D594" s="1" t="s">
        <v>1610</v>
      </c>
      <c r="E594" s="1" t="s">
        <v>1611</v>
      </c>
      <c r="F594" s="1">
        <v>1</v>
      </c>
      <c r="G594" s="1">
        <v>1419</v>
      </c>
      <c r="H594" s="1">
        <f>Movimientos_Actinver[[#This Row],[TITLES]]*Movimientos_Actinver[[#This Row],[VALUE]]</f>
        <v>1419</v>
      </c>
      <c r="I594" s="1">
        <v>1.42</v>
      </c>
      <c r="J594" s="1">
        <v>0.23</v>
      </c>
      <c r="K594" s="1">
        <v>1417.35</v>
      </c>
    </row>
    <row r="595" spans="1:11" x14ac:dyDescent="0.25">
      <c r="A595" s="5">
        <v>44847</v>
      </c>
      <c r="B595" s="5">
        <f>Movimientos_Actinver[[#This Row],[DATE]]</f>
        <v>44847</v>
      </c>
      <c r="C595" s="6">
        <v>0.45069444444444445</v>
      </c>
      <c r="D595" s="1" t="s">
        <v>1610</v>
      </c>
      <c r="E595" s="1" t="s">
        <v>1611</v>
      </c>
      <c r="F595" s="1">
        <v>2</v>
      </c>
      <c r="G595" s="1">
        <v>1405</v>
      </c>
      <c r="H595" s="1">
        <f>Movimientos_Actinver[[#This Row],[TITLES]]*Movimientos_Actinver[[#This Row],[VALUE]]</f>
        <v>2810</v>
      </c>
      <c r="I595" s="1">
        <v>2.81</v>
      </c>
      <c r="J595" s="1">
        <v>0.45</v>
      </c>
      <c r="K595" s="1">
        <v>2806.74</v>
      </c>
    </row>
    <row r="596" spans="1:11" x14ac:dyDescent="0.25">
      <c r="A596" s="5">
        <v>44847</v>
      </c>
      <c r="B596" s="5">
        <f>Movimientos_Actinver[[#This Row],[DATE]]</f>
        <v>44847</v>
      </c>
      <c r="C596" s="6">
        <v>0.45069444444444445</v>
      </c>
      <c r="D596" s="1" t="s">
        <v>1610</v>
      </c>
      <c r="E596" s="1" t="s">
        <v>1611</v>
      </c>
      <c r="F596" s="1">
        <v>6</v>
      </c>
      <c r="G596" s="1">
        <v>1410</v>
      </c>
      <c r="H596" s="1">
        <f>Movimientos_Actinver[[#This Row],[TITLES]]*Movimientos_Actinver[[#This Row],[VALUE]]</f>
        <v>8460</v>
      </c>
      <c r="I596" s="1">
        <v>8.4600000000000009</v>
      </c>
      <c r="J596" s="1">
        <v>1.35</v>
      </c>
      <c r="K596" s="1">
        <v>8450.19</v>
      </c>
    </row>
    <row r="597" spans="1:11" x14ac:dyDescent="0.25">
      <c r="A597" s="5">
        <v>44847</v>
      </c>
      <c r="B597" s="5">
        <f>Movimientos_Actinver[[#This Row],[DATE]]</f>
        <v>44847</v>
      </c>
      <c r="C597" s="6">
        <v>0.45069444444444445</v>
      </c>
      <c r="D597" s="1" t="s">
        <v>1610</v>
      </c>
      <c r="E597" s="1" t="s">
        <v>1611</v>
      </c>
      <c r="F597" s="1">
        <v>10</v>
      </c>
      <c r="G597" s="1">
        <v>1405</v>
      </c>
      <c r="H597" s="1">
        <f>Movimientos_Actinver[[#This Row],[TITLES]]*Movimientos_Actinver[[#This Row],[VALUE]]</f>
        <v>14050</v>
      </c>
      <c r="I597" s="1">
        <v>14.05</v>
      </c>
      <c r="J597" s="1">
        <v>2.25</v>
      </c>
      <c r="K597" s="1">
        <v>14033.7</v>
      </c>
    </row>
    <row r="598" spans="1:11" x14ac:dyDescent="0.25">
      <c r="A598" s="5">
        <v>44847</v>
      </c>
      <c r="B598" s="5">
        <f>Movimientos_Actinver[[#This Row],[DATE]]</f>
        <v>44847</v>
      </c>
      <c r="C598" s="6">
        <v>0.45069444444444445</v>
      </c>
      <c r="D598" s="1" t="s">
        <v>1610</v>
      </c>
      <c r="E598" s="1" t="s">
        <v>1611</v>
      </c>
      <c r="F598" s="1">
        <v>39</v>
      </c>
      <c r="G598" s="1">
        <v>1429.99</v>
      </c>
      <c r="H598" s="1">
        <f>Movimientos_Actinver[[#This Row],[TITLES]]*Movimientos_Actinver[[#This Row],[VALUE]]</f>
        <v>55769.61</v>
      </c>
      <c r="I598" s="1">
        <v>55.77</v>
      </c>
      <c r="J598" s="1">
        <v>8.92</v>
      </c>
      <c r="K598" s="1">
        <v>55704.92</v>
      </c>
    </row>
    <row r="599" spans="1:11" x14ac:dyDescent="0.25">
      <c r="A599" s="5">
        <v>44847</v>
      </c>
      <c r="B599" s="5">
        <f>Movimientos_Actinver[[#This Row],[DATE]]</f>
        <v>44847</v>
      </c>
      <c r="C599" s="6">
        <v>0.4597222222222222</v>
      </c>
      <c r="D599" s="1" t="s">
        <v>1614</v>
      </c>
      <c r="E599" s="1" t="s">
        <v>1611</v>
      </c>
      <c r="F599" s="1">
        <v>33</v>
      </c>
      <c r="G599" s="1">
        <v>1092</v>
      </c>
      <c r="H599" s="1">
        <f>Movimientos_Actinver[[#This Row],[TITLES]]*Movimientos_Actinver[[#This Row],[VALUE]]</f>
        <v>36036</v>
      </c>
      <c r="I599" s="1">
        <v>36.04</v>
      </c>
      <c r="J599" s="1">
        <v>5.77</v>
      </c>
      <c r="K599" s="1">
        <v>35994.199999999997</v>
      </c>
    </row>
    <row r="600" spans="1:11" x14ac:dyDescent="0.25">
      <c r="A600" s="5">
        <v>44847</v>
      </c>
      <c r="B600" s="5">
        <f>Movimientos_Actinver[[#This Row],[DATE]]</f>
        <v>44847</v>
      </c>
      <c r="C600" s="6">
        <v>0.4597222222222222</v>
      </c>
      <c r="D600" s="1" t="s">
        <v>1614</v>
      </c>
      <c r="E600" s="1" t="s">
        <v>1611</v>
      </c>
      <c r="F600" s="1">
        <v>77</v>
      </c>
      <c r="G600" s="1">
        <v>1092</v>
      </c>
      <c r="H600" s="1">
        <f>Movimientos_Actinver[[#This Row],[TITLES]]*Movimientos_Actinver[[#This Row],[VALUE]]</f>
        <v>84084</v>
      </c>
      <c r="I600" s="1">
        <v>84.08</v>
      </c>
      <c r="J600" s="1">
        <v>13.45</v>
      </c>
      <c r="K600" s="1">
        <v>83986.46</v>
      </c>
    </row>
    <row r="601" spans="1:11" x14ac:dyDescent="0.25">
      <c r="A601" s="5"/>
      <c r="B601" s="5">
        <f>Movimientos_Actinver[[#This Row],[DATE]]</f>
        <v>0</v>
      </c>
      <c r="C601" s="6"/>
      <c r="D601" s="1" t="s">
        <v>1609</v>
      </c>
      <c r="E601" s="1" t="s">
        <v>1</v>
      </c>
      <c r="F601" s="1"/>
      <c r="G601" s="1"/>
      <c r="H601" s="1">
        <f>Movimientos_Actinver[[#This Row],[TITLES]]*Movimientos_Actinver[[#This Row],[VALUE]]</f>
        <v>0</v>
      </c>
      <c r="I601" s="1"/>
      <c r="J601" s="1"/>
      <c r="K601" s="1"/>
    </row>
    <row r="602" spans="1:11" x14ac:dyDescent="0.25">
      <c r="A602" s="5">
        <v>44844</v>
      </c>
      <c r="B602" s="5">
        <f>Movimientos_Actinver[[#This Row],[DATE]]</f>
        <v>44844</v>
      </c>
      <c r="C602" s="6">
        <v>0.3611111111111111</v>
      </c>
      <c r="D602" s="1" t="s">
        <v>1610</v>
      </c>
      <c r="E602" s="1" t="s">
        <v>1591</v>
      </c>
      <c r="F602" s="1">
        <v>6</v>
      </c>
      <c r="G602" s="1">
        <v>1340</v>
      </c>
      <c r="H602" s="1">
        <f>Movimientos_Actinver[[#This Row],[TITLES]]*Movimientos_Actinver[[#This Row],[VALUE]]</f>
        <v>8040</v>
      </c>
      <c r="I602" s="1">
        <v>8.0399999999999991</v>
      </c>
      <c r="J602" s="1">
        <v>1.29</v>
      </c>
      <c r="K602" s="1">
        <v>8049.33</v>
      </c>
    </row>
    <row r="603" spans="1:11" x14ac:dyDescent="0.25">
      <c r="A603" s="5">
        <v>44844</v>
      </c>
      <c r="B603" s="5">
        <f>Movimientos_Actinver[[#This Row],[DATE]]</f>
        <v>44844</v>
      </c>
      <c r="C603" s="6">
        <v>0.3611111111111111</v>
      </c>
      <c r="D603" s="1" t="s">
        <v>1610</v>
      </c>
      <c r="E603" s="1" t="s">
        <v>1591</v>
      </c>
      <c r="F603" s="1">
        <v>100</v>
      </c>
      <c r="G603" s="1">
        <v>1334.14</v>
      </c>
      <c r="H603" s="1">
        <f>Movimientos_Actinver[[#This Row],[TITLES]]*Movimientos_Actinver[[#This Row],[VALUE]]</f>
        <v>133414</v>
      </c>
      <c r="I603" s="1">
        <v>133.41</v>
      </c>
      <c r="J603" s="1">
        <v>21.35</v>
      </c>
      <c r="K603" s="1">
        <v>133568.76</v>
      </c>
    </row>
    <row r="604" spans="1:11" x14ac:dyDescent="0.25">
      <c r="A604" s="5">
        <v>44844</v>
      </c>
      <c r="B604" s="5">
        <f>Movimientos_Actinver[[#This Row],[DATE]]</f>
        <v>44844</v>
      </c>
      <c r="C604" s="6">
        <v>0.36180555555555555</v>
      </c>
      <c r="D604" s="1" t="s">
        <v>1614</v>
      </c>
      <c r="E604" s="1" t="s">
        <v>1591</v>
      </c>
      <c r="F604" s="1">
        <v>410</v>
      </c>
      <c r="G604" s="1">
        <v>1061</v>
      </c>
      <c r="H604" s="1">
        <f>Movimientos_Actinver[[#This Row],[TITLES]]*Movimientos_Actinver[[#This Row],[VALUE]]</f>
        <v>435010</v>
      </c>
      <c r="I604" s="1">
        <v>435.01</v>
      </c>
      <c r="J604" s="1">
        <v>69.599999999999994</v>
      </c>
      <c r="K604" s="1">
        <v>435514.61</v>
      </c>
    </row>
    <row r="605" spans="1:11" x14ac:dyDescent="0.25">
      <c r="A605" s="5">
        <v>44844</v>
      </c>
      <c r="B605" s="5">
        <f>Movimientos_Actinver[[#This Row],[DATE]]</f>
        <v>44844</v>
      </c>
      <c r="C605" s="6">
        <v>0.38611111111111113</v>
      </c>
      <c r="D605" s="1" t="s">
        <v>1610</v>
      </c>
      <c r="E605" s="1" t="s">
        <v>1591</v>
      </c>
      <c r="F605" s="1">
        <v>47</v>
      </c>
      <c r="G605" s="1">
        <v>1382</v>
      </c>
      <c r="H605" s="1">
        <f>Movimientos_Actinver[[#This Row],[TITLES]]*Movimientos_Actinver[[#This Row],[VALUE]]</f>
        <v>64954</v>
      </c>
      <c r="I605" s="1">
        <v>64.95</v>
      </c>
      <c r="J605" s="1">
        <v>10.39</v>
      </c>
      <c r="K605" s="1">
        <v>65029.35</v>
      </c>
    </row>
    <row r="606" spans="1:11" x14ac:dyDescent="0.25">
      <c r="A606" s="5">
        <v>44844</v>
      </c>
      <c r="B606" s="5">
        <f>Movimientos_Actinver[[#This Row],[DATE]]</f>
        <v>44844</v>
      </c>
      <c r="C606" s="6">
        <v>0.38611111111111113</v>
      </c>
      <c r="D606" s="1" t="s">
        <v>1610</v>
      </c>
      <c r="E606" s="1" t="s">
        <v>1591</v>
      </c>
      <c r="F606" s="1">
        <v>78</v>
      </c>
      <c r="G606" s="1">
        <v>1385</v>
      </c>
      <c r="H606" s="1">
        <f>Movimientos_Actinver[[#This Row],[TITLES]]*Movimientos_Actinver[[#This Row],[VALUE]]</f>
        <v>108030</v>
      </c>
      <c r="I606" s="1">
        <v>108.03</v>
      </c>
      <c r="J606" s="1">
        <v>17.28</v>
      </c>
      <c r="K606" s="1">
        <v>108155.31</v>
      </c>
    </row>
    <row r="607" spans="1:11" x14ac:dyDescent="0.25">
      <c r="A607" s="5">
        <v>44844</v>
      </c>
      <c r="B607" s="5">
        <f>Movimientos_Actinver[[#This Row],[DATE]]</f>
        <v>44844</v>
      </c>
      <c r="C607" s="6">
        <v>0.38611111111111113</v>
      </c>
      <c r="D607" s="1" t="s">
        <v>1610</v>
      </c>
      <c r="E607" s="1" t="s">
        <v>1591</v>
      </c>
      <c r="F607" s="1">
        <v>115</v>
      </c>
      <c r="G607" s="1">
        <v>1385</v>
      </c>
      <c r="H607" s="1">
        <f>Movimientos_Actinver[[#This Row],[TITLES]]*Movimientos_Actinver[[#This Row],[VALUE]]</f>
        <v>159275</v>
      </c>
      <c r="I607" s="1">
        <v>159.28</v>
      </c>
      <c r="J607" s="1">
        <v>25.48</v>
      </c>
      <c r="K607" s="1">
        <v>159459.76</v>
      </c>
    </row>
    <row r="608" spans="1:11" x14ac:dyDescent="0.25">
      <c r="A608" s="5">
        <v>44844</v>
      </c>
      <c r="B608" s="5">
        <f>Movimientos_Actinver[[#This Row],[DATE]]</f>
        <v>44844</v>
      </c>
      <c r="C608" s="6">
        <v>0.4375</v>
      </c>
      <c r="D608" s="1" t="s">
        <v>1615</v>
      </c>
      <c r="E608" s="1" t="s">
        <v>1591</v>
      </c>
      <c r="F608" s="1">
        <v>1</v>
      </c>
      <c r="G608" s="1">
        <v>291</v>
      </c>
      <c r="H608" s="1">
        <f>Movimientos_Actinver[[#This Row],[TITLES]]*Movimientos_Actinver[[#This Row],[VALUE]]</f>
        <v>291</v>
      </c>
      <c r="I608" s="1">
        <v>0.28999999999999998</v>
      </c>
      <c r="J608" s="1">
        <v>0.05</v>
      </c>
      <c r="K608" s="1">
        <v>291.33999999999997</v>
      </c>
    </row>
    <row r="609" spans="1:11" x14ac:dyDescent="0.25">
      <c r="A609" s="5">
        <v>44844</v>
      </c>
      <c r="B609" s="5">
        <f>Movimientos_Actinver[[#This Row],[DATE]]</f>
        <v>44844</v>
      </c>
      <c r="C609" s="6">
        <v>0.4375</v>
      </c>
      <c r="D609" s="1" t="s">
        <v>1615</v>
      </c>
      <c r="E609" s="1" t="s">
        <v>1591</v>
      </c>
      <c r="F609" s="1">
        <v>1</v>
      </c>
      <c r="G609" s="1">
        <v>291</v>
      </c>
      <c r="H609" s="1">
        <f>Movimientos_Actinver[[#This Row],[TITLES]]*Movimientos_Actinver[[#This Row],[VALUE]]</f>
        <v>291</v>
      </c>
      <c r="I609" s="1">
        <v>0.28999999999999998</v>
      </c>
      <c r="J609" s="1">
        <v>0.05</v>
      </c>
      <c r="K609" s="1">
        <v>291.33999999999997</v>
      </c>
    </row>
    <row r="610" spans="1:11" x14ac:dyDescent="0.25">
      <c r="A610" s="5">
        <v>44844</v>
      </c>
      <c r="B610" s="5">
        <f>Movimientos_Actinver[[#This Row],[DATE]]</f>
        <v>44844</v>
      </c>
      <c r="C610" s="6">
        <v>0.4375</v>
      </c>
      <c r="D610" s="1" t="s">
        <v>1615</v>
      </c>
      <c r="E610" s="1" t="s">
        <v>1591</v>
      </c>
      <c r="F610" s="1">
        <v>1</v>
      </c>
      <c r="G610" s="1">
        <v>294</v>
      </c>
      <c r="H610" s="1">
        <f>Movimientos_Actinver[[#This Row],[TITLES]]*Movimientos_Actinver[[#This Row],[VALUE]]</f>
        <v>294</v>
      </c>
      <c r="I610" s="1">
        <v>0.28999999999999998</v>
      </c>
      <c r="J610" s="1">
        <v>0.05</v>
      </c>
      <c r="K610" s="1">
        <v>294.33999999999997</v>
      </c>
    </row>
    <row r="611" spans="1:11" x14ac:dyDescent="0.25">
      <c r="A611" s="5">
        <v>44844</v>
      </c>
      <c r="B611" s="5">
        <f>Movimientos_Actinver[[#This Row],[DATE]]</f>
        <v>44844</v>
      </c>
      <c r="C611" s="6">
        <v>0.4375</v>
      </c>
      <c r="D611" s="1" t="s">
        <v>1615</v>
      </c>
      <c r="E611" s="1" t="s">
        <v>1591</v>
      </c>
      <c r="F611" s="1">
        <v>3</v>
      </c>
      <c r="G611" s="1">
        <v>293.2</v>
      </c>
      <c r="H611" s="1">
        <f>Movimientos_Actinver[[#This Row],[TITLES]]*Movimientos_Actinver[[#This Row],[VALUE]]</f>
        <v>879.59999999999991</v>
      </c>
      <c r="I611" s="1">
        <v>0.88</v>
      </c>
      <c r="J611" s="1">
        <v>0.14000000000000001</v>
      </c>
      <c r="K611" s="1">
        <v>880.62</v>
      </c>
    </row>
    <row r="612" spans="1:11" x14ac:dyDescent="0.25">
      <c r="A612" s="5">
        <v>44844</v>
      </c>
      <c r="B612" s="5">
        <f>Movimientos_Actinver[[#This Row],[DATE]]</f>
        <v>44844</v>
      </c>
      <c r="C612" s="6">
        <v>0.4375</v>
      </c>
      <c r="D612" s="1" t="s">
        <v>1615</v>
      </c>
      <c r="E612" s="1" t="s">
        <v>1591</v>
      </c>
      <c r="F612" s="1">
        <v>5</v>
      </c>
      <c r="G612" s="1">
        <v>295</v>
      </c>
      <c r="H612" s="1">
        <f>Movimientos_Actinver[[#This Row],[TITLES]]*Movimientos_Actinver[[#This Row],[VALUE]]</f>
        <v>1475</v>
      </c>
      <c r="I612" s="1">
        <v>1.48</v>
      </c>
      <c r="J612" s="1">
        <v>0.24</v>
      </c>
      <c r="K612" s="1">
        <v>1476.71</v>
      </c>
    </row>
    <row r="613" spans="1:11" x14ac:dyDescent="0.25">
      <c r="A613" s="5">
        <v>44844</v>
      </c>
      <c r="B613" s="5">
        <f>Movimientos_Actinver[[#This Row],[DATE]]</f>
        <v>44844</v>
      </c>
      <c r="C613" s="6">
        <v>0.4375</v>
      </c>
      <c r="D613" s="1" t="s">
        <v>1615</v>
      </c>
      <c r="E613" s="1" t="s">
        <v>1591</v>
      </c>
      <c r="F613" s="1">
        <v>9</v>
      </c>
      <c r="G613" s="1">
        <v>290</v>
      </c>
      <c r="H613" s="1">
        <f>Movimientos_Actinver[[#This Row],[TITLES]]*Movimientos_Actinver[[#This Row],[VALUE]]</f>
        <v>2610</v>
      </c>
      <c r="I613" s="1">
        <v>2.61</v>
      </c>
      <c r="J613" s="1">
        <v>0.42</v>
      </c>
      <c r="K613" s="1">
        <v>2613.0300000000002</v>
      </c>
    </row>
    <row r="614" spans="1:11" x14ac:dyDescent="0.25">
      <c r="A614" s="5">
        <v>44844</v>
      </c>
      <c r="B614" s="5">
        <f>Movimientos_Actinver[[#This Row],[DATE]]</f>
        <v>44844</v>
      </c>
      <c r="C614" s="6">
        <v>0.4375</v>
      </c>
      <c r="D614" s="1" t="s">
        <v>1615</v>
      </c>
      <c r="E614" s="1" t="s">
        <v>1591</v>
      </c>
      <c r="F614" s="1">
        <v>45</v>
      </c>
      <c r="G614" s="1">
        <v>291.02</v>
      </c>
      <c r="H614" s="1">
        <f>Movimientos_Actinver[[#This Row],[TITLES]]*Movimientos_Actinver[[#This Row],[VALUE]]</f>
        <v>13095.9</v>
      </c>
      <c r="I614" s="1">
        <v>13.1</v>
      </c>
      <c r="J614" s="1">
        <v>2.1</v>
      </c>
      <c r="K614" s="1">
        <v>13111.09</v>
      </c>
    </row>
    <row r="615" spans="1:11" x14ac:dyDescent="0.25">
      <c r="A615" s="5">
        <v>44844</v>
      </c>
      <c r="B615" s="5">
        <f>Movimientos_Actinver[[#This Row],[DATE]]</f>
        <v>44844</v>
      </c>
      <c r="C615" s="6">
        <v>0.43819444444444444</v>
      </c>
      <c r="D615" s="1" t="s">
        <v>1613</v>
      </c>
      <c r="E615" s="1" t="s">
        <v>1591</v>
      </c>
      <c r="F615" s="1">
        <v>2</v>
      </c>
      <c r="G615" s="1">
        <v>561.99</v>
      </c>
      <c r="H615" s="1">
        <f>Movimientos_Actinver[[#This Row],[TITLES]]*Movimientos_Actinver[[#This Row],[VALUE]]</f>
        <v>1123.98</v>
      </c>
      <c r="I615" s="1">
        <v>1.1200000000000001</v>
      </c>
      <c r="J615" s="1">
        <v>0.18</v>
      </c>
      <c r="K615" s="1">
        <v>1125.28</v>
      </c>
    </row>
    <row r="616" spans="1:11" x14ac:dyDescent="0.25">
      <c r="A616" s="5">
        <v>44844</v>
      </c>
      <c r="B616" s="5">
        <f>Movimientos_Actinver[[#This Row],[DATE]]</f>
        <v>44844</v>
      </c>
      <c r="C616" s="6">
        <v>0.43819444444444444</v>
      </c>
      <c r="D616" s="1" t="s">
        <v>1613</v>
      </c>
      <c r="E616" s="1" t="s">
        <v>1591</v>
      </c>
      <c r="F616" s="1">
        <v>6</v>
      </c>
      <c r="G616" s="1">
        <v>563</v>
      </c>
      <c r="H616" s="1">
        <f>Movimientos_Actinver[[#This Row],[TITLES]]*Movimientos_Actinver[[#This Row],[VALUE]]</f>
        <v>3378</v>
      </c>
      <c r="I616" s="1">
        <v>3.38</v>
      </c>
      <c r="J616" s="1">
        <v>0.54</v>
      </c>
      <c r="K616" s="1">
        <v>3381.92</v>
      </c>
    </row>
    <row r="617" spans="1:11" x14ac:dyDescent="0.25">
      <c r="A617" s="5">
        <v>44844</v>
      </c>
      <c r="B617" s="5">
        <f>Movimientos_Actinver[[#This Row],[DATE]]</f>
        <v>44844</v>
      </c>
      <c r="C617" s="6">
        <v>0.43819444444444444</v>
      </c>
      <c r="D617" s="1" t="s">
        <v>1613</v>
      </c>
      <c r="E617" s="1" t="s">
        <v>1591</v>
      </c>
      <c r="F617" s="1">
        <v>7</v>
      </c>
      <c r="G617" s="1">
        <v>566</v>
      </c>
      <c r="H617" s="1">
        <f>Movimientos_Actinver[[#This Row],[TITLES]]*Movimientos_Actinver[[#This Row],[VALUE]]</f>
        <v>3962</v>
      </c>
      <c r="I617" s="1">
        <v>3.96</v>
      </c>
      <c r="J617" s="1">
        <v>0.63</v>
      </c>
      <c r="K617" s="1">
        <v>3966.6</v>
      </c>
    </row>
    <row r="618" spans="1:11" x14ac:dyDescent="0.25">
      <c r="A618" s="5">
        <v>44844</v>
      </c>
      <c r="B618" s="5">
        <f>Movimientos_Actinver[[#This Row],[DATE]]</f>
        <v>44844</v>
      </c>
      <c r="C618" s="6">
        <v>0.43819444444444444</v>
      </c>
      <c r="D618" s="1" t="s">
        <v>1613</v>
      </c>
      <c r="E618" s="1" t="s">
        <v>1591</v>
      </c>
      <c r="F618" s="1">
        <v>20</v>
      </c>
      <c r="G618" s="1">
        <v>568.5</v>
      </c>
      <c r="H618" s="1">
        <f>Movimientos_Actinver[[#This Row],[TITLES]]*Movimientos_Actinver[[#This Row],[VALUE]]</f>
        <v>11370</v>
      </c>
      <c r="I618" s="1">
        <v>11.37</v>
      </c>
      <c r="J618" s="1">
        <v>1.82</v>
      </c>
      <c r="K618" s="1">
        <v>11383.19</v>
      </c>
    </row>
    <row r="619" spans="1:11" x14ac:dyDescent="0.25">
      <c r="A619" s="5">
        <v>44844</v>
      </c>
      <c r="B619" s="5">
        <f>Movimientos_Actinver[[#This Row],[DATE]]</f>
        <v>44844</v>
      </c>
      <c r="C619" s="6">
        <v>0.43888888888888888</v>
      </c>
      <c r="D619" s="1" t="s">
        <v>1616</v>
      </c>
      <c r="E619" s="1" t="s">
        <v>1591</v>
      </c>
      <c r="F619" s="1">
        <v>1</v>
      </c>
      <c r="G619" s="1">
        <v>495</v>
      </c>
      <c r="H619" s="1">
        <f>Movimientos_Actinver[[#This Row],[TITLES]]*Movimientos_Actinver[[#This Row],[VALUE]]</f>
        <v>495</v>
      </c>
      <c r="I619" s="1">
        <v>0.5</v>
      </c>
      <c r="J619" s="1">
        <v>0.08</v>
      </c>
      <c r="K619" s="1">
        <v>495.57</v>
      </c>
    </row>
    <row r="620" spans="1:11" x14ac:dyDescent="0.25">
      <c r="A620" s="5">
        <v>44844</v>
      </c>
      <c r="B620" s="5">
        <f>Movimientos_Actinver[[#This Row],[DATE]]</f>
        <v>44844</v>
      </c>
      <c r="C620" s="6">
        <v>0.43888888888888888</v>
      </c>
      <c r="D620" s="1" t="s">
        <v>1616</v>
      </c>
      <c r="E620" s="1" t="s">
        <v>1591</v>
      </c>
      <c r="F620" s="1">
        <v>1</v>
      </c>
      <c r="G620" s="1">
        <v>495</v>
      </c>
      <c r="H620" s="1">
        <f>Movimientos_Actinver[[#This Row],[TITLES]]*Movimientos_Actinver[[#This Row],[VALUE]]</f>
        <v>495</v>
      </c>
      <c r="I620" s="1">
        <v>0.5</v>
      </c>
      <c r="J620" s="1">
        <v>0.08</v>
      </c>
      <c r="K620" s="1">
        <v>495.57</v>
      </c>
    </row>
    <row r="621" spans="1:11" x14ac:dyDescent="0.25">
      <c r="A621" s="5">
        <v>44844</v>
      </c>
      <c r="B621" s="5">
        <f>Movimientos_Actinver[[#This Row],[DATE]]</f>
        <v>44844</v>
      </c>
      <c r="C621" s="6">
        <v>0.43888888888888888</v>
      </c>
      <c r="D621" s="1" t="s">
        <v>1616</v>
      </c>
      <c r="E621" s="1" t="s">
        <v>1591</v>
      </c>
      <c r="F621" s="1">
        <v>1</v>
      </c>
      <c r="G621" s="1">
        <v>500</v>
      </c>
      <c r="H621" s="1">
        <f>Movimientos_Actinver[[#This Row],[TITLES]]*Movimientos_Actinver[[#This Row],[VALUE]]</f>
        <v>500</v>
      </c>
      <c r="I621" s="1">
        <v>0.5</v>
      </c>
      <c r="J621" s="1">
        <v>0.08</v>
      </c>
      <c r="K621" s="1">
        <v>500.58</v>
      </c>
    </row>
    <row r="622" spans="1:11" x14ac:dyDescent="0.25">
      <c r="A622" s="5">
        <v>44844</v>
      </c>
      <c r="B622" s="5">
        <f>Movimientos_Actinver[[#This Row],[DATE]]</f>
        <v>44844</v>
      </c>
      <c r="C622" s="6">
        <v>0.43888888888888888</v>
      </c>
      <c r="D622" s="1" t="s">
        <v>1616</v>
      </c>
      <c r="E622" s="1" t="s">
        <v>1591</v>
      </c>
      <c r="F622" s="1">
        <v>2</v>
      </c>
      <c r="G622" s="1">
        <v>490.01</v>
      </c>
      <c r="H622" s="1">
        <f>Movimientos_Actinver[[#This Row],[TITLES]]*Movimientos_Actinver[[#This Row],[VALUE]]</f>
        <v>980.02</v>
      </c>
      <c r="I622" s="1">
        <v>0.98</v>
      </c>
      <c r="J622" s="1">
        <v>0.16</v>
      </c>
      <c r="K622" s="1">
        <v>981.16</v>
      </c>
    </row>
    <row r="623" spans="1:11" x14ac:dyDescent="0.25">
      <c r="A623" s="5">
        <v>44844</v>
      </c>
      <c r="B623" s="5">
        <f>Movimientos_Actinver[[#This Row],[DATE]]</f>
        <v>44844</v>
      </c>
      <c r="C623" s="6">
        <v>0.43888888888888888</v>
      </c>
      <c r="D623" s="1" t="s">
        <v>1616</v>
      </c>
      <c r="E623" s="1" t="s">
        <v>1591</v>
      </c>
      <c r="F623" s="1">
        <v>2</v>
      </c>
      <c r="G623" s="1">
        <v>497.8</v>
      </c>
      <c r="H623" s="1">
        <f>Movimientos_Actinver[[#This Row],[TITLES]]*Movimientos_Actinver[[#This Row],[VALUE]]</f>
        <v>995.6</v>
      </c>
      <c r="I623" s="1">
        <v>1</v>
      </c>
      <c r="J623" s="1">
        <v>0.16</v>
      </c>
      <c r="K623" s="1">
        <v>996.75</v>
      </c>
    </row>
    <row r="624" spans="1:11" x14ac:dyDescent="0.25">
      <c r="A624" s="5">
        <v>44844</v>
      </c>
      <c r="B624" s="5">
        <f>Movimientos_Actinver[[#This Row],[DATE]]</f>
        <v>44844</v>
      </c>
      <c r="C624" s="6">
        <v>0.43888888888888888</v>
      </c>
      <c r="D624" s="1" t="s">
        <v>1616</v>
      </c>
      <c r="E624" s="1" t="s">
        <v>1591</v>
      </c>
      <c r="F624" s="1">
        <v>3</v>
      </c>
      <c r="G624" s="1">
        <v>490.01</v>
      </c>
      <c r="H624" s="1">
        <f>Movimientos_Actinver[[#This Row],[TITLES]]*Movimientos_Actinver[[#This Row],[VALUE]]</f>
        <v>1470.03</v>
      </c>
      <c r="I624" s="1">
        <v>1.47</v>
      </c>
      <c r="J624" s="1">
        <v>0.24</v>
      </c>
      <c r="K624" s="1">
        <v>1471.74</v>
      </c>
    </row>
    <row r="625" spans="1:11" x14ac:dyDescent="0.25">
      <c r="A625" s="5">
        <v>44844</v>
      </c>
      <c r="B625" s="5">
        <f>Movimientos_Actinver[[#This Row],[DATE]]</f>
        <v>44844</v>
      </c>
      <c r="C625" s="6">
        <v>0.43888888888888888</v>
      </c>
      <c r="D625" s="1" t="s">
        <v>1616</v>
      </c>
      <c r="E625" s="1" t="s">
        <v>1591</v>
      </c>
      <c r="F625" s="1">
        <v>10</v>
      </c>
      <c r="G625" s="1">
        <v>495.99</v>
      </c>
      <c r="H625" s="1">
        <f>Movimientos_Actinver[[#This Row],[TITLES]]*Movimientos_Actinver[[#This Row],[VALUE]]</f>
        <v>4959.8999999999996</v>
      </c>
      <c r="I625" s="1">
        <v>4.96</v>
      </c>
      <c r="J625" s="1">
        <v>0.79</v>
      </c>
      <c r="K625" s="1">
        <v>4965.6499999999996</v>
      </c>
    </row>
    <row r="626" spans="1:11" x14ac:dyDescent="0.25">
      <c r="A626" s="5">
        <v>44844</v>
      </c>
      <c r="B626" s="5">
        <f>Movimientos_Actinver[[#This Row],[DATE]]</f>
        <v>44844</v>
      </c>
      <c r="C626" s="6">
        <v>0.43888888888888888</v>
      </c>
      <c r="D626" s="1" t="s">
        <v>1616</v>
      </c>
      <c r="E626" s="1" t="s">
        <v>1591</v>
      </c>
      <c r="F626" s="1">
        <v>10</v>
      </c>
      <c r="G626" s="1">
        <v>499</v>
      </c>
      <c r="H626" s="1">
        <f>Movimientos_Actinver[[#This Row],[TITLES]]*Movimientos_Actinver[[#This Row],[VALUE]]</f>
        <v>4990</v>
      </c>
      <c r="I626" s="1">
        <v>4.99</v>
      </c>
      <c r="J626" s="1">
        <v>0.8</v>
      </c>
      <c r="K626" s="1">
        <v>4995.79</v>
      </c>
    </row>
    <row r="627" spans="1:11" x14ac:dyDescent="0.25">
      <c r="A627" s="5">
        <v>44844</v>
      </c>
      <c r="B627" s="5">
        <f>Movimientos_Actinver[[#This Row],[DATE]]</f>
        <v>44844</v>
      </c>
      <c r="C627" s="6">
        <v>0.43888888888888888</v>
      </c>
      <c r="D627" s="1" t="s">
        <v>1616</v>
      </c>
      <c r="E627" s="1" t="s">
        <v>1591</v>
      </c>
      <c r="F627" s="1">
        <v>10</v>
      </c>
      <c r="G627" s="1">
        <v>500</v>
      </c>
      <c r="H627" s="1">
        <f>Movimientos_Actinver[[#This Row],[TITLES]]*Movimientos_Actinver[[#This Row],[VALUE]]</f>
        <v>5000</v>
      </c>
      <c r="I627" s="1">
        <v>5</v>
      </c>
      <c r="J627" s="1">
        <v>0.8</v>
      </c>
      <c r="K627" s="1">
        <v>5005.8</v>
      </c>
    </row>
    <row r="628" spans="1:11" x14ac:dyDescent="0.25">
      <c r="A628" s="5">
        <v>44845</v>
      </c>
      <c r="B628" s="5">
        <f>Movimientos_Actinver[[#This Row],[DATE]]</f>
        <v>44845</v>
      </c>
      <c r="C628" s="6">
        <v>0.61041666666666672</v>
      </c>
      <c r="D628" s="1" t="s">
        <v>1613</v>
      </c>
      <c r="E628" s="1" t="s">
        <v>1611</v>
      </c>
      <c r="F628" s="1">
        <v>35</v>
      </c>
      <c r="G628" s="1">
        <v>585</v>
      </c>
      <c r="H628" s="1">
        <f>Movimientos_Actinver[[#This Row],[TITLES]]*Movimientos_Actinver[[#This Row],[VALUE]]</f>
        <v>20475</v>
      </c>
      <c r="I628" s="1">
        <v>20.48</v>
      </c>
      <c r="J628" s="1">
        <v>3.28</v>
      </c>
      <c r="K628" s="1">
        <v>20451.25</v>
      </c>
    </row>
    <row r="629" spans="1:11" x14ac:dyDescent="0.25">
      <c r="A629" s="5">
        <v>44845</v>
      </c>
      <c r="B629" s="5">
        <f>Movimientos_Actinver[[#This Row],[DATE]]</f>
        <v>44845</v>
      </c>
      <c r="C629" s="6">
        <v>0.61111111111111116</v>
      </c>
      <c r="D629" s="1" t="s">
        <v>1610</v>
      </c>
      <c r="E629" s="1" t="s">
        <v>1611</v>
      </c>
      <c r="F629" s="1">
        <v>1</v>
      </c>
      <c r="G629" s="1">
        <v>1535.81</v>
      </c>
      <c r="H629" s="1">
        <f>Movimientos_Actinver[[#This Row],[TITLES]]*Movimientos_Actinver[[#This Row],[VALUE]]</f>
        <v>1535.81</v>
      </c>
      <c r="I629" s="1">
        <v>1.54</v>
      </c>
      <c r="J629" s="1">
        <v>0.25</v>
      </c>
      <c r="K629" s="1">
        <v>1534.03</v>
      </c>
    </row>
    <row r="630" spans="1:11" x14ac:dyDescent="0.25">
      <c r="A630" s="5">
        <v>44845</v>
      </c>
      <c r="B630" s="5">
        <f>Movimientos_Actinver[[#This Row],[DATE]]</f>
        <v>44845</v>
      </c>
      <c r="C630" s="6">
        <v>0.61111111111111116</v>
      </c>
      <c r="D630" s="1" t="s">
        <v>1610</v>
      </c>
      <c r="E630" s="1" t="s">
        <v>1611</v>
      </c>
      <c r="F630" s="1">
        <v>1</v>
      </c>
      <c r="G630" s="1">
        <v>1540</v>
      </c>
      <c r="H630" s="1">
        <f>Movimientos_Actinver[[#This Row],[TITLES]]*Movimientos_Actinver[[#This Row],[VALUE]]</f>
        <v>1540</v>
      </c>
      <c r="I630" s="1">
        <v>1.54</v>
      </c>
      <c r="J630" s="1">
        <v>0.25</v>
      </c>
      <c r="K630" s="1">
        <v>1538.21</v>
      </c>
    </row>
    <row r="631" spans="1:11" x14ac:dyDescent="0.25">
      <c r="A631" s="5">
        <v>44845</v>
      </c>
      <c r="B631" s="5">
        <f>Movimientos_Actinver[[#This Row],[DATE]]</f>
        <v>44845</v>
      </c>
      <c r="C631" s="6">
        <v>0.61111111111111116</v>
      </c>
      <c r="D631" s="1" t="s">
        <v>1610</v>
      </c>
      <c r="E631" s="1" t="s">
        <v>1611</v>
      </c>
      <c r="F631" s="1">
        <v>40</v>
      </c>
      <c r="G631" s="1">
        <v>1537.21</v>
      </c>
      <c r="H631" s="1">
        <f>Movimientos_Actinver[[#This Row],[TITLES]]*Movimientos_Actinver[[#This Row],[VALUE]]</f>
        <v>61488.4</v>
      </c>
      <c r="I631" s="1">
        <v>61.49</v>
      </c>
      <c r="J631" s="1">
        <v>9.84</v>
      </c>
      <c r="K631" s="1">
        <v>61417.07</v>
      </c>
    </row>
    <row r="632" spans="1:11" x14ac:dyDescent="0.25">
      <c r="A632" s="5">
        <v>44845</v>
      </c>
      <c r="B632" s="5">
        <f>Movimientos_Actinver[[#This Row],[DATE]]</f>
        <v>44845</v>
      </c>
      <c r="C632" s="6">
        <v>0.61111111111111116</v>
      </c>
      <c r="D632" s="1" t="s">
        <v>1610</v>
      </c>
      <c r="E632" s="1" t="s">
        <v>1611</v>
      </c>
      <c r="F632" s="1">
        <v>304</v>
      </c>
      <c r="G632" s="1">
        <v>1540</v>
      </c>
      <c r="H632" s="1">
        <f>Movimientos_Actinver[[#This Row],[TITLES]]*Movimientos_Actinver[[#This Row],[VALUE]]</f>
        <v>468160</v>
      </c>
      <c r="I632" s="1">
        <v>468.16</v>
      </c>
      <c r="J632" s="1">
        <v>74.91</v>
      </c>
      <c r="K632" s="1">
        <v>467616.93</v>
      </c>
    </row>
    <row r="633" spans="1:11" x14ac:dyDescent="0.25">
      <c r="A633" s="5">
        <v>44845</v>
      </c>
      <c r="B633" s="5">
        <f>Movimientos_Actinver[[#This Row],[DATE]]</f>
        <v>44845</v>
      </c>
      <c r="C633" s="6">
        <v>0.61388888888888893</v>
      </c>
      <c r="D633" s="1" t="s">
        <v>1615</v>
      </c>
      <c r="E633" s="1" t="s">
        <v>1591</v>
      </c>
      <c r="F633" s="1">
        <v>3</v>
      </c>
      <c r="G633" s="1">
        <v>296.01</v>
      </c>
      <c r="H633" s="1">
        <f>Movimientos_Actinver[[#This Row],[TITLES]]*Movimientos_Actinver[[#This Row],[VALUE]]</f>
        <v>888.03</v>
      </c>
      <c r="I633" s="1">
        <v>0.89</v>
      </c>
      <c r="J633" s="1">
        <v>0.14000000000000001</v>
      </c>
      <c r="K633" s="1">
        <v>889.06</v>
      </c>
    </row>
    <row r="634" spans="1:11" x14ac:dyDescent="0.25">
      <c r="A634" s="5">
        <v>44846</v>
      </c>
      <c r="B634" s="5">
        <f>Movimientos_Actinver[[#This Row],[DATE]]</f>
        <v>44846</v>
      </c>
      <c r="C634" s="6">
        <v>0.4</v>
      </c>
      <c r="D634" s="1" t="s">
        <v>1610</v>
      </c>
      <c r="E634" s="1" t="s">
        <v>1591</v>
      </c>
      <c r="F634" s="1">
        <v>1</v>
      </c>
      <c r="G634" s="1">
        <v>1530.56</v>
      </c>
      <c r="H634" s="1">
        <f>Movimientos_Actinver[[#This Row],[TITLES]]*Movimientos_Actinver[[#This Row],[VALUE]]</f>
        <v>1530.56</v>
      </c>
      <c r="I634" s="1">
        <v>1.53</v>
      </c>
      <c r="J634" s="1">
        <v>0.24</v>
      </c>
      <c r="K634" s="1">
        <v>1532.34</v>
      </c>
    </row>
    <row r="635" spans="1:11" x14ac:dyDescent="0.25">
      <c r="A635" s="5">
        <v>44846</v>
      </c>
      <c r="B635" s="5">
        <f>Movimientos_Actinver[[#This Row],[DATE]]</f>
        <v>44846</v>
      </c>
      <c r="C635" s="6">
        <v>0.4</v>
      </c>
      <c r="D635" s="1" t="s">
        <v>1610</v>
      </c>
      <c r="E635" s="1" t="s">
        <v>1591</v>
      </c>
      <c r="F635" s="1">
        <v>1</v>
      </c>
      <c r="G635" s="1">
        <v>1535</v>
      </c>
      <c r="H635" s="1">
        <f>Movimientos_Actinver[[#This Row],[TITLES]]*Movimientos_Actinver[[#This Row],[VALUE]]</f>
        <v>1535</v>
      </c>
      <c r="I635" s="1">
        <v>1.54</v>
      </c>
      <c r="J635" s="1">
        <v>0.25</v>
      </c>
      <c r="K635" s="1">
        <v>1536.78</v>
      </c>
    </row>
    <row r="636" spans="1:11" x14ac:dyDescent="0.25">
      <c r="A636" s="5">
        <v>44846</v>
      </c>
      <c r="B636" s="5">
        <f>Movimientos_Actinver[[#This Row],[DATE]]</f>
        <v>44846</v>
      </c>
      <c r="C636" s="6">
        <v>0.4</v>
      </c>
      <c r="D636" s="1" t="s">
        <v>1610</v>
      </c>
      <c r="E636" s="1" t="s">
        <v>1591</v>
      </c>
      <c r="F636" s="1">
        <v>1</v>
      </c>
      <c r="G636" s="1">
        <v>1536</v>
      </c>
      <c r="H636" s="1">
        <f>Movimientos_Actinver[[#This Row],[TITLES]]*Movimientos_Actinver[[#This Row],[VALUE]]</f>
        <v>1536</v>
      </c>
      <c r="I636" s="1">
        <v>1.54</v>
      </c>
      <c r="J636" s="1">
        <v>0.25</v>
      </c>
      <c r="K636" s="1">
        <v>1537.78</v>
      </c>
    </row>
    <row r="637" spans="1:11" x14ac:dyDescent="0.25">
      <c r="A637" s="5">
        <v>44846</v>
      </c>
      <c r="B637" s="5">
        <f>Movimientos_Actinver[[#This Row],[DATE]]</f>
        <v>44846</v>
      </c>
      <c r="C637" s="6">
        <v>0.4</v>
      </c>
      <c r="D637" s="1" t="s">
        <v>1610</v>
      </c>
      <c r="E637" s="1" t="s">
        <v>1591</v>
      </c>
      <c r="F637" s="1">
        <v>1</v>
      </c>
      <c r="G637" s="1">
        <v>1553.71</v>
      </c>
      <c r="H637" s="1">
        <f>Movimientos_Actinver[[#This Row],[TITLES]]*Movimientos_Actinver[[#This Row],[VALUE]]</f>
        <v>1553.71</v>
      </c>
      <c r="I637" s="1">
        <v>1.55</v>
      </c>
      <c r="J637" s="1">
        <v>0.25</v>
      </c>
      <c r="K637" s="1">
        <v>1555.51</v>
      </c>
    </row>
    <row r="638" spans="1:11" x14ac:dyDescent="0.25">
      <c r="A638" s="5">
        <v>44846</v>
      </c>
      <c r="B638" s="5">
        <f>Movimientos_Actinver[[#This Row],[DATE]]</f>
        <v>44846</v>
      </c>
      <c r="C638" s="6">
        <v>0.4</v>
      </c>
      <c r="D638" s="1" t="s">
        <v>1610</v>
      </c>
      <c r="E638" s="1" t="s">
        <v>1591</v>
      </c>
      <c r="F638" s="1">
        <v>1</v>
      </c>
      <c r="G638" s="1">
        <v>1555.71</v>
      </c>
      <c r="H638" s="1">
        <f>Movimientos_Actinver[[#This Row],[TITLES]]*Movimientos_Actinver[[#This Row],[VALUE]]</f>
        <v>1555.71</v>
      </c>
      <c r="I638" s="1">
        <v>1.56</v>
      </c>
      <c r="J638" s="1">
        <v>0.25</v>
      </c>
      <c r="K638" s="1">
        <v>1557.51</v>
      </c>
    </row>
    <row r="639" spans="1:11" x14ac:dyDescent="0.25">
      <c r="A639" s="5">
        <v>44846</v>
      </c>
      <c r="B639" s="5">
        <f>Movimientos_Actinver[[#This Row],[DATE]]</f>
        <v>44846</v>
      </c>
      <c r="C639" s="6">
        <v>0.4</v>
      </c>
      <c r="D639" s="1" t="s">
        <v>1610</v>
      </c>
      <c r="E639" s="1" t="s">
        <v>1591</v>
      </c>
      <c r="F639" s="1">
        <v>1</v>
      </c>
      <c r="G639" s="1">
        <v>1558.19</v>
      </c>
      <c r="H639" s="1">
        <f>Movimientos_Actinver[[#This Row],[TITLES]]*Movimientos_Actinver[[#This Row],[VALUE]]</f>
        <v>1558.19</v>
      </c>
      <c r="I639" s="1">
        <v>1.56</v>
      </c>
      <c r="J639" s="1">
        <v>0.25</v>
      </c>
      <c r="K639" s="1">
        <v>1560</v>
      </c>
    </row>
    <row r="640" spans="1:11" x14ac:dyDescent="0.25">
      <c r="A640" s="5">
        <v>44846</v>
      </c>
      <c r="B640" s="5">
        <f>Movimientos_Actinver[[#This Row],[DATE]]</f>
        <v>44846</v>
      </c>
      <c r="C640" s="6">
        <v>0.4</v>
      </c>
      <c r="D640" s="1" t="s">
        <v>1610</v>
      </c>
      <c r="E640" s="1" t="s">
        <v>1591</v>
      </c>
      <c r="F640" s="1">
        <v>1</v>
      </c>
      <c r="G640" s="1">
        <v>1561.7</v>
      </c>
      <c r="H640" s="1">
        <f>Movimientos_Actinver[[#This Row],[TITLES]]*Movimientos_Actinver[[#This Row],[VALUE]]</f>
        <v>1561.7</v>
      </c>
      <c r="I640" s="1">
        <v>1.56</v>
      </c>
      <c r="J640" s="1">
        <v>0.25</v>
      </c>
      <c r="K640" s="1">
        <v>1563.51</v>
      </c>
    </row>
    <row r="641" spans="1:11" x14ac:dyDescent="0.25">
      <c r="A641" s="5">
        <v>44846</v>
      </c>
      <c r="B641" s="5">
        <f>Movimientos_Actinver[[#This Row],[DATE]]</f>
        <v>44846</v>
      </c>
      <c r="C641" s="6">
        <v>0.4</v>
      </c>
      <c r="D641" s="1" t="s">
        <v>1610</v>
      </c>
      <c r="E641" s="1" t="s">
        <v>1591</v>
      </c>
      <c r="F641" s="1">
        <v>2</v>
      </c>
      <c r="G641" s="1">
        <v>1532.56</v>
      </c>
      <c r="H641" s="1">
        <f>Movimientos_Actinver[[#This Row],[TITLES]]*Movimientos_Actinver[[#This Row],[VALUE]]</f>
        <v>3065.12</v>
      </c>
      <c r="I641" s="1">
        <v>3.07</v>
      </c>
      <c r="J641" s="1">
        <v>0.49</v>
      </c>
      <c r="K641" s="1">
        <v>3068.68</v>
      </c>
    </row>
    <row r="642" spans="1:11" x14ac:dyDescent="0.25">
      <c r="A642" s="5">
        <v>44846</v>
      </c>
      <c r="B642" s="5">
        <f>Movimientos_Actinver[[#This Row],[DATE]]</f>
        <v>44846</v>
      </c>
      <c r="C642" s="6">
        <v>0.4</v>
      </c>
      <c r="D642" s="1" t="s">
        <v>1610</v>
      </c>
      <c r="E642" s="1" t="s">
        <v>1591</v>
      </c>
      <c r="F642" s="1">
        <v>2</v>
      </c>
      <c r="G642" s="1">
        <v>1550.24</v>
      </c>
      <c r="H642" s="1">
        <f>Movimientos_Actinver[[#This Row],[TITLES]]*Movimientos_Actinver[[#This Row],[VALUE]]</f>
        <v>3100.48</v>
      </c>
      <c r="I642" s="1">
        <v>3.1</v>
      </c>
      <c r="J642" s="1">
        <v>0.5</v>
      </c>
      <c r="K642" s="1">
        <v>3104.08</v>
      </c>
    </row>
    <row r="643" spans="1:11" x14ac:dyDescent="0.25">
      <c r="A643" s="5">
        <v>44846</v>
      </c>
      <c r="B643" s="5">
        <f>Movimientos_Actinver[[#This Row],[DATE]]</f>
        <v>44846</v>
      </c>
      <c r="C643" s="6">
        <v>0.4</v>
      </c>
      <c r="D643" s="1" t="s">
        <v>1610</v>
      </c>
      <c r="E643" s="1" t="s">
        <v>1591</v>
      </c>
      <c r="F643" s="1">
        <v>2</v>
      </c>
      <c r="G643" s="1">
        <v>1555.71</v>
      </c>
      <c r="H643" s="1">
        <f>Movimientos_Actinver[[#This Row],[TITLES]]*Movimientos_Actinver[[#This Row],[VALUE]]</f>
        <v>3111.42</v>
      </c>
      <c r="I643" s="1">
        <v>3.11</v>
      </c>
      <c r="J643" s="1">
        <v>0.5</v>
      </c>
      <c r="K643" s="1">
        <v>3115.03</v>
      </c>
    </row>
    <row r="644" spans="1:11" x14ac:dyDescent="0.25">
      <c r="A644" s="5">
        <v>44846</v>
      </c>
      <c r="B644" s="5">
        <f>Movimientos_Actinver[[#This Row],[DATE]]</f>
        <v>44846</v>
      </c>
      <c r="C644" s="6">
        <v>0.4</v>
      </c>
      <c r="D644" s="1" t="s">
        <v>1610</v>
      </c>
      <c r="E644" s="1" t="s">
        <v>1591</v>
      </c>
      <c r="F644" s="1">
        <v>3</v>
      </c>
      <c r="G644" s="1">
        <v>1551</v>
      </c>
      <c r="H644" s="1">
        <f>Movimientos_Actinver[[#This Row],[TITLES]]*Movimientos_Actinver[[#This Row],[VALUE]]</f>
        <v>4653</v>
      </c>
      <c r="I644" s="1">
        <v>4.6500000000000004</v>
      </c>
      <c r="J644" s="1">
        <v>0.74</v>
      </c>
      <c r="K644" s="1">
        <v>4658.3999999999996</v>
      </c>
    </row>
    <row r="645" spans="1:11" x14ac:dyDescent="0.25">
      <c r="A645" s="5">
        <v>44846</v>
      </c>
      <c r="B645" s="5">
        <f>Movimientos_Actinver[[#This Row],[DATE]]</f>
        <v>44846</v>
      </c>
      <c r="C645" s="6">
        <v>0.4</v>
      </c>
      <c r="D645" s="1" t="s">
        <v>1610</v>
      </c>
      <c r="E645" s="1" t="s">
        <v>1591</v>
      </c>
      <c r="F645" s="1">
        <v>3</v>
      </c>
      <c r="G645" s="1">
        <v>1558.87</v>
      </c>
      <c r="H645" s="1">
        <f>Movimientos_Actinver[[#This Row],[TITLES]]*Movimientos_Actinver[[#This Row],[VALUE]]</f>
        <v>4676.6099999999997</v>
      </c>
      <c r="I645" s="1">
        <v>4.68</v>
      </c>
      <c r="J645" s="1">
        <v>0.75</v>
      </c>
      <c r="K645" s="1">
        <v>4682.03</v>
      </c>
    </row>
    <row r="646" spans="1:11" x14ac:dyDescent="0.25">
      <c r="A646" s="5">
        <v>44846</v>
      </c>
      <c r="B646" s="5">
        <f>Movimientos_Actinver[[#This Row],[DATE]]</f>
        <v>44846</v>
      </c>
      <c r="C646" s="6">
        <v>0.4</v>
      </c>
      <c r="D646" s="1" t="s">
        <v>1610</v>
      </c>
      <c r="E646" s="1" t="s">
        <v>1591</v>
      </c>
      <c r="F646" s="1">
        <v>10</v>
      </c>
      <c r="G646" s="1">
        <v>1530</v>
      </c>
      <c r="H646" s="1">
        <f>Movimientos_Actinver[[#This Row],[TITLES]]*Movimientos_Actinver[[#This Row],[VALUE]]</f>
        <v>15300</v>
      </c>
      <c r="I646" s="1">
        <v>15.3</v>
      </c>
      <c r="J646" s="1">
        <v>2.4500000000000002</v>
      </c>
      <c r="K646" s="1">
        <v>15317.75</v>
      </c>
    </row>
    <row r="647" spans="1:11" x14ac:dyDescent="0.25">
      <c r="A647" s="5">
        <v>44846</v>
      </c>
      <c r="B647" s="5">
        <f>Movimientos_Actinver[[#This Row],[DATE]]</f>
        <v>44846</v>
      </c>
      <c r="C647" s="6">
        <v>0.4</v>
      </c>
      <c r="D647" s="1" t="s">
        <v>1610</v>
      </c>
      <c r="E647" s="1" t="s">
        <v>1591</v>
      </c>
      <c r="F647" s="1">
        <v>10</v>
      </c>
      <c r="G647" s="1">
        <v>1540</v>
      </c>
      <c r="H647" s="1">
        <f>Movimientos_Actinver[[#This Row],[TITLES]]*Movimientos_Actinver[[#This Row],[VALUE]]</f>
        <v>15400</v>
      </c>
      <c r="I647" s="1">
        <v>15.4</v>
      </c>
      <c r="J647" s="1">
        <v>2.46</v>
      </c>
      <c r="K647" s="1">
        <v>15417.86</v>
      </c>
    </row>
    <row r="648" spans="1:11" x14ac:dyDescent="0.25">
      <c r="A648" s="5">
        <v>44846</v>
      </c>
      <c r="B648" s="5">
        <f>Movimientos_Actinver[[#This Row],[DATE]]</f>
        <v>44846</v>
      </c>
      <c r="C648" s="6">
        <v>0.4</v>
      </c>
      <c r="D648" s="1" t="s">
        <v>1610</v>
      </c>
      <c r="E648" s="1" t="s">
        <v>1591</v>
      </c>
      <c r="F648" s="1">
        <v>20</v>
      </c>
      <c r="G648" s="1">
        <v>1555.71</v>
      </c>
      <c r="H648" s="1">
        <f>Movimientos_Actinver[[#This Row],[TITLES]]*Movimientos_Actinver[[#This Row],[VALUE]]</f>
        <v>31114.2</v>
      </c>
      <c r="I648" s="1">
        <v>31.11</v>
      </c>
      <c r="J648" s="1">
        <v>4.9800000000000004</v>
      </c>
      <c r="K648" s="1">
        <v>31150.29</v>
      </c>
    </row>
    <row r="649" spans="1:11" x14ac:dyDescent="0.25">
      <c r="A649" s="5">
        <v>44847</v>
      </c>
      <c r="B649" s="5">
        <f>Movimientos_Actinver[[#This Row],[DATE]]</f>
        <v>44847</v>
      </c>
      <c r="C649" s="6">
        <v>0.39305555555555555</v>
      </c>
      <c r="D649" s="1" t="s">
        <v>1614</v>
      </c>
      <c r="E649" s="1" t="s">
        <v>1611</v>
      </c>
      <c r="F649" s="1">
        <v>50</v>
      </c>
      <c r="G649" s="1">
        <v>1210</v>
      </c>
      <c r="H649" s="1">
        <f>Movimientos_Actinver[[#This Row],[TITLES]]*Movimientos_Actinver[[#This Row],[VALUE]]</f>
        <v>60500</v>
      </c>
      <c r="I649" s="1">
        <v>60.5</v>
      </c>
      <c r="J649" s="1">
        <v>9.68</v>
      </c>
      <c r="K649" s="1">
        <v>60429.82</v>
      </c>
    </row>
    <row r="650" spans="1:11" x14ac:dyDescent="0.25">
      <c r="A650" s="5">
        <v>44847</v>
      </c>
      <c r="B650" s="5">
        <f>Movimientos_Actinver[[#This Row],[DATE]]</f>
        <v>44847</v>
      </c>
      <c r="C650" s="6">
        <v>0.39305555555555555</v>
      </c>
      <c r="D650" s="1" t="s">
        <v>1614</v>
      </c>
      <c r="E650" s="1" t="s">
        <v>1611</v>
      </c>
      <c r="F650" s="1">
        <v>50</v>
      </c>
      <c r="G650" s="1">
        <v>1210</v>
      </c>
      <c r="H650" s="1">
        <f>Movimientos_Actinver[[#This Row],[TITLES]]*Movimientos_Actinver[[#This Row],[VALUE]]</f>
        <v>60500</v>
      </c>
      <c r="I650" s="1">
        <v>60.5</v>
      </c>
      <c r="J650" s="1">
        <v>9.68</v>
      </c>
      <c r="K650" s="1">
        <v>60429.82</v>
      </c>
    </row>
    <row r="651" spans="1:11" x14ac:dyDescent="0.25">
      <c r="A651" s="5">
        <v>44847</v>
      </c>
      <c r="B651" s="5">
        <f>Movimientos_Actinver[[#This Row],[DATE]]</f>
        <v>44847</v>
      </c>
      <c r="C651" s="6">
        <v>0.39305555555555555</v>
      </c>
      <c r="D651" s="1" t="s">
        <v>1614</v>
      </c>
      <c r="E651" s="1" t="s">
        <v>1611</v>
      </c>
      <c r="F651" s="1">
        <v>200</v>
      </c>
      <c r="G651" s="1">
        <v>1210</v>
      </c>
      <c r="H651" s="1">
        <f>Movimientos_Actinver[[#This Row],[TITLES]]*Movimientos_Actinver[[#This Row],[VALUE]]</f>
        <v>242000</v>
      </c>
      <c r="I651" s="1">
        <v>242</v>
      </c>
      <c r="J651" s="1">
        <v>38.72</v>
      </c>
      <c r="K651" s="1">
        <v>241719.28</v>
      </c>
    </row>
    <row r="652" spans="1:11" x14ac:dyDescent="0.25">
      <c r="A652" s="5">
        <v>44847</v>
      </c>
      <c r="B652" s="5">
        <f>Movimientos_Actinver[[#This Row],[DATE]]</f>
        <v>44847</v>
      </c>
      <c r="C652" s="6">
        <v>0.40555555555555556</v>
      </c>
      <c r="D652" s="1" t="s">
        <v>1617</v>
      </c>
      <c r="E652" s="1" t="s">
        <v>1591</v>
      </c>
      <c r="F652" s="1">
        <v>500</v>
      </c>
      <c r="G652" s="1">
        <v>127.53</v>
      </c>
      <c r="H652" s="1">
        <f>Movimientos_Actinver[[#This Row],[TITLES]]*Movimientos_Actinver[[#This Row],[VALUE]]</f>
        <v>63765</v>
      </c>
      <c r="I652" s="1">
        <v>63.77</v>
      </c>
      <c r="J652" s="1">
        <v>10.199999999999999</v>
      </c>
      <c r="K652" s="1">
        <v>63838.97</v>
      </c>
    </row>
    <row r="653" spans="1:11" x14ac:dyDescent="0.25">
      <c r="A653" s="5">
        <v>44847</v>
      </c>
      <c r="B653" s="5">
        <f>Movimientos_Actinver[[#This Row],[DATE]]</f>
        <v>44847</v>
      </c>
      <c r="C653" s="6">
        <v>0.43125000000000002</v>
      </c>
      <c r="D653" s="1" t="s">
        <v>1617</v>
      </c>
      <c r="E653" s="1" t="s">
        <v>1591</v>
      </c>
      <c r="F653" s="1">
        <v>2</v>
      </c>
      <c r="G653" s="1">
        <v>162</v>
      </c>
      <c r="H653" s="1">
        <f>Movimientos_Actinver[[#This Row],[TITLES]]*Movimientos_Actinver[[#This Row],[VALUE]]</f>
        <v>324</v>
      </c>
      <c r="I653" s="1">
        <v>0.32</v>
      </c>
      <c r="J653" s="1">
        <v>0.05</v>
      </c>
      <c r="K653" s="1">
        <v>324.38</v>
      </c>
    </row>
    <row r="654" spans="1:11" x14ac:dyDescent="0.25">
      <c r="A654" s="5">
        <v>44847</v>
      </c>
      <c r="B654" s="5">
        <f>Movimientos_Actinver[[#This Row],[DATE]]</f>
        <v>44847</v>
      </c>
      <c r="C654" s="6">
        <v>0.43125000000000002</v>
      </c>
      <c r="D654" s="1" t="s">
        <v>1617</v>
      </c>
      <c r="E654" s="1" t="s">
        <v>1591</v>
      </c>
      <c r="F654" s="1">
        <v>10</v>
      </c>
      <c r="G654" s="1">
        <v>162</v>
      </c>
      <c r="H654" s="1">
        <f>Movimientos_Actinver[[#This Row],[TITLES]]*Movimientos_Actinver[[#This Row],[VALUE]]</f>
        <v>1620</v>
      </c>
      <c r="I654" s="1">
        <v>1.62</v>
      </c>
      <c r="J654" s="1">
        <v>0.26</v>
      </c>
      <c r="K654" s="1">
        <v>1621.88</v>
      </c>
    </row>
    <row r="655" spans="1:11" x14ac:dyDescent="0.25">
      <c r="A655" s="5">
        <v>44847</v>
      </c>
      <c r="B655" s="5">
        <f>Movimientos_Actinver[[#This Row],[DATE]]</f>
        <v>44847</v>
      </c>
      <c r="C655" s="6">
        <v>0.43125000000000002</v>
      </c>
      <c r="D655" s="1" t="s">
        <v>1617</v>
      </c>
      <c r="E655" s="1" t="s">
        <v>1591</v>
      </c>
      <c r="F655" s="1">
        <v>45</v>
      </c>
      <c r="G655" s="1">
        <v>162</v>
      </c>
      <c r="H655" s="1">
        <f>Movimientos_Actinver[[#This Row],[TITLES]]*Movimientos_Actinver[[#This Row],[VALUE]]</f>
        <v>7290</v>
      </c>
      <c r="I655" s="1">
        <v>7.29</v>
      </c>
      <c r="J655" s="1">
        <v>1.17</v>
      </c>
      <c r="K655" s="1">
        <v>7298.46</v>
      </c>
    </row>
    <row r="656" spans="1:11" x14ac:dyDescent="0.25">
      <c r="A656" s="5">
        <v>44847</v>
      </c>
      <c r="B656" s="5">
        <f>Movimientos_Actinver[[#This Row],[DATE]]</f>
        <v>44847</v>
      </c>
      <c r="C656" s="6">
        <v>0.43125000000000002</v>
      </c>
      <c r="D656" s="1" t="s">
        <v>1617</v>
      </c>
      <c r="E656" s="1" t="s">
        <v>1591</v>
      </c>
      <c r="F656" s="1">
        <v>80</v>
      </c>
      <c r="G656" s="1">
        <v>162.99</v>
      </c>
      <c r="H656" s="1">
        <f>Movimientos_Actinver[[#This Row],[TITLES]]*Movimientos_Actinver[[#This Row],[VALUE]]</f>
        <v>13039.2</v>
      </c>
      <c r="I656" s="1">
        <v>13.04</v>
      </c>
      <c r="J656" s="1">
        <v>2.09</v>
      </c>
      <c r="K656" s="1">
        <v>13054.33</v>
      </c>
    </row>
    <row r="657" spans="1:11" x14ac:dyDescent="0.25">
      <c r="A657" s="5">
        <v>44847</v>
      </c>
      <c r="B657" s="5">
        <f>Movimientos_Actinver[[#This Row],[DATE]]</f>
        <v>44847</v>
      </c>
      <c r="C657" s="6">
        <v>0.43125000000000002</v>
      </c>
      <c r="D657" s="1" t="s">
        <v>1617</v>
      </c>
      <c r="E657" s="1" t="s">
        <v>1591</v>
      </c>
      <c r="F657" s="1">
        <v>100</v>
      </c>
      <c r="G657" s="1">
        <v>162.99</v>
      </c>
      <c r="H657" s="1">
        <f>Movimientos_Actinver[[#This Row],[TITLES]]*Movimientos_Actinver[[#This Row],[VALUE]]</f>
        <v>16299</v>
      </c>
      <c r="I657" s="1">
        <v>16.3</v>
      </c>
      <c r="J657" s="1">
        <v>2.61</v>
      </c>
      <c r="K657" s="1">
        <v>16317.91</v>
      </c>
    </row>
    <row r="658" spans="1:11" x14ac:dyDescent="0.25">
      <c r="A658" s="5">
        <v>44847</v>
      </c>
      <c r="B658" s="5">
        <f>Movimientos_Actinver[[#This Row],[DATE]]</f>
        <v>44847</v>
      </c>
      <c r="C658" s="6">
        <v>0.43125000000000002</v>
      </c>
      <c r="D658" s="1" t="s">
        <v>1617</v>
      </c>
      <c r="E658" s="1" t="s">
        <v>1591</v>
      </c>
      <c r="F658" s="1">
        <v>2163</v>
      </c>
      <c r="G658" s="1">
        <v>162.99</v>
      </c>
      <c r="H658" s="1">
        <f>Movimientos_Actinver[[#This Row],[TITLES]]*Movimientos_Actinver[[#This Row],[VALUE]]</f>
        <v>352547.37</v>
      </c>
      <c r="I658" s="1">
        <v>352.55</v>
      </c>
      <c r="J658" s="1">
        <v>56.41</v>
      </c>
      <c r="K658" s="1">
        <v>352956.32</v>
      </c>
    </row>
    <row r="659" spans="1:11" x14ac:dyDescent="0.25">
      <c r="A659" s="5">
        <v>44847</v>
      </c>
      <c r="B659" s="5">
        <f>Movimientos_Actinver[[#This Row],[DATE]]</f>
        <v>44847</v>
      </c>
      <c r="C659" s="6">
        <v>0.45</v>
      </c>
      <c r="D659" s="1" t="s">
        <v>1597</v>
      </c>
      <c r="E659" s="1" t="s">
        <v>1591</v>
      </c>
      <c r="F659" s="1">
        <v>1</v>
      </c>
      <c r="G659" s="1">
        <v>377</v>
      </c>
      <c r="H659" s="1">
        <f>Movimientos_Actinver[[#This Row],[TITLES]]*Movimientos_Actinver[[#This Row],[VALUE]]</f>
        <v>377</v>
      </c>
      <c r="I659" s="1">
        <v>0.38</v>
      </c>
      <c r="J659" s="1">
        <v>0.06</v>
      </c>
      <c r="K659" s="1">
        <v>377.44</v>
      </c>
    </row>
    <row r="660" spans="1:11" x14ac:dyDescent="0.25">
      <c r="A660" s="5">
        <v>44847</v>
      </c>
      <c r="B660" s="5">
        <f>Movimientos_Actinver[[#This Row],[DATE]]</f>
        <v>44847</v>
      </c>
      <c r="C660" s="6">
        <v>0.45</v>
      </c>
      <c r="D660" s="1" t="s">
        <v>1597</v>
      </c>
      <c r="E660" s="1" t="s">
        <v>1591</v>
      </c>
      <c r="F660" s="1">
        <v>20</v>
      </c>
      <c r="G660" s="1">
        <v>375.12</v>
      </c>
      <c r="H660" s="1">
        <f>Movimientos_Actinver[[#This Row],[TITLES]]*Movimientos_Actinver[[#This Row],[VALUE]]</f>
        <v>7502.4</v>
      </c>
      <c r="I660" s="1">
        <v>7.5</v>
      </c>
      <c r="J660" s="1">
        <v>1.2</v>
      </c>
      <c r="K660" s="1">
        <v>7511.1</v>
      </c>
    </row>
    <row r="661" spans="1:11" x14ac:dyDescent="0.25">
      <c r="A661" s="5">
        <v>44847</v>
      </c>
      <c r="B661" s="5">
        <f>Movimientos_Actinver[[#This Row],[DATE]]</f>
        <v>44847</v>
      </c>
      <c r="C661" s="6">
        <v>0.45</v>
      </c>
      <c r="D661" s="1" t="s">
        <v>1597</v>
      </c>
      <c r="E661" s="1" t="s">
        <v>1591</v>
      </c>
      <c r="F661" s="1">
        <v>71</v>
      </c>
      <c r="G661" s="1">
        <v>377</v>
      </c>
      <c r="H661" s="1">
        <f>Movimientos_Actinver[[#This Row],[TITLES]]*Movimientos_Actinver[[#This Row],[VALUE]]</f>
        <v>26767</v>
      </c>
      <c r="I661" s="1">
        <v>26.77</v>
      </c>
      <c r="J661" s="1">
        <v>4.28</v>
      </c>
      <c r="K661" s="1">
        <v>26798.05</v>
      </c>
    </row>
    <row r="662" spans="1:11" x14ac:dyDescent="0.25">
      <c r="A662" s="5">
        <v>44847</v>
      </c>
      <c r="B662" s="5">
        <f>Movimientos_Actinver[[#This Row],[DATE]]</f>
        <v>44847</v>
      </c>
      <c r="C662" s="6">
        <v>0.45</v>
      </c>
      <c r="D662" s="1" t="s">
        <v>1597</v>
      </c>
      <c r="E662" s="1" t="s">
        <v>1591</v>
      </c>
      <c r="F662" s="1">
        <v>908</v>
      </c>
      <c r="G662" s="1">
        <v>375.12</v>
      </c>
      <c r="H662" s="1">
        <f>Movimientos_Actinver[[#This Row],[TITLES]]*Movimientos_Actinver[[#This Row],[VALUE]]</f>
        <v>340608.96</v>
      </c>
      <c r="I662" s="1">
        <v>340.61</v>
      </c>
      <c r="J662" s="1">
        <v>54.5</v>
      </c>
      <c r="K662" s="1">
        <v>341004.07</v>
      </c>
    </row>
    <row r="663" spans="1:11" x14ac:dyDescent="0.25">
      <c r="A663" s="5">
        <v>44847</v>
      </c>
      <c r="B663" s="5">
        <f>Movimientos_Actinver[[#This Row],[DATE]]</f>
        <v>44847</v>
      </c>
      <c r="C663" s="6">
        <v>0.45069444444444445</v>
      </c>
      <c r="D663" s="1" t="s">
        <v>1610</v>
      </c>
      <c r="E663" s="1" t="s">
        <v>1611</v>
      </c>
      <c r="F663" s="1">
        <v>1</v>
      </c>
      <c r="G663" s="1">
        <v>1405</v>
      </c>
      <c r="H663" s="1">
        <f>Movimientos_Actinver[[#This Row],[TITLES]]*Movimientos_Actinver[[#This Row],[VALUE]]</f>
        <v>1405</v>
      </c>
      <c r="I663" s="1">
        <v>1.41</v>
      </c>
      <c r="J663" s="1">
        <v>0.22</v>
      </c>
      <c r="K663" s="1">
        <v>1403.37</v>
      </c>
    </row>
    <row r="664" spans="1:11" x14ac:dyDescent="0.25">
      <c r="A664" s="5">
        <v>44847</v>
      </c>
      <c r="B664" s="5">
        <f>Movimientos_Actinver[[#This Row],[DATE]]</f>
        <v>44847</v>
      </c>
      <c r="C664" s="6">
        <v>0.45069444444444445</v>
      </c>
      <c r="D664" s="1" t="s">
        <v>1610</v>
      </c>
      <c r="E664" s="1" t="s">
        <v>1611</v>
      </c>
      <c r="F664" s="1">
        <v>1</v>
      </c>
      <c r="G664" s="1">
        <v>1419</v>
      </c>
      <c r="H664" s="1">
        <f>Movimientos_Actinver[[#This Row],[TITLES]]*Movimientos_Actinver[[#This Row],[VALUE]]</f>
        <v>1419</v>
      </c>
      <c r="I664" s="1">
        <v>1.42</v>
      </c>
      <c r="J664" s="1">
        <v>0.23</v>
      </c>
      <c r="K664" s="1">
        <v>1417.35</v>
      </c>
    </row>
    <row r="665" spans="1:11" x14ac:dyDescent="0.25">
      <c r="A665" s="5">
        <v>44847</v>
      </c>
      <c r="B665" s="5">
        <f>Movimientos_Actinver[[#This Row],[DATE]]</f>
        <v>44847</v>
      </c>
      <c r="C665" s="6">
        <v>0.45069444444444445</v>
      </c>
      <c r="D665" s="1" t="s">
        <v>1610</v>
      </c>
      <c r="E665" s="1" t="s">
        <v>1611</v>
      </c>
      <c r="F665" s="1">
        <v>2</v>
      </c>
      <c r="G665" s="1">
        <v>1405</v>
      </c>
      <c r="H665" s="1">
        <f>Movimientos_Actinver[[#This Row],[TITLES]]*Movimientos_Actinver[[#This Row],[VALUE]]</f>
        <v>2810</v>
      </c>
      <c r="I665" s="1">
        <v>2.81</v>
      </c>
      <c r="J665" s="1">
        <v>0.45</v>
      </c>
      <c r="K665" s="1">
        <v>2806.74</v>
      </c>
    </row>
    <row r="666" spans="1:11" x14ac:dyDescent="0.25">
      <c r="A666" s="5">
        <v>44847</v>
      </c>
      <c r="B666" s="5">
        <f>Movimientos_Actinver[[#This Row],[DATE]]</f>
        <v>44847</v>
      </c>
      <c r="C666" s="6">
        <v>0.45069444444444445</v>
      </c>
      <c r="D666" s="1" t="s">
        <v>1610</v>
      </c>
      <c r="E666" s="1" t="s">
        <v>1611</v>
      </c>
      <c r="F666" s="1">
        <v>6</v>
      </c>
      <c r="G666" s="1">
        <v>1410</v>
      </c>
      <c r="H666" s="1">
        <f>Movimientos_Actinver[[#This Row],[TITLES]]*Movimientos_Actinver[[#This Row],[VALUE]]</f>
        <v>8460</v>
      </c>
      <c r="I666" s="1">
        <v>8.4600000000000009</v>
      </c>
      <c r="J666" s="1">
        <v>1.35</v>
      </c>
      <c r="K666" s="1">
        <v>8450.19</v>
      </c>
    </row>
    <row r="667" spans="1:11" x14ac:dyDescent="0.25">
      <c r="A667" s="5">
        <v>44847</v>
      </c>
      <c r="B667" s="5">
        <f>Movimientos_Actinver[[#This Row],[DATE]]</f>
        <v>44847</v>
      </c>
      <c r="C667" s="6">
        <v>0.45069444444444445</v>
      </c>
      <c r="D667" s="1" t="s">
        <v>1610</v>
      </c>
      <c r="E667" s="1" t="s">
        <v>1611</v>
      </c>
      <c r="F667" s="1">
        <v>10</v>
      </c>
      <c r="G667" s="1">
        <v>1405</v>
      </c>
      <c r="H667" s="1">
        <f>Movimientos_Actinver[[#This Row],[TITLES]]*Movimientos_Actinver[[#This Row],[VALUE]]</f>
        <v>14050</v>
      </c>
      <c r="I667" s="1">
        <v>14.05</v>
      </c>
      <c r="J667" s="1">
        <v>2.25</v>
      </c>
      <c r="K667" s="1">
        <v>14033.7</v>
      </c>
    </row>
    <row r="668" spans="1:11" x14ac:dyDescent="0.25">
      <c r="A668" s="5">
        <v>44847</v>
      </c>
      <c r="B668" s="5">
        <f>Movimientos_Actinver[[#This Row],[DATE]]</f>
        <v>44847</v>
      </c>
      <c r="C668" s="6">
        <v>0.45069444444444445</v>
      </c>
      <c r="D668" s="1" t="s">
        <v>1610</v>
      </c>
      <c r="E668" s="1" t="s">
        <v>1611</v>
      </c>
      <c r="F668" s="1">
        <v>39</v>
      </c>
      <c r="G668" s="1">
        <v>1429.99</v>
      </c>
      <c r="H668" s="1">
        <f>Movimientos_Actinver[[#This Row],[TITLES]]*Movimientos_Actinver[[#This Row],[VALUE]]</f>
        <v>55769.61</v>
      </c>
      <c r="I668" s="1">
        <v>55.77</v>
      </c>
      <c r="J668" s="1">
        <v>8.92</v>
      </c>
      <c r="K668" s="1">
        <v>55704.92</v>
      </c>
    </row>
    <row r="669" spans="1:11" x14ac:dyDescent="0.25">
      <c r="A669" s="5">
        <v>44847</v>
      </c>
      <c r="B669" s="5">
        <f>Movimientos_Actinver[[#This Row],[DATE]]</f>
        <v>44847</v>
      </c>
      <c r="C669" s="6">
        <v>0.4597222222222222</v>
      </c>
      <c r="D669" s="1" t="s">
        <v>1614</v>
      </c>
      <c r="E669" s="1" t="s">
        <v>1611</v>
      </c>
      <c r="F669" s="1">
        <v>33</v>
      </c>
      <c r="G669" s="1">
        <v>1092</v>
      </c>
      <c r="H669" s="1">
        <f>Movimientos_Actinver[[#This Row],[TITLES]]*Movimientos_Actinver[[#This Row],[VALUE]]</f>
        <v>36036</v>
      </c>
      <c r="I669" s="1">
        <v>36.04</v>
      </c>
      <c r="J669" s="1">
        <v>5.77</v>
      </c>
      <c r="K669" s="1">
        <v>35994.199999999997</v>
      </c>
    </row>
    <row r="670" spans="1:11" x14ac:dyDescent="0.25">
      <c r="A670" s="5">
        <v>44847</v>
      </c>
      <c r="B670" s="5">
        <f>Movimientos_Actinver[[#This Row],[DATE]]</f>
        <v>44847</v>
      </c>
      <c r="C670" s="6">
        <v>0.4597222222222222</v>
      </c>
      <c r="D670" s="1" t="s">
        <v>1614</v>
      </c>
      <c r="E670" s="1" t="s">
        <v>1611</v>
      </c>
      <c r="F670" s="1">
        <v>77</v>
      </c>
      <c r="G670" s="1">
        <v>1092</v>
      </c>
      <c r="H670" s="1">
        <f>Movimientos_Actinver[[#This Row],[TITLES]]*Movimientos_Actinver[[#This Row],[VALUE]]</f>
        <v>84084</v>
      </c>
      <c r="I670" s="1">
        <v>84.08</v>
      </c>
      <c r="J670" s="1">
        <v>13.45</v>
      </c>
      <c r="K670" s="1">
        <v>83986.46</v>
      </c>
    </row>
    <row r="671" spans="1:11" x14ac:dyDescent="0.25">
      <c r="A671" s="5"/>
      <c r="B671" s="5">
        <f>Movimientos_Actinver[[#This Row],[DATE]]</f>
        <v>0</v>
      </c>
      <c r="C671" s="6"/>
      <c r="D671" s="1" t="s">
        <v>1609</v>
      </c>
      <c r="E671" s="1" t="s">
        <v>1</v>
      </c>
      <c r="F671" s="1"/>
      <c r="G671" s="1"/>
      <c r="H671" s="1">
        <f>Movimientos_Actinver[[#This Row],[TITLES]]*Movimientos_Actinver[[#This Row],[VALUE]]</f>
        <v>0</v>
      </c>
      <c r="I671" s="1"/>
      <c r="J671" s="1"/>
      <c r="K671" s="1"/>
    </row>
    <row r="672" spans="1:11" x14ac:dyDescent="0.25">
      <c r="A672" s="5">
        <v>44844</v>
      </c>
      <c r="B672" s="5">
        <f>Movimientos_Actinver[[#This Row],[DATE]]</f>
        <v>44844</v>
      </c>
      <c r="C672" s="6">
        <v>0.3611111111111111</v>
      </c>
      <c r="D672" s="1" t="s">
        <v>1610</v>
      </c>
      <c r="E672" s="1" t="s">
        <v>1591</v>
      </c>
      <c r="F672" s="1">
        <v>6</v>
      </c>
      <c r="G672" s="1">
        <v>1340</v>
      </c>
      <c r="H672" s="1">
        <f>Movimientos_Actinver[[#This Row],[TITLES]]*Movimientos_Actinver[[#This Row],[VALUE]]</f>
        <v>8040</v>
      </c>
      <c r="I672" s="1">
        <v>8.0399999999999991</v>
      </c>
      <c r="J672" s="1">
        <v>1.29</v>
      </c>
      <c r="K672" s="1">
        <v>8049.33</v>
      </c>
    </row>
    <row r="673" spans="1:11" x14ac:dyDescent="0.25">
      <c r="A673" s="5">
        <v>44844</v>
      </c>
      <c r="B673" s="5">
        <f>Movimientos_Actinver[[#This Row],[DATE]]</f>
        <v>44844</v>
      </c>
      <c r="C673" s="6">
        <v>0.3611111111111111</v>
      </c>
      <c r="D673" s="1" t="s">
        <v>1610</v>
      </c>
      <c r="E673" s="1" t="s">
        <v>1591</v>
      </c>
      <c r="F673" s="1">
        <v>100</v>
      </c>
      <c r="G673" s="1">
        <v>1334.14</v>
      </c>
      <c r="H673" s="1">
        <f>Movimientos_Actinver[[#This Row],[TITLES]]*Movimientos_Actinver[[#This Row],[VALUE]]</f>
        <v>133414</v>
      </c>
      <c r="I673" s="1">
        <v>133.41</v>
      </c>
      <c r="J673" s="1">
        <v>21.35</v>
      </c>
      <c r="K673" s="1">
        <v>133568.76</v>
      </c>
    </row>
    <row r="674" spans="1:11" x14ac:dyDescent="0.25">
      <c r="A674" s="5">
        <v>44844</v>
      </c>
      <c r="B674" s="5">
        <f>Movimientos_Actinver[[#This Row],[DATE]]</f>
        <v>44844</v>
      </c>
      <c r="C674" s="6">
        <v>0.36180555555555555</v>
      </c>
      <c r="D674" s="1" t="s">
        <v>1614</v>
      </c>
      <c r="E674" s="1" t="s">
        <v>1591</v>
      </c>
      <c r="F674" s="1">
        <v>410</v>
      </c>
      <c r="G674" s="1">
        <v>1061</v>
      </c>
      <c r="H674" s="1">
        <f>Movimientos_Actinver[[#This Row],[TITLES]]*Movimientos_Actinver[[#This Row],[VALUE]]</f>
        <v>435010</v>
      </c>
      <c r="I674" s="1">
        <v>435.01</v>
      </c>
      <c r="J674" s="1">
        <v>69.599999999999994</v>
      </c>
      <c r="K674" s="1">
        <v>435514.61</v>
      </c>
    </row>
    <row r="675" spans="1:11" x14ac:dyDescent="0.25">
      <c r="A675" s="5">
        <v>44844</v>
      </c>
      <c r="B675" s="5">
        <f>Movimientos_Actinver[[#This Row],[DATE]]</f>
        <v>44844</v>
      </c>
      <c r="C675" s="6">
        <v>0.38611111111111113</v>
      </c>
      <c r="D675" s="1" t="s">
        <v>1610</v>
      </c>
      <c r="E675" s="1" t="s">
        <v>1591</v>
      </c>
      <c r="F675" s="1">
        <v>47</v>
      </c>
      <c r="G675" s="1">
        <v>1382</v>
      </c>
      <c r="H675" s="1">
        <f>Movimientos_Actinver[[#This Row],[TITLES]]*Movimientos_Actinver[[#This Row],[VALUE]]</f>
        <v>64954</v>
      </c>
      <c r="I675" s="1">
        <v>64.95</v>
      </c>
      <c r="J675" s="1">
        <v>10.39</v>
      </c>
      <c r="K675" s="1">
        <v>65029.35</v>
      </c>
    </row>
    <row r="676" spans="1:11" x14ac:dyDescent="0.25">
      <c r="A676" s="5">
        <v>44844</v>
      </c>
      <c r="B676" s="5">
        <f>Movimientos_Actinver[[#This Row],[DATE]]</f>
        <v>44844</v>
      </c>
      <c r="C676" s="6">
        <v>0.38611111111111113</v>
      </c>
      <c r="D676" s="1" t="s">
        <v>1610</v>
      </c>
      <c r="E676" s="1" t="s">
        <v>1591</v>
      </c>
      <c r="F676" s="1">
        <v>78</v>
      </c>
      <c r="G676" s="1">
        <v>1385</v>
      </c>
      <c r="H676" s="1">
        <f>Movimientos_Actinver[[#This Row],[TITLES]]*Movimientos_Actinver[[#This Row],[VALUE]]</f>
        <v>108030</v>
      </c>
      <c r="I676" s="1">
        <v>108.03</v>
      </c>
      <c r="J676" s="1">
        <v>17.28</v>
      </c>
      <c r="K676" s="1">
        <v>108155.31</v>
      </c>
    </row>
    <row r="677" spans="1:11" x14ac:dyDescent="0.25">
      <c r="A677" s="5">
        <v>44844</v>
      </c>
      <c r="B677" s="5">
        <f>Movimientos_Actinver[[#This Row],[DATE]]</f>
        <v>44844</v>
      </c>
      <c r="C677" s="6">
        <v>0.38611111111111113</v>
      </c>
      <c r="D677" s="1" t="s">
        <v>1610</v>
      </c>
      <c r="E677" s="1" t="s">
        <v>1591</v>
      </c>
      <c r="F677" s="1">
        <v>115</v>
      </c>
      <c r="G677" s="1">
        <v>1385</v>
      </c>
      <c r="H677" s="1">
        <f>Movimientos_Actinver[[#This Row],[TITLES]]*Movimientos_Actinver[[#This Row],[VALUE]]</f>
        <v>159275</v>
      </c>
      <c r="I677" s="1">
        <v>159.28</v>
      </c>
      <c r="J677" s="1">
        <v>25.48</v>
      </c>
      <c r="K677" s="1">
        <v>159459.76</v>
      </c>
    </row>
    <row r="678" spans="1:11" x14ac:dyDescent="0.25">
      <c r="A678" s="5">
        <v>44844</v>
      </c>
      <c r="B678" s="5">
        <f>Movimientos_Actinver[[#This Row],[DATE]]</f>
        <v>44844</v>
      </c>
      <c r="C678" s="6">
        <v>0.4375</v>
      </c>
      <c r="D678" s="1" t="s">
        <v>1615</v>
      </c>
      <c r="E678" s="1" t="s">
        <v>1591</v>
      </c>
      <c r="F678" s="1">
        <v>1</v>
      </c>
      <c r="G678" s="1">
        <v>291</v>
      </c>
      <c r="H678" s="1">
        <f>Movimientos_Actinver[[#This Row],[TITLES]]*Movimientos_Actinver[[#This Row],[VALUE]]</f>
        <v>291</v>
      </c>
      <c r="I678" s="1">
        <v>0.28999999999999998</v>
      </c>
      <c r="J678" s="1">
        <v>0.05</v>
      </c>
      <c r="K678" s="1">
        <v>291.33999999999997</v>
      </c>
    </row>
    <row r="679" spans="1:11" x14ac:dyDescent="0.25">
      <c r="A679" s="5">
        <v>44844</v>
      </c>
      <c r="B679" s="5">
        <f>Movimientos_Actinver[[#This Row],[DATE]]</f>
        <v>44844</v>
      </c>
      <c r="C679" s="6">
        <v>0.4375</v>
      </c>
      <c r="D679" s="1" t="s">
        <v>1615</v>
      </c>
      <c r="E679" s="1" t="s">
        <v>1591</v>
      </c>
      <c r="F679" s="1">
        <v>1</v>
      </c>
      <c r="G679" s="1">
        <v>291</v>
      </c>
      <c r="H679" s="1">
        <f>Movimientos_Actinver[[#This Row],[TITLES]]*Movimientos_Actinver[[#This Row],[VALUE]]</f>
        <v>291</v>
      </c>
      <c r="I679" s="1">
        <v>0.28999999999999998</v>
      </c>
      <c r="J679" s="1">
        <v>0.05</v>
      </c>
      <c r="K679" s="1">
        <v>291.33999999999997</v>
      </c>
    </row>
    <row r="680" spans="1:11" x14ac:dyDescent="0.25">
      <c r="A680" s="5">
        <v>44844</v>
      </c>
      <c r="B680" s="5">
        <f>Movimientos_Actinver[[#This Row],[DATE]]</f>
        <v>44844</v>
      </c>
      <c r="C680" s="6">
        <v>0.4375</v>
      </c>
      <c r="D680" s="1" t="s">
        <v>1615</v>
      </c>
      <c r="E680" s="1" t="s">
        <v>1591</v>
      </c>
      <c r="F680" s="1">
        <v>1</v>
      </c>
      <c r="G680" s="1">
        <v>294</v>
      </c>
      <c r="H680" s="1">
        <f>Movimientos_Actinver[[#This Row],[TITLES]]*Movimientos_Actinver[[#This Row],[VALUE]]</f>
        <v>294</v>
      </c>
      <c r="I680" s="1">
        <v>0.28999999999999998</v>
      </c>
      <c r="J680" s="1">
        <v>0.05</v>
      </c>
      <c r="K680" s="1">
        <v>294.33999999999997</v>
      </c>
    </row>
    <row r="681" spans="1:11" x14ac:dyDescent="0.25">
      <c r="A681" s="5">
        <v>44844</v>
      </c>
      <c r="B681" s="5">
        <f>Movimientos_Actinver[[#This Row],[DATE]]</f>
        <v>44844</v>
      </c>
      <c r="C681" s="6">
        <v>0.4375</v>
      </c>
      <c r="D681" s="1" t="s">
        <v>1615</v>
      </c>
      <c r="E681" s="1" t="s">
        <v>1591</v>
      </c>
      <c r="F681" s="1">
        <v>3</v>
      </c>
      <c r="G681" s="1">
        <v>293.2</v>
      </c>
      <c r="H681" s="1">
        <f>Movimientos_Actinver[[#This Row],[TITLES]]*Movimientos_Actinver[[#This Row],[VALUE]]</f>
        <v>879.59999999999991</v>
      </c>
      <c r="I681" s="1">
        <v>0.88</v>
      </c>
      <c r="J681" s="1">
        <v>0.14000000000000001</v>
      </c>
      <c r="K681" s="1">
        <v>880.62</v>
      </c>
    </row>
    <row r="682" spans="1:11" x14ac:dyDescent="0.25">
      <c r="A682" s="5">
        <v>44844</v>
      </c>
      <c r="B682" s="5">
        <f>Movimientos_Actinver[[#This Row],[DATE]]</f>
        <v>44844</v>
      </c>
      <c r="C682" s="6">
        <v>0.4375</v>
      </c>
      <c r="D682" s="1" t="s">
        <v>1615</v>
      </c>
      <c r="E682" s="1" t="s">
        <v>1591</v>
      </c>
      <c r="F682" s="1">
        <v>5</v>
      </c>
      <c r="G682" s="1">
        <v>295</v>
      </c>
      <c r="H682" s="1">
        <f>Movimientos_Actinver[[#This Row],[TITLES]]*Movimientos_Actinver[[#This Row],[VALUE]]</f>
        <v>1475</v>
      </c>
      <c r="I682" s="1">
        <v>1.48</v>
      </c>
      <c r="J682" s="1">
        <v>0.24</v>
      </c>
      <c r="K682" s="1">
        <v>1476.71</v>
      </c>
    </row>
    <row r="683" spans="1:11" x14ac:dyDescent="0.25">
      <c r="A683" s="5">
        <v>44844</v>
      </c>
      <c r="B683" s="5">
        <f>Movimientos_Actinver[[#This Row],[DATE]]</f>
        <v>44844</v>
      </c>
      <c r="C683" s="6">
        <v>0.4375</v>
      </c>
      <c r="D683" s="1" t="s">
        <v>1615</v>
      </c>
      <c r="E683" s="1" t="s">
        <v>1591</v>
      </c>
      <c r="F683" s="1">
        <v>9</v>
      </c>
      <c r="G683" s="1">
        <v>290</v>
      </c>
      <c r="H683" s="1">
        <f>Movimientos_Actinver[[#This Row],[TITLES]]*Movimientos_Actinver[[#This Row],[VALUE]]</f>
        <v>2610</v>
      </c>
      <c r="I683" s="1">
        <v>2.61</v>
      </c>
      <c r="J683" s="1">
        <v>0.42</v>
      </c>
      <c r="K683" s="1">
        <v>2613.0300000000002</v>
      </c>
    </row>
    <row r="684" spans="1:11" x14ac:dyDescent="0.25">
      <c r="A684" s="5">
        <v>44844</v>
      </c>
      <c r="B684" s="5">
        <f>Movimientos_Actinver[[#This Row],[DATE]]</f>
        <v>44844</v>
      </c>
      <c r="C684" s="6">
        <v>0.4375</v>
      </c>
      <c r="D684" s="1" t="s">
        <v>1615</v>
      </c>
      <c r="E684" s="1" t="s">
        <v>1591</v>
      </c>
      <c r="F684" s="1">
        <v>45</v>
      </c>
      <c r="G684" s="1">
        <v>291.02</v>
      </c>
      <c r="H684" s="1">
        <f>Movimientos_Actinver[[#This Row],[TITLES]]*Movimientos_Actinver[[#This Row],[VALUE]]</f>
        <v>13095.9</v>
      </c>
      <c r="I684" s="1">
        <v>13.1</v>
      </c>
      <c r="J684" s="1">
        <v>2.1</v>
      </c>
      <c r="K684" s="1">
        <v>13111.09</v>
      </c>
    </row>
    <row r="685" spans="1:11" x14ac:dyDescent="0.25">
      <c r="A685" s="5">
        <v>44844</v>
      </c>
      <c r="B685" s="5">
        <f>Movimientos_Actinver[[#This Row],[DATE]]</f>
        <v>44844</v>
      </c>
      <c r="C685" s="6">
        <v>0.43819444444444444</v>
      </c>
      <c r="D685" s="1" t="s">
        <v>1613</v>
      </c>
      <c r="E685" s="1" t="s">
        <v>1591</v>
      </c>
      <c r="F685" s="1">
        <v>2</v>
      </c>
      <c r="G685" s="1">
        <v>561.99</v>
      </c>
      <c r="H685" s="1">
        <f>Movimientos_Actinver[[#This Row],[TITLES]]*Movimientos_Actinver[[#This Row],[VALUE]]</f>
        <v>1123.98</v>
      </c>
      <c r="I685" s="1">
        <v>1.1200000000000001</v>
      </c>
      <c r="J685" s="1">
        <v>0.18</v>
      </c>
      <c r="K685" s="1">
        <v>1125.28</v>
      </c>
    </row>
    <row r="686" spans="1:11" x14ac:dyDescent="0.25">
      <c r="A686" s="5">
        <v>44844</v>
      </c>
      <c r="B686" s="5">
        <f>Movimientos_Actinver[[#This Row],[DATE]]</f>
        <v>44844</v>
      </c>
      <c r="C686" s="6">
        <v>0.43819444444444444</v>
      </c>
      <c r="D686" s="1" t="s">
        <v>1613</v>
      </c>
      <c r="E686" s="1" t="s">
        <v>1591</v>
      </c>
      <c r="F686" s="1">
        <v>6</v>
      </c>
      <c r="G686" s="1">
        <v>563</v>
      </c>
      <c r="H686" s="1">
        <f>Movimientos_Actinver[[#This Row],[TITLES]]*Movimientos_Actinver[[#This Row],[VALUE]]</f>
        <v>3378</v>
      </c>
      <c r="I686" s="1">
        <v>3.38</v>
      </c>
      <c r="J686" s="1">
        <v>0.54</v>
      </c>
      <c r="K686" s="1">
        <v>3381.92</v>
      </c>
    </row>
    <row r="687" spans="1:11" x14ac:dyDescent="0.25">
      <c r="A687" s="5">
        <v>44844</v>
      </c>
      <c r="B687" s="5">
        <f>Movimientos_Actinver[[#This Row],[DATE]]</f>
        <v>44844</v>
      </c>
      <c r="C687" s="6">
        <v>0.43819444444444444</v>
      </c>
      <c r="D687" s="1" t="s">
        <v>1613</v>
      </c>
      <c r="E687" s="1" t="s">
        <v>1591</v>
      </c>
      <c r="F687" s="1">
        <v>7</v>
      </c>
      <c r="G687" s="1">
        <v>566</v>
      </c>
      <c r="H687" s="1">
        <f>Movimientos_Actinver[[#This Row],[TITLES]]*Movimientos_Actinver[[#This Row],[VALUE]]</f>
        <v>3962</v>
      </c>
      <c r="I687" s="1">
        <v>3.96</v>
      </c>
      <c r="J687" s="1">
        <v>0.63</v>
      </c>
      <c r="K687" s="1">
        <v>3966.6</v>
      </c>
    </row>
    <row r="688" spans="1:11" x14ac:dyDescent="0.25">
      <c r="A688" s="5">
        <v>44844</v>
      </c>
      <c r="B688" s="5">
        <f>Movimientos_Actinver[[#This Row],[DATE]]</f>
        <v>44844</v>
      </c>
      <c r="C688" s="6">
        <v>0.43819444444444444</v>
      </c>
      <c r="D688" s="1" t="s">
        <v>1613</v>
      </c>
      <c r="E688" s="1" t="s">
        <v>1591</v>
      </c>
      <c r="F688" s="1">
        <v>20</v>
      </c>
      <c r="G688" s="1">
        <v>568.5</v>
      </c>
      <c r="H688" s="1">
        <f>Movimientos_Actinver[[#This Row],[TITLES]]*Movimientos_Actinver[[#This Row],[VALUE]]</f>
        <v>11370</v>
      </c>
      <c r="I688" s="1">
        <v>11.37</v>
      </c>
      <c r="J688" s="1">
        <v>1.82</v>
      </c>
      <c r="K688" s="1">
        <v>11383.19</v>
      </c>
    </row>
    <row r="689" spans="1:11" x14ac:dyDescent="0.25">
      <c r="A689" s="5">
        <v>44844</v>
      </c>
      <c r="B689" s="5">
        <f>Movimientos_Actinver[[#This Row],[DATE]]</f>
        <v>44844</v>
      </c>
      <c r="C689" s="6">
        <v>0.43888888888888888</v>
      </c>
      <c r="D689" s="1" t="s">
        <v>1616</v>
      </c>
      <c r="E689" s="1" t="s">
        <v>1591</v>
      </c>
      <c r="F689" s="1">
        <v>1</v>
      </c>
      <c r="G689" s="1">
        <v>495</v>
      </c>
      <c r="H689" s="1">
        <f>Movimientos_Actinver[[#This Row],[TITLES]]*Movimientos_Actinver[[#This Row],[VALUE]]</f>
        <v>495</v>
      </c>
      <c r="I689" s="1">
        <v>0.5</v>
      </c>
      <c r="J689" s="1">
        <v>0.08</v>
      </c>
      <c r="K689" s="1">
        <v>495.57</v>
      </c>
    </row>
    <row r="690" spans="1:11" x14ac:dyDescent="0.25">
      <c r="A690" s="5">
        <v>44844</v>
      </c>
      <c r="B690" s="5">
        <f>Movimientos_Actinver[[#This Row],[DATE]]</f>
        <v>44844</v>
      </c>
      <c r="C690" s="6">
        <v>0.43888888888888888</v>
      </c>
      <c r="D690" s="1" t="s">
        <v>1616</v>
      </c>
      <c r="E690" s="1" t="s">
        <v>1591</v>
      </c>
      <c r="F690" s="1">
        <v>1</v>
      </c>
      <c r="G690" s="1">
        <v>495</v>
      </c>
      <c r="H690" s="1">
        <f>Movimientos_Actinver[[#This Row],[TITLES]]*Movimientos_Actinver[[#This Row],[VALUE]]</f>
        <v>495</v>
      </c>
      <c r="I690" s="1">
        <v>0.5</v>
      </c>
      <c r="J690" s="1">
        <v>0.08</v>
      </c>
      <c r="K690" s="1">
        <v>495.57</v>
      </c>
    </row>
    <row r="691" spans="1:11" x14ac:dyDescent="0.25">
      <c r="A691" s="5">
        <v>44844</v>
      </c>
      <c r="B691" s="5">
        <f>Movimientos_Actinver[[#This Row],[DATE]]</f>
        <v>44844</v>
      </c>
      <c r="C691" s="6">
        <v>0.43888888888888888</v>
      </c>
      <c r="D691" s="1" t="s">
        <v>1616</v>
      </c>
      <c r="E691" s="1" t="s">
        <v>1591</v>
      </c>
      <c r="F691" s="1">
        <v>1</v>
      </c>
      <c r="G691" s="1">
        <v>500</v>
      </c>
      <c r="H691" s="1">
        <f>Movimientos_Actinver[[#This Row],[TITLES]]*Movimientos_Actinver[[#This Row],[VALUE]]</f>
        <v>500</v>
      </c>
      <c r="I691" s="1">
        <v>0.5</v>
      </c>
      <c r="J691" s="1">
        <v>0.08</v>
      </c>
      <c r="K691" s="1">
        <v>500.58</v>
      </c>
    </row>
    <row r="692" spans="1:11" x14ac:dyDescent="0.25">
      <c r="A692" s="5">
        <v>44844</v>
      </c>
      <c r="B692" s="5">
        <f>Movimientos_Actinver[[#This Row],[DATE]]</f>
        <v>44844</v>
      </c>
      <c r="C692" s="6">
        <v>0.43888888888888888</v>
      </c>
      <c r="D692" s="1" t="s">
        <v>1616</v>
      </c>
      <c r="E692" s="1" t="s">
        <v>1591</v>
      </c>
      <c r="F692" s="1">
        <v>2</v>
      </c>
      <c r="G692" s="1">
        <v>490.01</v>
      </c>
      <c r="H692" s="1">
        <f>Movimientos_Actinver[[#This Row],[TITLES]]*Movimientos_Actinver[[#This Row],[VALUE]]</f>
        <v>980.02</v>
      </c>
      <c r="I692" s="1">
        <v>0.98</v>
      </c>
      <c r="J692" s="1">
        <v>0.16</v>
      </c>
      <c r="K692" s="1">
        <v>981.16</v>
      </c>
    </row>
    <row r="693" spans="1:11" x14ac:dyDescent="0.25">
      <c r="A693" s="5">
        <v>44844</v>
      </c>
      <c r="B693" s="5">
        <f>Movimientos_Actinver[[#This Row],[DATE]]</f>
        <v>44844</v>
      </c>
      <c r="C693" s="6">
        <v>0.43888888888888888</v>
      </c>
      <c r="D693" s="1" t="s">
        <v>1616</v>
      </c>
      <c r="E693" s="1" t="s">
        <v>1591</v>
      </c>
      <c r="F693" s="1">
        <v>2</v>
      </c>
      <c r="G693" s="1">
        <v>497.8</v>
      </c>
      <c r="H693" s="1">
        <f>Movimientos_Actinver[[#This Row],[TITLES]]*Movimientos_Actinver[[#This Row],[VALUE]]</f>
        <v>995.6</v>
      </c>
      <c r="I693" s="1">
        <v>1</v>
      </c>
      <c r="J693" s="1">
        <v>0.16</v>
      </c>
      <c r="K693" s="1">
        <v>996.75</v>
      </c>
    </row>
    <row r="694" spans="1:11" x14ac:dyDescent="0.25">
      <c r="A694" s="5">
        <v>44844</v>
      </c>
      <c r="B694" s="5">
        <f>Movimientos_Actinver[[#This Row],[DATE]]</f>
        <v>44844</v>
      </c>
      <c r="C694" s="6">
        <v>0.43888888888888888</v>
      </c>
      <c r="D694" s="1" t="s">
        <v>1616</v>
      </c>
      <c r="E694" s="1" t="s">
        <v>1591</v>
      </c>
      <c r="F694" s="1">
        <v>3</v>
      </c>
      <c r="G694" s="1">
        <v>490.01</v>
      </c>
      <c r="H694" s="1">
        <f>Movimientos_Actinver[[#This Row],[TITLES]]*Movimientos_Actinver[[#This Row],[VALUE]]</f>
        <v>1470.03</v>
      </c>
      <c r="I694" s="1">
        <v>1.47</v>
      </c>
      <c r="J694" s="1">
        <v>0.24</v>
      </c>
      <c r="K694" s="1">
        <v>1471.74</v>
      </c>
    </row>
    <row r="695" spans="1:11" x14ac:dyDescent="0.25">
      <c r="A695" s="5">
        <v>44844</v>
      </c>
      <c r="B695" s="5">
        <f>Movimientos_Actinver[[#This Row],[DATE]]</f>
        <v>44844</v>
      </c>
      <c r="C695" s="6">
        <v>0.43888888888888888</v>
      </c>
      <c r="D695" s="1" t="s">
        <v>1616</v>
      </c>
      <c r="E695" s="1" t="s">
        <v>1591</v>
      </c>
      <c r="F695" s="1">
        <v>10</v>
      </c>
      <c r="G695" s="1">
        <v>495.99</v>
      </c>
      <c r="H695" s="1">
        <f>Movimientos_Actinver[[#This Row],[TITLES]]*Movimientos_Actinver[[#This Row],[VALUE]]</f>
        <v>4959.8999999999996</v>
      </c>
      <c r="I695" s="1">
        <v>4.96</v>
      </c>
      <c r="J695" s="1">
        <v>0.79</v>
      </c>
      <c r="K695" s="1">
        <v>4965.6499999999996</v>
      </c>
    </row>
    <row r="696" spans="1:11" x14ac:dyDescent="0.25">
      <c r="A696" s="5">
        <v>44844</v>
      </c>
      <c r="B696" s="5">
        <f>Movimientos_Actinver[[#This Row],[DATE]]</f>
        <v>44844</v>
      </c>
      <c r="C696" s="6">
        <v>0.43888888888888888</v>
      </c>
      <c r="D696" s="1" t="s">
        <v>1616</v>
      </c>
      <c r="E696" s="1" t="s">
        <v>1591</v>
      </c>
      <c r="F696" s="1">
        <v>10</v>
      </c>
      <c r="G696" s="1">
        <v>499</v>
      </c>
      <c r="H696" s="1">
        <f>Movimientos_Actinver[[#This Row],[TITLES]]*Movimientos_Actinver[[#This Row],[VALUE]]</f>
        <v>4990</v>
      </c>
      <c r="I696" s="1">
        <v>4.99</v>
      </c>
      <c r="J696" s="1">
        <v>0.8</v>
      </c>
      <c r="K696" s="1">
        <v>4995.79</v>
      </c>
    </row>
    <row r="697" spans="1:11" x14ac:dyDescent="0.25">
      <c r="A697" s="5">
        <v>44844</v>
      </c>
      <c r="B697" s="5">
        <f>Movimientos_Actinver[[#This Row],[DATE]]</f>
        <v>44844</v>
      </c>
      <c r="C697" s="6">
        <v>0.43888888888888888</v>
      </c>
      <c r="D697" s="1" t="s">
        <v>1616</v>
      </c>
      <c r="E697" s="1" t="s">
        <v>1591</v>
      </c>
      <c r="F697" s="1">
        <v>10</v>
      </c>
      <c r="G697" s="1">
        <v>500</v>
      </c>
      <c r="H697" s="1">
        <f>Movimientos_Actinver[[#This Row],[TITLES]]*Movimientos_Actinver[[#This Row],[VALUE]]</f>
        <v>5000</v>
      </c>
      <c r="I697" s="1">
        <v>5</v>
      </c>
      <c r="J697" s="1">
        <v>0.8</v>
      </c>
      <c r="K697" s="1">
        <v>5005.8</v>
      </c>
    </row>
    <row r="698" spans="1:11" x14ac:dyDescent="0.25">
      <c r="A698" s="5">
        <v>44845</v>
      </c>
      <c r="B698" s="5">
        <f>Movimientos_Actinver[[#This Row],[DATE]]</f>
        <v>44845</v>
      </c>
      <c r="C698" s="6">
        <v>0.61041666666666672</v>
      </c>
      <c r="D698" s="1" t="s">
        <v>1613</v>
      </c>
      <c r="E698" s="1" t="s">
        <v>1611</v>
      </c>
      <c r="F698" s="1">
        <v>35</v>
      </c>
      <c r="G698" s="1">
        <v>585</v>
      </c>
      <c r="H698" s="1">
        <f>Movimientos_Actinver[[#This Row],[TITLES]]*Movimientos_Actinver[[#This Row],[VALUE]]</f>
        <v>20475</v>
      </c>
      <c r="I698" s="1">
        <v>20.48</v>
      </c>
      <c r="J698" s="1">
        <v>3.28</v>
      </c>
      <c r="K698" s="1">
        <v>20451.25</v>
      </c>
    </row>
    <row r="699" spans="1:11" x14ac:dyDescent="0.25">
      <c r="A699" s="5">
        <v>44845</v>
      </c>
      <c r="B699" s="5">
        <f>Movimientos_Actinver[[#This Row],[DATE]]</f>
        <v>44845</v>
      </c>
      <c r="C699" s="6">
        <v>0.61111111111111116</v>
      </c>
      <c r="D699" s="1" t="s">
        <v>1610</v>
      </c>
      <c r="E699" s="1" t="s">
        <v>1611</v>
      </c>
      <c r="F699" s="1">
        <v>1</v>
      </c>
      <c r="G699" s="1">
        <v>1535.81</v>
      </c>
      <c r="H699" s="1">
        <f>Movimientos_Actinver[[#This Row],[TITLES]]*Movimientos_Actinver[[#This Row],[VALUE]]</f>
        <v>1535.81</v>
      </c>
      <c r="I699" s="1">
        <v>1.54</v>
      </c>
      <c r="J699" s="1">
        <v>0.25</v>
      </c>
      <c r="K699" s="1">
        <v>1534.03</v>
      </c>
    </row>
    <row r="700" spans="1:11" x14ac:dyDescent="0.25">
      <c r="A700" s="5">
        <v>44845</v>
      </c>
      <c r="B700" s="5">
        <f>Movimientos_Actinver[[#This Row],[DATE]]</f>
        <v>44845</v>
      </c>
      <c r="C700" s="6">
        <v>0.61111111111111116</v>
      </c>
      <c r="D700" s="1" t="s">
        <v>1610</v>
      </c>
      <c r="E700" s="1" t="s">
        <v>1611</v>
      </c>
      <c r="F700" s="1">
        <v>1</v>
      </c>
      <c r="G700" s="1">
        <v>1540</v>
      </c>
      <c r="H700" s="1">
        <f>Movimientos_Actinver[[#This Row],[TITLES]]*Movimientos_Actinver[[#This Row],[VALUE]]</f>
        <v>1540</v>
      </c>
      <c r="I700" s="1">
        <v>1.54</v>
      </c>
      <c r="J700" s="1">
        <v>0.25</v>
      </c>
      <c r="K700" s="1">
        <v>1538.21</v>
      </c>
    </row>
    <row r="701" spans="1:11" x14ac:dyDescent="0.25">
      <c r="A701" s="5">
        <v>44845</v>
      </c>
      <c r="B701" s="5">
        <f>Movimientos_Actinver[[#This Row],[DATE]]</f>
        <v>44845</v>
      </c>
      <c r="C701" s="6">
        <v>0.61111111111111116</v>
      </c>
      <c r="D701" s="1" t="s">
        <v>1610</v>
      </c>
      <c r="E701" s="1" t="s">
        <v>1611</v>
      </c>
      <c r="F701" s="1">
        <v>40</v>
      </c>
      <c r="G701" s="1">
        <v>1537.21</v>
      </c>
      <c r="H701" s="1">
        <f>Movimientos_Actinver[[#This Row],[TITLES]]*Movimientos_Actinver[[#This Row],[VALUE]]</f>
        <v>61488.4</v>
      </c>
      <c r="I701" s="1">
        <v>61.49</v>
      </c>
      <c r="J701" s="1">
        <v>9.84</v>
      </c>
      <c r="K701" s="1">
        <v>61417.07</v>
      </c>
    </row>
    <row r="702" spans="1:11" x14ac:dyDescent="0.25">
      <c r="A702" s="5">
        <v>44845</v>
      </c>
      <c r="B702" s="5">
        <f>Movimientos_Actinver[[#This Row],[DATE]]</f>
        <v>44845</v>
      </c>
      <c r="C702" s="6">
        <v>0.61111111111111116</v>
      </c>
      <c r="D702" s="1" t="s">
        <v>1610</v>
      </c>
      <c r="E702" s="1" t="s">
        <v>1611</v>
      </c>
      <c r="F702" s="1">
        <v>304</v>
      </c>
      <c r="G702" s="1">
        <v>1540</v>
      </c>
      <c r="H702" s="1">
        <f>Movimientos_Actinver[[#This Row],[TITLES]]*Movimientos_Actinver[[#This Row],[VALUE]]</f>
        <v>468160</v>
      </c>
      <c r="I702" s="1">
        <v>468.16</v>
      </c>
      <c r="J702" s="1">
        <v>74.91</v>
      </c>
      <c r="K702" s="1">
        <v>467616.93</v>
      </c>
    </row>
    <row r="703" spans="1:11" x14ac:dyDescent="0.25">
      <c r="A703" s="5">
        <v>44845</v>
      </c>
      <c r="B703" s="5">
        <f>Movimientos_Actinver[[#This Row],[DATE]]</f>
        <v>44845</v>
      </c>
      <c r="C703" s="6">
        <v>0.61388888888888893</v>
      </c>
      <c r="D703" s="1" t="s">
        <v>1615</v>
      </c>
      <c r="E703" s="1" t="s">
        <v>1591</v>
      </c>
      <c r="F703" s="1">
        <v>3</v>
      </c>
      <c r="G703" s="1">
        <v>296.01</v>
      </c>
      <c r="H703" s="1">
        <f>Movimientos_Actinver[[#This Row],[TITLES]]*Movimientos_Actinver[[#This Row],[VALUE]]</f>
        <v>888.03</v>
      </c>
      <c r="I703" s="1">
        <v>0.89</v>
      </c>
      <c r="J703" s="1">
        <v>0.14000000000000001</v>
      </c>
      <c r="K703" s="1">
        <v>889.06</v>
      </c>
    </row>
    <row r="704" spans="1:11" x14ac:dyDescent="0.25">
      <c r="A704" s="5">
        <v>44846</v>
      </c>
      <c r="B704" s="5">
        <f>Movimientos_Actinver[[#This Row],[DATE]]</f>
        <v>44846</v>
      </c>
      <c r="C704" s="6">
        <v>0.4</v>
      </c>
      <c r="D704" s="1" t="s">
        <v>1610</v>
      </c>
      <c r="E704" s="1" t="s">
        <v>1591</v>
      </c>
      <c r="F704" s="1">
        <v>1</v>
      </c>
      <c r="G704" s="1">
        <v>1530.56</v>
      </c>
      <c r="H704" s="1">
        <f>Movimientos_Actinver[[#This Row],[TITLES]]*Movimientos_Actinver[[#This Row],[VALUE]]</f>
        <v>1530.56</v>
      </c>
      <c r="I704" s="1">
        <v>1.53</v>
      </c>
      <c r="J704" s="1">
        <v>0.24</v>
      </c>
      <c r="K704" s="1">
        <v>1532.34</v>
      </c>
    </row>
    <row r="705" spans="1:11" x14ac:dyDescent="0.25">
      <c r="A705" s="5">
        <v>44846</v>
      </c>
      <c r="B705" s="5">
        <f>Movimientos_Actinver[[#This Row],[DATE]]</f>
        <v>44846</v>
      </c>
      <c r="C705" s="6">
        <v>0.4</v>
      </c>
      <c r="D705" s="1" t="s">
        <v>1610</v>
      </c>
      <c r="E705" s="1" t="s">
        <v>1591</v>
      </c>
      <c r="F705" s="1">
        <v>1</v>
      </c>
      <c r="G705" s="1">
        <v>1535</v>
      </c>
      <c r="H705" s="1">
        <f>Movimientos_Actinver[[#This Row],[TITLES]]*Movimientos_Actinver[[#This Row],[VALUE]]</f>
        <v>1535</v>
      </c>
      <c r="I705" s="1">
        <v>1.54</v>
      </c>
      <c r="J705" s="1">
        <v>0.25</v>
      </c>
      <c r="K705" s="1">
        <v>1536.78</v>
      </c>
    </row>
    <row r="706" spans="1:11" x14ac:dyDescent="0.25">
      <c r="A706" s="5">
        <v>44846</v>
      </c>
      <c r="B706" s="5">
        <f>Movimientos_Actinver[[#This Row],[DATE]]</f>
        <v>44846</v>
      </c>
      <c r="C706" s="6">
        <v>0.4</v>
      </c>
      <c r="D706" s="1" t="s">
        <v>1610</v>
      </c>
      <c r="E706" s="1" t="s">
        <v>1591</v>
      </c>
      <c r="F706" s="1">
        <v>1</v>
      </c>
      <c r="G706" s="1">
        <v>1536</v>
      </c>
      <c r="H706" s="1">
        <f>Movimientos_Actinver[[#This Row],[TITLES]]*Movimientos_Actinver[[#This Row],[VALUE]]</f>
        <v>1536</v>
      </c>
      <c r="I706" s="1">
        <v>1.54</v>
      </c>
      <c r="J706" s="1">
        <v>0.25</v>
      </c>
      <c r="K706" s="1">
        <v>1537.78</v>
      </c>
    </row>
    <row r="707" spans="1:11" x14ac:dyDescent="0.25">
      <c r="A707" s="5">
        <v>44846</v>
      </c>
      <c r="B707" s="5">
        <f>Movimientos_Actinver[[#This Row],[DATE]]</f>
        <v>44846</v>
      </c>
      <c r="C707" s="6">
        <v>0.4</v>
      </c>
      <c r="D707" s="1" t="s">
        <v>1610</v>
      </c>
      <c r="E707" s="1" t="s">
        <v>1591</v>
      </c>
      <c r="F707" s="1">
        <v>1</v>
      </c>
      <c r="G707" s="1">
        <v>1553.71</v>
      </c>
      <c r="H707" s="1">
        <f>Movimientos_Actinver[[#This Row],[TITLES]]*Movimientos_Actinver[[#This Row],[VALUE]]</f>
        <v>1553.71</v>
      </c>
      <c r="I707" s="1">
        <v>1.55</v>
      </c>
      <c r="J707" s="1">
        <v>0.25</v>
      </c>
      <c r="K707" s="1">
        <v>1555.51</v>
      </c>
    </row>
    <row r="708" spans="1:11" x14ac:dyDescent="0.25">
      <c r="A708" s="5">
        <v>44846</v>
      </c>
      <c r="B708" s="5">
        <f>Movimientos_Actinver[[#This Row],[DATE]]</f>
        <v>44846</v>
      </c>
      <c r="C708" s="6">
        <v>0.4</v>
      </c>
      <c r="D708" s="1" t="s">
        <v>1610</v>
      </c>
      <c r="E708" s="1" t="s">
        <v>1591</v>
      </c>
      <c r="F708" s="1">
        <v>1</v>
      </c>
      <c r="G708" s="1">
        <v>1555.71</v>
      </c>
      <c r="H708" s="1">
        <f>Movimientos_Actinver[[#This Row],[TITLES]]*Movimientos_Actinver[[#This Row],[VALUE]]</f>
        <v>1555.71</v>
      </c>
      <c r="I708" s="1">
        <v>1.56</v>
      </c>
      <c r="J708" s="1">
        <v>0.25</v>
      </c>
      <c r="K708" s="1">
        <v>1557.51</v>
      </c>
    </row>
    <row r="709" spans="1:11" x14ac:dyDescent="0.25">
      <c r="A709" s="5">
        <v>44846</v>
      </c>
      <c r="B709" s="5">
        <f>Movimientos_Actinver[[#This Row],[DATE]]</f>
        <v>44846</v>
      </c>
      <c r="C709" s="6">
        <v>0.4</v>
      </c>
      <c r="D709" s="1" t="s">
        <v>1610</v>
      </c>
      <c r="E709" s="1" t="s">
        <v>1591</v>
      </c>
      <c r="F709" s="1">
        <v>1</v>
      </c>
      <c r="G709" s="1">
        <v>1558.19</v>
      </c>
      <c r="H709" s="1">
        <f>Movimientos_Actinver[[#This Row],[TITLES]]*Movimientos_Actinver[[#This Row],[VALUE]]</f>
        <v>1558.19</v>
      </c>
      <c r="I709" s="1">
        <v>1.56</v>
      </c>
      <c r="J709" s="1">
        <v>0.25</v>
      </c>
      <c r="K709" s="1">
        <v>1560</v>
      </c>
    </row>
    <row r="710" spans="1:11" x14ac:dyDescent="0.25">
      <c r="A710" s="5">
        <v>44846</v>
      </c>
      <c r="B710" s="5">
        <f>Movimientos_Actinver[[#This Row],[DATE]]</f>
        <v>44846</v>
      </c>
      <c r="C710" s="6">
        <v>0.4</v>
      </c>
      <c r="D710" s="1" t="s">
        <v>1610</v>
      </c>
      <c r="E710" s="1" t="s">
        <v>1591</v>
      </c>
      <c r="F710" s="1">
        <v>1</v>
      </c>
      <c r="G710" s="1">
        <v>1561.7</v>
      </c>
      <c r="H710" s="1">
        <f>Movimientos_Actinver[[#This Row],[TITLES]]*Movimientos_Actinver[[#This Row],[VALUE]]</f>
        <v>1561.7</v>
      </c>
      <c r="I710" s="1">
        <v>1.56</v>
      </c>
      <c r="J710" s="1">
        <v>0.25</v>
      </c>
      <c r="K710" s="1">
        <v>1563.51</v>
      </c>
    </row>
    <row r="711" spans="1:11" x14ac:dyDescent="0.25">
      <c r="A711" s="5">
        <v>44846</v>
      </c>
      <c r="B711" s="5">
        <f>Movimientos_Actinver[[#This Row],[DATE]]</f>
        <v>44846</v>
      </c>
      <c r="C711" s="6">
        <v>0.4</v>
      </c>
      <c r="D711" s="1" t="s">
        <v>1610</v>
      </c>
      <c r="E711" s="1" t="s">
        <v>1591</v>
      </c>
      <c r="F711" s="1">
        <v>2</v>
      </c>
      <c r="G711" s="1">
        <v>1532.56</v>
      </c>
      <c r="H711" s="1">
        <f>Movimientos_Actinver[[#This Row],[TITLES]]*Movimientos_Actinver[[#This Row],[VALUE]]</f>
        <v>3065.12</v>
      </c>
      <c r="I711" s="1">
        <v>3.07</v>
      </c>
      <c r="J711" s="1">
        <v>0.49</v>
      </c>
      <c r="K711" s="1">
        <v>3068.68</v>
      </c>
    </row>
    <row r="712" spans="1:11" x14ac:dyDescent="0.25">
      <c r="A712" s="5">
        <v>44846</v>
      </c>
      <c r="B712" s="5">
        <f>Movimientos_Actinver[[#This Row],[DATE]]</f>
        <v>44846</v>
      </c>
      <c r="C712" s="6">
        <v>0.4</v>
      </c>
      <c r="D712" s="1" t="s">
        <v>1610</v>
      </c>
      <c r="E712" s="1" t="s">
        <v>1591</v>
      </c>
      <c r="F712" s="1">
        <v>2</v>
      </c>
      <c r="G712" s="1">
        <v>1550.24</v>
      </c>
      <c r="H712" s="1">
        <f>Movimientos_Actinver[[#This Row],[TITLES]]*Movimientos_Actinver[[#This Row],[VALUE]]</f>
        <v>3100.48</v>
      </c>
      <c r="I712" s="1">
        <v>3.1</v>
      </c>
      <c r="J712" s="1">
        <v>0.5</v>
      </c>
      <c r="K712" s="1">
        <v>3104.08</v>
      </c>
    </row>
    <row r="713" spans="1:11" x14ac:dyDescent="0.25">
      <c r="A713" s="5">
        <v>44846</v>
      </c>
      <c r="B713" s="5">
        <f>Movimientos_Actinver[[#This Row],[DATE]]</f>
        <v>44846</v>
      </c>
      <c r="C713" s="6">
        <v>0.4</v>
      </c>
      <c r="D713" s="1" t="s">
        <v>1610</v>
      </c>
      <c r="E713" s="1" t="s">
        <v>1591</v>
      </c>
      <c r="F713" s="1">
        <v>2</v>
      </c>
      <c r="G713" s="1">
        <v>1555.71</v>
      </c>
      <c r="H713" s="1">
        <f>Movimientos_Actinver[[#This Row],[TITLES]]*Movimientos_Actinver[[#This Row],[VALUE]]</f>
        <v>3111.42</v>
      </c>
      <c r="I713" s="1">
        <v>3.11</v>
      </c>
      <c r="J713" s="1">
        <v>0.5</v>
      </c>
      <c r="K713" s="1">
        <v>3115.03</v>
      </c>
    </row>
    <row r="714" spans="1:11" x14ac:dyDescent="0.25">
      <c r="A714" s="5">
        <v>44846</v>
      </c>
      <c r="B714" s="5">
        <f>Movimientos_Actinver[[#This Row],[DATE]]</f>
        <v>44846</v>
      </c>
      <c r="C714" s="6">
        <v>0.4</v>
      </c>
      <c r="D714" s="1" t="s">
        <v>1610</v>
      </c>
      <c r="E714" s="1" t="s">
        <v>1591</v>
      </c>
      <c r="F714" s="1">
        <v>3</v>
      </c>
      <c r="G714" s="1">
        <v>1551</v>
      </c>
      <c r="H714" s="1">
        <f>Movimientos_Actinver[[#This Row],[TITLES]]*Movimientos_Actinver[[#This Row],[VALUE]]</f>
        <v>4653</v>
      </c>
      <c r="I714" s="1">
        <v>4.6500000000000004</v>
      </c>
      <c r="J714" s="1">
        <v>0.74</v>
      </c>
      <c r="K714" s="1">
        <v>4658.3999999999996</v>
      </c>
    </row>
    <row r="715" spans="1:11" x14ac:dyDescent="0.25">
      <c r="A715" s="5">
        <v>44846</v>
      </c>
      <c r="B715" s="5">
        <f>Movimientos_Actinver[[#This Row],[DATE]]</f>
        <v>44846</v>
      </c>
      <c r="C715" s="6">
        <v>0.4</v>
      </c>
      <c r="D715" s="1" t="s">
        <v>1610</v>
      </c>
      <c r="E715" s="1" t="s">
        <v>1591</v>
      </c>
      <c r="F715" s="1">
        <v>3</v>
      </c>
      <c r="G715" s="1">
        <v>1558.87</v>
      </c>
      <c r="H715" s="1">
        <f>Movimientos_Actinver[[#This Row],[TITLES]]*Movimientos_Actinver[[#This Row],[VALUE]]</f>
        <v>4676.6099999999997</v>
      </c>
      <c r="I715" s="1">
        <v>4.68</v>
      </c>
      <c r="J715" s="1">
        <v>0.75</v>
      </c>
      <c r="K715" s="1">
        <v>4682.03</v>
      </c>
    </row>
    <row r="716" spans="1:11" x14ac:dyDescent="0.25">
      <c r="A716" s="5">
        <v>44846</v>
      </c>
      <c r="B716" s="5">
        <f>Movimientos_Actinver[[#This Row],[DATE]]</f>
        <v>44846</v>
      </c>
      <c r="C716" s="6">
        <v>0.4</v>
      </c>
      <c r="D716" s="1" t="s">
        <v>1610</v>
      </c>
      <c r="E716" s="1" t="s">
        <v>1591</v>
      </c>
      <c r="F716" s="1">
        <v>10</v>
      </c>
      <c r="G716" s="1">
        <v>1530</v>
      </c>
      <c r="H716" s="1">
        <f>Movimientos_Actinver[[#This Row],[TITLES]]*Movimientos_Actinver[[#This Row],[VALUE]]</f>
        <v>15300</v>
      </c>
      <c r="I716" s="1">
        <v>15.3</v>
      </c>
      <c r="J716" s="1">
        <v>2.4500000000000002</v>
      </c>
      <c r="K716" s="1">
        <v>15317.75</v>
      </c>
    </row>
    <row r="717" spans="1:11" x14ac:dyDescent="0.25">
      <c r="A717" s="5">
        <v>44846</v>
      </c>
      <c r="B717" s="5">
        <f>Movimientos_Actinver[[#This Row],[DATE]]</f>
        <v>44846</v>
      </c>
      <c r="C717" s="6">
        <v>0.4</v>
      </c>
      <c r="D717" s="1" t="s">
        <v>1610</v>
      </c>
      <c r="E717" s="1" t="s">
        <v>1591</v>
      </c>
      <c r="F717" s="1">
        <v>10</v>
      </c>
      <c r="G717" s="1">
        <v>1540</v>
      </c>
      <c r="H717" s="1">
        <f>Movimientos_Actinver[[#This Row],[TITLES]]*Movimientos_Actinver[[#This Row],[VALUE]]</f>
        <v>15400</v>
      </c>
      <c r="I717" s="1">
        <v>15.4</v>
      </c>
      <c r="J717" s="1">
        <v>2.46</v>
      </c>
      <c r="K717" s="1">
        <v>15417.86</v>
      </c>
    </row>
    <row r="718" spans="1:11" x14ac:dyDescent="0.25">
      <c r="A718" s="5">
        <v>44846</v>
      </c>
      <c r="B718" s="5">
        <f>Movimientos_Actinver[[#This Row],[DATE]]</f>
        <v>44846</v>
      </c>
      <c r="C718" s="6">
        <v>0.4</v>
      </c>
      <c r="D718" s="1" t="s">
        <v>1610</v>
      </c>
      <c r="E718" s="1" t="s">
        <v>1591</v>
      </c>
      <c r="F718" s="1">
        <v>20</v>
      </c>
      <c r="G718" s="1">
        <v>1555.71</v>
      </c>
      <c r="H718" s="1">
        <f>Movimientos_Actinver[[#This Row],[TITLES]]*Movimientos_Actinver[[#This Row],[VALUE]]</f>
        <v>31114.2</v>
      </c>
      <c r="I718" s="1">
        <v>31.11</v>
      </c>
      <c r="J718" s="1">
        <v>4.9800000000000004</v>
      </c>
      <c r="K718" s="1">
        <v>31150.29</v>
      </c>
    </row>
    <row r="719" spans="1:11" x14ac:dyDescent="0.25">
      <c r="A719" s="5">
        <v>44847</v>
      </c>
      <c r="B719" s="5">
        <f>Movimientos_Actinver[[#This Row],[DATE]]</f>
        <v>44847</v>
      </c>
      <c r="C719" s="6">
        <v>0.39305555555555555</v>
      </c>
      <c r="D719" s="1" t="s">
        <v>1614</v>
      </c>
      <c r="E719" s="1" t="s">
        <v>1611</v>
      </c>
      <c r="F719" s="1">
        <v>50</v>
      </c>
      <c r="G719" s="1">
        <v>1210</v>
      </c>
      <c r="H719" s="1">
        <f>Movimientos_Actinver[[#This Row],[TITLES]]*Movimientos_Actinver[[#This Row],[VALUE]]</f>
        <v>60500</v>
      </c>
      <c r="I719" s="1">
        <v>60.5</v>
      </c>
      <c r="J719" s="1">
        <v>9.68</v>
      </c>
      <c r="K719" s="1">
        <v>60429.82</v>
      </c>
    </row>
    <row r="720" spans="1:11" x14ac:dyDescent="0.25">
      <c r="A720" s="5">
        <v>44847</v>
      </c>
      <c r="B720" s="5">
        <f>Movimientos_Actinver[[#This Row],[DATE]]</f>
        <v>44847</v>
      </c>
      <c r="C720" s="6">
        <v>0.39305555555555555</v>
      </c>
      <c r="D720" s="1" t="s">
        <v>1614</v>
      </c>
      <c r="E720" s="1" t="s">
        <v>1611</v>
      </c>
      <c r="F720" s="1">
        <v>50</v>
      </c>
      <c r="G720" s="1">
        <v>1210</v>
      </c>
      <c r="H720" s="1">
        <f>Movimientos_Actinver[[#This Row],[TITLES]]*Movimientos_Actinver[[#This Row],[VALUE]]</f>
        <v>60500</v>
      </c>
      <c r="I720" s="1">
        <v>60.5</v>
      </c>
      <c r="J720" s="1">
        <v>9.68</v>
      </c>
      <c r="K720" s="1">
        <v>60429.82</v>
      </c>
    </row>
    <row r="721" spans="1:11" x14ac:dyDescent="0.25">
      <c r="A721" s="5">
        <v>44847</v>
      </c>
      <c r="B721" s="5">
        <f>Movimientos_Actinver[[#This Row],[DATE]]</f>
        <v>44847</v>
      </c>
      <c r="C721" s="6">
        <v>0.39305555555555555</v>
      </c>
      <c r="D721" s="1" t="s">
        <v>1614</v>
      </c>
      <c r="E721" s="1" t="s">
        <v>1611</v>
      </c>
      <c r="F721" s="1">
        <v>200</v>
      </c>
      <c r="G721" s="1">
        <v>1210</v>
      </c>
      <c r="H721" s="1">
        <f>Movimientos_Actinver[[#This Row],[TITLES]]*Movimientos_Actinver[[#This Row],[VALUE]]</f>
        <v>242000</v>
      </c>
      <c r="I721" s="1">
        <v>242</v>
      </c>
      <c r="J721" s="1">
        <v>38.72</v>
      </c>
      <c r="K721" s="1">
        <v>241719.28</v>
      </c>
    </row>
    <row r="722" spans="1:11" x14ac:dyDescent="0.25">
      <c r="A722" s="5">
        <v>44847</v>
      </c>
      <c r="B722" s="5">
        <f>Movimientos_Actinver[[#This Row],[DATE]]</f>
        <v>44847</v>
      </c>
      <c r="C722" s="6">
        <v>0.40555555555555556</v>
      </c>
      <c r="D722" s="1" t="s">
        <v>1617</v>
      </c>
      <c r="E722" s="1" t="s">
        <v>1591</v>
      </c>
      <c r="F722" s="1">
        <v>500</v>
      </c>
      <c r="G722" s="1">
        <v>127.53</v>
      </c>
      <c r="H722" s="1">
        <f>Movimientos_Actinver[[#This Row],[TITLES]]*Movimientos_Actinver[[#This Row],[VALUE]]</f>
        <v>63765</v>
      </c>
      <c r="I722" s="1">
        <v>63.77</v>
      </c>
      <c r="J722" s="1">
        <v>10.199999999999999</v>
      </c>
      <c r="K722" s="1">
        <v>63838.97</v>
      </c>
    </row>
    <row r="723" spans="1:11" x14ac:dyDescent="0.25">
      <c r="A723" s="5">
        <v>44847</v>
      </c>
      <c r="B723" s="5">
        <f>Movimientos_Actinver[[#This Row],[DATE]]</f>
        <v>44847</v>
      </c>
      <c r="C723" s="6">
        <v>0.43125000000000002</v>
      </c>
      <c r="D723" s="1" t="s">
        <v>1617</v>
      </c>
      <c r="E723" s="1" t="s">
        <v>1591</v>
      </c>
      <c r="F723" s="1">
        <v>2</v>
      </c>
      <c r="G723" s="1">
        <v>162</v>
      </c>
      <c r="H723" s="1">
        <f>Movimientos_Actinver[[#This Row],[TITLES]]*Movimientos_Actinver[[#This Row],[VALUE]]</f>
        <v>324</v>
      </c>
      <c r="I723" s="1">
        <v>0.32</v>
      </c>
      <c r="J723" s="1">
        <v>0.05</v>
      </c>
      <c r="K723" s="1">
        <v>324.38</v>
      </c>
    </row>
    <row r="724" spans="1:11" x14ac:dyDescent="0.25">
      <c r="A724" s="5">
        <v>44847</v>
      </c>
      <c r="B724" s="5">
        <f>Movimientos_Actinver[[#This Row],[DATE]]</f>
        <v>44847</v>
      </c>
      <c r="C724" s="6">
        <v>0.43125000000000002</v>
      </c>
      <c r="D724" s="1" t="s">
        <v>1617</v>
      </c>
      <c r="E724" s="1" t="s">
        <v>1591</v>
      </c>
      <c r="F724" s="1">
        <v>10</v>
      </c>
      <c r="G724" s="1">
        <v>162</v>
      </c>
      <c r="H724" s="1">
        <f>Movimientos_Actinver[[#This Row],[TITLES]]*Movimientos_Actinver[[#This Row],[VALUE]]</f>
        <v>1620</v>
      </c>
      <c r="I724" s="1">
        <v>1.62</v>
      </c>
      <c r="J724" s="1">
        <v>0.26</v>
      </c>
      <c r="K724" s="1">
        <v>1621.88</v>
      </c>
    </row>
    <row r="725" spans="1:11" x14ac:dyDescent="0.25">
      <c r="A725" s="5">
        <v>44847</v>
      </c>
      <c r="B725" s="5">
        <f>Movimientos_Actinver[[#This Row],[DATE]]</f>
        <v>44847</v>
      </c>
      <c r="C725" s="6">
        <v>0.43125000000000002</v>
      </c>
      <c r="D725" s="1" t="s">
        <v>1617</v>
      </c>
      <c r="E725" s="1" t="s">
        <v>1591</v>
      </c>
      <c r="F725" s="1">
        <v>45</v>
      </c>
      <c r="G725" s="1">
        <v>162</v>
      </c>
      <c r="H725" s="1">
        <f>Movimientos_Actinver[[#This Row],[TITLES]]*Movimientos_Actinver[[#This Row],[VALUE]]</f>
        <v>7290</v>
      </c>
      <c r="I725" s="1">
        <v>7.29</v>
      </c>
      <c r="J725" s="1">
        <v>1.17</v>
      </c>
      <c r="K725" s="1">
        <v>7298.46</v>
      </c>
    </row>
    <row r="726" spans="1:11" x14ac:dyDescent="0.25">
      <c r="A726" s="5">
        <v>44847</v>
      </c>
      <c r="B726" s="5">
        <f>Movimientos_Actinver[[#This Row],[DATE]]</f>
        <v>44847</v>
      </c>
      <c r="C726" s="6">
        <v>0.43125000000000002</v>
      </c>
      <c r="D726" s="1" t="s">
        <v>1617</v>
      </c>
      <c r="E726" s="1" t="s">
        <v>1591</v>
      </c>
      <c r="F726" s="1">
        <v>80</v>
      </c>
      <c r="G726" s="1">
        <v>162.99</v>
      </c>
      <c r="H726" s="1">
        <f>Movimientos_Actinver[[#This Row],[TITLES]]*Movimientos_Actinver[[#This Row],[VALUE]]</f>
        <v>13039.2</v>
      </c>
      <c r="I726" s="1">
        <v>13.04</v>
      </c>
      <c r="J726" s="1">
        <v>2.09</v>
      </c>
      <c r="K726" s="1">
        <v>13054.33</v>
      </c>
    </row>
    <row r="727" spans="1:11" x14ac:dyDescent="0.25">
      <c r="A727" s="5">
        <v>44847</v>
      </c>
      <c r="B727" s="5">
        <f>Movimientos_Actinver[[#This Row],[DATE]]</f>
        <v>44847</v>
      </c>
      <c r="C727" s="6">
        <v>0.43125000000000002</v>
      </c>
      <c r="D727" s="1" t="s">
        <v>1617</v>
      </c>
      <c r="E727" s="1" t="s">
        <v>1591</v>
      </c>
      <c r="F727" s="1">
        <v>100</v>
      </c>
      <c r="G727" s="1">
        <v>162.99</v>
      </c>
      <c r="H727" s="1">
        <f>Movimientos_Actinver[[#This Row],[TITLES]]*Movimientos_Actinver[[#This Row],[VALUE]]</f>
        <v>16299</v>
      </c>
      <c r="I727" s="1">
        <v>16.3</v>
      </c>
      <c r="J727" s="1">
        <v>2.61</v>
      </c>
      <c r="K727" s="1">
        <v>16317.91</v>
      </c>
    </row>
    <row r="728" spans="1:11" x14ac:dyDescent="0.25">
      <c r="A728" s="5">
        <v>44847</v>
      </c>
      <c r="B728" s="5">
        <f>Movimientos_Actinver[[#This Row],[DATE]]</f>
        <v>44847</v>
      </c>
      <c r="C728" s="6">
        <v>0.43125000000000002</v>
      </c>
      <c r="D728" s="1" t="s">
        <v>1617</v>
      </c>
      <c r="E728" s="1" t="s">
        <v>1591</v>
      </c>
      <c r="F728" s="1">
        <v>2163</v>
      </c>
      <c r="G728" s="1">
        <v>162.99</v>
      </c>
      <c r="H728" s="1">
        <f>Movimientos_Actinver[[#This Row],[TITLES]]*Movimientos_Actinver[[#This Row],[VALUE]]</f>
        <v>352547.37</v>
      </c>
      <c r="I728" s="1">
        <v>352.55</v>
      </c>
      <c r="J728" s="1">
        <v>56.41</v>
      </c>
      <c r="K728" s="1">
        <v>352956.32</v>
      </c>
    </row>
    <row r="729" spans="1:11" x14ac:dyDescent="0.25">
      <c r="A729" s="5">
        <v>44847</v>
      </c>
      <c r="B729" s="5">
        <f>Movimientos_Actinver[[#This Row],[DATE]]</f>
        <v>44847</v>
      </c>
      <c r="C729" s="6">
        <v>0.45</v>
      </c>
      <c r="D729" s="1" t="s">
        <v>1597</v>
      </c>
      <c r="E729" s="1" t="s">
        <v>1591</v>
      </c>
      <c r="F729" s="1">
        <v>1</v>
      </c>
      <c r="G729" s="1">
        <v>377</v>
      </c>
      <c r="H729" s="1">
        <f>Movimientos_Actinver[[#This Row],[TITLES]]*Movimientos_Actinver[[#This Row],[VALUE]]</f>
        <v>377</v>
      </c>
      <c r="I729" s="1">
        <v>0.38</v>
      </c>
      <c r="J729" s="1">
        <v>0.06</v>
      </c>
      <c r="K729" s="1">
        <v>377.44</v>
      </c>
    </row>
    <row r="730" spans="1:11" x14ac:dyDescent="0.25">
      <c r="A730" s="5">
        <v>44847</v>
      </c>
      <c r="B730" s="5">
        <f>Movimientos_Actinver[[#This Row],[DATE]]</f>
        <v>44847</v>
      </c>
      <c r="C730" s="6">
        <v>0.45</v>
      </c>
      <c r="D730" s="1" t="s">
        <v>1597</v>
      </c>
      <c r="E730" s="1" t="s">
        <v>1591</v>
      </c>
      <c r="F730" s="1">
        <v>20</v>
      </c>
      <c r="G730" s="1">
        <v>375.12</v>
      </c>
      <c r="H730" s="1">
        <f>Movimientos_Actinver[[#This Row],[TITLES]]*Movimientos_Actinver[[#This Row],[VALUE]]</f>
        <v>7502.4</v>
      </c>
      <c r="I730" s="1">
        <v>7.5</v>
      </c>
      <c r="J730" s="1">
        <v>1.2</v>
      </c>
      <c r="K730" s="1">
        <v>7511.1</v>
      </c>
    </row>
    <row r="731" spans="1:11" x14ac:dyDescent="0.25">
      <c r="A731" s="5">
        <v>44847</v>
      </c>
      <c r="B731" s="5">
        <f>Movimientos_Actinver[[#This Row],[DATE]]</f>
        <v>44847</v>
      </c>
      <c r="C731" s="6">
        <v>0.45</v>
      </c>
      <c r="D731" s="1" t="s">
        <v>1597</v>
      </c>
      <c r="E731" s="1" t="s">
        <v>1591</v>
      </c>
      <c r="F731" s="1">
        <v>71</v>
      </c>
      <c r="G731" s="1">
        <v>377</v>
      </c>
      <c r="H731" s="1">
        <f>Movimientos_Actinver[[#This Row],[TITLES]]*Movimientos_Actinver[[#This Row],[VALUE]]</f>
        <v>26767</v>
      </c>
      <c r="I731" s="1">
        <v>26.77</v>
      </c>
      <c r="J731" s="1">
        <v>4.28</v>
      </c>
      <c r="K731" s="1">
        <v>26798.05</v>
      </c>
    </row>
    <row r="732" spans="1:11" x14ac:dyDescent="0.25">
      <c r="A732" s="5">
        <v>44847</v>
      </c>
      <c r="B732" s="5">
        <f>Movimientos_Actinver[[#This Row],[DATE]]</f>
        <v>44847</v>
      </c>
      <c r="C732" s="6">
        <v>0.45</v>
      </c>
      <c r="D732" s="1" t="s">
        <v>1597</v>
      </c>
      <c r="E732" s="1" t="s">
        <v>1591</v>
      </c>
      <c r="F732" s="1">
        <v>908</v>
      </c>
      <c r="G732" s="1">
        <v>375.12</v>
      </c>
      <c r="H732" s="1">
        <f>Movimientos_Actinver[[#This Row],[TITLES]]*Movimientos_Actinver[[#This Row],[VALUE]]</f>
        <v>340608.96</v>
      </c>
      <c r="I732" s="1">
        <v>340.61</v>
      </c>
      <c r="J732" s="1">
        <v>54.5</v>
      </c>
      <c r="K732" s="1">
        <v>341004.07</v>
      </c>
    </row>
    <row r="733" spans="1:11" x14ac:dyDescent="0.25">
      <c r="A733" s="5">
        <v>44847</v>
      </c>
      <c r="B733" s="5">
        <f>Movimientos_Actinver[[#This Row],[DATE]]</f>
        <v>44847</v>
      </c>
      <c r="C733" s="6">
        <v>0.45069444444444445</v>
      </c>
      <c r="D733" s="1" t="s">
        <v>1610</v>
      </c>
      <c r="E733" s="1" t="s">
        <v>1611</v>
      </c>
      <c r="F733" s="1">
        <v>1</v>
      </c>
      <c r="G733" s="1">
        <v>1405</v>
      </c>
      <c r="H733" s="1">
        <f>Movimientos_Actinver[[#This Row],[TITLES]]*Movimientos_Actinver[[#This Row],[VALUE]]</f>
        <v>1405</v>
      </c>
      <c r="I733" s="1">
        <v>1.41</v>
      </c>
      <c r="J733" s="1">
        <v>0.22</v>
      </c>
      <c r="K733" s="1">
        <v>1403.37</v>
      </c>
    </row>
    <row r="734" spans="1:11" x14ac:dyDescent="0.25">
      <c r="A734" s="5">
        <v>44847</v>
      </c>
      <c r="B734" s="5">
        <f>Movimientos_Actinver[[#This Row],[DATE]]</f>
        <v>44847</v>
      </c>
      <c r="C734" s="6">
        <v>0.45069444444444445</v>
      </c>
      <c r="D734" s="1" t="s">
        <v>1610</v>
      </c>
      <c r="E734" s="1" t="s">
        <v>1611</v>
      </c>
      <c r="F734" s="1">
        <v>1</v>
      </c>
      <c r="G734" s="1">
        <v>1419</v>
      </c>
      <c r="H734" s="1">
        <f>Movimientos_Actinver[[#This Row],[TITLES]]*Movimientos_Actinver[[#This Row],[VALUE]]</f>
        <v>1419</v>
      </c>
      <c r="I734" s="1">
        <v>1.42</v>
      </c>
      <c r="J734" s="1">
        <v>0.23</v>
      </c>
      <c r="K734" s="1">
        <v>1417.35</v>
      </c>
    </row>
    <row r="735" spans="1:11" x14ac:dyDescent="0.25">
      <c r="A735" s="5">
        <v>44847</v>
      </c>
      <c r="B735" s="5">
        <f>Movimientos_Actinver[[#This Row],[DATE]]</f>
        <v>44847</v>
      </c>
      <c r="C735" s="6">
        <v>0.45069444444444445</v>
      </c>
      <c r="D735" s="1" t="s">
        <v>1610</v>
      </c>
      <c r="E735" s="1" t="s">
        <v>1611</v>
      </c>
      <c r="F735" s="1">
        <v>2</v>
      </c>
      <c r="G735" s="1">
        <v>1405</v>
      </c>
      <c r="H735" s="1">
        <f>Movimientos_Actinver[[#This Row],[TITLES]]*Movimientos_Actinver[[#This Row],[VALUE]]</f>
        <v>2810</v>
      </c>
      <c r="I735" s="1">
        <v>2.81</v>
      </c>
      <c r="J735" s="1">
        <v>0.45</v>
      </c>
      <c r="K735" s="1">
        <v>2806.74</v>
      </c>
    </row>
    <row r="736" spans="1:11" x14ac:dyDescent="0.25">
      <c r="A736" s="5">
        <v>44847</v>
      </c>
      <c r="B736" s="5">
        <f>Movimientos_Actinver[[#This Row],[DATE]]</f>
        <v>44847</v>
      </c>
      <c r="C736" s="6">
        <v>0.45069444444444445</v>
      </c>
      <c r="D736" s="1" t="s">
        <v>1610</v>
      </c>
      <c r="E736" s="1" t="s">
        <v>1611</v>
      </c>
      <c r="F736" s="1">
        <v>6</v>
      </c>
      <c r="G736" s="1">
        <v>1410</v>
      </c>
      <c r="H736" s="1">
        <f>Movimientos_Actinver[[#This Row],[TITLES]]*Movimientos_Actinver[[#This Row],[VALUE]]</f>
        <v>8460</v>
      </c>
      <c r="I736" s="1">
        <v>8.4600000000000009</v>
      </c>
      <c r="J736" s="1">
        <v>1.35</v>
      </c>
      <c r="K736" s="1">
        <v>8450.19</v>
      </c>
    </row>
    <row r="737" spans="1:11" x14ac:dyDescent="0.25">
      <c r="A737" s="5">
        <v>44847</v>
      </c>
      <c r="B737" s="5">
        <f>Movimientos_Actinver[[#This Row],[DATE]]</f>
        <v>44847</v>
      </c>
      <c r="C737" s="6">
        <v>0.45069444444444445</v>
      </c>
      <c r="D737" s="1" t="s">
        <v>1610</v>
      </c>
      <c r="E737" s="1" t="s">
        <v>1611</v>
      </c>
      <c r="F737" s="1">
        <v>10</v>
      </c>
      <c r="G737" s="1">
        <v>1405</v>
      </c>
      <c r="H737" s="1">
        <f>Movimientos_Actinver[[#This Row],[TITLES]]*Movimientos_Actinver[[#This Row],[VALUE]]</f>
        <v>14050</v>
      </c>
      <c r="I737" s="1">
        <v>14.05</v>
      </c>
      <c r="J737" s="1">
        <v>2.25</v>
      </c>
      <c r="K737" s="1">
        <v>14033.7</v>
      </c>
    </row>
    <row r="738" spans="1:11" x14ac:dyDescent="0.25">
      <c r="A738" s="5">
        <v>44847</v>
      </c>
      <c r="B738" s="5">
        <f>Movimientos_Actinver[[#This Row],[DATE]]</f>
        <v>44847</v>
      </c>
      <c r="C738" s="6">
        <v>0.45069444444444445</v>
      </c>
      <c r="D738" s="1" t="s">
        <v>1610</v>
      </c>
      <c r="E738" s="1" t="s">
        <v>1611</v>
      </c>
      <c r="F738" s="1">
        <v>39</v>
      </c>
      <c r="G738" s="1">
        <v>1429.99</v>
      </c>
      <c r="H738" s="1">
        <f>Movimientos_Actinver[[#This Row],[TITLES]]*Movimientos_Actinver[[#This Row],[VALUE]]</f>
        <v>55769.61</v>
      </c>
      <c r="I738" s="1">
        <v>55.77</v>
      </c>
      <c r="J738" s="1">
        <v>8.92</v>
      </c>
      <c r="K738" s="1">
        <v>55704.92</v>
      </c>
    </row>
    <row r="739" spans="1:11" x14ac:dyDescent="0.25">
      <c r="A739" s="5">
        <v>44847</v>
      </c>
      <c r="B739" s="5">
        <f>Movimientos_Actinver[[#This Row],[DATE]]</f>
        <v>44847</v>
      </c>
      <c r="C739" s="6">
        <v>0.4597222222222222</v>
      </c>
      <c r="D739" s="1" t="s">
        <v>1614</v>
      </c>
      <c r="E739" s="1" t="s">
        <v>1611</v>
      </c>
      <c r="F739" s="1">
        <v>33</v>
      </c>
      <c r="G739" s="1">
        <v>1092</v>
      </c>
      <c r="H739" s="1">
        <f>Movimientos_Actinver[[#This Row],[TITLES]]*Movimientos_Actinver[[#This Row],[VALUE]]</f>
        <v>36036</v>
      </c>
      <c r="I739" s="1">
        <v>36.04</v>
      </c>
      <c r="J739" s="1">
        <v>5.77</v>
      </c>
      <c r="K739" s="1">
        <v>35994.199999999997</v>
      </c>
    </row>
    <row r="740" spans="1:11" x14ac:dyDescent="0.25">
      <c r="A740" s="5">
        <v>44847</v>
      </c>
      <c r="B740" s="5">
        <f>Movimientos_Actinver[[#This Row],[DATE]]</f>
        <v>44847</v>
      </c>
      <c r="C740" s="6">
        <v>0.4597222222222222</v>
      </c>
      <c r="D740" s="1" t="s">
        <v>1614</v>
      </c>
      <c r="E740" s="1" t="s">
        <v>1611</v>
      </c>
      <c r="F740" s="1">
        <v>77</v>
      </c>
      <c r="G740" s="1">
        <v>1092</v>
      </c>
      <c r="H740" s="1">
        <f>Movimientos_Actinver[[#This Row],[TITLES]]*Movimientos_Actinver[[#This Row],[VALUE]]</f>
        <v>84084</v>
      </c>
      <c r="I740" s="1">
        <v>84.08</v>
      </c>
      <c r="J740" s="1">
        <v>13.45</v>
      </c>
      <c r="K740" s="1">
        <v>83986.46</v>
      </c>
    </row>
    <row r="741" spans="1:11" x14ac:dyDescent="0.25">
      <c r="A741" s="5"/>
      <c r="B741" s="5">
        <f>Movimientos_Actinver[[#This Row],[DATE]]</f>
        <v>0</v>
      </c>
      <c r="C741" s="6"/>
      <c r="D741" s="1" t="s">
        <v>22</v>
      </c>
      <c r="E741" s="1" t="s">
        <v>22</v>
      </c>
      <c r="F741" s="1"/>
      <c r="G741" s="1"/>
      <c r="H741" s="1">
        <f>Movimientos_Actinver[[#This Row],[TITLES]]*Movimientos_Actinver[[#This Row],[VALUE]]</f>
        <v>0</v>
      </c>
      <c r="I741" s="1"/>
      <c r="J741" s="1"/>
      <c r="K741" s="1"/>
    </row>
    <row r="742" spans="1:11" x14ac:dyDescent="0.25">
      <c r="A742" s="5"/>
      <c r="B742" s="5">
        <f>Movimientos_Actinver[[#This Row],[DATE]]</f>
        <v>0</v>
      </c>
      <c r="C742" s="6"/>
      <c r="D742" s="1" t="s">
        <v>22</v>
      </c>
      <c r="E742" s="1" t="s">
        <v>22</v>
      </c>
      <c r="F742" s="1"/>
      <c r="G742" s="1"/>
      <c r="H742" s="1">
        <f>Movimientos_Actinver[[#This Row],[TITLES]]*Movimientos_Actinver[[#This Row],[VALUE]]</f>
        <v>0</v>
      </c>
      <c r="I742" s="1"/>
      <c r="J742" s="1"/>
      <c r="K742" s="1"/>
    </row>
    <row r="743" spans="1:11" x14ac:dyDescent="0.25">
      <c r="A743" s="5"/>
      <c r="B743" s="5">
        <f>Movimientos_Actinver[[#This Row],[DATE]]</f>
        <v>0</v>
      </c>
      <c r="C743" s="6"/>
      <c r="D743" s="1" t="s">
        <v>22</v>
      </c>
      <c r="E743" s="1" t="s">
        <v>22</v>
      </c>
      <c r="F743" s="1"/>
      <c r="G743" s="1"/>
      <c r="H743" s="1">
        <f>Movimientos_Actinver[[#This Row],[TITLES]]*Movimientos_Actinver[[#This Row],[VALUE]]</f>
        <v>0</v>
      </c>
      <c r="I743" s="1"/>
      <c r="J743" s="1"/>
      <c r="K743" s="1"/>
    </row>
    <row r="744" spans="1:11" x14ac:dyDescent="0.25">
      <c r="A744" s="5"/>
      <c r="B744" s="5">
        <f>Movimientos_Actinver[[#This Row],[DATE]]</f>
        <v>0</v>
      </c>
      <c r="C744" s="6"/>
      <c r="D744" s="1" t="s">
        <v>22</v>
      </c>
      <c r="E744" s="1" t="s">
        <v>22</v>
      </c>
      <c r="F744" s="1"/>
      <c r="G744" s="1"/>
      <c r="H744" s="1">
        <f>Movimientos_Actinver[[#This Row],[TITLES]]*Movimientos_Actinver[[#This Row],[VALUE]]</f>
        <v>0</v>
      </c>
      <c r="I744" s="1"/>
      <c r="J744" s="1"/>
      <c r="K744" s="1"/>
    </row>
    <row r="745" spans="1:11" x14ac:dyDescent="0.25">
      <c r="A745" s="5"/>
      <c r="B745" s="5">
        <f>Movimientos_Actinver[[#This Row],[DATE]]</f>
        <v>0</v>
      </c>
      <c r="C745" s="6"/>
      <c r="D745" s="1" t="s">
        <v>22</v>
      </c>
      <c r="E745" s="1" t="s">
        <v>22</v>
      </c>
      <c r="F745" s="1"/>
      <c r="G745" s="1"/>
      <c r="H745" s="1">
        <f>Movimientos_Actinver[[#This Row],[TITLES]]*Movimientos_Actinver[[#This Row],[VALUE]]</f>
        <v>0</v>
      </c>
      <c r="I745" s="1"/>
      <c r="J745" s="1"/>
      <c r="K745" s="1"/>
    </row>
    <row r="746" spans="1:11" x14ac:dyDescent="0.25">
      <c r="A746" s="5"/>
      <c r="B746" s="5">
        <f>Movimientos_Actinver[[#This Row],[DATE]]</f>
        <v>0</v>
      </c>
      <c r="C746" s="6"/>
      <c r="D746" s="1" t="s">
        <v>22</v>
      </c>
      <c r="E746" s="1" t="s">
        <v>22</v>
      </c>
      <c r="F746" s="1"/>
      <c r="G746" s="1"/>
      <c r="H746" s="1">
        <f>Movimientos_Actinver[[#This Row],[TITLES]]*Movimientos_Actinver[[#This Row],[VALUE]]</f>
        <v>0</v>
      </c>
      <c r="I746" s="1"/>
      <c r="J746" s="1"/>
      <c r="K746" s="1"/>
    </row>
    <row r="747" spans="1:11" x14ac:dyDescent="0.25">
      <c r="A747" s="5"/>
      <c r="B747" s="5">
        <f>Movimientos_Actinver[[#This Row],[DATE]]</f>
        <v>0</v>
      </c>
      <c r="C747" s="6"/>
      <c r="D747" s="1" t="s">
        <v>22</v>
      </c>
      <c r="E747" s="1" t="s">
        <v>22</v>
      </c>
      <c r="F747" s="1"/>
      <c r="G747" s="1"/>
      <c r="H747" s="1">
        <f>Movimientos_Actinver[[#This Row],[TITLES]]*Movimientos_Actinver[[#This Row],[VALUE]]</f>
        <v>0</v>
      </c>
      <c r="I747" s="1"/>
      <c r="J747" s="1"/>
      <c r="K747" s="1"/>
    </row>
    <row r="748" spans="1:11" x14ac:dyDescent="0.25">
      <c r="A748" s="5"/>
      <c r="B748" s="5">
        <f>Movimientos_Actinver[[#This Row],[DATE]]</f>
        <v>0</v>
      </c>
      <c r="C748" s="6"/>
      <c r="D748" s="1" t="s">
        <v>22</v>
      </c>
      <c r="E748" s="1" t="s">
        <v>22</v>
      </c>
      <c r="F748" s="1"/>
      <c r="G748" s="1"/>
      <c r="H748" s="1">
        <f>Movimientos_Actinver[[#This Row],[TITLES]]*Movimientos_Actinver[[#This Row],[VALUE]]</f>
        <v>0</v>
      </c>
      <c r="I748" s="1"/>
      <c r="J748" s="1"/>
      <c r="K748" s="1"/>
    </row>
    <row r="749" spans="1:11" x14ac:dyDescent="0.25">
      <c r="A749" s="5"/>
      <c r="B749" s="5">
        <f>Movimientos_Actinver[[#This Row],[DATE]]</f>
        <v>0</v>
      </c>
      <c r="C749" s="6"/>
      <c r="D749" s="1" t="s">
        <v>22</v>
      </c>
      <c r="E749" s="1" t="s">
        <v>22</v>
      </c>
      <c r="F749" s="1"/>
      <c r="G749" s="1"/>
      <c r="H749" s="1">
        <f>Movimientos_Actinver[[#This Row],[TITLES]]*Movimientos_Actinver[[#This Row],[VALUE]]</f>
        <v>0</v>
      </c>
      <c r="I749" s="1"/>
      <c r="J749" s="1"/>
      <c r="K749" s="1"/>
    </row>
    <row r="750" spans="1:11" x14ac:dyDescent="0.25">
      <c r="A750" s="5"/>
      <c r="B750" s="5">
        <f>Movimientos_Actinver[[#This Row],[DATE]]</f>
        <v>0</v>
      </c>
      <c r="C750" s="6"/>
      <c r="D750" s="1" t="s">
        <v>22</v>
      </c>
      <c r="E750" s="1" t="s">
        <v>22</v>
      </c>
      <c r="F750" s="1"/>
      <c r="G750" s="1"/>
      <c r="H750" s="1">
        <f>Movimientos_Actinver[[#This Row],[TITLES]]*Movimientos_Actinver[[#This Row],[VALUE]]</f>
        <v>0</v>
      </c>
      <c r="I750" s="1"/>
      <c r="J750" s="1"/>
      <c r="K750" s="1"/>
    </row>
    <row r="751" spans="1:11" x14ac:dyDescent="0.25">
      <c r="A751" s="5"/>
      <c r="B751" s="5">
        <f>Movimientos_Actinver[[#This Row],[DATE]]</f>
        <v>0</v>
      </c>
      <c r="C751" s="6"/>
      <c r="D751" s="1" t="s">
        <v>22</v>
      </c>
      <c r="E751" s="1" t="s">
        <v>22</v>
      </c>
      <c r="F751" s="1"/>
      <c r="G751" s="1"/>
      <c r="H751" s="1">
        <f>Movimientos_Actinver[[#This Row],[TITLES]]*Movimientos_Actinver[[#This Row],[VALUE]]</f>
        <v>0</v>
      </c>
      <c r="I751" s="1"/>
      <c r="J751" s="1"/>
      <c r="K751" s="1"/>
    </row>
    <row r="752" spans="1:11" x14ac:dyDescent="0.25">
      <c r="A752" s="5"/>
      <c r="B752" s="5">
        <f>Movimientos_Actinver[[#This Row],[DATE]]</f>
        <v>0</v>
      </c>
      <c r="C752" s="6"/>
      <c r="D752" s="1" t="s">
        <v>22</v>
      </c>
      <c r="E752" s="1" t="s">
        <v>22</v>
      </c>
      <c r="F752" s="1"/>
      <c r="G752" s="1"/>
      <c r="H752" s="1">
        <f>Movimientos_Actinver[[#This Row],[TITLES]]*Movimientos_Actinver[[#This Row],[VALUE]]</f>
        <v>0</v>
      </c>
      <c r="I752" s="1"/>
      <c r="J752" s="1"/>
      <c r="K752" s="1"/>
    </row>
    <row r="753" spans="1:11" x14ac:dyDescent="0.25">
      <c r="A753" s="5"/>
      <c r="B753" s="5">
        <f>Movimientos_Actinver[[#This Row],[DATE]]</f>
        <v>0</v>
      </c>
      <c r="C753" s="6"/>
      <c r="D753" s="1" t="s">
        <v>22</v>
      </c>
      <c r="E753" s="1" t="s">
        <v>22</v>
      </c>
      <c r="F753" s="1"/>
      <c r="G753" s="1"/>
      <c r="H753" s="1">
        <f>Movimientos_Actinver[[#This Row],[TITLES]]*Movimientos_Actinver[[#This Row],[VALUE]]</f>
        <v>0</v>
      </c>
      <c r="I753" s="1"/>
      <c r="J753" s="1"/>
      <c r="K753" s="1"/>
    </row>
    <row r="754" spans="1:11" x14ac:dyDescent="0.25">
      <c r="A754" s="5"/>
      <c r="B754" s="5">
        <f>Movimientos_Actinver[[#This Row],[DATE]]</f>
        <v>0</v>
      </c>
      <c r="C754" s="6"/>
      <c r="D754" s="1" t="s">
        <v>22</v>
      </c>
      <c r="E754" s="1" t="s">
        <v>22</v>
      </c>
      <c r="F754" s="1"/>
      <c r="G754" s="1"/>
      <c r="H754" s="1">
        <f>Movimientos_Actinver[[#This Row],[TITLES]]*Movimientos_Actinver[[#This Row],[VALUE]]</f>
        <v>0</v>
      </c>
      <c r="I754" s="1"/>
      <c r="J754" s="1"/>
      <c r="K754" s="1"/>
    </row>
    <row r="755" spans="1:11" x14ac:dyDescent="0.25">
      <c r="A755" s="5"/>
      <c r="B755" s="5">
        <f>Movimientos_Actinver[[#This Row],[DATE]]</f>
        <v>0</v>
      </c>
      <c r="C755" s="6"/>
      <c r="D755" s="1" t="s">
        <v>22</v>
      </c>
      <c r="E755" s="1" t="s">
        <v>22</v>
      </c>
      <c r="F755" s="1"/>
      <c r="G755" s="1"/>
      <c r="H755" s="1">
        <f>Movimientos_Actinver[[#This Row],[TITLES]]*Movimientos_Actinver[[#This Row],[VALUE]]</f>
        <v>0</v>
      </c>
      <c r="I755" s="1"/>
      <c r="J755" s="1"/>
      <c r="K755" s="1"/>
    </row>
    <row r="756" spans="1:11" x14ac:dyDescent="0.25">
      <c r="A756" s="5"/>
      <c r="B756" s="5">
        <f>Movimientos_Actinver[[#This Row],[DATE]]</f>
        <v>0</v>
      </c>
      <c r="C756" s="6"/>
      <c r="D756" s="1" t="s">
        <v>22</v>
      </c>
      <c r="E756" s="1" t="s">
        <v>22</v>
      </c>
      <c r="F756" s="1"/>
      <c r="G756" s="1"/>
      <c r="H756" s="1">
        <f>Movimientos_Actinver[[#This Row],[TITLES]]*Movimientos_Actinver[[#This Row],[VALUE]]</f>
        <v>0</v>
      </c>
      <c r="I756" s="1"/>
      <c r="J756" s="1"/>
      <c r="K756" s="1"/>
    </row>
    <row r="757" spans="1:11" x14ac:dyDescent="0.25">
      <c r="A757" s="5"/>
      <c r="B757" s="5">
        <f>Movimientos_Actinver[[#This Row],[DATE]]</f>
        <v>0</v>
      </c>
      <c r="C757" s="6"/>
      <c r="D757" s="1" t="s">
        <v>22</v>
      </c>
      <c r="E757" s="1" t="s">
        <v>22</v>
      </c>
      <c r="F757" s="1"/>
      <c r="G757" s="1"/>
      <c r="H757" s="1">
        <f>Movimientos_Actinver[[#This Row],[TITLES]]*Movimientos_Actinver[[#This Row],[VALUE]]</f>
        <v>0</v>
      </c>
      <c r="I757" s="1"/>
      <c r="J757" s="1"/>
      <c r="K757" s="1"/>
    </row>
    <row r="758" spans="1:11" x14ac:dyDescent="0.25">
      <c r="A758" s="5"/>
      <c r="B758" s="5">
        <f>Movimientos_Actinver[[#This Row],[DATE]]</f>
        <v>0</v>
      </c>
      <c r="C758" s="6"/>
      <c r="D758" s="1" t="s">
        <v>22</v>
      </c>
      <c r="E758" s="1" t="s">
        <v>22</v>
      </c>
      <c r="F758" s="1"/>
      <c r="G758" s="1"/>
      <c r="H758" s="1">
        <f>Movimientos_Actinver[[#This Row],[TITLES]]*Movimientos_Actinver[[#This Row],[VALUE]]</f>
        <v>0</v>
      </c>
      <c r="I758" s="1"/>
      <c r="J758" s="1"/>
      <c r="K758" s="1"/>
    </row>
    <row r="759" spans="1:11" x14ac:dyDescent="0.25">
      <c r="A759" s="5"/>
      <c r="B759" s="5">
        <f>Movimientos_Actinver[[#This Row],[DATE]]</f>
        <v>0</v>
      </c>
      <c r="C759" s="6"/>
      <c r="D759" s="1" t="s">
        <v>22</v>
      </c>
      <c r="E759" s="1" t="s">
        <v>22</v>
      </c>
      <c r="F759" s="1"/>
      <c r="G759" s="1"/>
      <c r="H759" s="1">
        <f>Movimientos_Actinver[[#This Row],[TITLES]]*Movimientos_Actinver[[#This Row],[VALUE]]</f>
        <v>0</v>
      </c>
      <c r="I759" s="1"/>
      <c r="J759" s="1"/>
      <c r="K759" s="1"/>
    </row>
    <row r="760" spans="1:11" x14ac:dyDescent="0.25">
      <c r="A760" s="5"/>
      <c r="B760" s="5">
        <f>Movimientos_Actinver[[#This Row],[DATE]]</f>
        <v>0</v>
      </c>
      <c r="C760" s="6"/>
      <c r="D760" s="1" t="s">
        <v>22</v>
      </c>
      <c r="E760" s="1" t="s">
        <v>22</v>
      </c>
      <c r="F760" s="1"/>
      <c r="G760" s="1"/>
      <c r="H760" s="1">
        <f>Movimientos_Actinver[[#This Row],[TITLES]]*Movimientos_Actinver[[#This Row],[VALUE]]</f>
        <v>0</v>
      </c>
      <c r="I760" s="1"/>
      <c r="J760" s="1"/>
      <c r="K760" s="1"/>
    </row>
    <row r="761" spans="1:11" x14ac:dyDescent="0.25">
      <c r="A761" s="5"/>
      <c r="B761" s="5">
        <f>Movimientos_Actinver[[#This Row],[DATE]]</f>
        <v>0</v>
      </c>
      <c r="C761" s="6"/>
      <c r="D761" s="1" t="s">
        <v>22</v>
      </c>
      <c r="E761" s="1" t="s">
        <v>22</v>
      </c>
      <c r="F761" s="1"/>
      <c r="G761" s="1"/>
      <c r="H761" s="1">
        <f>Movimientos_Actinver[[#This Row],[TITLES]]*Movimientos_Actinver[[#This Row],[VALUE]]</f>
        <v>0</v>
      </c>
      <c r="I761" s="1"/>
      <c r="J761" s="1"/>
      <c r="K761" s="1"/>
    </row>
    <row r="762" spans="1:11" x14ac:dyDescent="0.25">
      <c r="A762" s="5"/>
      <c r="B762" s="5">
        <f>Movimientos_Actinver[[#This Row],[DATE]]</f>
        <v>0</v>
      </c>
      <c r="C762" s="6"/>
      <c r="D762" s="1" t="s">
        <v>22</v>
      </c>
      <c r="E762" s="1" t="s">
        <v>22</v>
      </c>
      <c r="F762" s="1"/>
      <c r="G762" s="1"/>
      <c r="H762" s="1">
        <f>Movimientos_Actinver[[#This Row],[TITLES]]*Movimientos_Actinver[[#This Row],[VALUE]]</f>
        <v>0</v>
      </c>
      <c r="I762" s="1"/>
      <c r="J762" s="1"/>
      <c r="K762" s="1"/>
    </row>
    <row r="763" spans="1:11" x14ac:dyDescent="0.25">
      <c r="A763" s="5"/>
      <c r="B763" s="5">
        <f>Movimientos_Actinver[[#This Row],[DATE]]</f>
        <v>0</v>
      </c>
      <c r="C763" s="6"/>
      <c r="D763" s="1" t="s">
        <v>22</v>
      </c>
      <c r="E763" s="1" t="s">
        <v>22</v>
      </c>
      <c r="F763" s="1"/>
      <c r="G763" s="1"/>
      <c r="H763" s="1">
        <f>Movimientos_Actinver[[#This Row],[TITLES]]*Movimientos_Actinver[[#This Row],[VALUE]]</f>
        <v>0</v>
      </c>
      <c r="I763" s="1"/>
      <c r="J763" s="1"/>
      <c r="K763" s="1"/>
    </row>
    <row r="764" spans="1:11" x14ac:dyDescent="0.25">
      <c r="A764" s="5"/>
      <c r="B764" s="5">
        <f>Movimientos_Actinver[[#This Row],[DATE]]</f>
        <v>0</v>
      </c>
      <c r="C764" s="6"/>
      <c r="D764" s="1" t="s">
        <v>22</v>
      </c>
      <c r="E764" s="1" t="s">
        <v>22</v>
      </c>
      <c r="F764" s="1"/>
      <c r="G764" s="1"/>
      <c r="H764" s="1">
        <f>Movimientos_Actinver[[#This Row],[TITLES]]*Movimientos_Actinver[[#This Row],[VALUE]]</f>
        <v>0</v>
      </c>
      <c r="I764" s="1"/>
      <c r="J764" s="1"/>
      <c r="K764" s="1"/>
    </row>
    <row r="765" spans="1:11" x14ac:dyDescent="0.25">
      <c r="A765" s="5"/>
      <c r="B765" s="5">
        <f>Movimientos_Actinver[[#This Row],[DATE]]</f>
        <v>0</v>
      </c>
      <c r="C765" s="6"/>
      <c r="D765" s="1" t="s">
        <v>22</v>
      </c>
      <c r="E765" s="1" t="s">
        <v>22</v>
      </c>
      <c r="F765" s="1"/>
      <c r="G765" s="1"/>
      <c r="H765" s="1">
        <f>Movimientos_Actinver[[#This Row],[TITLES]]*Movimientos_Actinver[[#This Row],[VALUE]]</f>
        <v>0</v>
      </c>
      <c r="I765" s="1"/>
      <c r="J765" s="1"/>
      <c r="K765" s="1"/>
    </row>
    <row r="766" spans="1:11" x14ac:dyDescent="0.25">
      <c r="A766" s="5"/>
      <c r="B766" s="5">
        <f>Movimientos_Actinver[[#This Row],[DATE]]</f>
        <v>0</v>
      </c>
      <c r="C766" s="6"/>
      <c r="D766" s="1" t="s">
        <v>22</v>
      </c>
      <c r="E766" s="1" t="s">
        <v>22</v>
      </c>
      <c r="F766" s="1"/>
      <c r="G766" s="1"/>
      <c r="H766" s="1">
        <f>Movimientos_Actinver[[#This Row],[TITLES]]*Movimientos_Actinver[[#This Row],[VALUE]]</f>
        <v>0</v>
      </c>
      <c r="I766" s="1"/>
      <c r="J766" s="1"/>
      <c r="K766" s="1"/>
    </row>
    <row r="767" spans="1:11" x14ac:dyDescent="0.25">
      <c r="A767" s="5"/>
      <c r="B767" s="5">
        <f>Movimientos_Actinver[[#This Row],[DATE]]</f>
        <v>0</v>
      </c>
      <c r="C767" s="6"/>
      <c r="D767" s="1" t="s">
        <v>22</v>
      </c>
      <c r="E767" s="1" t="s">
        <v>22</v>
      </c>
      <c r="F767" s="1"/>
      <c r="G767" s="1"/>
      <c r="H767" s="1">
        <f>Movimientos_Actinver[[#This Row],[TITLES]]*Movimientos_Actinver[[#This Row],[VALUE]]</f>
        <v>0</v>
      </c>
      <c r="I767" s="1"/>
      <c r="J767" s="1"/>
      <c r="K767" s="1"/>
    </row>
    <row r="768" spans="1:11" x14ac:dyDescent="0.25">
      <c r="A768" s="5"/>
      <c r="B768" s="5">
        <f>Movimientos_Actinver[[#This Row],[DATE]]</f>
        <v>0</v>
      </c>
      <c r="C768" s="6"/>
      <c r="D768" s="1" t="s">
        <v>22</v>
      </c>
      <c r="E768" s="1" t="s">
        <v>22</v>
      </c>
      <c r="F768" s="1"/>
      <c r="G768" s="1"/>
      <c r="H768" s="1">
        <f>Movimientos_Actinver[[#This Row],[TITLES]]*Movimientos_Actinver[[#This Row],[VALUE]]</f>
        <v>0</v>
      </c>
      <c r="I768" s="1"/>
      <c r="J768" s="1"/>
      <c r="K768" s="1"/>
    </row>
    <row r="769" spans="1:11" x14ac:dyDescent="0.25">
      <c r="A769" s="5"/>
      <c r="B769" s="5">
        <f>Movimientos_Actinver[[#This Row],[DATE]]</f>
        <v>0</v>
      </c>
      <c r="C769" s="6"/>
      <c r="D769" s="1" t="s">
        <v>22</v>
      </c>
      <c r="E769" s="1" t="s">
        <v>22</v>
      </c>
      <c r="F769" s="1"/>
      <c r="G769" s="1"/>
      <c r="H769" s="1">
        <f>Movimientos_Actinver[[#This Row],[TITLES]]*Movimientos_Actinver[[#This Row],[VALUE]]</f>
        <v>0</v>
      </c>
      <c r="I769" s="1"/>
      <c r="J769" s="1"/>
      <c r="K769" s="1"/>
    </row>
    <row r="770" spans="1:11" x14ac:dyDescent="0.25">
      <c r="A770" s="5"/>
      <c r="B770" s="5">
        <f>Movimientos_Actinver[[#This Row],[DATE]]</f>
        <v>0</v>
      </c>
      <c r="C770" s="6"/>
      <c r="D770" s="1" t="s">
        <v>22</v>
      </c>
      <c r="E770" s="1" t="s">
        <v>22</v>
      </c>
      <c r="F770" s="1"/>
      <c r="G770" s="1"/>
      <c r="H770" s="1">
        <f>Movimientos_Actinver[[#This Row],[TITLES]]*Movimientos_Actinver[[#This Row],[VALUE]]</f>
        <v>0</v>
      </c>
      <c r="I770" s="1"/>
      <c r="J770" s="1"/>
      <c r="K770" s="1"/>
    </row>
    <row r="771" spans="1:11" x14ac:dyDescent="0.25">
      <c r="A771" s="5"/>
      <c r="B771" s="5">
        <f>Movimientos_Actinver[[#This Row],[DATE]]</f>
        <v>0</v>
      </c>
      <c r="C771" s="6"/>
      <c r="D771" s="1" t="s">
        <v>22</v>
      </c>
      <c r="E771" s="1" t="s">
        <v>22</v>
      </c>
      <c r="F771" s="1"/>
      <c r="G771" s="1"/>
      <c r="H771" s="1">
        <f>Movimientos_Actinver[[#This Row],[TITLES]]*Movimientos_Actinver[[#This Row],[VALUE]]</f>
        <v>0</v>
      </c>
      <c r="I771" s="1"/>
      <c r="J771" s="1"/>
      <c r="K771" s="1"/>
    </row>
    <row r="772" spans="1:11" x14ac:dyDescent="0.25">
      <c r="A772" s="5"/>
      <c r="B772" s="5">
        <f>Movimientos_Actinver[[#This Row],[DATE]]</f>
        <v>0</v>
      </c>
      <c r="C772" s="6"/>
      <c r="D772" s="1" t="s">
        <v>22</v>
      </c>
      <c r="E772" s="1" t="s">
        <v>22</v>
      </c>
      <c r="F772" s="1"/>
      <c r="G772" s="1"/>
      <c r="H772" s="1">
        <f>Movimientos_Actinver[[#This Row],[TITLES]]*Movimientos_Actinver[[#This Row],[VALUE]]</f>
        <v>0</v>
      </c>
      <c r="I772" s="1"/>
      <c r="J772" s="1"/>
      <c r="K772" s="1"/>
    </row>
    <row r="773" spans="1:11" x14ac:dyDescent="0.25">
      <c r="A773" s="5"/>
      <c r="B773" s="5">
        <f>Movimientos_Actinver[[#This Row],[DATE]]</f>
        <v>0</v>
      </c>
      <c r="C773" s="6"/>
      <c r="D773" s="1" t="s">
        <v>22</v>
      </c>
      <c r="E773" s="1" t="s">
        <v>22</v>
      </c>
      <c r="F773" s="1"/>
      <c r="G773" s="1"/>
      <c r="H773" s="1">
        <f>Movimientos_Actinver[[#This Row],[TITLES]]*Movimientos_Actinver[[#This Row],[VALUE]]</f>
        <v>0</v>
      </c>
      <c r="I773" s="1"/>
      <c r="J773" s="1"/>
      <c r="K773" s="1"/>
    </row>
    <row r="774" spans="1:11" x14ac:dyDescent="0.25">
      <c r="A774" s="5"/>
      <c r="B774" s="5">
        <f>Movimientos_Actinver[[#This Row],[DATE]]</f>
        <v>0</v>
      </c>
      <c r="C774" s="6"/>
      <c r="D774" s="1" t="s">
        <v>22</v>
      </c>
      <c r="E774" s="1" t="s">
        <v>22</v>
      </c>
      <c r="F774" s="1"/>
      <c r="G774" s="1"/>
      <c r="H774" s="1">
        <f>Movimientos_Actinver[[#This Row],[TITLES]]*Movimientos_Actinver[[#This Row],[VALUE]]</f>
        <v>0</v>
      </c>
      <c r="I774" s="1"/>
      <c r="J774" s="1"/>
      <c r="K774" s="1"/>
    </row>
    <row r="775" spans="1:11" x14ac:dyDescent="0.25">
      <c r="A775" s="5"/>
      <c r="B775" s="5">
        <f>Movimientos_Actinver[[#This Row],[DATE]]</f>
        <v>0</v>
      </c>
      <c r="C775" s="6"/>
      <c r="D775" s="1" t="s">
        <v>22</v>
      </c>
      <c r="E775" s="1" t="s">
        <v>22</v>
      </c>
      <c r="F775" s="1"/>
      <c r="G775" s="1"/>
      <c r="H775" s="1">
        <f>Movimientos_Actinver[[#This Row],[TITLES]]*Movimientos_Actinver[[#This Row],[VALUE]]</f>
        <v>0</v>
      </c>
      <c r="I775" s="1"/>
      <c r="J775" s="1"/>
      <c r="K775" s="1"/>
    </row>
    <row r="776" spans="1:11" x14ac:dyDescent="0.25">
      <c r="A776" s="5"/>
      <c r="B776" s="5">
        <f>Movimientos_Actinver[[#This Row],[DATE]]</f>
        <v>0</v>
      </c>
      <c r="C776" s="6"/>
      <c r="D776" s="1" t="s">
        <v>22</v>
      </c>
      <c r="E776" s="1" t="s">
        <v>22</v>
      </c>
      <c r="F776" s="1"/>
      <c r="G776" s="1"/>
      <c r="H776" s="1">
        <f>Movimientos_Actinver[[#This Row],[TITLES]]*Movimientos_Actinver[[#This Row],[VALUE]]</f>
        <v>0</v>
      </c>
      <c r="I776" s="1"/>
      <c r="J776" s="1"/>
      <c r="K776" s="1"/>
    </row>
    <row r="777" spans="1:11" x14ac:dyDescent="0.25">
      <c r="A777" s="5"/>
      <c r="B777" s="5">
        <f>Movimientos_Actinver[[#This Row],[DATE]]</f>
        <v>0</v>
      </c>
      <c r="C777" s="6"/>
      <c r="D777" s="1" t="s">
        <v>22</v>
      </c>
      <c r="E777" s="1" t="s">
        <v>22</v>
      </c>
      <c r="F777" s="1"/>
      <c r="G777" s="1"/>
      <c r="H777" s="1">
        <f>Movimientos_Actinver[[#This Row],[TITLES]]*Movimientos_Actinver[[#This Row],[VALUE]]</f>
        <v>0</v>
      </c>
      <c r="I777" s="1"/>
      <c r="J777" s="1"/>
      <c r="K777" s="1"/>
    </row>
    <row r="778" spans="1:11" x14ac:dyDescent="0.25">
      <c r="A778" s="5"/>
      <c r="B778" s="5">
        <f>Movimientos_Actinver[[#This Row],[DATE]]</f>
        <v>0</v>
      </c>
      <c r="C778" s="6"/>
      <c r="D778" s="1" t="s">
        <v>22</v>
      </c>
      <c r="E778" s="1" t="s">
        <v>22</v>
      </c>
      <c r="F778" s="1"/>
      <c r="G778" s="1"/>
      <c r="H778" s="1">
        <f>Movimientos_Actinver[[#This Row],[TITLES]]*Movimientos_Actinver[[#This Row],[VALUE]]</f>
        <v>0</v>
      </c>
      <c r="I778" s="1"/>
      <c r="J778" s="1"/>
      <c r="K778" s="1"/>
    </row>
    <row r="779" spans="1:11" x14ac:dyDescent="0.25">
      <c r="A779" s="5"/>
      <c r="B779" s="5">
        <f>Movimientos_Actinver[[#This Row],[DATE]]</f>
        <v>0</v>
      </c>
      <c r="C779" s="6"/>
      <c r="D779" s="1" t="s">
        <v>22</v>
      </c>
      <c r="E779" s="1" t="s">
        <v>22</v>
      </c>
      <c r="F779" s="1"/>
      <c r="G779" s="1"/>
      <c r="H779" s="1">
        <f>Movimientos_Actinver[[#This Row],[TITLES]]*Movimientos_Actinver[[#This Row],[VALUE]]</f>
        <v>0</v>
      </c>
      <c r="I779" s="1"/>
      <c r="J779" s="1"/>
      <c r="K779" s="1"/>
    </row>
    <row r="780" spans="1:11" x14ac:dyDescent="0.25">
      <c r="A780" s="5"/>
      <c r="B780" s="5">
        <f>Movimientos_Actinver[[#This Row],[DATE]]</f>
        <v>0</v>
      </c>
      <c r="C780" s="6"/>
      <c r="D780" s="1" t="s">
        <v>22</v>
      </c>
      <c r="E780" s="1" t="s">
        <v>22</v>
      </c>
      <c r="F780" s="1"/>
      <c r="G780" s="1"/>
      <c r="H780" s="1">
        <f>Movimientos_Actinver[[#This Row],[TITLES]]*Movimientos_Actinver[[#This Row],[VALUE]]</f>
        <v>0</v>
      </c>
      <c r="I780" s="1"/>
      <c r="J780" s="1"/>
      <c r="K780" s="1"/>
    </row>
    <row r="781" spans="1:11" x14ac:dyDescent="0.25">
      <c r="A781" s="5"/>
      <c r="B781" s="5">
        <f>Movimientos_Actinver[[#This Row],[DATE]]</f>
        <v>0</v>
      </c>
      <c r="C781" s="6"/>
      <c r="D781" s="1" t="s">
        <v>22</v>
      </c>
      <c r="E781" s="1" t="s">
        <v>22</v>
      </c>
      <c r="F781" s="1"/>
      <c r="G781" s="1"/>
      <c r="H781" s="1">
        <f>Movimientos_Actinver[[#This Row],[TITLES]]*Movimientos_Actinver[[#This Row],[VALUE]]</f>
        <v>0</v>
      </c>
      <c r="I781" s="1"/>
      <c r="J781" s="1"/>
      <c r="K781" s="1"/>
    </row>
    <row r="782" spans="1:11" x14ac:dyDescent="0.25">
      <c r="A782" s="5"/>
      <c r="B782" s="5">
        <f>Movimientos_Actinver[[#This Row],[DATE]]</f>
        <v>0</v>
      </c>
      <c r="C782" s="6"/>
      <c r="D782" s="1" t="s">
        <v>22</v>
      </c>
      <c r="E782" s="1" t="s">
        <v>22</v>
      </c>
      <c r="F782" s="1"/>
      <c r="G782" s="1"/>
      <c r="H782" s="1">
        <f>Movimientos_Actinver[[#This Row],[TITLES]]*Movimientos_Actinver[[#This Row],[VALUE]]</f>
        <v>0</v>
      </c>
      <c r="I782" s="1"/>
      <c r="J782" s="1"/>
      <c r="K782" s="1"/>
    </row>
    <row r="783" spans="1:11" x14ac:dyDescent="0.25">
      <c r="A783" s="5"/>
      <c r="B783" s="5">
        <f>Movimientos_Actinver[[#This Row],[DATE]]</f>
        <v>0</v>
      </c>
      <c r="C783" s="6"/>
      <c r="D783" s="1" t="s">
        <v>22</v>
      </c>
      <c r="E783" s="1" t="s">
        <v>22</v>
      </c>
      <c r="F783" s="1"/>
      <c r="G783" s="1"/>
      <c r="H783" s="1">
        <f>Movimientos_Actinver[[#This Row],[TITLES]]*Movimientos_Actinver[[#This Row],[VALUE]]</f>
        <v>0</v>
      </c>
      <c r="I783" s="1"/>
      <c r="J783" s="1"/>
      <c r="K783" s="1"/>
    </row>
    <row r="784" spans="1:11" x14ac:dyDescent="0.25">
      <c r="A784" s="5"/>
      <c r="B784" s="5">
        <f>Movimientos_Actinver[[#This Row],[DATE]]</f>
        <v>0</v>
      </c>
      <c r="C784" s="6"/>
      <c r="D784" s="1" t="s">
        <v>22</v>
      </c>
      <c r="E784" s="1" t="s">
        <v>22</v>
      </c>
      <c r="F784" s="1"/>
      <c r="G784" s="1"/>
      <c r="H784" s="1">
        <f>Movimientos_Actinver[[#This Row],[TITLES]]*Movimientos_Actinver[[#This Row],[VALUE]]</f>
        <v>0</v>
      </c>
      <c r="I784" s="1"/>
      <c r="J784" s="1"/>
      <c r="K784" s="1"/>
    </row>
    <row r="785" spans="1:11" x14ac:dyDescent="0.25">
      <c r="A785" s="5"/>
      <c r="B785" s="5">
        <f>Movimientos_Actinver[[#This Row],[DATE]]</f>
        <v>0</v>
      </c>
      <c r="C785" s="6"/>
      <c r="D785" s="1" t="s">
        <v>22</v>
      </c>
      <c r="E785" s="1" t="s">
        <v>22</v>
      </c>
      <c r="F785" s="1"/>
      <c r="G785" s="1"/>
      <c r="H785" s="1">
        <f>Movimientos_Actinver[[#This Row],[TITLES]]*Movimientos_Actinver[[#This Row],[VALUE]]</f>
        <v>0</v>
      </c>
      <c r="I785" s="1"/>
      <c r="J785" s="1"/>
      <c r="K785" s="1"/>
    </row>
    <row r="786" spans="1:11" x14ac:dyDescent="0.25">
      <c r="A786" s="5"/>
      <c r="B786" s="5">
        <f>Movimientos_Actinver[[#This Row],[DATE]]</f>
        <v>0</v>
      </c>
      <c r="C786" s="6"/>
      <c r="D786" s="1" t="s">
        <v>22</v>
      </c>
      <c r="E786" s="1" t="s">
        <v>22</v>
      </c>
      <c r="F786" s="1"/>
      <c r="G786" s="1"/>
      <c r="H786" s="1">
        <f>Movimientos_Actinver[[#This Row],[TITLES]]*Movimientos_Actinver[[#This Row],[VALUE]]</f>
        <v>0</v>
      </c>
      <c r="I786" s="1"/>
      <c r="J786" s="1"/>
      <c r="K786" s="1"/>
    </row>
    <row r="787" spans="1:11" x14ac:dyDescent="0.25">
      <c r="A787" s="5"/>
      <c r="B787" s="5">
        <f>Movimientos_Actinver[[#This Row],[DATE]]</f>
        <v>0</v>
      </c>
      <c r="C787" s="6"/>
      <c r="D787" s="1" t="s">
        <v>22</v>
      </c>
      <c r="E787" s="1" t="s">
        <v>22</v>
      </c>
      <c r="F787" s="1"/>
      <c r="G787" s="1"/>
      <c r="H787" s="1">
        <f>Movimientos_Actinver[[#This Row],[TITLES]]*Movimientos_Actinver[[#This Row],[VALUE]]</f>
        <v>0</v>
      </c>
      <c r="I787" s="1"/>
      <c r="J787" s="1"/>
      <c r="K787" s="1"/>
    </row>
    <row r="788" spans="1:11" x14ac:dyDescent="0.25">
      <c r="A788" s="5"/>
      <c r="B788" s="5">
        <f>Movimientos_Actinver[[#This Row],[DATE]]</f>
        <v>0</v>
      </c>
      <c r="C788" s="6"/>
      <c r="D788" s="1" t="s">
        <v>22</v>
      </c>
      <c r="E788" s="1" t="s">
        <v>22</v>
      </c>
      <c r="F788" s="1"/>
      <c r="G788" s="1"/>
      <c r="H788" s="1">
        <f>Movimientos_Actinver[[#This Row],[TITLES]]*Movimientos_Actinver[[#This Row],[VALUE]]</f>
        <v>0</v>
      </c>
      <c r="I788" s="1"/>
      <c r="J788" s="1"/>
      <c r="K788" s="1"/>
    </row>
    <row r="789" spans="1:11" x14ac:dyDescent="0.25">
      <c r="A789" s="5"/>
      <c r="B789" s="5">
        <f>Movimientos_Actinver[[#This Row],[DATE]]</f>
        <v>0</v>
      </c>
      <c r="C789" s="6"/>
      <c r="D789" s="1" t="s">
        <v>22</v>
      </c>
      <c r="E789" s="1" t="s">
        <v>22</v>
      </c>
      <c r="F789" s="1"/>
      <c r="G789" s="1"/>
      <c r="H789" s="1">
        <f>Movimientos_Actinver[[#This Row],[TITLES]]*Movimientos_Actinver[[#This Row],[VALUE]]</f>
        <v>0</v>
      </c>
      <c r="I789" s="1"/>
      <c r="J789" s="1"/>
      <c r="K789" s="1"/>
    </row>
    <row r="790" spans="1:11" x14ac:dyDescent="0.25">
      <c r="A790" s="5"/>
      <c r="B790" s="5">
        <f>Movimientos_Actinver[[#This Row],[DATE]]</f>
        <v>0</v>
      </c>
      <c r="C790" s="6"/>
      <c r="D790" s="1" t="s">
        <v>22</v>
      </c>
      <c r="E790" s="1" t="s">
        <v>22</v>
      </c>
      <c r="F790" s="1"/>
      <c r="G790" s="1"/>
      <c r="H790" s="1">
        <f>Movimientos_Actinver[[#This Row],[TITLES]]*Movimientos_Actinver[[#This Row],[VALUE]]</f>
        <v>0</v>
      </c>
      <c r="I790" s="1"/>
      <c r="J790" s="1"/>
      <c r="K790" s="1"/>
    </row>
    <row r="791" spans="1:11" x14ac:dyDescent="0.25">
      <c r="A791" s="5"/>
      <c r="B791" s="5">
        <f>Movimientos_Actinver[[#This Row],[DATE]]</f>
        <v>0</v>
      </c>
      <c r="C791" s="6"/>
      <c r="D791" s="1" t="s">
        <v>22</v>
      </c>
      <c r="E791" s="1" t="s">
        <v>22</v>
      </c>
      <c r="F791" s="1"/>
      <c r="G791" s="1"/>
      <c r="H791" s="1">
        <f>Movimientos_Actinver[[#This Row],[TITLES]]*Movimientos_Actinver[[#This Row],[VALUE]]</f>
        <v>0</v>
      </c>
      <c r="I791" s="1"/>
      <c r="J791" s="1"/>
      <c r="K791" s="1"/>
    </row>
    <row r="792" spans="1:11" x14ac:dyDescent="0.25">
      <c r="A792" s="5"/>
      <c r="B792" s="5">
        <f>Movimientos_Actinver[[#This Row],[DATE]]</f>
        <v>0</v>
      </c>
      <c r="C792" s="6"/>
      <c r="D792" s="1" t="s">
        <v>22</v>
      </c>
      <c r="E792" s="1" t="s">
        <v>22</v>
      </c>
      <c r="F792" s="1"/>
      <c r="G792" s="1"/>
      <c r="H792" s="1">
        <f>Movimientos_Actinver[[#This Row],[TITLES]]*Movimientos_Actinver[[#This Row],[VALUE]]</f>
        <v>0</v>
      </c>
      <c r="I792" s="1"/>
      <c r="J792" s="1"/>
      <c r="K792" s="1"/>
    </row>
    <row r="793" spans="1:11" x14ac:dyDescent="0.25">
      <c r="A793" s="5"/>
      <c r="B793" s="5">
        <f>Movimientos_Actinver[[#This Row],[DATE]]</f>
        <v>0</v>
      </c>
      <c r="C793" s="6"/>
      <c r="D793" s="1" t="s">
        <v>22</v>
      </c>
      <c r="E793" s="1" t="s">
        <v>22</v>
      </c>
      <c r="F793" s="1"/>
      <c r="G793" s="1"/>
      <c r="H793" s="1">
        <f>Movimientos_Actinver[[#This Row],[TITLES]]*Movimientos_Actinver[[#This Row],[VALUE]]</f>
        <v>0</v>
      </c>
      <c r="I793" s="1"/>
      <c r="J793" s="1"/>
      <c r="K793" s="1"/>
    </row>
    <row r="794" spans="1:11" x14ac:dyDescent="0.25">
      <c r="A794" s="5"/>
      <c r="B794" s="5">
        <f>Movimientos_Actinver[[#This Row],[DATE]]</f>
        <v>0</v>
      </c>
      <c r="C794" s="6"/>
      <c r="D794" s="1" t="s">
        <v>22</v>
      </c>
      <c r="E794" s="1" t="s">
        <v>22</v>
      </c>
      <c r="F794" s="1"/>
      <c r="G794" s="1"/>
      <c r="H794" s="1">
        <f>Movimientos_Actinver[[#This Row],[TITLES]]*Movimientos_Actinver[[#This Row],[VALUE]]</f>
        <v>0</v>
      </c>
      <c r="I794" s="1"/>
      <c r="J794" s="1"/>
      <c r="K794" s="1"/>
    </row>
    <row r="795" spans="1:11" x14ac:dyDescent="0.25">
      <c r="A795" s="5"/>
      <c r="B795" s="5">
        <f>Movimientos_Actinver[[#This Row],[DATE]]</f>
        <v>0</v>
      </c>
      <c r="C795" s="6"/>
      <c r="D795" s="1" t="s">
        <v>22</v>
      </c>
      <c r="E795" s="1" t="s">
        <v>22</v>
      </c>
      <c r="F795" s="1"/>
      <c r="G795" s="1"/>
      <c r="H795" s="1">
        <f>Movimientos_Actinver[[#This Row],[TITLES]]*Movimientos_Actinver[[#This Row],[VALUE]]</f>
        <v>0</v>
      </c>
      <c r="I795" s="1"/>
      <c r="J795" s="1"/>
      <c r="K795" s="1"/>
    </row>
    <row r="796" spans="1:11" x14ac:dyDescent="0.25">
      <c r="A796" s="5"/>
      <c r="B796" s="5">
        <f>Movimientos_Actinver[[#This Row],[DATE]]</f>
        <v>0</v>
      </c>
      <c r="C796" s="6"/>
      <c r="D796" s="1" t="s">
        <v>22</v>
      </c>
      <c r="E796" s="1" t="s">
        <v>22</v>
      </c>
      <c r="F796" s="1"/>
      <c r="G796" s="1"/>
      <c r="H796" s="1">
        <f>Movimientos_Actinver[[#This Row],[TITLES]]*Movimientos_Actinver[[#This Row],[VALUE]]</f>
        <v>0</v>
      </c>
      <c r="I796" s="1"/>
      <c r="J796" s="1"/>
      <c r="K796" s="1"/>
    </row>
    <row r="797" spans="1:11" x14ac:dyDescent="0.25">
      <c r="A797" s="5"/>
      <c r="B797" s="5">
        <f>Movimientos_Actinver[[#This Row],[DATE]]</f>
        <v>0</v>
      </c>
      <c r="C797" s="6"/>
      <c r="D797" s="1" t="s">
        <v>22</v>
      </c>
      <c r="E797" s="1" t="s">
        <v>22</v>
      </c>
      <c r="F797" s="1"/>
      <c r="G797" s="1"/>
      <c r="H797" s="1">
        <f>Movimientos_Actinver[[#This Row],[TITLES]]*Movimientos_Actinver[[#This Row],[VALUE]]</f>
        <v>0</v>
      </c>
      <c r="I797" s="1"/>
      <c r="J797" s="1"/>
      <c r="K797" s="1"/>
    </row>
    <row r="798" spans="1:11" x14ac:dyDescent="0.25">
      <c r="A798" s="5"/>
      <c r="B798" s="5">
        <f>Movimientos_Actinver[[#This Row],[DATE]]</f>
        <v>0</v>
      </c>
      <c r="C798" s="6"/>
      <c r="D798" s="1" t="s">
        <v>22</v>
      </c>
      <c r="E798" s="1" t="s">
        <v>22</v>
      </c>
      <c r="F798" s="1"/>
      <c r="G798" s="1"/>
      <c r="H798" s="1">
        <f>Movimientos_Actinver[[#This Row],[TITLES]]*Movimientos_Actinver[[#This Row],[VALUE]]</f>
        <v>0</v>
      </c>
      <c r="I798" s="1"/>
      <c r="J798" s="1"/>
      <c r="K798" s="1"/>
    </row>
    <row r="799" spans="1:11" x14ac:dyDescent="0.25">
      <c r="A799" s="5"/>
      <c r="B799" s="5">
        <f>Movimientos_Actinver[[#This Row],[DATE]]</f>
        <v>0</v>
      </c>
      <c r="C799" s="6"/>
      <c r="D799" s="1" t="s">
        <v>22</v>
      </c>
      <c r="E799" s="1" t="s">
        <v>22</v>
      </c>
      <c r="F799" s="1"/>
      <c r="G799" s="1"/>
      <c r="H799" s="1">
        <f>Movimientos_Actinver[[#This Row],[TITLES]]*Movimientos_Actinver[[#This Row],[VALUE]]</f>
        <v>0</v>
      </c>
      <c r="I799" s="1"/>
      <c r="J799" s="1"/>
      <c r="K799" s="1"/>
    </row>
    <row r="800" spans="1:11" x14ac:dyDescent="0.25">
      <c r="A800" s="5"/>
      <c r="B800" s="5">
        <f>Movimientos_Actinver[[#This Row],[DATE]]</f>
        <v>0</v>
      </c>
      <c r="C800" s="6"/>
      <c r="D800" s="1" t="s">
        <v>22</v>
      </c>
      <c r="E800" s="1" t="s">
        <v>22</v>
      </c>
      <c r="F800" s="1"/>
      <c r="G800" s="1"/>
      <c r="H800" s="1">
        <f>Movimientos_Actinver[[#This Row],[TITLES]]*Movimientos_Actinver[[#This Row],[VALUE]]</f>
        <v>0</v>
      </c>
      <c r="I800" s="1"/>
      <c r="J800" s="1"/>
      <c r="K800" s="1"/>
    </row>
    <row r="801" spans="1:11" x14ac:dyDescent="0.25">
      <c r="A801" s="5"/>
      <c r="B801" s="5">
        <f>Movimientos_Actinver[[#This Row],[DATE]]</f>
        <v>0</v>
      </c>
      <c r="C801" s="6"/>
      <c r="D801" s="1" t="s">
        <v>22</v>
      </c>
      <c r="E801" s="1" t="s">
        <v>22</v>
      </c>
      <c r="F801" s="1"/>
      <c r="G801" s="1"/>
      <c r="H801" s="1">
        <f>Movimientos_Actinver[[#This Row],[TITLES]]*Movimientos_Actinver[[#This Row],[VALUE]]</f>
        <v>0</v>
      </c>
      <c r="I801" s="1"/>
      <c r="J801" s="1"/>
      <c r="K801" s="1"/>
    </row>
    <row r="802" spans="1:11" x14ac:dyDescent="0.25">
      <c r="A802" s="5"/>
      <c r="B802" s="5">
        <f>Movimientos_Actinver[[#This Row],[DATE]]</f>
        <v>0</v>
      </c>
      <c r="C802" s="6"/>
      <c r="D802" s="1" t="s">
        <v>22</v>
      </c>
      <c r="E802" s="1" t="s">
        <v>22</v>
      </c>
      <c r="F802" s="1"/>
      <c r="G802" s="1"/>
      <c r="H802" s="1">
        <f>Movimientos_Actinver[[#This Row],[TITLES]]*Movimientos_Actinver[[#This Row],[VALUE]]</f>
        <v>0</v>
      </c>
      <c r="I802" s="1"/>
      <c r="J802" s="1"/>
      <c r="K802" s="1"/>
    </row>
    <row r="803" spans="1:11" x14ac:dyDescent="0.25">
      <c r="A803" s="5"/>
      <c r="B803" s="5">
        <f>Movimientos_Actinver[[#This Row],[DATE]]</f>
        <v>0</v>
      </c>
      <c r="C803" s="6"/>
      <c r="D803" s="1" t="s">
        <v>22</v>
      </c>
      <c r="E803" s="1" t="s">
        <v>22</v>
      </c>
      <c r="F803" s="1"/>
      <c r="G803" s="1"/>
      <c r="H803" s="1">
        <f>Movimientos_Actinver[[#This Row],[TITLES]]*Movimientos_Actinver[[#This Row],[VALUE]]</f>
        <v>0</v>
      </c>
      <c r="I803" s="1"/>
      <c r="J803" s="1"/>
      <c r="K803" s="1"/>
    </row>
    <row r="804" spans="1:11" x14ac:dyDescent="0.25">
      <c r="A804" s="5"/>
      <c r="B804" s="5">
        <f>Movimientos_Actinver[[#This Row],[DATE]]</f>
        <v>0</v>
      </c>
      <c r="C804" s="6"/>
      <c r="D804" s="1" t="s">
        <v>22</v>
      </c>
      <c r="E804" s="1" t="s">
        <v>22</v>
      </c>
      <c r="F804" s="1"/>
      <c r="G804" s="1"/>
      <c r="H804" s="1">
        <f>Movimientos_Actinver[[#This Row],[TITLES]]*Movimientos_Actinver[[#This Row],[VALUE]]</f>
        <v>0</v>
      </c>
      <c r="I804" s="1"/>
      <c r="J804" s="1"/>
      <c r="K804" s="1"/>
    </row>
    <row r="805" spans="1:11" x14ac:dyDescent="0.25">
      <c r="A805" s="5"/>
      <c r="B805" s="5">
        <f>Movimientos_Actinver[[#This Row],[DATE]]</f>
        <v>0</v>
      </c>
      <c r="C805" s="6"/>
      <c r="D805" s="1" t="s">
        <v>22</v>
      </c>
      <c r="E805" s="1" t="s">
        <v>22</v>
      </c>
      <c r="F805" s="1"/>
      <c r="G805" s="1"/>
      <c r="H805" s="1">
        <f>Movimientos_Actinver[[#This Row],[TITLES]]*Movimientos_Actinver[[#This Row],[VALUE]]</f>
        <v>0</v>
      </c>
      <c r="I805" s="1"/>
      <c r="J805" s="1"/>
      <c r="K805" s="1"/>
    </row>
    <row r="806" spans="1:11" x14ac:dyDescent="0.25">
      <c r="A806" s="5"/>
      <c r="B806" s="5">
        <f>Movimientos_Actinver[[#This Row],[DATE]]</f>
        <v>0</v>
      </c>
      <c r="C806" s="6"/>
      <c r="D806" s="1" t="s">
        <v>22</v>
      </c>
      <c r="E806" s="1" t="s">
        <v>22</v>
      </c>
      <c r="F806" s="1"/>
      <c r="G806" s="1"/>
      <c r="H806" s="1">
        <f>Movimientos_Actinver[[#This Row],[TITLES]]*Movimientos_Actinver[[#This Row],[VALUE]]</f>
        <v>0</v>
      </c>
      <c r="I806" s="1"/>
      <c r="J806" s="1"/>
      <c r="K806" s="1"/>
    </row>
    <row r="807" spans="1:11" x14ac:dyDescent="0.25">
      <c r="A807" s="5"/>
      <c r="B807" s="5">
        <f>Movimientos_Actinver[[#This Row],[DATE]]</f>
        <v>0</v>
      </c>
      <c r="C807" s="6"/>
      <c r="D807" s="1" t="s">
        <v>22</v>
      </c>
      <c r="E807" s="1" t="s">
        <v>22</v>
      </c>
      <c r="F807" s="1"/>
      <c r="G807" s="1"/>
      <c r="H807" s="1">
        <f>Movimientos_Actinver[[#This Row],[TITLES]]*Movimientos_Actinver[[#This Row],[VALUE]]</f>
        <v>0</v>
      </c>
      <c r="I807" s="1"/>
      <c r="J807" s="1"/>
      <c r="K807" s="1"/>
    </row>
    <row r="808" spans="1:11" x14ac:dyDescent="0.25">
      <c r="A808" s="5"/>
      <c r="B808" s="5">
        <f>Movimientos_Actinver[[#This Row],[DATE]]</f>
        <v>0</v>
      </c>
      <c r="C808" s="6"/>
      <c r="D808" s="1" t="s">
        <v>22</v>
      </c>
      <c r="E808" s="1" t="s">
        <v>22</v>
      </c>
      <c r="F808" s="1"/>
      <c r="G808" s="1"/>
      <c r="H808" s="1">
        <f>Movimientos_Actinver[[#This Row],[TITLES]]*Movimientos_Actinver[[#This Row],[VALUE]]</f>
        <v>0</v>
      </c>
      <c r="I808" s="1"/>
      <c r="J808" s="1"/>
      <c r="K808" s="1"/>
    </row>
    <row r="809" spans="1:11" x14ac:dyDescent="0.25">
      <c r="A809" s="5"/>
      <c r="B809" s="5">
        <f>Movimientos_Actinver[[#This Row],[DATE]]</f>
        <v>0</v>
      </c>
      <c r="C809" s="6"/>
      <c r="D809" s="1" t="s">
        <v>22</v>
      </c>
      <c r="E809" s="1" t="s">
        <v>22</v>
      </c>
      <c r="F809" s="1"/>
      <c r="G809" s="1"/>
      <c r="H809" s="1">
        <f>Movimientos_Actinver[[#This Row],[TITLES]]*Movimientos_Actinver[[#This Row],[VALUE]]</f>
        <v>0</v>
      </c>
      <c r="I809" s="1"/>
      <c r="J809" s="1"/>
      <c r="K809" s="1"/>
    </row>
    <row r="810" spans="1:11" x14ac:dyDescent="0.25">
      <c r="A810" s="5"/>
      <c r="B810" s="5">
        <f>Movimientos_Actinver[[#This Row],[DATE]]</f>
        <v>0</v>
      </c>
      <c r="C810" s="6"/>
      <c r="D810" s="1" t="s">
        <v>22</v>
      </c>
      <c r="E810" s="1" t="s">
        <v>22</v>
      </c>
      <c r="F810" s="1"/>
      <c r="G810" s="1"/>
      <c r="H810" s="1">
        <f>Movimientos_Actinver[[#This Row],[TITLES]]*Movimientos_Actinver[[#This Row],[VALUE]]</f>
        <v>0</v>
      </c>
      <c r="I810" s="1"/>
      <c r="J810" s="1"/>
      <c r="K810" s="1"/>
    </row>
    <row r="811" spans="1:11" x14ac:dyDescent="0.25">
      <c r="A811" s="5"/>
      <c r="B811" s="5">
        <f>Movimientos_Actinver[[#This Row],[DATE]]</f>
        <v>0</v>
      </c>
      <c r="C811" s="6"/>
      <c r="D811" s="1" t="s">
        <v>22</v>
      </c>
      <c r="E811" s="1" t="s">
        <v>22</v>
      </c>
      <c r="F811" s="1"/>
      <c r="G811" s="1"/>
      <c r="H811" s="1">
        <f>Movimientos_Actinver[[#This Row],[TITLES]]*Movimientos_Actinver[[#This Row],[VALUE]]</f>
        <v>0</v>
      </c>
      <c r="I811" s="1"/>
      <c r="J811" s="1"/>
      <c r="K811" s="1"/>
    </row>
    <row r="812" spans="1:11" x14ac:dyDescent="0.25">
      <c r="A812" s="5"/>
      <c r="B812" s="5">
        <f>Movimientos_Actinver[[#This Row],[DATE]]</f>
        <v>0</v>
      </c>
      <c r="C812" s="6"/>
      <c r="D812" s="1" t="s">
        <v>22</v>
      </c>
      <c r="E812" s="1" t="s">
        <v>22</v>
      </c>
      <c r="F812" s="1"/>
      <c r="G812" s="1"/>
      <c r="H812" s="1">
        <f>Movimientos_Actinver[[#This Row],[TITLES]]*Movimientos_Actinver[[#This Row],[VALUE]]</f>
        <v>0</v>
      </c>
      <c r="I812" s="1"/>
      <c r="J812" s="1"/>
      <c r="K812" s="1"/>
    </row>
    <row r="813" spans="1:11" x14ac:dyDescent="0.25">
      <c r="A813" s="5"/>
      <c r="B813" s="5">
        <f>Movimientos_Actinver[[#This Row],[DATE]]</f>
        <v>0</v>
      </c>
      <c r="C813" s="6"/>
      <c r="D813" s="1" t="s">
        <v>22</v>
      </c>
      <c r="E813" s="1" t="s">
        <v>22</v>
      </c>
      <c r="F813" s="1"/>
      <c r="G813" s="1"/>
      <c r="H813" s="1">
        <f>Movimientos_Actinver[[#This Row],[TITLES]]*Movimientos_Actinver[[#This Row],[VALUE]]</f>
        <v>0</v>
      </c>
      <c r="I813" s="1"/>
      <c r="J813" s="1"/>
      <c r="K813" s="1"/>
    </row>
    <row r="814" spans="1:11" x14ac:dyDescent="0.25">
      <c r="A814" s="5"/>
      <c r="B814" s="5">
        <f>Movimientos_Actinver[[#This Row],[DATE]]</f>
        <v>0</v>
      </c>
      <c r="C814" s="6"/>
      <c r="D814" s="1" t="s">
        <v>22</v>
      </c>
      <c r="E814" s="1" t="s">
        <v>22</v>
      </c>
      <c r="F814" s="1"/>
      <c r="G814" s="1"/>
      <c r="H814" s="1">
        <f>Movimientos_Actinver[[#This Row],[TITLES]]*Movimientos_Actinver[[#This Row],[VALUE]]</f>
        <v>0</v>
      </c>
      <c r="I814" s="1"/>
      <c r="J814" s="1"/>
      <c r="K814" s="1"/>
    </row>
    <row r="815" spans="1:11" x14ac:dyDescent="0.25">
      <c r="A815" s="5"/>
      <c r="B815" s="5">
        <f>Movimientos_Actinver[[#This Row],[DATE]]</f>
        <v>0</v>
      </c>
      <c r="C815" s="6"/>
      <c r="D815" s="1" t="s">
        <v>22</v>
      </c>
      <c r="E815" s="1" t="s">
        <v>22</v>
      </c>
      <c r="F815" s="1"/>
      <c r="G815" s="1"/>
      <c r="H815" s="1">
        <f>Movimientos_Actinver[[#This Row],[TITLES]]*Movimientos_Actinver[[#This Row],[VALUE]]</f>
        <v>0</v>
      </c>
      <c r="I815" s="1"/>
      <c r="J815" s="1"/>
      <c r="K815" s="1"/>
    </row>
    <row r="816" spans="1:11" x14ac:dyDescent="0.25">
      <c r="A816" s="5"/>
      <c r="B816" s="5">
        <f>Movimientos_Actinver[[#This Row],[DATE]]</f>
        <v>0</v>
      </c>
      <c r="C816" s="6"/>
      <c r="D816" s="1" t="s">
        <v>22</v>
      </c>
      <c r="E816" s="1" t="s">
        <v>22</v>
      </c>
      <c r="F816" s="1"/>
      <c r="G816" s="1"/>
      <c r="H816" s="1">
        <f>Movimientos_Actinver[[#This Row],[TITLES]]*Movimientos_Actinver[[#This Row],[VALUE]]</f>
        <v>0</v>
      </c>
      <c r="I816" s="1"/>
      <c r="J816" s="1"/>
      <c r="K816" s="1"/>
    </row>
    <row r="817" spans="1:11" x14ac:dyDescent="0.25">
      <c r="A817" s="5"/>
      <c r="B817" s="5">
        <f>Movimientos_Actinver[[#This Row],[DATE]]</f>
        <v>0</v>
      </c>
      <c r="C817" s="6"/>
      <c r="D817" s="1" t="s">
        <v>22</v>
      </c>
      <c r="E817" s="1" t="s">
        <v>22</v>
      </c>
      <c r="F817" s="1"/>
      <c r="G817" s="1"/>
      <c r="H817" s="1">
        <f>Movimientos_Actinver[[#This Row],[TITLES]]*Movimientos_Actinver[[#This Row],[VALUE]]</f>
        <v>0</v>
      </c>
      <c r="I817" s="1"/>
      <c r="J817" s="1"/>
      <c r="K817" s="1"/>
    </row>
    <row r="818" spans="1:11" x14ac:dyDescent="0.25">
      <c r="A818" s="5"/>
      <c r="B818" s="5">
        <f>Movimientos_Actinver[[#This Row],[DATE]]</f>
        <v>0</v>
      </c>
      <c r="C818" s="6"/>
      <c r="D818" s="1" t="s">
        <v>22</v>
      </c>
      <c r="E818" s="1" t="s">
        <v>22</v>
      </c>
      <c r="F818" s="1"/>
      <c r="G818" s="1"/>
      <c r="H818" s="1">
        <f>Movimientos_Actinver[[#This Row],[TITLES]]*Movimientos_Actinver[[#This Row],[VALUE]]</f>
        <v>0</v>
      </c>
      <c r="I818" s="1"/>
      <c r="J818" s="1"/>
      <c r="K818" s="1"/>
    </row>
    <row r="819" spans="1:11" x14ac:dyDescent="0.25">
      <c r="A819" s="5"/>
      <c r="B819" s="5">
        <f>Movimientos_Actinver[[#This Row],[DATE]]</f>
        <v>0</v>
      </c>
      <c r="C819" s="6"/>
      <c r="D819" s="1" t="s">
        <v>22</v>
      </c>
      <c r="E819" s="1" t="s">
        <v>22</v>
      </c>
      <c r="F819" s="1"/>
      <c r="G819" s="1"/>
      <c r="H819" s="1">
        <f>Movimientos_Actinver[[#This Row],[TITLES]]*Movimientos_Actinver[[#This Row],[VALUE]]</f>
        <v>0</v>
      </c>
      <c r="I819" s="1"/>
      <c r="J819" s="1"/>
      <c r="K819" s="1"/>
    </row>
    <row r="820" spans="1:11" x14ac:dyDescent="0.25">
      <c r="A820" s="5"/>
      <c r="B820" s="5">
        <f>Movimientos_Actinver[[#This Row],[DATE]]</f>
        <v>0</v>
      </c>
      <c r="C820" s="6"/>
      <c r="D820" s="1" t="s">
        <v>22</v>
      </c>
      <c r="E820" s="1" t="s">
        <v>22</v>
      </c>
      <c r="F820" s="1"/>
      <c r="G820" s="1"/>
      <c r="H820" s="1">
        <f>Movimientos_Actinver[[#This Row],[TITLES]]*Movimientos_Actinver[[#This Row],[VALUE]]</f>
        <v>0</v>
      </c>
      <c r="I820" s="1"/>
      <c r="J820" s="1"/>
      <c r="K820" s="1"/>
    </row>
    <row r="821" spans="1:11" x14ac:dyDescent="0.25">
      <c r="A821" s="5"/>
      <c r="B821" s="5">
        <f>Movimientos_Actinver[[#This Row],[DATE]]</f>
        <v>0</v>
      </c>
      <c r="C821" s="6"/>
      <c r="D821" s="1" t="s">
        <v>22</v>
      </c>
      <c r="E821" s="1" t="s">
        <v>22</v>
      </c>
      <c r="F821" s="1"/>
      <c r="G821" s="1"/>
      <c r="H821" s="1">
        <f>Movimientos_Actinver[[#This Row],[TITLES]]*Movimientos_Actinver[[#This Row],[VALUE]]</f>
        <v>0</v>
      </c>
      <c r="I821" s="1"/>
      <c r="J821" s="1"/>
      <c r="K821" s="1"/>
    </row>
    <row r="822" spans="1:11" x14ac:dyDescent="0.25">
      <c r="A822" s="5"/>
      <c r="B822" s="5">
        <f>Movimientos_Actinver[[#This Row],[DATE]]</f>
        <v>0</v>
      </c>
      <c r="C822" s="6"/>
      <c r="D822" s="1" t="s">
        <v>22</v>
      </c>
      <c r="E822" s="1" t="s">
        <v>22</v>
      </c>
      <c r="F822" s="1"/>
      <c r="G822" s="1"/>
      <c r="H822" s="1">
        <f>Movimientos_Actinver[[#This Row],[TITLES]]*Movimientos_Actinver[[#This Row],[VALUE]]</f>
        <v>0</v>
      </c>
      <c r="I822" s="1"/>
      <c r="J822" s="1"/>
      <c r="K822" s="1"/>
    </row>
    <row r="823" spans="1:11" x14ac:dyDescent="0.25">
      <c r="A823" s="5"/>
      <c r="B823" s="5">
        <f>Movimientos_Actinver[[#This Row],[DATE]]</f>
        <v>0</v>
      </c>
      <c r="C823" s="6"/>
      <c r="D823" s="1" t="s">
        <v>22</v>
      </c>
      <c r="E823" s="1" t="s">
        <v>22</v>
      </c>
      <c r="F823" s="1"/>
      <c r="G823" s="1"/>
      <c r="H823" s="1">
        <f>Movimientos_Actinver[[#This Row],[TITLES]]*Movimientos_Actinver[[#This Row],[VALUE]]</f>
        <v>0</v>
      </c>
      <c r="I823" s="1"/>
      <c r="J823" s="1"/>
      <c r="K823" s="1"/>
    </row>
    <row r="824" spans="1:11" x14ac:dyDescent="0.25">
      <c r="A824" s="5"/>
      <c r="B824" s="5">
        <f>Movimientos_Actinver[[#This Row],[DATE]]</f>
        <v>0</v>
      </c>
      <c r="C824" s="6"/>
      <c r="D824" s="1" t="s">
        <v>22</v>
      </c>
      <c r="E824" s="1" t="s">
        <v>22</v>
      </c>
      <c r="F824" s="1"/>
      <c r="G824" s="1"/>
      <c r="H824" s="1">
        <f>Movimientos_Actinver[[#This Row],[TITLES]]*Movimientos_Actinver[[#This Row],[VALUE]]</f>
        <v>0</v>
      </c>
      <c r="I824" s="1"/>
      <c r="J824" s="1"/>
      <c r="K824" s="1"/>
    </row>
    <row r="825" spans="1:11" x14ac:dyDescent="0.25">
      <c r="A825" s="5"/>
      <c r="B825" s="5">
        <f>Movimientos_Actinver[[#This Row],[DATE]]</f>
        <v>0</v>
      </c>
      <c r="C825" s="6"/>
      <c r="D825" s="1" t="s">
        <v>22</v>
      </c>
      <c r="E825" s="1" t="s">
        <v>22</v>
      </c>
      <c r="F825" s="1"/>
      <c r="G825" s="1"/>
      <c r="H825" s="1">
        <f>Movimientos_Actinver[[#This Row],[TITLES]]*Movimientos_Actinver[[#This Row],[VALUE]]</f>
        <v>0</v>
      </c>
      <c r="I825" s="1"/>
      <c r="J825" s="1"/>
      <c r="K825" s="1"/>
    </row>
    <row r="826" spans="1:11" x14ac:dyDescent="0.25">
      <c r="A826" s="5"/>
      <c r="B826" s="5">
        <f>Movimientos_Actinver[[#This Row],[DATE]]</f>
        <v>0</v>
      </c>
      <c r="C826" s="6"/>
      <c r="D826" s="1" t="s">
        <v>22</v>
      </c>
      <c r="E826" s="1" t="s">
        <v>22</v>
      </c>
      <c r="F826" s="1"/>
      <c r="G826" s="1"/>
      <c r="H826" s="1">
        <f>Movimientos_Actinver[[#This Row],[TITLES]]*Movimientos_Actinver[[#This Row],[VALUE]]</f>
        <v>0</v>
      </c>
      <c r="I826" s="1"/>
      <c r="J826" s="1"/>
      <c r="K826" s="1"/>
    </row>
    <row r="827" spans="1:11" x14ac:dyDescent="0.25">
      <c r="A827" s="5"/>
      <c r="B827" s="5">
        <f>Movimientos_Actinver[[#This Row],[DATE]]</f>
        <v>0</v>
      </c>
      <c r="C827" s="6"/>
      <c r="D827" s="1" t="s">
        <v>22</v>
      </c>
      <c r="E827" s="1" t="s">
        <v>22</v>
      </c>
      <c r="F827" s="1"/>
      <c r="G827" s="1"/>
      <c r="H827" s="1">
        <f>Movimientos_Actinver[[#This Row],[TITLES]]*Movimientos_Actinver[[#This Row],[VALUE]]</f>
        <v>0</v>
      </c>
      <c r="I827" s="1"/>
      <c r="J827" s="1"/>
      <c r="K827" s="1"/>
    </row>
    <row r="828" spans="1:11" x14ac:dyDescent="0.25">
      <c r="A828" s="5"/>
      <c r="B828" s="5">
        <f>Movimientos_Actinver[[#This Row],[DATE]]</f>
        <v>0</v>
      </c>
      <c r="C828" s="6"/>
      <c r="D828" s="1" t="s">
        <v>22</v>
      </c>
      <c r="E828" s="1" t="s">
        <v>22</v>
      </c>
      <c r="F828" s="1"/>
      <c r="G828" s="1"/>
      <c r="H828" s="1">
        <f>Movimientos_Actinver[[#This Row],[TITLES]]*Movimientos_Actinver[[#This Row],[VALUE]]</f>
        <v>0</v>
      </c>
      <c r="I828" s="1"/>
      <c r="J828" s="1"/>
      <c r="K828" s="1"/>
    </row>
    <row r="829" spans="1:11" x14ac:dyDescent="0.25">
      <c r="A829" s="5"/>
      <c r="B829" s="5">
        <f>Movimientos_Actinver[[#This Row],[DATE]]</f>
        <v>0</v>
      </c>
      <c r="C829" s="6"/>
      <c r="D829" s="1" t="s">
        <v>22</v>
      </c>
      <c r="E829" s="1" t="s">
        <v>22</v>
      </c>
      <c r="F829" s="1"/>
      <c r="G829" s="1"/>
      <c r="H829" s="1">
        <f>Movimientos_Actinver[[#This Row],[TITLES]]*Movimientos_Actinver[[#This Row],[VALUE]]</f>
        <v>0</v>
      </c>
      <c r="I829" s="1"/>
      <c r="J829" s="1"/>
      <c r="K829" s="1"/>
    </row>
    <row r="830" spans="1:11" x14ac:dyDescent="0.25">
      <c r="A830" s="5"/>
      <c r="B830" s="5">
        <f>Movimientos_Actinver[[#This Row],[DATE]]</f>
        <v>0</v>
      </c>
      <c r="C830" s="6"/>
      <c r="D830" s="1" t="s">
        <v>1714</v>
      </c>
      <c r="E830" s="1" t="s">
        <v>1715</v>
      </c>
      <c r="F830" s="1"/>
      <c r="G830" s="1"/>
      <c r="H830" s="1">
        <f>Movimientos_Actinver[[#This Row],[TITLES]]*Movimientos_Actinver[[#This Row],[VALUE]]</f>
        <v>0</v>
      </c>
      <c r="I830" s="1"/>
      <c r="J830" s="1"/>
      <c r="K830" s="1"/>
    </row>
    <row r="831" spans="1:11" x14ac:dyDescent="0.25">
      <c r="A831" s="5"/>
      <c r="B831" s="5">
        <f>Movimientos_Actinver[[#This Row],[DATE]]</f>
        <v>0</v>
      </c>
      <c r="C831" s="6"/>
      <c r="D831" s="1" t="s">
        <v>22</v>
      </c>
      <c r="E831" s="1" t="s">
        <v>22</v>
      </c>
      <c r="F831" s="1"/>
      <c r="G831" s="1"/>
      <c r="H831" s="1">
        <f>Movimientos_Actinver[[#This Row],[TITLES]]*Movimientos_Actinver[[#This Row],[VALUE]]</f>
        <v>0</v>
      </c>
      <c r="I831" s="1"/>
      <c r="J831" s="1"/>
      <c r="K831" s="1"/>
    </row>
    <row r="832" spans="1:11" x14ac:dyDescent="0.25">
      <c r="A832" s="5"/>
      <c r="B832" s="5">
        <f>Movimientos_Actinver[[#This Row],[DATE]]</f>
        <v>0</v>
      </c>
      <c r="C832" s="6"/>
      <c r="D832" s="1" t="s">
        <v>22</v>
      </c>
      <c r="E832" s="1" t="s">
        <v>22</v>
      </c>
      <c r="F832" s="1"/>
      <c r="G832" s="1"/>
      <c r="H832" s="1">
        <f>Movimientos_Actinver[[#This Row],[TITLES]]*Movimientos_Actinver[[#This Row],[VALUE]]</f>
        <v>0</v>
      </c>
      <c r="I832" s="1"/>
      <c r="J832" s="1"/>
      <c r="K832" s="1"/>
    </row>
    <row r="833" spans="1:11" x14ac:dyDescent="0.25">
      <c r="A833" s="5"/>
      <c r="B833" s="5">
        <f>Movimientos_Actinver[[#This Row],[DATE]]</f>
        <v>0</v>
      </c>
      <c r="C833" s="6"/>
      <c r="D833" s="1" t="s">
        <v>22</v>
      </c>
      <c r="E833" s="1" t="s">
        <v>22</v>
      </c>
      <c r="F833" s="1"/>
      <c r="G833" s="1"/>
      <c r="H833" s="1">
        <f>Movimientos_Actinver[[#This Row],[TITLES]]*Movimientos_Actinver[[#This Row],[VALUE]]</f>
        <v>0</v>
      </c>
      <c r="I833" s="1"/>
      <c r="J833" s="1"/>
      <c r="K833" s="1"/>
    </row>
    <row r="834" spans="1:11" x14ac:dyDescent="0.25">
      <c r="A834" s="5"/>
      <c r="B834" s="5">
        <f>Movimientos_Actinver[[#This Row],[DATE]]</f>
        <v>0</v>
      </c>
      <c r="C834" s="6"/>
      <c r="D834" s="1" t="s">
        <v>22</v>
      </c>
      <c r="E834" s="1" t="s">
        <v>22</v>
      </c>
      <c r="F834" s="1"/>
      <c r="G834" s="1"/>
      <c r="H834" s="1">
        <f>Movimientos_Actinver[[#This Row],[TITLES]]*Movimientos_Actinver[[#This Row],[VALUE]]</f>
        <v>0</v>
      </c>
      <c r="I834" s="1"/>
      <c r="J834" s="1"/>
      <c r="K834" s="1"/>
    </row>
    <row r="835" spans="1:11" x14ac:dyDescent="0.25">
      <c r="A835" s="5"/>
      <c r="B835" s="5">
        <f>Movimientos_Actinver[[#This Row],[DATE]]</f>
        <v>0</v>
      </c>
      <c r="C835" s="6"/>
      <c r="D835" s="1" t="s">
        <v>22</v>
      </c>
      <c r="E835" s="1" t="s">
        <v>22</v>
      </c>
      <c r="F835" s="1"/>
      <c r="G835" s="1"/>
      <c r="H835" s="1">
        <f>Movimientos_Actinver[[#This Row],[TITLES]]*Movimientos_Actinver[[#This Row],[VALUE]]</f>
        <v>0</v>
      </c>
      <c r="I835" s="1"/>
      <c r="J835" s="1"/>
      <c r="K835" s="1"/>
    </row>
    <row r="836" spans="1:11" x14ac:dyDescent="0.25">
      <c r="A836" s="5"/>
      <c r="B836" s="5">
        <f>Movimientos_Actinver[[#This Row],[DATE]]</f>
        <v>0</v>
      </c>
      <c r="C836" s="6"/>
      <c r="D836" s="1" t="s">
        <v>22</v>
      </c>
      <c r="E836" s="1" t="s">
        <v>22</v>
      </c>
      <c r="F836" s="1"/>
      <c r="G836" s="1"/>
      <c r="H836" s="1">
        <f>Movimientos_Actinver[[#This Row],[TITLES]]*Movimientos_Actinver[[#This Row],[VALUE]]</f>
        <v>0</v>
      </c>
      <c r="I836" s="1"/>
      <c r="J836" s="1"/>
      <c r="K836" s="1"/>
    </row>
    <row r="837" spans="1:11" x14ac:dyDescent="0.25">
      <c r="A837" s="5"/>
      <c r="B837" s="5">
        <f>Movimientos_Actinver[[#This Row],[DATE]]</f>
        <v>0</v>
      </c>
      <c r="C837" s="6"/>
      <c r="D837" s="1" t="s">
        <v>22</v>
      </c>
      <c r="E837" s="1" t="s">
        <v>22</v>
      </c>
      <c r="F837" s="1"/>
      <c r="G837" s="1"/>
      <c r="H837" s="1">
        <f>Movimientos_Actinver[[#This Row],[TITLES]]*Movimientos_Actinver[[#This Row],[VALUE]]</f>
        <v>0</v>
      </c>
      <c r="I837" s="1"/>
      <c r="J837" s="1"/>
      <c r="K837" s="1"/>
    </row>
    <row r="838" spans="1:11" x14ac:dyDescent="0.25">
      <c r="A838" s="5"/>
      <c r="B838" s="5">
        <f>Movimientos_Actinver[[#This Row],[DATE]]</f>
        <v>0</v>
      </c>
      <c r="C838" s="6"/>
      <c r="D838" s="1" t="s">
        <v>22</v>
      </c>
      <c r="E838" s="1" t="s">
        <v>22</v>
      </c>
      <c r="F838" s="1"/>
      <c r="G838" s="1"/>
      <c r="H838" s="1">
        <f>Movimientos_Actinver[[#This Row],[TITLES]]*Movimientos_Actinver[[#This Row],[VALUE]]</f>
        <v>0</v>
      </c>
      <c r="I838" s="1"/>
      <c r="J838" s="1"/>
      <c r="K838" s="1"/>
    </row>
    <row r="839" spans="1:11" x14ac:dyDescent="0.25">
      <c r="A839" s="5"/>
      <c r="B839" s="5">
        <f>Movimientos_Actinver[[#This Row],[DATE]]</f>
        <v>0</v>
      </c>
      <c r="C839" s="6"/>
      <c r="D839" s="1" t="s">
        <v>22</v>
      </c>
      <c r="E839" s="1" t="s">
        <v>22</v>
      </c>
      <c r="F839" s="1"/>
      <c r="G839" s="1"/>
      <c r="H839" s="1">
        <f>Movimientos_Actinver[[#This Row],[TITLES]]*Movimientos_Actinver[[#This Row],[VALUE]]</f>
        <v>0</v>
      </c>
      <c r="I839" s="1"/>
      <c r="J839" s="1"/>
      <c r="K839" s="1"/>
    </row>
    <row r="840" spans="1:11" x14ac:dyDescent="0.25">
      <c r="A840" s="5"/>
      <c r="B840" s="5">
        <f>Movimientos_Actinver[[#This Row],[DATE]]</f>
        <v>0</v>
      </c>
      <c r="C840" s="6"/>
      <c r="D840" s="1" t="s">
        <v>22</v>
      </c>
      <c r="E840" s="1" t="s">
        <v>22</v>
      </c>
      <c r="F840" s="1"/>
      <c r="G840" s="1"/>
      <c r="H840" s="1">
        <f>Movimientos_Actinver[[#This Row],[TITLES]]*Movimientos_Actinver[[#This Row],[VALUE]]</f>
        <v>0</v>
      </c>
      <c r="I840" s="1"/>
      <c r="J840" s="1"/>
      <c r="K840" s="1"/>
    </row>
    <row r="841" spans="1:11" x14ac:dyDescent="0.25">
      <c r="A841" s="5"/>
      <c r="B841" s="5">
        <f>Movimientos_Actinver[[#This Row],[DATE]]</f>
        <v>0</v>
      </c>
      <c r="C841" s="6"/>
      <c r="D841" s="1" t="s">
        <v>22</v>
      </c>
      <c r="E841" s="1" t="s">
        <v>22</v>
      </c>
      <c r="F841" s="1"/>
      <c r="G841" s="1"/>
      <c r="H841" s="1">
        <f>Movimientos_Actinver[[#This Row],[TITLES]]*Movimientos_Actinver[[#This Row],[VALUE]]</f>
        <v>0</v>
      </c>
      <c r="I841" s="1"/>
      <c r="J841" s="1"/>
      <c r="K841" s="1"/>
    </row>
    <row r="842" spans="1:11" x14ac:dyDescent="0.25">
      <c r="A842" s="5"/>
      <c r="B842" s="5">
        <f>Movimientos_Actinver[[#This Row],[DATE]]</f>
        <v>0</v>
      </c>
      <c r="C842" s="6"/>
      <c r="D842" s="1" t="s">
        <v>22</v>
      </c>
      <c r="E842" s="1" t="s">
        <v>22</v>
      </c>
      <c r="F842" s="1"/>
      <c r="G842" s="1"/>
      <c r="H842" s="1">
        <f>Movimientos_Actinver[[#This Row],[TITLES]]*Movimientos_Actinver[[#This Row],[VALUE]]</f>
        <v>0</v>
      </c>
      <c r="I842" s="1"/>
      <c r="J842" s="1"/>
      <c r="K842" s="1"/>
    </row>
    <row r="843" spans="1:11" x14ac:dyDescent="0.25">
      <c r="A843" s="5"/>
      <c r="B843" s="5">
        <f>Movimientos_Actinver[[#This Row],[DATE]]</f>
        <v>0</v>
      </c>
      <c r="C843" s="6"/>
      <c r="D843" s="1" t="s">
        <v>22</v>
      </c>
      <c r="E843" s="1" t="s">
        <v>22</v>
      </c>
      <c r="F843" s="1"/>
      <c r="G843" s="1"/>
      <c r="H843" s="1">
        <f>Movimientos_Actinver[[#This Row],[TITLES]]*Movimientos_Actinver[[#This Row],[VALUE]]</f>
        <v>0</v>
      </c>
      <c r="I843" s="1"/>
      <c r="J843" s="1"/>
      <c r="K843" s="1"/>
    </row>
    <row r="844" spans="1:11" x14ac:dyDescent="0.25">
      <c r="A844" s="5"/>
      <c r="B844" s="5">
        <f>Movimientos_Actinver[[#This Row],[DATE]]</f>
        <v>0</v>
      </c>
      <c r="C844" s="6"/>
      <c r="D844" s="1" t="s">
        <v>22</v>
      </c>
      <c r="E844" s="1" t="s">
        <v>22</v>
      </c>
      <c r="F844" s="1"/>
      <c r="G844" s="1"/>
      <c r="H844" s="1">
        <f>Movimientos_Actinver[[#This Row],[TITLES]]*Movimientos_Actinver[[#This Row],[VALUE]]</f>
        <v>0</v>
      </c>
      <c r="I844" s="1"/>
      <c r="J844" s="1"/>
      <c r="K844" s="1"/>
    </row>
    <row r="845" spans="1:11" x14ac:dyDescent="0.25">
      <c r="A845" s="5"/>
      <c r="B845" s="5">
        <f>Movimientos_Actinver[[#This Row],[DATE]]</f>
        <v>0</v>
      </c>
      <c r="C845" s="6"/>
      <c r="D845" s="1" t="s">
        <v>22</v>
      </c>
      <c r="E845" s="1" t="s">
        <v>22</v>
      </c>
      <c r="F845" s="1"/>
      <c r="G845" s="1"/>
      <c r="H845" s="1">
        <f>Movimientos_Actinver[[#This Row],[TITLES]]*Movimientos_Actinver[[#This Row],[VALUE]]</f>
        <v>0</v>
      </c>
      <c r="I845" s="1"/>
      <c r="J845" s="1"/>
      <c r="K845" s="1"/>
    </row>
    <row r="846" spans="1:11" x14ac:dyDescent="0.25">
      <c r="A846" s="5"/>
      <c r="B846" s="5">
        <f>Movimientos_Actinver[[#This Row],[DATE]]</f>
        <v>0</v>
      </c>
      <c r="C846" s="6"/>
      <c r="D846" s="1" t="s">
        <v>22</v>
      </c>
      <c r="E846" s="1" t="s">
        <v>22</v>
      </c>
      <c r="F846" s="1"/>
      <c r="G846" s="1"/>
      <c r="H846" s="1">
        <f>Movimientos_Actinver[[#This Row],[TITLES]]*Movimientos_Actinver[[#This Row],[VALUE]]</f>
        <v>0</v>
      </c>
      <c r="I846" s="1"/>
      <c r="J846" s="1"/>
      <c r="K846" s="1"/>
    </row>
    <row r="847" spans="1:11" x14ac:dyDescent="0.25">
      <c r="A847" s="5"/>
      <c r="B847" s="5">
        <f>Movimientos_Actinver[[#This Row],[DATE]]</f>
        <v>0</v>
      </c>
      <c r="C847" s="6"/>
      <c r="D847" s="1" t="s">
        <v>22</v>
      </c>
      <c r="E847" s="1" t="s">
        <v>22</v>
      </c>
      <c r="F847" s="1"/>
      <c r="G847" s="1"/>
      <c r="H847" s="1">
        <f>Movimientos_Actinver[[#This Row],[TITLES]]*Movimientos_Actinver[[#This Row],[VALUE]]</f>
        <v>0</v>
      </c>
      <c r="I847" s="1"/>
      <c r="J847" s="1"/>
      <c r="K847" s="1"/>
    </row>
    <row r="848" spans="1:11" x14ac:dyDescent="0.25">
      <c r="A848" s="5"/>
      <c r="B848" s="5">
        <f>Movimientos_Actinver[[#This Row],[DATE]]</f>
        <v>0</v>
      </c>
      <c r="C848" s="6"/>
      <c r="D848" s="1" t="s">
        <v>22</v>
      </c>
      <c r="E848" s="1" t="s">
        <v>22</v>
      </c>
      <c r="F848" s="1"/>
      <c r="G848" s="1"/>
      <c r="H848" s="1">
        <f>Movimientos_Actinver[[#This Row],[TITLES]]*Movimientos_Actinver[[#This Row],[VALUE]]</f>
        <v>0</v>
      </c>
      <c r="I848" s="1"/>
      <c r="J848" s="1"/>
      <c r="K848" s="1"/>
    </row>
    <row r="849" spans="1:11" x14ac:dyDescent="0.25">
      <c r="A849" s="5"/>
      <c r="B849" s="5">
        <f>Movimientos_Actinver[[#This Row],[DATE]]</f>
        <v>0</v>
      </c>
      <c r="C849" s="6"/>
      <c r="D849" s="1" t="s">
        <v>22</v>
      </c>
      <c r="E849" s="1" t="s">
        <v>22</v>
      </c>
      <c r="F849" s="1"/>
      <c r="G849" s="1"/>
      <c r="H849" s="1">
        <f>Movimientos_Actinver[[#This Row],[TITLES]]*Movimientos_Actinver[[#This Row],[VALUE]]</f>
        <v>0</v>
      </c>
      <c r="I849" s="1"/>
      <c r="J849" s="1"/>
      <c r="K849" s="1"/>
    </row>
    <row r="850" spans="1:11" x14ac:dyDescent="0.25">
      <c r="A850" s="5"/>
      <c r="B850" s="5">
        <f>Movimientos_Actinver[[#This Row],[DATE]]</f>
        <v>0</v>
      </c>
      <c r="C850" s="6"/>
      <c r="D850" s="1" t="s">
        <v>22</v>
      </c>
      <c r="E850" s="1" t="s">
        <v>22</v>
      </c>
      <c r="F850" s="1"/>
      <c r="G850" s="1"/>
      <c r="H850" s="1">
        <f>Movimientos_Actinver[[#This Row],[TITLES]]*Movimientos_Actinver[[#This Row],[VALUE]]</f>
        <v>0</v>
      </c>
      <c r="I850" s="1"/>
      <c r="J850" s="1"/>
      <c r="K850" s="1"/>
    </row>
    <row r="851" spans="1:11" x14ac:dyDescent="0.25">
      <c r="A851" s="5"/>
      <c r="B851" s="5">
        <f>Movimientos_Actinver[[#This Row],[DATE]]</f>
        <v>0</v>
      </c>
      <c r="C851" s="6"/>
      <c r="D851" s="1" t="s">
        <v>22</v>
      </c>
      <c r="E851" s="1" t="s">
        <v>22</v>
      </c>
      <c r="F851" s="1"/>
      <c r="G851" s="1"/>
      <c r="H851" s="1">
        <f>Movimientos_Actinver[[#This Row],[TITLES]]*Movimientos_Actinver[[#This Row],[VALUE]]</f>
        <v>0</v>
      </c>
      <c r="I851" s="1"/>
      <c r="J851" s="1"/>
      <c r="K851" s="1"/>
    </row>
    <row r="852" spans="1:11" x14ac:dyDescent="0.25">
      <c r="A852" s="5"/>
      <c r="B852" s="5">
        <f>Movimientos_Actinver[[#This Row],[DATE]]</f>
        <v>0</v>
      </c>
      <c r="C852" s="6"/>
      <c r="D852" s="1" t="s">
        <v>22</v>
      </c>
      <c r="E852" s="1" t="s">
        <v>22</v>
      </c>
      <c r="F852" s="1"/>
      <c r="G852" s="1"/>
      <c r="H852" s="1">
        <f>Movimientos_Actinver[[#This Row],[TITLES]]*Movimientos_Actinver[[#This Row],[VALUE]]</f>
        <v>0</v>
      </c>
      <c r="I852" s="1"/>
      <c r="J852" s="1"/>
      <c r="K852" s="1"/>
    </row>
    <row r="853" spans="1:11" x14ac:dyDescent="0.25">
      <c r="A853" s="5"/>
      <c r="B853" s="5">
        <f>Movimientos_Actinver[[#This Row],[DATE]]</f>
        <v>0</v>
      </c>
      <c r="C853" s="6"/>
      <c r="D853" s="1" t="s">
        <v>22</v>
      </c>
      <c r="E853" s="1" t="s">
        <v>22</v>
      </c>
      <c r="F853" s="1"/>
      <c r="G853" s="1"/>
      <c r="H853" s="1">
        <f>Movimientos_Actinver[[#This Row],[TITLES]]*Movimientos_Actinver[[#This Row],[VALUE]]</f>
        <v>0</v>
      </c>
      <c r="I853" s="1"/>
      <c r="J853" s="1"/>
      <c r="K853" s="1"/>
    </row>
    <row r="854" spans="1:11" x14ac:dyDescent="0.25">
      <c r="A854" s="5"/>
      <c r="B854" s="5">
        <f>Movimientos_Actinver[[#This Row],[DATE]]</f>
        <v>0</v>
      </c>
      <c r="C854" s="6"/>
      <c r="D854" s="1" t="s">
        <v>22</v>
      </c>
      <c r="E854" s="1" t="s">
        <v>22</v>
      </c>
      <c r="F854" s="1"/>
      <c r="G854" s="1"/>
      <c r="H854" s="1">
        <f>Movimientos_Actinver[[#This Row],[TITLES]]*Movimientos_Actinver[[#This Row],[VALUE]]</f>
        <v>0</v>
      </c>
      <c r="I854" s="1"/>
      <c r="J854" s="1"/>
      <c r="K854" s="1"/>
    </row>
    <row r="855" spans="1:11" x14ac:dyDescent="0.25">
      <c r="A855" s="5"/>
      <c r="B855" s="5">
        <f>Movimientos_Actinver[[#This Row],[DATE]]</f>
        <v>0</v>
      </c>
      <c r="C855" s="6"/>
      <c r="D855" s="1" t="s">
        <v>22</v>
      </c>
      <c r="E855" s="1" t="s">
        <v>22</v>
      </c>
      <c r="F855" s="1"/>
      <c r="G855" s="1"/>
      <c r="H855" s="1">
        <f>Movimientos_Actinver[[#This Row],[TITLES]]*Movimientos_Actinver[[#This Row],[VALUE]]</f>
        <v>0</v>
      </c>
      <c r="I855" s="1"/>
      <c r="J855" s="1"/>
      <c r="K855" s="1"/>
    </row>
    <row r="856" spans="1:11" x14ac:dyDescent="0.25">
      <c r="A856" s="5"/>
      <c r="B856" s="5">
        <f>Movimientos_Actinver[[#This Row],[DATE]]</f>
        <v>0</v>
      </c>
      <c r="C856" s="6"/>
      <c r="D856" s="1" t="s">
        <v>22</v>
      </c>
      <c r="E856" s="1" t="s">
        <v>22</v>
      </c>
      <c r="F856" s="1"/>
      <c r="G856" s="1"/>
      <c r="H856" s="1">
        <f>Movimientos_Actinver[[#This Row],[TITLES]]*Movimientos_Actinver[[#This Row],[VALUE]]</f>
        <v>0</v>
      </c>
      <c r="I856" s="1"/>
      <c r="J856" s="1"/>
      <c r="K856" s="1"/>
    </row>
    <row r="857" spans="1:11" x14ac:dyDescent="0.25">
      <c r="A857" s="5"/>
      <c r="B857" s="5">
        <f>Movimientos_Actinver[[#This Row],[DATE]]</f>
        <v>0</v>
      </c>
      <c r="C857" s="6"/>
      <c r="D857" s="1" t="s">
        <v>22</v>
      </c>
      <c r="E857" s="1" t="s">
        <v>22</v>
      </c>
      <c r="F857" s="1"/>
      <c r="G857" s="1"/>
      <c r="H857" s="1">
        <f>Movimientos_Actinver[[#This Row],[TITLES]]*Movimientos_Actinver[[#This Row],[VALUE]]</f>
        <v>0</v>
      </c>
      <c r="I857" s="1"/>
      <c r="J857" s="1"/>
      <c r="K857" s="1"/>
    </row>
    <row r="858" spans="1:11" x14ac:dyDescent="0.25">
      <c r="A858" s="5"/>
      <c r="B858" s="5">
        <f>Movimientos_Actinver[[#This Row],[DATE]]</f>
        <v>0</v>
      </c>
      <c r="C858" s="6"/>
      <c r="D858" s="1" t="s">
        <v>22</v>
      </c>
      <c r="E858" s="1" t="s">
        <v>22</v>
      </c>
      <c r="F858" s="1"/>
      <c r="G858" s="1"/>
      <c r="H858" s="1">
        <f>Movimientos_Actinver[[#This Row],[TITLES]]*Movimientos_Actinver[[#This Row],[VALUE]]</f>
        <v>0</v>
      </c>
      <c r="I858" s="1"/>
      <c r="J858" s="1"/>
      <c r="K858" s="1"/>
    </row>
    <row r="859" spans="1:11" x14ac:dyDescent="0.25">
      <c r="A859" s="5"/>
      <c r="B859" s="5">
        <f>Movimientos_Actinver[[#This Row],[DATE]]</f>
        <v>0</v>
      </c>
      <c r="C859" s="6"/>
      <c r="D859" s="1" t="s">
        <v>22</v>
      </c>
      <c r="E859" s="1" t="s">
        <v>22</v>
      </c>
      <c r="F859" s="1"/>
      <c r="G859" s="1"/>
      <c r="H859" s="1">
        <f>Movimientos_Actinver[[#This Row],[TITLES]]*Movimientos_Actinver[[#This Row],[VALUE]]</f>
        <v>0</v>
      </c>
      <c r="I859" s="1"/>
      <c r="J859" s="1"/>
      <c r="K859" s="1"/>
    </row>
    <row r="860" spans="1:11" x14ac:dyDescent="0.25">
      <c r="A860" s="5"/>
      <c r="B860" s="5">
        <f>Movimientos_Actinver[[#This Row],[DATE]]</f>
        <v>0</v>
      </c>
      <c r="C860" s="6"/>
      <c r="D860" s="1" t="s">
        <v>22</v>
      </c>
      <c r="E860" s="1" t="s">
        <v>22</v>
      </c>
      <c r="F860" s="1"/>
      <c r="G860" s="1"/>
      <c r="H860" s="1">
        <f>Movimientos_Actinver[[#This Row],[TITLES]]*Movimientos_Actinver[[#This Row],[VALUE]]</f>
        <v>0</v>
      </c>
      <c r="I860" s="1"/>
      <c r="J860" s="1"/>
      <c r="K860" s="1"/>
    </row>
    <row r="861" spans="1:11" x14ac:dyDescent="0.25">
      <c r="A861" s="5"/>
      <c r="B861" s="5">
        <f>Movimientos_Actinver[[#This Row],[DATE]]</f>
        <v>0</v>
      </c>
      <c r="C861" s="6"/>
      <c r="D861" s="1" t="s">
        <v>22</v>
      </c>
      <c r="E861" s="1" t="s">
        <v>22</v>
      </c>
      <c r="F861" s="1"/>
      <c r="G861" s="1"/>
      <c r="H861" s="1">
        <f>Movimientos_Actinver[[#This Row],[TITLES]]*Movimientos_Actinver[[#This Row],[VALUE]]</f>
        <v>0</v>
      </c>
      <c r="I861" s="1"/>
      <c r="J861" s="1"/>
      <c r="K861" s="1"/>
    </row>
    <row r="862" spans="1:11" x14ac:dyDescent="0.25">
      <c r="A862" s="5"/>
      <c r="B862" s="5">
        <f>Movimientos_Actinver[[#This Row],[DATE]]</f>
        <v>0</v>
      </c>
      <c r="C862" s="6"/>
      <c r="D862" s="1" t="s">
        <v>22</v>
      </c>
      <c r="E862" s="1" t="s">
        <v>22</v>
      </c>
      <c r="F862" s="1"/>
      <c r="G862" s="1"/>
      <c r="H862" s="1">
        <f>Movimientos_Actinver[[#This Row],[TITLES]]*Movimientos_Actinver[[#This Row],[VALUE]]</f>
        <v>0</v>
      </c>
      <c r="I862" s="1"/>
      <c r="J862" s="1"/>
      <c r="K862" s="1"/>
    </row>
    <row r="863" spans="1:11" x14ac:dyDescent="0.25">
      <c r="A863" s="5"/>
      <c r="B863" s="5">
        <f>Movimientos_Actinver[[#This Row],[DATE]]</f>
        <v>0</v>
      </c>
      <c r="C863" s="6"/>
      <c r="D863" s="1" t="s">
        <v>22</v>
      </c>
      <c r="E863" s="1" t="s">
        <v>22</v>
      </c>
      <c r="F863" s="1"/>
      <c r="G863" s="1"/>
      <c r="H863" s="1">
        <f>Movimientos_Actinver[[#This Row],[TITLES]]*Movimientos_Actinver[[#This Row],[VALUE]]</f>
        <v>0</v>
      </c>
      <c r="I863" s="1"/>
      <c r="J863" s="1"/>
      <c r="K863" s="1"/>
    </row>
    <row r="864" spans="1:11" x14ac:dyDescent="0.25">
      <c r="A864" s="5"/>
      <c r="B864" s="5">
        <f>Movimientos_Actinver[[#This Row],[DATE]]</f>
        <v>0</v>
      </c>
      <c r="C864" s="6"/>
      <c r="D864" s="1" t="s">
        <v>22</v>
      </c>
      <c r="E864" s="1" t="s">
        <v>22</v>
      </c>
      <c r="F864" s="1"/>
      <c r="G864" s="1"/>
      <c r="H864" s="1">
        <f>Movimientos_Actinver[[#This Row],[TITLES]]*Movimientos_Actinver[[#This Row],[VALUE]]</f>
        <v>0</v>
      </c>
      <c r="I864" s="1"/>
      <c r="J864" s="1"/>
      <c r="K864" s="1"/>
    </row>
    <row r="865" spans="1:11" x14ac:dyDescent="0.25">
      <c r="A865" s="5"/>
      <c r="B865" s="5">
        <f>Movimientos_Actinver[[#This Row],[DATE]]</f>
        <v>0</v>
      </c>
      <c r="C865" s="6"/>
      <c r="D865" s="1" t="s">
        <v>22</v>
      </c>
      <c r="E865" s="1" t="s">
        <v>22</v>
      </c>
      <c r="F865" s="1"/>
      <c r="G865" s="1"/>
      <c r="H865" s="1">
        <f>Movimientos_Actinver[[#This Row],[TITLES]]*Movimientos_Actinver[[#This Row],[VALUE]]</f>
        <v>0</v>
      </c>
      <c r="I865" s="1"/>
      <c r="J865" s="1"/>
      <c r="K865" s="1"/>
    </row>
    <row r="866" spans="1:11" x14ac:dyDescent="0.25">
      <c r="A866" s="5"/>
      <c r="B866" s="5">
        <f>Movimientos_Actinver[[#This Row],[DATE]]</f>
        <v>0</v>
      </c>
      <c r="C866" s="6"/>
      <c r="D866" s="1" t="s">
        <v>22</v>
      </c>
      <c r="E866" s="1" t="s">
        <v>22</v>
      </c>
      <c r="F866" s="1"/>
      <c r="G866" s="1"/>
      <c r="H866" s="1">
        <f>Movimientos_Actinver[[#This Row],[TITLES]]*Movimientos_Actinver[[#This Row],[VALUE]]</f>
        <v>0</v>
      </c>
      <c r="I866" s="1"/>
      <c r="J866" s="1"/>
      <c r="K866" s="1"/>
    </row>
    <row r="867" spans="1:11" x14ac:dyDescent="0.25">
      <c r="A867" s="5"/>
      <c r="B867" s="5">
        <f>Movimientos_Actinver[[#This Row],[DATE]]</f>
        <v>0</v>
      </c>
      <c r="C867" s="6"/>
      <c r="D867" s="1" t="s">
        <v>22</v>
      </c>
      <c r="E867" s="1" t="s">
        <v>22</v>
      </c>
      <c r="F867" s="1"/>
      <c r="G867" s="1"/>
      <c r="H867" s="1">
        <f>Movimientos_Actinver[[#This Row],[TITLES]]*Movimientos_Actinver[[#This Row],[VALUE]]</f>
        <v>0</v>
      </c>
      <c r="I867" s="1"/>
      <c r="J867" s="1"/>
      <c r="K867" s="1"/>
    </row>
    <row r="868" spans="1:11" x14ac:dyDescent="0.25">
      <c r="A868" s="5"/>
      <c r="B868" s="5">
        <f>Movimientos_Actinver[[#This Row],[DATE]]</f>
        <v>0</v>
      </c>
      <c r="C868" s="6"/>
      <c r="D868" s="1" t="s">
        <v>22</v>
      </c>
      <c r="E868" s="1" t="s">
        <v>22</v>
      </c>
      <c r="F868" s="1"/>
      <c r="G868" s="1"/>
      <c r="H868" s="1">
        <f>Movimientos_Actinver[[#This Row],[TITLES]]*Movimientos_Actinver[[#This Row],[VALUE]]</f>
        <v>0</v>
      </c>
      <c r="I868" s="1"/>
      <c r="J868" s="1"/>
      <c r="K868" s="1"/>
    </row>
    <row r="869" spans="1:11" x14ac:dyDescent="0.25">
      <c r="A869" s="5"/>
      <c r="B869" s="5">
        <f>Movimientos_Actinver[[#This Row],[DATE]]</f>
        <v>0</v>
      </c>
      <c r="C869" s="6"/>
      <c r="D869" s="1" t="s">
        <v>1716</v>
      </c>
      <c r="E869" s="1" t="s">
        <v>22</v>
      </c>
      <c r="F869" s="1"/>
      <c r="G869" s="1"/>
      <c r="H869" s="1">
        <f>Movimientos_Actinver[[#This Row],[TITLES]]*Movimientos_Actinver[[#This Row],[VALUE]]</f>
        <v>0</v>
      </c>
      <c r="I869" s="1"/>
      <c r="J869" s="1"/>
      <c r="K869" s="1"/>
    </row>
    <row r="870" spans="1:11" x14ac:dyDescent="0.25">
      <c r="A870" s="5"/>
      <c r="B870" s="5">
        <f>Movimientos_Actinver[[#This Row],[DATE]]</f>
        <v>0</v>
      </c>
      <c r="C870" s="6"/>
      <c r="D870" s="1" t="s">
        <v>22</v>
      </c>
      <c r="E870" s="1" t="s">
        <v>22</v>
      </c>
      <c r="F870" s="1"/>
      <c r="G870" s="1"/>
      <c r="H870" s="1">
        <f>Movimientos_Actinver[[#This Row],[TITLES]]*Movimientos_Actinver[[#This Row],[VALUE]]</f>
        <v>0</v>
      </c>
      <c r="I870" s="1"/>
      <c r="J870" s="1"/>
      <c r="K870" s="1"/>
    </row>
    <row r="871" spans="1:11" x14ac:dyDescent="0.25">
      <c r="A871" s="5"/>
      <c r="B871" s="5">
        <f>Movimientos_Actinver[[#This Row],[DATE]]</f>
        <v>0</v>
      </c>
      <c r="C871" s="6"/>
      <c r="D871" s="1" t="s">
        <v>22</v>
      </c>
      <c r="E871" s="1" t="s">
        <v>22</v>
      </c>
      <c r="F871" s="1"/>
      <c r="G871" s="1"/>
      <c r="H871" s="1">
        <f>Movimientos_Actinver[[#This Row],[TITLES]]*Movimientos_Actinver[[#This Row],[VALUE]]</f>
        <v>0</v>
      </c>
      <c r="I871" s="1"/>
      <c r="J871" s="1"/>
      <c r="K871" s="1"/>
    </row>
    <row r="872" spans="1:11" x14ac:dyDescent="0.25">
      <c r="A872" s="5"/>
      <c r="B872" s="5">
        <f>Movimientos_Actinver[[#This Row],[DATE]]</f>
        <v>0</v>
      </c>
      <c r="C872" s="6"/>
      <c r="D872" s="1" t="s">
        <v>22</v>
      </c>
      <c r="E872" s="1" t="s">
        <v>22</v>
      </c>
      <c r="F872" s="1"/>
      <c r="G872" s="1"/>
      <c r="H872" s="1">
        <f>Movimientos_Actinver[[#This Row],[TITLES]]*Movimientos_Actinver[[#This Row],[VALUE]]</f>
        <v>0</v>
      </c>
      <c r="I872" s="1"/>
      <c r="J872" s="1"/>
      <c r="K872" s="1"/>
    </row>
    <row r="873" spans="1:11" x14ac:dyDescent="0.25">
      <c r="A873" s="5"/>
      <c r="B873" s="5">
        <f>Movimientos_Actinver[[#This Row],[DATE]]</f>
        <v>0</v>
      </c>
      <c r="C873" s="6"/>
      <c r="D873" s="1" t="s">
        <v>22</v>
      </c>
      <c r="E873" s="1" t="s">
        <v>22</v>
      </c>
      <c r="F873" s="1"/>
      <c r="G873" s="1"/>
      <c r="H873" s="1">
        <f>Movimientos_Actinver[[#This Row],[TITLES]]*Movimientos_Actinver[[#This Row],[VALUE]]</f>
        <v>0</v>
      </c>
      <c r="I873" s="1"/>
      <c r="J873" s="1"/>
      <c r="K873" s="1"/>
    </row>
    <row r="874" spans="1:11" x14ac:dyDescent="0.25">
      <c r="A874" s="5"/>
      <c r="B874" s="5">
        <f>Movimientos_Actinver[[#This Row],[DATE]]</f>
        <v>0</v>
      </c>
      <c r="C874" s="6"/>
      <c r="D874" s="1" t="s">
        <v>22</v>
      </c>
      <c r="E874" s="1" t="s">
        <v>22</v>
      </c>
      <c r="F874" s="1"/>
      <c r="G874" s="1"/>
      <c r="H874" s="1">
        <f>Movimientos_Actinver[[#This Row],[TITLES]]*Movimientos_Actinver[[#This Row],[VALUE]]</f>
        <v>0</v>
      </c>
      <c r="I874" s="1"/>
      <c r="J874" s="1"/>
      <c r="K874" s="1"/>
    </row>
    <row r="875" spans="1:11" x14ac:dyDescent="0.25">
      <c r="A875" s="5"/>
      <c r="B875" s="5">
        <f>Movimientos_Actinver[[#This Row],[DATE]]</f>
        <v>0</v>
      </c>
      <c r="C875" s="6"/>
      <c r="D875" s="1" t="s">
        <v>22</v>
      </c>
      <c r="E875" s="1" t="s">
        <v>22</v>
      </c>
      <c r="F875" s="1"/>
      <c r="G875" s="1"/>
      <c r="H875" s="1">
        <f>Movimientos_Actinver[[#This Row],[TITLES]]*Movimientos_Actinver[[#This Row],[VALUE]]</f>
        <v>0</v>
      </c>
      <c r="I875" s="1"/>
      <c r="J875" s="1"/>
      <c r="K875" s="1"/>
    </row>
    <row r="876" spans="1:11" x14ac:dyDescent="0.25">
      <c r="A876" s="5"/>
      <c r="B876" s="5">
        <f>Movimientos_Actinver[[#This Row],[DATE]]</f>
        <v>0</v>
      </c>
      <c r="C876" s="6"/>
      <c r="D876" s="1" t="s">
        <v>22</v>
      </c>
      <c r="E876" s="1" t="s">
        <v>22</v>
      </c>
      <c r="F876" s="1"/>
      <c r="G876" s="1"/>
      <c r="H876" s="1">
        <f>Movimientos_Actinver[[#This Row],[TITLES]]*Movimientos_Actinver[[#This Row],[VALUE]]</f>
        <v>0</v>
      </c>
      <c r="I876" s="1"/>
      <c r="J876" s="1"/>
      <c r="K876" s="1"/>
    </row>
    <row r="877" spans="1:11" x14ac:dyDescent="0.25">
      <c r="A877" s="5"/>
      <c r="B877" s="5">
        <f>Movimientos_Actinver[[#This Row],[DATE]]</f>
        <v>0</v>
      </c>
      <c r="C877" s="6"/>
      <c r="D877" s="1" t="s">
        <v>22</v>
      </c>
      <c r="E877" s="1" t="s">
        <v>22</v>
      </c>
      <c r="F877" s="1"/>
      <c r="G877" s="1"/>
      <c r="H877" s="1">
        <f>Movimientos_Actinver[[#This Row],[TITLES]]*Movimientos_Actinver[[#This Row],[VALUE]]</f>
        <v>0</v>
      </c>
      <c r="I877" s="1"/>
      <c r="J877" s="1"/>
      <c r="K877" s="1"/>
    </row>
    <row r="878" spans="1:11" x14ac:dyDescent="0.25">
      <c r="A878" s="5"/>
      <c r="B878" s="5">
        <f>Movimientos_Actinver[[#This Row],[DATE]]</f>
        <v>0</v>
      </c>
      <c r="C878" s="6"/>
      <c r="D878" s="1" t="s">
        <v>22</v>
      </c>
      <c r="E878" s="1" t="s">
        <v>22</v>
      </c>
      <c r="F878" s="1"/>
      <c r="G878" s="1"/>
      <c r="H878" s="1">
        <f>Movimientos_Actinver[[#This Row],[TITLES]]*Movimientos_Actinver[[#This Row],[VALUE]]</f>
        <v>0</v>
      </c>
      <c r="I878" s="1"/>
      <c r="J878" s="1"/>
      <c r="K878" s="1"/>
    </row>
    <row r="879" spans="1:11" x14ac:dyDescent="0.25">
      <c r="A879" s="5"/>
      <c r="B879" s="5">
        <f>Movimientos_Actinver[[#This Row],[DATE]]</f>
        <v>0</v>
      </c>
      <c r="C879" s="6"/>
      <c r="D879" s="1" t="s">
        <v>22</v>
      </c>
      <c r="E879" s="1" t="s">
        <v>22</v>
      </c>
      <c r="F879" s="1"/>
      <c r="G879" s="1"/>
      <c r="H879" s="1">
        <f>Movimientos_Actinver[[#This Row],[TITLES]]*Movimientos_Actinver[[#This Row],[VALUE]]</f>
        <v>0</v>
      </c>
      <c r="I879" s="1"/>
      <c r="J879" s="1"/>
      <c r="K879" s="1"/>
    </row>
    <row r="880" spans="1:11" x14ac:dyDescent="0.25">
      <c r="A880" s="5"/>
      <c r="B880" s="5">
        <f>Movimientos_Actinver[[#This Row],[DATE]]</f>
        <v>0</v>
      </c>
      <c r="C880" s="6"/>
      <c r="D880" s="1" t="s">
        <v>22</v>
      </c>
      <c r="E880" s="1" t="s">
        <v>22</v>
      </c>
      <c r="F880" s="1"/>
      <c r="G880" s="1"/>
      <c r="H880" s="1">
        <f>Movimientos_Actinver[[#This Row],[TITLES]]*Movimientos_Actinver[[#This Row],[VALUE]]</f>
        <v>0</v>
      </c>
      <c r="I880" s="1"/>
      <c r="J880" s="1"/>
      <c r="K880" s="1"/>
    </row>
    <row r="881" spans="1:11" x14ac:dyDescent="0.25">
      <c r="A881" s="5"/>
      <c r="B881" s="5">
        <f>Movimientos_Actinver[[#This Row],[DATE]]</f>
        <v>0</v>
      </c>
      <c r="C881" s="6"/>
      <c r="D881" s="1" t="s">
        <v>22</v>
      </c>
      <c r="E881" s="1" t="s">
        <v>22</v>
      </c>
      <c r="F881" s="1"/>
      <c r="G881" s="1"/>
      <c r="H881" s="1">
        <f>Movimientos_Actinver[[#This Row],[TITLES]]*Movimientos_Actinver[[#This Row],[VALUE]]</f>
        <v>0</v>
      </c>
      <c r="I881" s="1"/>
      <c r="J881" s="1"/>
      <c r="K881" s="1"/>
    </row>
    <row r="882" spans="1:11" x14ac:dyDescent="0.25">
      <c r="A882" s="5"/>
      <c r="B882" s="5">
        <f>Movimientos_Actinver[[#This Row],[DATE]]</f>
        <v>0</v>
      </c>
      <c r="C882" s="6"/>
      <c r="D882" s="1" t="s">
        <v>22</v>
      </c>
      <c r="E882" s="1" t="s">
        <v>22</v>
      </c>
      <c r="F882" s="1"/>
      <c r="G882" s="1"/>
      <c r="H882" s="1">
        <f>Movimientos_Actinver[[#This Row],[TITLES]]*Movimientos_Actinver[[#This Row],[VALUE]]</f>
        <v>0</v>
      </c>
      <c r="I882" s="1"/>
      <c r="J882" s="1"/>
      <c r="K882" s="1"/>
    </row>
    <row r="883" spans="1:11" x14ac:dyDescent="0.25">
      <c r="A883" s="5"/>
      <c r="B883" s="5">
        <f>Movimientos_Actinver[[#This Row],[DATE]]</f>
        <v>0</v>
      </c>
      <c r="C883" s="6"/>
      <c r="D883" s="1" t="s">
        <v>22</v>
      </c>
      <c r="E883" s="1" t="s">
        <v>22</v>
      </c>
      <c r="F883" s="1"/>
      <c r="G883" s="1"/>
      <c r="H883" s="1">
        <f>Movimientos_Actinver[[#This Row],[TITLES]]*Movimientos_Actinver[[#This Row],[VALUE]]</f>
        <v>0</v>
      </c>
      <c r="I883" s="1"/>
      <c r="J883" s="1"/>
      <c r="K883" s="1"/>
    </row>
    <row r="884" spans="1:11" x14ac:dyDescent="0.25">
      <c r="A884" s="5"/>
      <c r="B884" s="5">
        <f>Movimientos_Actinver[[#This Row],[DATE]]</f>
        <v>0</v>
      </c>
      <c r="C884" s="6"/>
      <c r="D884" s="1" t="s">
        <v>22</v>
      </c>
      <c r="E884" s="1" t="s">
        <v>22</v>
      </c>
      <c r="F884" s="1"/>
      <c r="G884" s="1"/>
      <c r="H884" s="1">
        <f>Movimientos_Actinver[[#This Row],[TITLES]]*Movimientos_Actinver[[#This Row],[VALUE]]</f>
        <v>0</v>
      </c>
      <c r="I884" s="1"/>
      <c r="J884" s="1"/>
      <c r="K884" s="1"/>
    </row>
    <row r="885" spans="1:11" x14ac:dyDescent="0.25">
      <c r="A885" s="5"/>
      <c r="B885" s="5">
        <f>Movimientos_Actinver[[#This Row],[DATE]]</f>
        <v>0</v>
      </c>
      <c r="C885" s="6"/>
      <c r="D885" s="1" t="s">
        <v>22</v>
      </c>
      <c r="E885" s="1" t="s">
        <v>22</v>
      </c>
      <c r="F885" s="1"/>
      <c r="G885" s="1"/>
      <c r="H885" s="1">
        <f>Movimientos_Actinver[[#This Row],[TITLES]]*Movimientos_Actinver[[#This Row],[VALUE]]</f>
        <v>0</v>
      </c>
      <c r="I885" s="1"/>
      <c r="J885" s="1"/>
      <c r="K885" s="1"/>
    </row>
    <row r="886" spans="1:11" x14ac:dyDescent="0.25">
      <c r="A886" s="5"/>
      <c r="B886" s="5">
        <f>Movimientos_Actinver[[#This Row],[DATE]]</f>
        <v>0</v>
      </c>
      <c r="C886" s="6"/>
      <c r="D886" s="1" t="s">
        <v>22</v>
      </c>
      <c r="E886" s="1" t="s">
        <v>22</v>
      </c>
      <c r="F886" s="1"/>
      <c r="G886" s="1"/>
      <c r="H886" s="1">
        <f>Movimientos_Actinver[[#This Row],[TITLES]]*Movimientos_Actinver[[#This Row],[VALUE]]</f>
        <v>0</v>
      </c>
      <c r="I886" s="1"/>
      <c r="J886" s="1"/>
      <c r="K886" s="1"/>
    </row>
    <row r="887" spans="1:11" x14ac:dyDescent="0.25">
      <c r="A887" s="5"/>
      <c r="B887" s="5">
        <f>Movimientos_Actinver[[#This Row],[DATE]]</f>
        <v>0</v>
      </c>
      <c r="C887" s="6"/>
      <c r="D887" s="1" t="s">
        <v>22</v>
      </c>
      <c r="E887" s="1" t="s">
        <v>22</v>
      </c>
      <c r="F887" s="1"/>
      <c r="G887" s="1"/>
      <c r="H887" s="1">
        <f>Movimientos_Actinver[[#This Row],[TITLES]]*Movimientos_Actinver[[#This Row],[VALUE]]</f>
        <v>0</v>
      </c>
      <c r="I887" s="1"/>
      <c r="J887" s="1"/>
      <c r="K887" s="1"/>
    </row>
    <row r="888" spans="1:11" x14ac:dyDescent="0.25">
      <c r="A888" s="5"/>
      <c r="B888" s="5">
        <f>Movimientos_Actinver[[#This Row],[DATE]]</f>
        <v>0</v>
      </c>
      <c r="C888" s="6"/>
      <c r="D888" s="1" t="s">
        <v>22</v>
      </c>
      <c r="E888" s="1" t="s">
        <v>22</v>
      </c>
      <c r="F888" s="1"/>
      <c r="G888" s="1"/>
      <c r="H888" s="1">
        <f>Movimientos_Actinver[[#This Row],[TITLES]]*Movimientos_Actinver[[#This Row],[VALUE]]</f>
        <v>0</v>
      </c>
      <c r="I888" s="1"/>
      <c r="J888" s="1"/>
      <c r="K888" s="1"/>
    </row>
    <row r="889" spans="1:11" x14ac:dyDescent="0.25">
      <c r="A889" s="5"/>
      <c r="B889" s="5">
        <f>Movimientos_Actinver[[#This Row],[DATE]]</f>
        <v>0</v>
      </c>
      <c r="C889" s="6"/>
      <c r="D889" s="1" t="s">
        <v>22</v>
      </c>
      <c r="E889" s="1" t="s">
        <v>22</v>
      </c>
      <c r="F889" s="1"/>
      <c r="G889" s="1"/>
      <c r="H889" s="1">
        <f>Movimientos_Actinver[[#This Row],[TITLES]]*Movimientos_Actinver[[#This Row],[VALUE]]</f>
        <v>0</v>
      </c>
      <c r="I889" s="1"/>
      <c r="J889" s="1"/>
      <c r="K889" s="1"/>
    </row>
    <row r="890" spans="1:11" x14ac:dyDescent="0.25">
      <c r="A890" s="5"/>
      <c r="B890" s="5">
        <f>Movimientos_Actinver[[#This Row],[DATE]]</f>
        <v>0</v>
      </c>
      <c r="C890" s="6"/>
      <c r="D890" s="1" t="s">
        <v>1717</v>
      </c>
      <c r="E890" s="1" t="s">
        <v>22</v>
      </c>
      <c r="F890" s="1"/>
      <c r="G890" s="1"/>
      <c r="H890" s="1">
        <f>Movimientos_Actinver[[#This Row],[TITLES]]*Movimientos_Actinver[[#This Row],[VALUE]]</f>
        <v>0</v>
      </c>
      <c r="I890" s="1"/>
      <c r="J890" s="1"/>
      <c r="K890" s="1"/>
    </row>
    <row r="891" spans="1:11" x14ac:dyDescent="0.25">
      <c r="A891" s="5"/>
      <c r="B891" s="5">
        <f>Movimientos_Actinver[[#This Row],[DATE]]</f>
        <v>0</v>
      </c>
      <c r="C891" s="6"/>
      <c r="D891" s="1" t="s">
        <v>22</v>
      </c>
      <c r="E891" s="1" t="s">
        <v>22</v>
      </c>
      <c r="F891" s="1"/>
      <c r="G891" s="1"/>
      <c r="H891" s="1">
        <f>Movimientos_Actinver[[#This Row],[TITLES]]*Movimientos_Actinver[[#This Row],[VALUE]]</f>
        <v>0</v>
      </c>
      <c r="I891" s="1"/>
      <c r="J891" s="1"/>
      <c r="K891" s="1"/>
    </row>
    <row r="892" spans="1:11" x14ac:dyDescent="0.25">
      <c r="A892" s="5"/>
      <c r="B892" s="5">
        <f>Movimientos_Actinver[[#This Row],[DATE]]</f>
        <v>0</v>
      </c>
      <c r="C892" s="6"/>
      <c r="D892" s="1" t="s">
        <v>22</v>
      </c>
      <c r="E892" s="1" t="s">
        <v>22</v>
      </c>
      <c r="F892" s="1"/>
      <c r="G892" s="1"/>
      <c r="H892" s="1">
        <f>Movimientos_Actinver[[#This Row],[TITLES]]*Movimientos_Actinver[[#This Row],[VALUE]]</f>
        <v>0</v>
      </c>
      <c r="I892" s="1"/>
      <c r="J892" s="1"/>
      <c r="K892" s="1"/>
    </row>
    <row r="893" spans="1:11" x14ac:dyDescent="0.25">
      <c r="A893" s="5"/>
      <c r="B893" s="5">
        <f>Movimientos_Actinver[[#This Row],[DATE]]</f>
        <v>0</v>
      </c>
      <c r="C893" s="6"/>
      <c r="D893" s="1" t="s">
        <v>22</v>
      </c>
      <c r="E893" s="1" t="s">
        <v>22</v>
      </c>
      <c r="F893" s="1"/>
      <c r="G893" s="1"/>
      <c r="H893" s="1">
        <f>Movimientos_Actinver[[#This Row],[TITLES]]*Movimientos_Actinver[[#This Row],[VALUE]]</f>
        <v>0</v>
      </c>
      <c r="I893" s="1"/>
      <c r="J893" s="1"/>
      <c r="K893" s="1"/>
    </row>
    <row r="894" spans="1:11" x14ac:dyDescent="0.25">
      <c r="A894" s="5"/>
      <c r="B894" s="5">
        <f>Movimientos_Actinver[[#This Row],[DATE]]</f>
        <v>0</v>
      </c>
      <c r="C894" s="6"/>
      <c r="D894" s="1" t="s">
        <v>22</v>
      </c>
      <c r="E894" s="1" t="s">
        <v>22</v>
      </c>
      <c r="F894" s="1"/>
      <c r="G894" s="1"/>
      <c r="H894" s="1">
        <f>Movimientos_Actinver[[#This Row],[TITLES]]*Movimientos_Actinver[[#This Row],[VALUE]]</f>
        <v>0</v>
      </c>
      <c r="I894" s="1"/>
      <c r="J894" s="1"/>
      <c r="K894" s="1"/>
    </row>
    <row r="895" spans="1:11" x14ac:dyDescent="0.25">
      <c r="A895" s="5"/>
      <c r="B895" s="5">
        <f>Movimientos_Actinver[[#This Row],[DATE]]</f>
        <v>0</v>
      </c>
      <c r="C895" s="6"/>
      <c r="D895" s="1" t="s">
        <v>22</v>
      </c>
      <c r="E895" s="1" t="s">
        <v>22</v>
      </c>
      <c r="F895" s="1"/>
      <c r="G895" s="1"/>
      <c r="H895" s="1">
        <f>Movimientos_Actinver[[#This Row],[TITLES]]*Movimientos_Actinver[[#This Row],[VALUE]]</f>
        <v>0</v>
      </c>
      <c r="I895" s="1"/>
      <c r="J895" s="1"/>
      <c r="K895" s="1"/>
    </row>
    <row r="896" spans="1:11" x14ac:dyDescent="0.25">
      <c r="A896" s="5"/>
      <c r="B896" s="5">
        <f>Movimientos_Actinver[[#This Row],[DATE]]</f>
        <v>0</v>
      </c>
      <c r="C896" s="6"/>
      <c r="D896" s="1" t="s">
        <v>22</v>
      </c>
      <c r="E896" s="1" t="s">
        <v>22</v>
      </c>
      <c r="F896" s="1"/>
      <c r="G896" s="1"/>
      <c r="H896" s="1">
        <f>Movimientos_Actinver[[#This Row],[TITLES]]*Movimientos_Actinver[[#This Row],[VALUE]]</f>
        <v>0</v>
      </c>
      <c r="I896" s="1"/>
      <c r="J896" s="1"/>
      <c r="K896" s="1"/>
    </row>
    <row r="897" spans="1:11" x14ac:dyDescent="0.25">
      <c r="A897" s="5"/>
      <c r="B897" s="5">
        <f>Movimientos_Actinver[[#This Row],[DATE]]</f>
        <v>0</v>
      </c>
      <c r="C897" s="6"/>
      <c r="D897" s="1" t="s">
        <v>22</v>
      </c>
      <c r="E897" s="1" t="s">
        <v>22</v>
      </c>
      <c r="F897" s="1"/>
      <c r="G897" s="1"/>
      <c r="H897" s="1">
        <f>Movimientos_Actinver[[#This Row],[TITLES]]*Movimientos_Actinver[[#This Row],[VALUE]]</f>
        <v>0</v>
      </c>
      <c r="I897" s="1"/>
      <c r="J897" s="1"/>
      <c r="K897" s="1"/>
    </row>
    <row r="898" spans="1:11" x14ac:dyDescent="0.25">
      <c r="A898" s="5"/>
      <c r="B898" s="5">
        <f>Movimientos_Actinver[[#This Row],[DATE]]</f>
        <v>0</v>
      </c>
      <c r="C898" s="6"/>
      <c r="D898" s="1" t="s">
        <v>22</v>
      </c>
      <c r="E898" s="1" t="s">
        <v>22</v>
      </c>
      <c r="F898" s="1"/>
      <c r="G898" s="1"/>
      <c r="H898" s="1">
        <f>Movimientos_Actinver[[#This Row],[TITLES]]*Movimientos_Actinver[[#This Row],[VALUE]]</f>
        <v>0</v>
      </c>
      <c r="I898" s="1"/>
      <c r="J898" s="1"/>
      <c r="K898" s="1"/>
    </row>
    <row r="899" spans="1:11" x14ac:dyDescent="0.25">
      <c r="A899" s="5"/>
      <c r="B899" s="5">
        <f>Movimientos_Actinver[[#This Row],[DATE]]</f>
        <v>0</v>
      </c>
      <c r="C899" s="6"/>
      <c r="D899" s="1" t="s">
        <v>22</v>
      </c>
      <c r="E899" s="1" t="s">
        <v>22</v>
      </c>
      <c r="F899" s="1"/>
      <c r="G899" s="1"/>
      <c r="H899" s="1">
        <f>Movimientos_Actinver[[#This Row],[TITLES]]*Movimientos_Actinver[[#This Row],[VALUE]]</f>
        <v>0</v>
      </c>
      <c r="I899" s="1"/>
      <c r="J899" s="1"/>
      <c r="K899" s="1"/>
    </row>
    <row r="900" spans="1:11" x14ac:dyDescent="0.25">
      <c r="A900" s="5"/>
      <c r="B900" s="5">
        <f>Movimientos_Actinver[[#This Row],[DATE]]</f>
        <v>0</v>
      </c>
      <c r="C900" s="6"/>
      <c r="D900" s="1" t="s">
        <v>22</v>
      </c>
      <c r="E900" s="1" t="s">
        <v>22</v>
      </c>
      <c r="F900" s="1"/>
      <c r="G900" s="1"/>
      <c r="H900" s="1">
        <f>Movimientos_Actinver[[#This Row],[TITLES]]*Movimientos_Actinver[[#This Row],[VALUE]]</f>
        <v>0</v>
      </c>
      <c r="I900" s="1"/>
      <c r="J900" s="1"/>
      <c r="K900" s="1"/>
    </row>
    <row r="901" spans="1:11" x14ac:dyDescent="0.25">
      <c r="A901" s="5"/>
      <c r="B901" s="5">
        <f>Movimientos_Actinver[[#This Row],[DATE]]</f>
        <v>0</v>
      </c>
      <c r="C901" s="6"/>
      <c r="D901" s="1" t="s">
        <v>22</v>
      </c>
      <c r="E901" s="1" t="s">
        <v>22</v>
      </c>
      <c r="F901" s="1"/>
      <c r="G901" s="1"/>
      <c r="H901" s="1">
        <f>Movimientos_Actinver[[#This Row],[TITLES]]*Movimientos_Actinver[[#This Row],[VALUE]]</f>
        <v>0</v>
      </c>
      <c r="I901" s="1"/>
      <c r="J901" s="1"/>
      <c r="K901" s="1"/>
    </row>
    <row r="902" spans="1:11" x14ac:dyDescent="0.25">
      <c r="A902" s="5"/>
      <c r="B902" s="5">
        <f>Movimientos_Actinver[[#This Row],[DATE]]</f>
        <v>0</v>
      </c>
      <c r="C902" s="6"/>
      <c r="D902" s="1" t="s">
        <v>22</v>
      </c>
      <c r="E902" s="1" t="s">
        <v>22</v>
      </c>
      <c r="F902" s="1"/>
      <c r="G902" s="1"/>
      <c r="H902" s="1">
        <f>Movimientos_Actinver[[#This Row],[TITLES]]*Movimientos_Actinver[[#This Row],[VALUE]]</f>
        <v>0</v>
      </c>
      <c r="I902" s="1"/>
      <c r="J902" s="1"/>
      <c r="K902" s="1"/>
    </row>
    <row r="903" spans="1:11" x14ac:dyDescent="0.25">
      <c r="A903" s="5"/>
      <c r="B903" s="5">
        <f>Movimientos_Actinver[[#This Row],[DATE]]</f>
        <v>0</v>
      </c>
      <c r="C903" s="6"/>
      <c r="D903" s="1" t="s">
        <v>22</v>
      </c>
      <c r="E903" s="1" t="s">
        <v>22</v>
      </c>
      <c r="F903" s="1"/>
      <c r="G903" s="1"/>
      <c r="H903" s="1">
        <f>Movimientos_Actinver[[#This Row],[TITLES]]*Movimientos_Actinver[[#This Row],[VALUE]]</f>
        <v>0</v>
      </c>
      <c r="I903" s="1"/>
      <c r="J903" s="1"/>
      <c r="K903" s="1"/>
    </row>
    <row r="904" spans="1:11" x14ac:dyDescent="0.25">
      <c r="A904" s="5"/>
      <c r="B904" s="5">
        <f>Movimientos_Actinver[[#This Row],[DATE]]</f>
        <v>0</v>
      </c>
      <c r="C904" s="6"/>
      <c r="D904" s="1" t="s">
        <v>22</v>
      </c>
      <c r="E904" s="1" t="s">
        <v>22</v>
      </c>
      <c r="F904" s="1"/>
      <c r="G904" s="1"/>
      <c r="H904" s="1">
        <f>Movimientos_Actinver[[#This Row],[TITLES]]*Movimientos_Actinver[[#This Row],[VALUE]]</f>
        <v>0</v>
      </c>
      <c r="I904" s="1"/>
      <c r="J904" s="1"/>
      <c r="K904" s="1"/>
    </row>
    <row r="905" spans="1:11" x14ac:dyDescent="0.25">
      <c r="A905" s="5"/>
      <c r="B905" s="5">
        <f>Movimientos_Actinver[[#This Row],[DATE]]</f>
        <v>0</v>
      </c>
      <c r="C905" s="6"/>
      <c r="D905" s="1" t="s">
        <v>22</v>
      </c>
      <c r="E905" s="1" t="s">
        <v>22</v>
      </c>
      <c r="F905" s="1"/>
      <c r="G905" s="1"/>
      <c r="H905" s="1">
        <f>Movimientos_Actinver[[#This Row],[TITLES]]*Movimientos_Actinver[[#This Row],[VALUE]]</f>
        <v>0</v>
      </c>
      <c r="I905" s="1"/>
      <c r="J905" s="1"/>
      <c r="K905" s="1"/>
    </row>
    <row r="906" spans="1:11" x14ac:dyDescent="0.25">
      <c r="A906" s="5"/>
      <c r="B906" s="5">
        <f>Movimientos_Actinver[[#This Row],[DATE]]</f>
        <v>0</v>
      </c>
      <c r="C906" s="6"/>
      <c r="D906" s="1" t="s">
        <v>22</v>
      </c>
      <c r="E906" s="1" t="s">
        <v>22</v>
      </c>
      <c r="F906" s="1"/>
      <c r="G906" s="1"/>
      <c r="H906" s="1">
        <f>Movimientos_Actinver[[#This Row],[TITLES]]*Movimientos_Actinver[[#This Row],[VALUE]]</f>
        <v>0</v>
      </c>
      <c r="I906" s="1"/>
      <c r="J906" s="1"/>
      <c r="K906" s="1"/>
    </row>
    <row r="907" spans="1:11" x14ac:dyDescent="0.25">
      <c r="A907" s="5"/>
      <c r="B907" s="5">
        <f>Movimientos_Actinver[[#This Row],[DATE]]</f>
        <v>0</v>
      </c>
      <c r="C907" s="6"/>
      <c r="D907" s="1" t="s">
        <v>22</v>
      </c>
      <c r="E907" s="1" t="s">
        <v>22</v>
      </c>
      <c r="F907" s="1"/>
      <c r="G907" s="1"/>
      <c r="H907" s="1">
        <f>Movimientos_Actinver[[#This Row],[TITLES]]*Movimientos_Actinver[[#This Row],[VALUE]]</f>
        <v>0</v>
      </c>
      <c r="I907" s="1"/>
      <c r="J907" s="1"/>
      <c r="K907" s="1"/>
    </row>
    <row r="908" spans="1:11" x14ac:dyDescent="0.25">
      <c r="A908" s="5"/>
      <c r="B908" s="5">
        <f>Movimientos_Actinver[[#This Row],[DATE]]</f>
        <v>0</v>
      </c>
      <c r="C908" s="6"/>
      <c r="D908" s="1" t="s">
        <v>22</v>
      </c>
      <c r="E908" s="1" t="s">
        <v>22</v>
      </c>
      <c r="F908" s="1"/>
      <c r="G908" s="1"/>
      <c r="H908" s="1">
        <f>Movimientos_Actinver[[#This Row],[TITLES]]*Movimientos_Actinver[[#This Row],[VALUE]]</f>
        <v>0</v>
      </c>
      <c r="I908" s="1"/>
      <c r="J908" s="1"/>
      <c r="K908" s="1"/>
    </row>
    <row r="909" spans="1:11" x14ac:dyDescent="0.25">
      <c r="A909" s="5"/>
      <c r="B909" s="5">
        <f>Movimientos_Actinver[[#This Row],[DATE]]</f>
        <v>0</v>
      </c>
      <c r="C909" s="6"/>
      <c r="D909" s="1" t="s">
        <v>22</v>
      </c>
      <c r="E909" s="1" t="s">
        <v>22</v>
      </c>
      <c r="F909" s="1"/>
      <c r="G909" s="1"/>
      <c r="H909" s="1">
        <f>Movimientos_Actinver[[#This Row],[TITLES]]*Movimientos_Actinver[[#This Row],[VALUE]]</f>
        <v>0</v>
      </c>
      <c r="I909" s="1"/>
      <c r="J909" s="1"/>
      <c r="K909" s="1"/>
    </row>
    <row r="910" spans="1:11" x14ac:dyDescent="0.25">
      <c r="A910" s="5"/>
      <c r="B910" s="5">
        <f>Movimientos_Actinver[[#This Row],[DATE]]</f>
        <v>0</v>
      </c>
      <c r="C910" s="6"/>
      <c r="D910" s="1" t="s">
        <v>22</v>
      </c>
      <c r="E910" s="1" t="s">
        <v>22</v>
      </c>
      <c r="F910" s="1"/>
      <c r="G910" s="1"/>
      <c r="H910" s="1">
        <f>Movimientos_Actinver[[#This Row],[TITLES]]*Movimientos_Actinver[[#This Row],[VALUE]]</f>
        <v>0</v>
      </c>
      <c r="I910" s="1"/>
      <c r="J910" s="1"/>
      <c r="K910" s="1"/>
    </row>
    <row r="911" spans="1:11" x14ac:dyDescent="0.25">
      <c r="A911" s="5"/>
      <c r="B911" s="5">
        <f>Movimientos_Actinver[[#This Row],[DATE]]</f>
        <v>0</v>
      </c>
      <c r="C911" s="6"/>
      <c r="D911" s="1" t="s">
        <v>22</v>
      </c>
      <c r="E911" s="1" t="s">
        <v>22</v>
      </c>
      <c r="F911" s="1"/>
      <c r="G911" s="1"/>
      <c r="H911" s="1">
        <f>Movimientos_Actinver[[#This Row],[TITLES]]*Movimientos_Actinver[[#This Row],[VALUE]]</f>
        <v>0</v>
      </c>
      <c r="I911" s="1"/>
      <c r="J911" s="1"/>
      <c r="K911" s="1"/>
    </row>
    <row r="912" spans="1:11" x14ac:dyDescent="0.25">
      <c r="A912" s="5"/>
      <c r="B912" s="5">
        <f>Movimientos_Actinver[[#This Row],[DATE]]</f>
        <v>0</v>
      </c>
      <c r="C912" s="6"/>
      <c r="D912" s="1" t="s">
        <v>22</v>
      </c>
      <c r="E912" s="1" t="s">
        <v>22</v>
      </c>
      <c r="F912" s="1"/>
      <c r="G912" s="1"/>
      <c r="H912" s="1">
        <f>Movimientos_Actinver[[#This Row],[TITLES]]*Movimientos_Actinver[[#This Row],[VALUE]]</f>
        <v>0</v>
      </c>
      <c r="I912" s="1"/>
      <c r="J912" s="1"/>
      <c r="K912" s="1"/>
    </row>
    <row r="913" spans="1:11" x14ac:dyDescent="0.25">
      <c r="A913" s="5"/>
      <c r="B913" s="5">
        <f>Movimientos_Actinver[[#This Row],[DATE]]</f>
        <v>0</v>
      </c>
      <c r="C913" s="6"/>
      <c r="D913" s="1" t="s">
        <v>22</v>
      </c>
      <c r="E913" s="1" t="s">
        <v>22</v>
      </c>
      <c r="F913" s="1"/>
      <c r="G913" s="1"/>
      <c r="H913" s="1">
        <f>Movimientos_Actinver[[#This Row],[TITLES]]*Movimientos_Actinver[[#This Row],[VALUE]]</f>
        <v>0</v>
      </c>
      <c r="I913" s="1"/>
      <c r="J913" s="1"/>
      <c r="K913" s="1"/>
    </row>
    <row r="914" spans="1:11" x14ac:dyDescent="0.25">
      <c r="A914" s="5"/>
      <c r="B914" s="5">
        <f>Movimientos_Actinver[[#This Row],[DATE]]</f>
        <v>0</v>
      </c>
      <c r="C914" s="6"/>
      <c r="D914" s="1" t="s">
        <v>22</v>
      </c>
      <c r="E914" s="1" t="s">
        <v>22</v>
      </c>
      <c r="F914" s="1"/>
      <c r="G914" s="1"/>
      <c r="H914" s="1">
        <f>Movimientos_Actinver[[#This Row],[TITLES]]*Movimientos_Actinver[[#This Row],[VALUE]]</f>
        <v>0</v>
      </c>
      <c r="I914" s="1"/>
      <c r="J914" s="1"/>
      <c r="K914" s="1"/>
    </row>
    <row r="915" spans="1:11" x14ac:dyDescent="0.25">
      <c r="A915" s="5"/>
      <c r="B915" s="5">
        <f>Movimientos_Actinver[[#This Row],[DATE]]</f>
        <v>0</v>
      </c>
      <c r="C915" s="6"/>
      <c r="D915" s="1" t="s">
        <v>22</v>
      </c>
      <c r="E915" s="1" t="s">
        <v>22</v>
      </c>
      <c r="F915" s="1"/>
      <c r="G915" s="1"/>
      <c r="H915" s="1">
        <f>Movimientos_Actinver[[#This Row],[TITLES]]*Movimientos_Actinver[[#This Row],[VALUE]]</f>
        <v>0</v>
      </c>
      <c r="I915" s="1"/>
      <c r="J915" s="1"/>
      <c r="K915" s="1"/>
    </row>
    <row r="916" spans="1:11" x14ac:dyDescent="0.25">
      <c r="A916" s="5"/>
      <c r="B916" s="5">
        <f>Movimientos_Actinver[[#This Row],[DATE]]</f>
        <v>0</v>
      </c>
      <c r="C916" s="6"/>
      <c r="D916" s="1" t="s">
        <v>22</v>
      </c>
      <c r="E916" s="1" t="s">
        <v>22</v>
      </c>
      <c r="F916" s="1"/>
      <c r="G916" s="1"/>
      <c r="H916" s="1">
        <f>Movimientos_Actinver[[#This Row],[TITLES]]*Movimientos_Actinver[[#This Row],[VALUE]]</f>
        <v>0</v>
      </c>
      <c r="I916" s="1"/>
      <c r="J916" s="1"/>
      <c r="K916" s="1"/>
    </row>
    <row r="917" spans="1:11" x14ac:dyDescent="0.25">
      <c r="A917" s="5"/>
      <c r="B917" s="5">
        <f>Movimientos_Actinver[[#This Row],[DATE]]</f>
        <v>0</v>
      </c>
      <c r="C917" s="6"/>
      <c r="D917" s="1" t="s">
        <v>22</v>
      </c>
      <c r="E917" s="1" t="s">
        <v>22</v>
      </c>
      <c r="F917" s="1"/>
      <c r="G917" s="1"/>
      <c r="H917" s="1">
        <f>Movimientos_Actinver[[#This Row],[TITLES]]*Movimientos_Actinver[[#This Row],[VALUE]]</f>
        <v>0</v>
      </c>
      <c r="I917" s="1"/>
      <c r="J917" s="1"/>
      <c r="K917" s="1"/>
    </row>
    <row r="918" spans="1:11" x14ac:dyDescent="0.25">
      <c r="A918" s="5"/>
      <c r="B918" s="5">
        <f>Movimientos_Actinver[[#This Row],[DATE]]</f>
        <v>0</v>
      </c>
      <c r="C918" s="6"/>
      <c r="D918" s="1" t="s">
        <v>22</v>
      </c>
      <c r="E918" s="1" t="s">
        <v>22</v>
      </c>
      <c r="F918" s="1"/>
      <c r="G918" s="1"/>
      <c r="H918" s="1">
        <f>Movimientos_Actinver[[#This Row],[TITLES]]*Movimientos_Actinver[[#This Row],[VALUE]]</f>
        <v>0</v>
      </c>
      <c r="I918" s="1"/>
      <c r="J918" s="1"/>
      <c r="K918" s="1"/>
    </row>
    <row r="919" spans="1:11" x14ac:dyDescent="0.25">
      <c r="A919" s="5"/>
      <c r="B919" s="5">
        <f>Movimientos_Actinver[[#This Row],[DATE]]</f>
        <v>0</v>
      </c>
      <c r="C919" s="6"/>
      <c r="D919" s="1" t="s">
        <v>22</v>
      </c>
      <c r="E919" s="1" t="s">
        <v>22</v>
      </c>
      <c r="F919" s="1"/>
      <c r="G919" s="1"/>
      <c r="H919" s="1">
        <f>Movimientos_Actinver[[#This Row],[TITLES]]*Movimientos_Actinver[[#This Row],[VALUE]]</f>
        <v>0</v>
      </c>
      <c r="I919" s="1"/>
      <c r="J919" s="1"/>
      <c r="K919" s="1"/>
    </row>
    <row r="920" spans="1:11" x14ac:dyDescent="0.25">
      <c r="A920" s="5"/>
      <c r="B920" s="5">
        <f>Movimientos_Actinver[[#This Row],[DATE]]</f>
        <v>0</v>
      </c>
      <c r="C920" s="6"/>
      <c r="D920" s="1" t="s">
        <v>22</v>
      </c>
      <c r="E920" s="1" t="s">
        <v>22</v>
      </c>
      <c r="F920" s="1"/>
      <c r="G920" s="1"/>
      <c r="H920" s="1">
        <f>Movimientos_Actinver[[#This Row],[TITLES]]*Movimientos_Actinver[[#This Row],[VALUE]]</f>
        <v>0</v>
      </c>
      <c r="I920" s="1"/>
      <c r="J920" s="1"/>
      <c r="K920" s="1"/>
    </row>
    <row r="921" spans="1:11" x14ac:dyDescent="0.25">
      <c r="A921" s="5"/>
      <c r="B921" s="5">
        <f>Movimientos_Actinver[[#This Row],[DATE]]</f>
        <v>0</v>
      </c>
      <c r="C921" s="6"/>
      <c r="D921" s="1" t="s">
        <v>22</v>
      </c>
      <c r="E921" s="1" t="s">
        <v>22</v>
      </c>
      <c r="F921" s="1"/>
      <c r="G921" s="1"/>
      <c r="H921" s="1">
        <f>Movimientos_Actinver[[#This Row],[TITLES]]*Movimientos_Actinver[[#This Row],[VALUE]]</f>
        <v>0</v>
      </c>
      <c r="I921" s="1"/>
      <c r="J921" s="1"/>
      <c r="K921" s="1"/>
    </row>
    <row r="922" spans="1:11" x14ac:dyDescent="0.25">
      <c r="A922" s="5"/>
      <c r="B922" s="5">
        <f>Movimientos_Actinver[[#This Row],[DATE]]</f>
        <v>0</v>
      </c>
      <c r="C922" s="6"/>
      <c r="D922" s="1" t="s">
        <v>22</v>
      </c>
      <c r="E922" s="1" t="s">
        <v>22</v>
      </c>
      <c r="F922" s="1"/>
      <c r="G922" s="1"/>
      <c r="H922" s="1">
        <f>Movimientos_Actinver[[#This Row],[TITLES]]*Movimientos_Actinver[[#This Row],[VALUE]]</f>
        <v>0</v>
      </c>
      <c r="I922" s="1"/>
      <c r="J922" s="1"/>
      <c r="K922" s="1"/>
    </row>
    <row r="923" spans="1:11" x14ac:dyDescent="0.25">
      <c r="A923" s="5"/>
      <c r="B923" s="5">
        <f>Movimientos_Actinver[[#This Row],[DATE]]</f>
        <v>0</v>
      </c>
      <c r="C923" s="6"/>
      <c r="D923" s="1" t="s">
        <v>22</v>
      </c>
      <c r="E923" s="1" t="s">
        <v>22</v>
      </c>
      <c r="F923" s="1"/>
      <c r="G923" s="1"/>
      <c r="H923" s="1">
        <f>Movimientos_Actinver[[#This Row],[TITLES]]*Movimientos_Actinver[[#This Row],[VALUE]]</f>
        <v>0</v>
      </c>
      <c r="I923" s="1"/>
      <c r="J923" s="1"/>
      <c r="K923" s="1"/>
    </row>
    <row r="924" spans="1:11" x14ac:dyDescent="0.25">
      <c r="A924" s="5"/>
      <c r="B924" s="5">
        <f>Movimientos_Actinver[[#This Row],[DATE]]</f>
        <v>0</v>
      </c>
      <c r="C924" s="6"/>
      <c r="D924" s="1" t="s">
        <v>22</v>
      </c>
      <c r="E924" s="1" t="s">
        <v>22</v>
      </c>
      <c r="F924" s="1"/>
      <c r="G924" s="1"/>
      <c r="H924" s="1">
        <f>Movimientos_Actinver[[#This Row],[TITLES]]*Movimientos_Actinver[[#This Row],[VALUE]]</f>
        <v>0</v>
      </c>
      <c r="I924" s="1"/>
      <c r="J924" s="1"/>
      <c r="K924" s="1"/>
    </row>
    <row r="925" spans="1:11" x14ac:dyDescent="0.25">
      <c r="A925" s="5"/>
      <c r="B925" s="5">
        <f>Movimientos_Actinver[[#This Row],[DATE]]</f>
        <v>0</v>
      </c>
      <c r="C925" s="6"/>
      <c r="D925" s="1" t="s">
        <v>22</v>
      </c>
      <c r="E925" s="1" t="s">
        <v>22</v>
      </c>
      <c r="F925" s="1"/>
      <c r="G925" s="1"/>
      <c r="H925" s="1">
        <f>Movimientos_Actinver[[#This Row],[TITLES]]*Movimientos_Actinver[[#This Row],[VALUE]]</f>
        <v>0</v>
      </c>
      <c r="I925" s="1"/>
      <c r="J925" s="1"/>
      <c r="K925" s="1"/>
    </row>
    <row r="926" spans="1:11" x14ac:dyDescent="0.25">
      <c r="A926" s="5"/>
      <c r="B926" s="5">
        <f>Movimientos_Actinver[[#This Row],[DATE]]</f>
        <v>0</v>
      </c>
      <c r="C926" s="6"/>
      <c r="D926" s="1" t="s">
        <v>22</v>
      </c>
      <c r="E926" s="1" t="s">
        <v>22</v>
      </c>
      <c r="F926" s="1"/>
      <c r="G926" s="1"/>
      <c r="H926" s="1">
        <f>Movimientos_Actinver[[#This Row],[TITLES]]*Movimientos_Actinver[[#This Row],[VALUE]]</f>
        <v>0</v>
      </c>
      <c r="I926" s="1"/>
      <c r="J926" s="1"/>
      <c r="K926" s="1"/>
    </row>
    <row r="927" spans="1:11" x14ac:dyDescent="0.25">
      <c r="A927" s="5"/>
      <c r="B927" s="5">
        <f>Movimientos_Actinver[[#This Row],[DATE]]</f>
        <v>0</v>
      </c>
      <c r="C927" s="6"/>
      <c r="D927" s="1" t="s">
        <v>22</v>
      </c>
      <c r="E927" s="1" t="s">
        <v>22</v>
      </c>
      <c r="F927" s="1"/>
      <c r="G927" s="1"/>
      <c r="H927" s="1">
        <f>Movimientos_Actinver[[#This Row],[TITLES]]*Movimientos_Actinver[[#This Row],[VALUE]]</f>
        <v>0</v>
      </c>
      <c r="I927" s="1"/>
      <c r="J927" s="1"/>
      <c r="K927" s="1"/>
    </row>
    <row r="928" spans="1:11" x14ac:dyDescent="0.25">
      <c r="A928" s="5"/>
      <c r="B928" s="5">
        <f>Movimientos_Actinver[[#This Row],[DATE]]</f>
        <v>0</v>
      </c>
      <c r="C928" s="6"/>
      <c r="D928" s="1" t="s">
        <v>22</v>
      </c>
      <c r="E928" s="1" t="s">
        <v>22</v>
      </c>
      <c r="F928" s="1"/>
      <c r="G928" s="1"/>
      <c r="H928" s="1">
        <f>Movimientos_Actinver[[#This Row],[TITLES]]*Movimientos_Actinver[[#This Row],[VALUE]]</f>
        <v>0</v>
      </c>
      <c r="I928" s="1"/>
      <c r="J928" s="1"/>
      <c r="K928" s="1"/>
    </row>
    <row r="929" spans="1:11" x14ac:dyDescent="0.25">
      <c r="A929" s="5"/>
      <c r="B929" s="5">
        <f>Movimientos_Actinver[[#This Row],[DATE]]</f>
        <v>0</v>
      </c>
      <c r="C929" s="6"/>
      <c r="D929" s="1" t="s">
        <v>22</v>
      </c>
      <c r="E929" s="1" t="s">
        <v>22</v>
      </c>
      <c r="F929" s="1"/>
      <c r="G929" s="1"/>
      <c r="H929" s="1">
        <f>Movimientos_Actinver[[#This Row],[TITLES]]*Movimientos_Actinver[[#This Row],[VALUE]]</f>
        <v>0</v>
      </c>
      <c r="I929" s="1"/>
      <c r="J929" s="1"/>
      <c r="K929" s="1"/>
    </row>
    <row r="930" spans="1:11" x14ac:dyDescent="0.25">
      <c r="A930" s="5"/>
      <c r="B930" s="5">
        <f>Movimientos_Actinver[[#This Row],[DATE]]</f>
        <v>0</v>
      </c>
      <c r="C930" s="6"/>
      <c r="D930" s="1" t="s">
        <v>22</v>
      </c>
      <c r="E930" s="1" t="s">
        <v>22</v>
      </c>
      <c r="F930" s="1"/>
      <c r="G930" s="1"/>
      <c r="H930" s="1">
        <f>Movimientos_Actinver[[#This Row],[TITLES]]*Movimientos_Actinver[[#This Row],[VALUE]]</f>
        <v>0</v>
      </c>
      <c r="I930" s="1"/>
      <c r="J930" s="1"/>
      <c r="K930" s="1"/>
    </row>
    <row r="931" spans="1:11" x14ac:dyDescent="0.25">
      <c r="A931" s="5"/>
      <c r="B931" s="5">
        <f>Movimientos_Actinver[[#This Row],[DATE]]</f>
        <v>0</v>
      </c>
      <c r="C931" s="6"/>
      <c r="D931" s="1" t="s">
        <v>22</v>
      </c>
      <c r="E931" s="1" t="s">
        <v>22</v>
      </c>
      <c r="F931" s="1"/>
      <c r="G931" s="1"/>
      <c r="H931" s="1">
        <f>Movimientos_Actinver[[#This Row],[TITLES]]*Movimientos_Actinver[[#This Row],[VALUE]]</f>
        <v>0</v>
      </c>
      <c r="I931" s="1"/>
      <c r="J931" s="1"/>
      <c r="K931" s="1"/>
    </row>
    <row r="932" spans="1:11" x14ac:dyDescent="0.25">
      <c r="A932" s="5"/>
      <c r="B932" s="5">
        <f>Movimientos_Actinver[[#This Row],[DATE]]</f>
        <v>0</v>
      </c>
      <c r="C932" s="6"/>
      <c r="D932" s="1" t="s">
        <v>22</v>
      </c>
      <c r="E932" s="1" t="s">
        <v>22</v>
      </c>
      <c r="F932" s="1"/>
      <c r="G932" s="1"/>
      <c r="H932" s="1">
        <f>Movimientos_Actinver[[#This Row],[TITLES]]*Movimientos_Actinver[[#This Row],[VALUE]]</f>
        <v>0</v>
      </c>
      <c r="I932" s="1"/>
      <c r="J932" s="1"/>
      <c r="K932" s="1"/>
    </row>
    <row r="933" spans="1:11" x14ac:dyDescent="0.25">
      <c r="A933" s="5"/>
      <c r="B933" s="5">
        <f>Movimientos_Actinver[[#This Row],[DATE]]</f>
        <v>0</v>
      </c>
      <c r="C933" s="6"/>
      <c r="D933" s="1" t="s">
        <v>22</v>
      </c>
      <c r="E933" s="1" t="s">
        <v>22</v>
      </c>
      <c r="F933" s="1"/>
      <c r="G933" s="1"/>
      <c r="H933" s="1">
        <f>Movimientos_Actinver[[#This Row],[TITLES]]*Movimientos_Actinver[[#This Row],[VALUE]]</f>
        <v>0</v>
      </c>
      <c r="I933" s="1"/>
      <c r="J933" s="1"/>
      <c r="K933" s="1"/>
    </row>
    <row r="934" spans="1:11" x14ac:dyDescent="0.25">
      <c r="A934" s="5"/>
      <c r="B934" s="5">
        <f>Movimientos_Actinver[[#This Row],[DATE]]</f>
        <v>0</v>
      </c>
      <c r="C934" s="6"/>
      <c r="D934" s="1" t="s">
        <v>22</v>
      </c>
      <c r="E934" s="1" t="s">
        <v>22</v>
      </c>
      <c r="F934" s="1"/>
      <c r="G934" s="1"/>
      <c r="H934" s="1">
        <f>Movimientos_Actinver[[#This Row],[TITLES]]*Movimientos_Actinver[[#This Row],[VALUE]]</f>
        <v>0</v>
      </c>
      <c r="I934" s="1"/>
      <c r="J934" s="1"/>
      <c r="K934" s="1"/>
    </row>
    <row r="935" spans="1:11" x14ac:dyDescent="0.25">
      <c r="A935" s="5"/>
      <c r="B935" s="5">
        <f>Movimientos_Actinver[[#This Row],[DATE]]</f>
        <v>0</v>
      </c>
      <c r="C935" s="6"/>
      <c r="D935" s="1" t="s">
        <v>22</v>
      </c>
      <c r="E935" s="1" t="s">
        <v>22</v>
      </c>
      <c r="F935" s="1"/>
      <c r="G935" s="1"/>
      <c r="H935" s="1">
        <f>Movimientos_Actinver[[#This Row],[TITLES]]*Movimientos_Actinver[[#This Row],[VALUE]]</f>
        <v>0</v>
      </c>
      <c r="I935" s="1"/>
      <c r="J935" s="1"/>
      <c r="K935" s="1"/>
    </row>
    <row r="936" spans="1:11" x14ac:dyDescent="0.25">
      <c r="A936" s="5"/>
      <c r="B936" s="5">
        <f>Movimientos_Actinver[[#This Row],[DATE]]</f>
        <v>0</v>
      </c>
      <c r="C936" s="6"/>
      <c r="D936" s="1" t="s">
        <v>22</v>
      </c>
      <c r="E936" s="1" t="s">
        <v>22</v>
      </c>
      <c r="F936" s="1"/>
      <c r="G936" s="1"/>
      <c r="H936" s="1">
        <f>Movimientos_Actinver[[#This Row],[TITLES]]*Movimientos_Actinver[[#This Row],[VALUE]]</f>
        <v>0</v>
      </c>
      <c r="I936" s="1"/>
      <c r="J936" s="1"/>
      <c r="K936" s="1"/>
    </row>
    <row r="937" spans="1:11" x14ac:dyDescent="0.25">
      <c r="A937" s="5"/>
      <c r="B937" s="5">
        <f>Movimientos_Actinver[[#This Row],[DATE]]</f>
        <v>0</v>
      </c>
      <c r="C937" s="6"/>
      <c r="D937" s="1" t="s">
        <v>22</v>
      </c>
      <c r="E937" s="1" t="s">
        <v>22</v>
      </c>
      <c r="F937" s="1"/>
      <c r="G937" s="1"/>
      <c r="H937" s="1">
        <f>Movimientos_Actinver[[#This Row],[TITLES]]*Movimientos_Actinver[[#This Row],[VALUE]]</f>
        <v>0</v>
      </c>
      <c r="I937" s="1"/>
      <c r="J937" s="1"/>
      <c r="K937" s="1"/>
    </row>
    <row r="938" spans="1:11" x14ac:dyDescent="0.25">
      <c r="A938" s="5"/>
      <c r="B938" s="5">
        <f>Movimientos_Actinver[[#This Row],[DATE]]</f>
        <v>0</v>
      </c>
      <c r="C938" s="6"/>
      <c r="D938" s="1" t="s">
        <v>22</v>
      </c>
      <c r="E938" s="1" t="s">
        <v>22</v>
      </c>
      <c r="F938" s="1"/>
      <c r="G938" s="1"/>
      <c r="H938" s="1">
        <f>Movimientos_Actinver[[#This Row],[TITLES]]*Movimientos_Actinver[[#This Row],[VALUE]]</f>
        <v>0</v>
      </c>
      <c r="I938" s="1"/>
      <c r="J938" s="1"/>
      <c r="K938" s="1"/>
    </row>
    <row r="939" spans="1:11" x14ac:dyDescent="0.25">
      <c r="A939" s="5"/>
      <c r="B939" s="5">
        <f>Movimientos_Actinver[[#This Row],[DATE]]</f>
        <v>0</v>
      </c>
      <c r="C939" s="6"/>
      <c r="D939" s="1" t="s">
        <v>22</v>
      </c>
      <c r="E939" s="1" t="s">
        <v>22</v>
      </c>
      <c r="F939" s="1"/>
      <c r="G939" s="1"/>
      <c r="H939" s="1">
        <f>Movimientos_Actinver[[#This Row],[TITLES]]*Movimientos_Actinver[[#This Row],[VALUE]]</f>
        <v>0</v>
      </c>
      <c r="I939" s="1"/>
      <c r="J939" s="1"/>
      <c r="K939" s="1"/>
    </row>
    <row r="940" spans="1:11" x14ac:dyDescent="0.25">
      <c r="A940" s="5"/>
      <c r="B940" s="5">
        <f>Movimientos_Actinver[[#This Row],[DATE]]</f>
        <v>0</v>
      </c>
      <c r="C940" s="6"/>
      <c r="D940" s="1" t="s">
        <v>22</v>
      </c>
      <c r="E940" s="1" t="s">
        <v>22</v>
      </c>
      <c r="F940" s="1"/>
      <c r="G940" s="1"/>
      <c r="H940" s="1">
        <f>Movimientos_Actinver[[#This Row],[TITLES]]*Movimientos_Actinver[[#This Row],[VALUE]]</f>
        <v>0</v>
      </c>
      <c r="I940" s="1"/>
      <c r="J940" s="1"/>
      <c r="K940" s="1"/>
    </row>
    <row r="941" spans="1:11" x14ac:dyDescent="0.25">
      <c r="A941" s="5"/>
      <c r="B941" s="5">
        <f>Movimientos_Actinver[[#This Row],[DATE]]</f>
        <v>0</v>
      </c>
      <c r="C941" s="6"/>
      <c r="D941" s="1" t="s">
        <v>22</v>
      </c>
      <c r="E941" s="1" t="s">
        <v>22</v>
      </c>
      <c r="F941" s="1"/>
      <c r="G941" s="1"/>
      <c r="H941" s="1">
        <f>Movimientos_Actinver[[#This Row],[TITLES]]*Movimientos_Actinver[[#This Row],[VALUE]]</f>
        <v>0</v>
      </c>
      <c r="I941" s="1"/>
      <c r="J941" s="1"/>
      <c r="K941" s="1"/>
    </row>
    <row r="942" spans="1:11" x14ac:dyDescent="0.25">
      <c r="A942" s="5"/>
      <c r="B942" s="5">
        <f>Movimientos_Actinver[[#This Row],[DATE]]</f>
        <v>0</v>
      </c>
      <c r="C942" s="6"/>
      <c r="D942" s="1" t="s">
        <v>22</v>
      </c>
      <c r="E942" s="1" t="s">
        <v>22</v>
      </c>
      <c r="F942" s="1"/>
      <c r="G942" s="1"/>
      <c r="H942" s="1">
        <f>Movimientos_Actinver[[#This Row],[TITLES]]*Movimientos_Actinver[[#This Row],[VALUE]]</f>
        <v>0</v>
      </c>
      <c r="I942" s="1"/>
      <c r="J942" s="1"/>
      <c r="K942" s="1"/>
    </row>
    <row r="943" spans="1:11" x14ac:dyDescent="0.25">
      <c r="A943" s="5"/>
      <c r="B943" s="5">
        <f>Movimientos_Actinver[[#This Row],[DATE]]</f>
        <v>0</v>
      </c>
      <c r="C943" s="6"/>
      <c r="D943" s="1" t="s">
        <v>22</v>
      </c>
      <c r="E943" s="1" t="s">
        <v>22</v>
      </c>
      <c r="F943" s="1"/>
      <c r="G943" s="1"/>
      <c r="H943" s="1">
        <f>Movimientos_Actinver[[#This Row],[TITLES]]*Movimientos_Actinver[[#This Row],[VALUE]]</f>
        <v>0</v>
      </c>
      <c r="I943" s="1"/>
      <c r="J943" s="1"/>
      <c r="K943" s="1"/>
    </row>
    <row r="944" spans="1:11" x14ac:dyDescent="0.25">
      <c r="A944" s="5"/>
      <c r="B944" s="5">
        <f>Movimientos_Actinver[[#This Row],[DATE]]</f>
        <v>0</v>
      </c>
      <c r="C944" s="6"/>
      <c r="D944" s="1" t="s">
        <v>22</v>
      </c>
      <c r="E944" s="1" t="s">
        <v>22</v>
      </c>
      <c r="F944" s="1"/>
      <c r="G944" s="1"/>
      <c r="H944" s="1">
        <f>Movimientos_Actinver[[#This Row],[TITLES]]*Movimientos_Actinver[[#This Row],[VALUE]]</f>
        <v>0</v>
      </c>
      <c r="I944" s="1"/>
      <c r="J944" s="1"/>
      <c r="K944" s="1"/>
    </row>
    <row r="945" spans="1:11" x14ac:dyDescent="0.25">
      <c r="A945" s="5"/>
      <c r="B945" s="5">
        <f>Movimientos_Actinver[[#This Row],[DATE]]</f>
        <v>0</v>
      </c>
      <c r="C945" s="6"/>
      <c r="D945" s="1" t="s">
        <v>22</v>
      </c>
      <c r="E945" s="1" t="s">
        <v>22</v>
      </c>
      <c r="F945" s="1"/>
      <c r="G945" s="1"/>
      <c r="H945" s="1">
        <f>Movimientos_Actinver[[#This Row],[TITLES]]*Movimientos_Actinver[[#This Row],[VALUE]]</f>
        <v>0</v>
      </c>
      <c r="I945" s="1"/>
      <c r="J945" s="1"/>
      <c r="K945" s="1"/>
    </row>
    <row r="946" spans="1:11" x14ac:dyDescent="0.25">
      <c r="A946" s="5"/>
      <c r="B946" s="5">
        <f>Movimientos_Actinver[[#This Row],[DATE]]</f>
        <v>0</v>
      </c>
      <c r="C946" s="6"/>
      <c r="D946" s="1" t="s">
        <v>1718</v>
      </c>
      <c r="E946" s="1" t="s">
        <v>1719</v>
      </c>
      <c r="F946" s="1"/>
      <c r="G946" s="1"/>
      <c r="H946" s="1">
        <f>Movimientos_Actinver[[#This Row],[TITLES]]*Movimientos_Actinver[[#This Row],[VALUE]]</f>
        <v>0</v>
      </c>
      <c r="I946" s="1"/>
      <c r="J946" s="1"/>
      <c r="K946" s="1"/>
    </row>
    <row r="947" spans="1:11" x14ac:dyDescent="0.25">
      <c r="A947" s="5"/>
      <c r="B947" s="5">
        <f>Movimientos_Actinver[[#This Row],[DATE]]</f>
        <v>0</v>
      </c>
      <c r="C947" s="6"/>
      <c r="D947" s="1" t="s">
        <v>22</v>
      </c>
      <c r="E947" s="1" t="s">
        <v>22</v>
      </c>
      <c r="F947" s="1"/>
      <c r="G947" s="1"/>
      <c r="H947" s="1">
        <f>Movimientos_Actinver[[#This Row],[TITLES]]*Movimientos_Actinver[[#This Row],[VALUE]]</f>
        <v>0</v>
      </c>
      <c r="I947" s="1"/>
      <c r="J947" s="1"/>
      <c r="K947" s="1"/>
    </row>
    <row r="948" spans="1:11" x14ac:dyDescent="0.25">
      <c r="A948" s="5"/>
      <c r="B948" s="5">
        <f>Movimientos_Actinver[[#This Row],[DATE]]</f>
        <v>0</v>
      </c>
      <c r="C948" s="6"/>
      <c r="D948" s="1" t="s">
        <v>22</v>
      </c>
      <c r="E948" s="1" t="s">
        <v>22</v>
      </c>
      <c r="F948" s="1"/>
      <c r="G948" s="1"/>
      <c r="H948" s="1">
        <f>Movimientos_Actinver[[#This Row],[TITLES]]*Movimientos_Actinver[[#This Row],[VALUE]]</f>
        <v>0</v>
      </c>
      <c r="I948" s="1"/>
      <c r="J948" s="1"/>
      <c r="K948" s="1"/>
    </row>
    <row r="949" spans="1:11" x14ac:dyDescent="0.25">
      <c r="A949" s="5"/>
      <c r="B949" s="5">
        <f>Movimientos_Actinver[[#This Row],[DATE]]</f>
        <v>0</v>
      </c>
      <c r="C949" s="6"/>
      <c r="D949" s="1" t="s">
        <v>22</v>
      </c>
      <c r="E949" s="1" t="s">
        <v>22</v>
      </c>
      <c r="F949" s="1"/>
      <c r="G949" s="1"/>
      <c r="H949" s="1">
        <f>Movimientos_Actinver[[#This Row],[TITLES]]*Movimientos_Actinver[[#This Row],[VALUE]]</f>
        <v>0</v>
      </c>
      <c r="I949" s="1"/>
      <c r="J949" s="1"/>
      <c r="K949" s="1"/>
    </row>
    <row r="950" spans="1:11" x14ac:dyDescent="0.25">
      <c r="A950" s="5"/>
      <c r="B950" s="5">
        <f>Movimientos_Actinver[[#This Row],[DATE]]</f>
        <v>0</v>
      </c>
      <c r="C950" s="6"/>
      <c r="D950" s="1" t="s">
        <v>22</v>
      </c>
      <c r="E950" s="1" t="s">
        <v>22</v>
      </c>
      <c r="F950" s="1"/>
      <c r="G950" s="1"/>
      <c r="H950" s="1">
        <f>Movimientos_Actinver[[#This Row],[TITLES]]*Movimientos_Actinver[[#This Row],[VALUE]]</f>
        <v>0</v>
      </c>
      <c r="I950" s="1"/>
      <c r="J950" s="1"/>
      <c r="K950" s="1"/>
    </row>
    <row r="951" spans="1:11" x14ac:dyDescent="0.25">
      <c r="A951" s="5"/>
      <c r="B951" s="5">
        <f>Movimientos_Actinver[[#This Row],[DATE]]</f>
        <v>0</v>
      </c>
      <c r="C951" s="6"/>
      <c r="D951" s="1" t="s">
        <v>22</v>
      </c>
      <c r="E951" s="1" t="s">
        <v>22</v>
      </c>
      <c r="F951" s="1"/>
      <c r="G951" s="1"/>
      <c r="H951" s="1">
        <f>Movimientos_Actinver[[#This Row],[TITLES]]*Movimientos_Actinver[[#This Row],[VALUE]]</f>
        <v>0</v>
      </c>
      <c r="I951" s="1"/>
      <c r="J951" s="1"/>
      <c r="K951" s="1"/>
    </row>
    <row r="952" spans="1:11" x14ac:dyDescent="0.25">
      <c r="A952" s="5"/>
      <c r="B952" s="5">
        <f>Movimientos_Actinver[[#This Row],[DATE]]</f>
        <v>0</v>
      </c>
      <c r="C952" s="6"/>
      <c r="D952" s="1" t="s">
        <v>22</v>
      </c>
      <c r="E952" s="1" t="s">
        <v>22</v>
      </c>
      <c r="F952" s="1"/>
      <c r="G952" s="1"/>
      <c r="H952" s="1">
        <f>Movimientos_Actinver[[#This Row],[TITLES]]*Movimientos_Actinver[[#This Row],[VALUE]]</f>
        <v>0</v>
      </c>
      <c r="I952" s="1"/>
      <c r="J952" s="1"/>
      <c r="K952" s="1"/>
    </row>
    <row r="953" spans="1:11" x14ac:dyDescent="0.25">
      <c r="A953" s="5"/>
      <c r="B953" s="5">
        <f>Movimientos_Actinver[[#This Row],[DATE]]</f>
        <v>0</v>
      </c>
      <c r="C953" s="6"/>
      <c r="D953" s="1" t="s">
        <v>22</v>
      </c>
      <c r="E953" s="1" t="s">
        <v>22</v>
      </c>
      <c r="F953" s="1"/>
      <c r="G953" s="1"/>
      <c r="H953" s="1">
        <f>Movimientos_Actinver[[#This Row],[TITLES]]*Movimientos_Actinver[[#This Row],[VALUE]]</f>
        <v>0</v>
      </c>
      <c r="I953" s="1"/>
      <c r="J953" s="1"/>
      <c r="K953" s="1"/>
    </row>
    <row r="954" spans="1:11" x14ac:dyDescent="0.25">
      <c r="A954" s="5"/>
      <c r="B954" s="5">
        <f>Movimientos_Actinver[[#This Row],[DATE]]</f>
        <v>0</v>
      </c>
      <c r="C954" s="6"/>
      <c r="D954" s="1" t="s">
        <v>22</v>
      </c>
      <c r="E954" s="1" t="s">
        <v>22</v>
      </c>
      <c r="F954" s="1"/>
      <c r="G954" s="1"/>
      <c r="H954" s="1">
        <f>Movimientos_Actinver[[#This Row],[TITLES]]*Movimientos_Actinver[[#This Row],[VALUE]]</f>
        <v>0</v>
      </c>
      <c r="I954" s="1"/>
      <c r="J954" s="1"/>
      <c r="K954" s="1"/>
    </row>
    <row r="955" spans="1:11" x14ac:dyDescent="0.25">
      <c r="A955" s="5"/>
      <c r="B955" s="5">
        <f>Movimientos_Actinver[[#This Row],[DATE]]</f>
        <v>0</v>
      </c>
      <c r="C955" s="6"/>
      <c r="D955" s="1" t="s">
        <v>22</v>
      </c>
      <c r="E955" s="1" t="s">
        <v>22</v>
      </c>
      <c r="F955" s="1"/>
      <c r="G955" s="1"/>
      <c r="H955" s="1">
        <f>Movimientos_Actinver[[#This Row],[TITLES]]*Movimientos_Actinver[[#This Row],[VALUE]]</f>
        <v>0</v>
      </c>
      <c r="I955" s="1"/>
      <c r="J955" s="1"/>
      <c r="K955" s="1"/>
    </row>
    <row r="956" spans="1:11" x14ac:dyDescent="0.25">
      <c r="A956" s="5"/>
      <c r="B956" s="5">
        <f>Movimientos_Actinver[[#This Row],[DATE]]</f>
        <v>0</v>
      </c>
      <c r="C956" s="6"/>
      <c r="D956" s="1" t="s">
        <v>22</v>
      </c>
      <c r="E956" s="1" t="s">
        <v>22</v>
      </c>
      <c r="F956" s="1"/>
      <c r="G956" s="1"/>
      <c r="H956" s="1">
        <f>Movimientos_Actinver[[#This Row],[TITLES]]*Movimientos_Actinver[[#This Row],[VALUE]]</f>
        <v>0</v>
      </c>
      <c r="I956" s="1"/>
      <c r="J956" s="1"/>
      <c r="K956" s="1"/>
    </row>
    <row r="957" spans="1:11" x14ac:dyDescent="0.25">
      <c r="A957" s="5"/>
      <c r="B957" s="5">
        <f>Movimientos_Actinver[[#This Row],[DATE]]</f>
        <v>0</v>
      </c>
      <c r="C957" s="6"/>
      <c r="D957" s="1" t="s">
        <v>22</v>
      </c>
      <c r="E957" s="1" t="s">
        <v>22</v>
      </c>
      <c r="F957" s="1"/>
      <c r="G957" s="1"/>
      <c r="H957" s="1">
        <f>Movimientos_Actinver[[#This Row],[TITLES]]*Movimientos_Actinver[[#This Row],[VALUE]]</f>
        <v>0</v>
      </c>
      <c r="I957" s="1"/>
      <c r="J957" s="1"/>
      <c r="K957" s="1"/>
    </row>
    <row r="958" spans="1:11" x14ac:dyDescent="0.25">
      <c r="A958" s="5"/>
      <c r="B958" s="5">
        <f>Movimientos_Actinver[[#This Row],[DATE]]</f>
        <v>0</v>
      </c>
      <c r="C958" s="6"/>
      <c r="D958" s="1" t="s">
        <v>22</v>
      </c>
      <c r="E958" s="1" t="s">
        <v>22</v>
      </c>
      <c r="F958" s="1"/>
      <c r="G958" s="1"/>
      <c r="H958" s="1">
        <f>Movimientos_Actinver[[#This Row],[TITLES]]*Movimientos_Actinver[[#This Row],[VALUE]]</f>
        <v>0</v>
      </c>
      <c r="I958" s="1"/>
      <c r="J958" s="1"/>
      <c r="K958" s="1"/>
    </row>
    <row r="959" spans="1:11" x14ac:dyDescent="0.25">
      <c r="A959" s="5"/>
      <c r="B959" s="5">
        <f>Movimientos_Actinver[[#This Row],[DATE]]</f>
        <v>0</v>
      </c>
      <c r="C959" s="6"/>
      <c r="D959" s="1" t="s">
        <v>22</v>
      </c>
      <c r="E959" s="1" t="s">
        <v>22</v>
      </c>
      <c r="F959" s="1"/>
      <c r="G959" s="1"/>
      <c r="H959" s="1">
        <f>Movimientos_Actinver[[#This Row],[TITLES]]*Movimientos_Actinver[[#This Row],[VALUE]]</f>
        <v>0</v>
      </c>
      <c r="I959" s="1"/>
      <c r="J959" s="1"/>
      <c r="K959" s="1"/>
    </row>
    <row r="960" spans="1:11" x14ac:dyDescent="0.25">
      <c r="A960" s="5"/>
      <c r="B960" s="5">
        <f>Movimientos_Actinver[[#This Row],[DATE]]</f>
        <v>0</v>
      </c>
      <c r="C960" s="6"/>
      <c r="D960" s="1" t="s">
        <v>22</v>
      </c>
      <c r="E960" s="1" t="s">
        <v>22</v>
      </c>
      <c r="F960" s="1"/>
      <c r="G960" s="1"/>
      <c r="H960" s="1">
        <f>Movimientos_Actinver[[#This Row],[TITLES]]*Movimientos_Actinver[[#This Row],[VALUE]]</f>
        <v>0</v>
      </c>
      <c r="I960" s="1"/>
      <c r="J960" s="1"/>
      <c r="K960" s="1"/>
    </row>
    <row r="961" spans="1:11" x14ac:dyDescent="0.25">
      <c r="A961" s="5"/>
      <c r="B961" s="5">
        <f>Movimientos_Actinver[[#This Row],[DATE]]</f>
        <v>0</v>
      </c>
      <c r="C961" s="6"/>
      <c r="D961" s="1" t="s">
        <v>22</v>
      </c>
      <c r="E961" s="1" t="s">
        <v>22</v>
      </c>
      <c r="F961" s="1"/>
      <c r="G961" s="1"/>
      <c r="H961" s="1">
        <f>Movimientos_Actinver[[#This Row],[TITLES]]*Movimientos_Actinver[[#This Row],[VALUE]]</f>
        <v>0</v>
      </c>
      <c r="I961" s="1"/>
      <c r="J961" s="1"/>
      <c r="K961" s="1"/>
    </row>
    <row r="962" spans="1:11" x14ac:dyDescent="0.25">
      <c r="A962" s="5"/>
      <c r="B962" s="5">
        <f>Movimientos_Actinver[[#This Row],[DATE]]</f>
        <v>0</v>
      </c>
      <c r="C962" s="6"/>
      <c r="D962" s="1" t="s">
        <v>22</v>
      </c>
      <c r="E962" s="1" t="s">
        <v>22</v>
      </c>
      <c r="F962" s="1"/>
      <c r="G962" s="1"/>
      <c r="H962" s="1">
        <f>Movimientos_Actinver[[#This Row],[TITLES]]*Movimientos_Actinver[[#This Row],[VALUE]]</f>
        <v>0</v>
      </c>
      <c r="I962" s="1"/>
      <c r="J962" s="1"/>
      <c r="K962" s="1"/>
    </row>
    <row r="963" spans="1:11" x14ac:dyDescent="0.25">
      <c r="A963" s="5"/>
      <c r="B963" s="5">
        <f>Movimientos_Actinver[[#This Row],[DATE]]</f>
        <v>0</v>
      </c>
      <c r="C963" s="6"/>
      <c r="D963" s="1" t="s">
        <v>22</v>
      </c>
      <c r="E963" s="1" t="s">
        <v>22</v>
      </c>
      <c r="F963" s="1"/>
      <c r="G963" s="1"/>
      <c r="H963" s="1">
        <f>Movimientos_Actinver[[#This Row],[TITLES]]*Movimientos_Actinver[[#This Row],[VALUE]]</f>
        <v>0</v>
      </c>
      <c r="I963" s="1"/>
      <c r="J963" s="1"/>
      <c r="K963" s="1"/>
    </row>
    <row r="964" spans="1:11" x14ac:dyDescent="0.25">
      <c r="A964" s="5"/>
      <c r="B964" s="5">
        <f>Movimientos_Actinver[[#This Row],[DATE]]</f>
        <v>0</v>
      </c>
      <c r="C964" s="6"/>
      <c r="D964" s="1" t="s">
        <v>22</v>
      </c>
      <c r="E964" s="1" t="s">
        <v>22</v>
      </c>
      <c r="F964" s="1"/>
      <c r="G964" s="1"/>
      <c r="H964" s="1">
        <f>Movimientos_Actinver[[#This Row],[TITLES]]*Movimientos_Actinver[[#This Row],[VALUE]]</f>
        <v>0</v>
      </c>
      <c r="I964" s="1"/>
      <c r="J964" s="1"/>
      <c r="K964" s="1"/>
    </row>
    <row r="965" spans="1:11" x14ac:dyDescent="0.25">
      <c r="A965" s="5"/>
      <c r="B965" s="5">
        <f>Movimientos_Actinver[[#This Row],[DATE]]</f>
        <v>0</v>
      </c>
      <c r="C965" s="6"/>
      <c r="D965" s="1" t="s">
        <v>22</v>
      </c>
      <c r="E965" s="1" t="s">
        <v>22</v>
      </c>
      <c r="F965" s="1"/>
      <c r="G965" s="1"/>
      <c r="H965" s="1">
        <f>Movimientos_Actinver[[#This Row],[TITLES]]*Movimientos_Actinver[[#This Row],[VALUE]]</f>
        <v>0</v>
      </c>
      <c r="I965" s="1"/>
      <c r="J965" s="1"/>
      <c r="K965" s="1"/>
    </row>
    <row r="966" spans="1:11" x14ac:dyDescent="0.25">
      <c r="A966" s="5"/>
      <c r="B966" s="5">
        <f>Movimientos_Actinver[[#This Row],[DATE]]</f>
        <v>0</v>
      </c>
      <c r="C966" s="6"/>
      <c r="D966" s="1" t="s">
        <v>22</v>
      </c>
      <c r="E966" s="1" t="s">
        <v>22</v>
      </c>
      <c r="F966" s="1"/>
      <c r="G966" s="1"/>
      <c r="H966" s="1">
        <f>Movimientos_Actinver[[#This Row],[TITLES]]*Movimientos_Actinver[[#This Row],[VALUE]]</f>
        <v>0</v>
      </c>
      <c r="I966" s="1"/>
      <c r="J966" s="1"/>
      <c r="K966" s="1"/>
    </row>
    <row r="967" spans="1:11" x14ac:dyDescent="0.25">
      <c r="A967" s="5"/>
      <c r="B967" s="5">
        <f>Movimientos_Actinver[[#This Row],[DATE]]</f>
        <v>0</v>
      </c>
      <c r="C967" s="6"/>
      <c r="D967" s="1" t="s">
        <v>22</v>
      </c>
      <c r="E967" s="1" t="s">
        <v>22</v>
      </c>
      <c r="F967" s="1"/>
      <c r="G967" s="1"/>
      <c r="H967" s="1">
        <f>Movimientos_Actinver[[#This Row],[TITLES]]*Movimientos_Actinver[[#This Row],[VALUE]]</f>
        <v>0</v>
      </c>
      <c r="I967" s="1"/>
      <c r="J967" s="1"/>
      <c r="K967" s="1"/>
    </row>
    <row r="968" spans="1:11" x14ac:dyDescent="0.25">
      <c r="A968" s="5"/>
      <c r="B968" s="5">
        <f>Movimientos_Actinver[[#This Row],[DATE]]</f>
        <v>0</v>
      </c>
      <c r="C968" s="6"/>
      <c r="D968" s="1" t="s">
        <v>22</v>
      </c>
      <c r="E968" s="1" t="s">
        <v>22</v>
      </c>
      <c r="F968" s="1"/>
      <c r="G968" s="1"/>
      <c r="H968" s="1">
        <f>Movimientos_Actinver[[#This Row],[TITLES]]*Movimientos_Actinver[[#This Row],[VALUE]]</f>
        <v>0</v>
      </c>
      <c r="I968" s="1"/>
      <c r="J968" s="1"/>
      <c r="K968" s="1"/>
    </row>
    <row r="969" spans="1:11" x14ac:dyDescent="0.25">
      <c r="A969" s="5"/>
      <c r="B969" s="5">
        <f>Movimientos_Actinver[[#This Row],[DATE]]</f>
        <v>0</v>
      </c>
      <c r="C969" s="6"/>
      <c r="D969" s="1" t="s">
        <v>22</v>
      </c>
      <c r="E969" s="1" t="s">
        <v>22</v>
      </c>
      <c r="F969" s="1"/>
      <c r="G969" s="1"/>
      <c r="H969" s="1">
        <f>Movimientos_Actinver[[#This Row],[TITLES]]*Movimientos_Actinver[[#This Row],[VALUE]]</f>
        <v>0</v>
      </c>
      <c r="I969" s="1"/>
      <c r="J969" s="1"/>
      <c r="K969" s="1"/>
    </row>
    <row r="970" spans="1:11" x14ac:dyDescent="0.25">
      <c r="A970" s="5"/>
      <c r="B970" s="5">
        <f>Movimientos_Actinver[[#This Row],[DATE]]</f>
        <v>0</v>
      </c>
      <c r="C970" s="6"/>
      <c r="D970" s="1" t="s">
        <v>22</v>
      </c>
      <c r="E970" s="1" t="s">
        <v>22</v>
      </c>
      <c r="F970" s="1"/>
      <c r="G970" s="1"/>
      <c r="H970" s="1">
        <f>Movimientos_Actinver[[#This Row],[TITLES]]*Movimientos_Actinver[[#This Row],[VALUE]]</f>
        <v>0</v>
      </c>
      <c r="I970" s="1"/>
      <c r="J970" s="1"/>
      <c r="K970" s="1"/>
    </row>
    <row r="971" spans="1:11" x14ac:dyDescent="0.25">
      <c r="A971" s="5"/>
      <c r="B971" s="5">
        <f>Movimientos_Actinver[[#This Row],[DATE]]</f>
        <v>0</v>
      </c>
      <c r="C971" s="6"/>
      <c r="D971" s="1" t="s">
        <v>22</v>
      </c>
      <c r="E971" s="1" t="s">
        <v>22</v>
      </c>
      <c r="F971" s="1"/>
      <c r="G971" s="1"/>
      <c r="H971" s="1">
        <f>Movimientos_Actinver[[#This Row],[TITLES]]*Movimientos_Actinver[[#This Row],[VALUE]]</f>
        <v>0</v>
      </c>
      <c r="I971" s="1"/>
      <c r="J971" s="1"/>
      <c r="K971" s="1"/>
    </row>
    <row r="972" spans="1:11" x14ac:dyDescent="0.25">
      <c r="A972" s="5"/>
      <c r="B972" s="5">
        <f>Movimientos_Actinver[[#This Row],[DATE]]</f>
        <v>0</v>
      </c>
      <c r="C972" s="6"/>
      <c r="D972" s="1" t="s">
        <v>22</v>
      </c>
      <c r="E972" s="1" t="s">
        <v>22</v>
      </c>
      <c r="F972" s="1"/>
      <c r="G972" s="1"/>
      <c r="H972" s="1">
        <f>Movimientos_Actinver[[#This Row],[TITLES]]*Movimientos_Actinver[[#This Row],[VALUE]]</f>
        <v>0</v>
      </c>
      <c r="I972" s="1"/>
      <c r="J972" s="1"/>
      <c r="K972" s="1"/>
    </row>
    <row r="973" spans="1:11" x14ac:dyDescent="0.25">
      <c r="A973" s="5"/>
      <c r="B973" s="5">
        <f>Movimientos_Actinver[[#This Row],[DATE]]</f>
        <v>0</v>
      </c>
      <c r="C973" s="6"/>
      <c r="D973" s="1" t="s">
        <v>22</v>
      </c>
      <c r="E973" s="1" t="s">
        <v>22</v>
      </c>
      <c r="F973" s="1"/>
      <c r="G973" s="1"/>
      <c r="H973" s="1">
        <f>Movimientos_Actinver[[#This Row],[TITLES]]*Movimientos_Actinver[[#This Row],[VALUE]]</f>
        <v>0</v>
      </c>
      <c r="I973" s="1"/>
      <c r="J973" s="1"/>
      <c r="K973" s="1"/>
    </row>
    <row r="974" spans="1:11" x14ac:dyDescent="0.25">
      <c r="A974" s="5"/>
      <c r="B974" s="5">
        <f>Movimientos_Actinver[[#This Row],[DATE]]</f>
        <v>0</v>
      </c>
      <c r="C974" s="6"/>
      <c r="D974" s="1" t="s">
        <v>22</v>
      </c>
      <c r="E974" s="1" t="s">
        <v>22</v>
      </c>
      <c r="F974" s="1"/>
      <c r="G974" s="1"/>
      <c r="H974" s="1">
        <f>Movimientos_Actinver[[#This Row],[TITLES]]*Movimientos_Actinver[[#This Row],[VALUE]]</f>
        <v>0</v>
      </c>
      <c r="I974" s="1"/>
      <c r="J974" s="1"/>
      <c r="K974" s="1"/>
    </row>
    <row r="975" spans="1:11" x14ac:dyDescent="0.25">
      <c r="A975" s="5"/>
      <c r="B975" s="5">
        <f>Movimientos_Actinver[[#This Row],[DATE]]</f>
        <v>0</v>
      </c>
      <c r="C975" s="6"/>
      <c r="D975" s="1" t="s">
        <v>22</v>
      </c>
      <c r="E975" s="1" t="s">
        <v>22</v>
      </c>
      <c r="F975" s="1"/>
      <c r="G975" s="1"/>
      <c r="H975" s="1">
        <f>Movimientos_Actinver[[#This Row],[TITLES]]*Movimientos_Actinver[[#This Row],[VALUE]]</f>
        <v>0</v>
      </c>
      <c r="I975" s="1"/>
      <c r="J975" s="1"/>
      <c r="K975" s="1"/>
    </row>
    <row r="976" spans="1:11" x14ac:dyDescent="0.25">
      <c r="A976" s="5"/>
      <c r="B976" s="5">
        <f>Movimientos_Actinver[[#This Row],[DATE]]</f>
        <v>0</v>
      </c>
      <c r="C976" s="6"/>
      <c r="D976" s="1" t="s">
        <v>22</v>
      </c>
      <c r="E976" s="1" t="s">
        <v>22</v>
      </c>
      <c r="F976" s="1"/>
      <c r="G976" s="1"/>
      <c r="H976" s="1">
        <f>Movimientos_Actinver[[#This Row],[TITLES]]*Movimientos_Actinver[[#This Row],[VALUE]]</f>
        <v>0</v>
      </c>
      <c r="I976" s="1"/>
      <c r="J976" s="1"/>
      <c r="K976" s="1"/>
    </row>
    <row r="977" spans="1:11" x14ac:dyDescent="0.25">
      <c r="A977" s="5"/>
      <c r="B977" s="5">
        <f>Movimientos_Actinver[[#This Row],[DATE]]</f>
        <v>0</v>
      </c>
      <c r="C977" s="6"/>
      <c r="D977" s="1" t="s">
        <v>22</v>
      </c>
      <c r="E977" s="1" t="s">
        <v>22</v>
      </c>
      <c r="F977" s="1"/>
      <c r="G977" s="1"/>
      <c r="H977" s="1">
        <f>Movimientos_Actinver[[#This Row],[TITLES]]*Movimientos_Actinver[[#This Row],[VALUE]]</f>
        <v>0</v>
      </c>
      <c r="I977" s="1"/>
      <c r="J977" s="1"/>
      <c r="K977" s="1"/>
    </row>
    <row r="978" spans="1:11" x14ac:dyDescent="0.25">
      <c r="A978" s="5"/>
      <c r="B978" s="5">
        <f>Movimientos_Actinver[[#This Row],[DATE]]</f>
        <v>0</v>
      </c>
      <c r="C978" s="6"/>
      <c r="D978" s="1" t="s">
        <v>22</v>
      </c>
      <c r="E978" s="1" t="s">
        <v>22</v>
      </c>
      <c r="F978" s="1"/>
      <c r="G978" s="1"/>
      <c r="H978" s="1">
        <f>Movimientos_Actinver[[#This Row],[TITLES]]*Movimientos_Actinver[[#This Row],[VALUE]]</f>
        <v>0</v>
      </c>
      <c r="I978" s="1"/>
      <c r="J978" s="1"/>
      <c r="K978" s="1"/>
    </row>
    <row r="979" spans="1:11" x14ac:dyDescent="0.25">
      <c r="A979" s="5"/>
      <c r="B979" s="5">
        <f>Movimientos_Actinver[[#This Row],[DATE]]</f>
        <v>0</v>
      </c>
      <c r="C979" s="6"/>
      <c r="D979" s="1" t="s">
        <v>22</v>
      </c>
      <c r="E979" s="1" t="s">
        <v>22</v>
      </c>
      <c r="F979" s="1"/>
      <c r="G979" s="1"/>
      <c r="H979" s="1">
        <f>Movimientos_Actinver[[#This Row],[TITLES]]*Movimientos_Actinver[[#This Row],[VALUE]]</f>
        <v>0</v>
      </c>
      <c r="I979" s="1"/>
      <c r="J979" s="1"/>
      <c r="K979" s="1"/>
    </row>
    <row r="980" spans="1:11" x14ac:dyDescent="0.25">
      <c r="A980" s="5"/>
      <c r="B980" s="5">
        <f>Movimientos_Actinver[[#This Row],[DATE]]</f>
        <v>0</v>
      </c>
      <c r="C980" s="6"/>
      <c r="D980" s="1" t="s">
        <v>22</v>
      </c>
      <c r="E980" s="1" t="s">
        <v>22</v>
      </c>
      <c r="F980" s="1"/>
      <c r="G980" s="1"/>
      <c r="H980" s="1">
        <f>Movimientos_Actinver[[#This Row],[TITLES]]*Movimientos_Actinver[[#This Row],[VALUE]]</f>
        <v>0</v>
      </c>
      <c r="I980" s="1"/>
      <c r="J980" s="1"/>
      <c r="K980" s="1"/>
    </row>
    <row r="981" spans="1:11" x14ac:dyDescent="0.25">
      <c r="A981" s="5"/>
      <c r="B981" s="5">
        <f>Movimientos_Actinver[[#This Row],[DATE]]</f>
        <v>0</v>
      </c>
      <c r="C981" s="6"/>
      <c r="D981" s="1" t="s">
        <v>22</v>
      </c>
      <c r="E981" s="1" t="s">
        <v>22</v>
      </c>
      <c r="F981" s="1"/>
      <c r="G981" s="1"/>
      <c r="H981" s="1">
        <f>Movimientos_Actinver[[#This Row],[TITLES]]*Movimientos_Actinver[[#This Row],[VALUE]]</f>
        <v>0</v>
      </c>
      <c r="I981" s="1"/>
      <c r="J981" s="1"/>
      <c r="K981" s="1"/>
    </row>
    <row r="982" spans="1:11" x14ac:dyDescent="0.25">
      <c r="A982" s="5"/>
      <c r="B982" s="5">
        <f>Movimientos_Actinver[[#This Row],[DATE]]</f>
        <v>0</v>
      </c>
      <c r="C982" s="6"/>
      <c r="D982" s="1" t="s">
        <v>22</v>
      </c>
      <c r="E982" s="1" t="s">
        <v>22</v>
      </c>
      <c r="F982" s="1"/>
      <c r="G982" s="1"/>
      <c r="H982" s="1">
        <f>Movimientos_Actinver[[#This Row],[TITLES]]*Movimientos_Actinver[[#This Row],[VALUE]]</f>
        <v>0</v>
      </c>
      <c r="I982" s="1"/>
      <c r="J982" s="1"/>
      <c r="K982" s="1"/>
    </row>
    <row r="983" spans="1:11" x14ac:dyDescent="0.25">
      <c r="A983" s="5"/>
      <c r="B983" s="5">
        <f>Movimientos_Actinver[[#This Row],[DATE]]</f>
        <v>0</v>
      </c>
      <c r="C983" s="6"/>
      <c r="D983" s="1" t="s">
        <v>22</v>
      </c>
      <c r="E983" s="1" t="s">
        <v>22</v>
      </c>
      <c r="F983" s="1"/>
      <c r="G983" s="1"/>
      <c r="H983" s="1">
        <f>Movimientos_Actinver[[#This Row],[TITLES]]*Movimientos_Actinver[[#This Row],[VALUE]]</f>
        <v>0</v>
      </c>
      <c r="I983" s="1"/>
      <c r="J983" s="1"/>
      <c r="K983" s="1"/>
    </row>
    <row r="984" spans="1:11" x14ac:dyDescent="0.25">
      <c r="A984" s="5"/>
      <c r="B984" s="5">
        <f>Movimientos_Actinver[[#This Row],[DATE]]</f>
        <v>0</v>
      </c>
      <c r="C984" s="6"/>
      <c r="D984" s="1" t="s">
        <v>22</v>
      </c>
      <c r="E984" s="1" t="s">
        <v>22</v>
      </c>
      <c r="F984" s="1"/>
      <c r="G984" s="1"/>
      <c r="H984" s="1">
        <f>Movimientos_Actinver[[#This Row],[TITLES]]*Movimientos_Actinver[[#This Row],[VALUE]]</f>
        <v>0</v>
      </c>
      <c r="I984" s="1"/>
      <c r="J984" s="1"/>
      <c r="K984" s="1"/>
    </row>
    <row r="985" spans="1:11" x14ac:dyDescent="0.25">
      <c r="A985" s="5"/>
      <c r="B985" s="5">
        <f>Movimientos_Actinver[[#This Row],[DATE]]</f>
        <v>0</v>
      </c>
      <c r="C985" s="6"/>
      <c r="D985" s="1" t="s">
        <v>22</v>
      </c>
      <c r="E985" s="1" t="s">
        <v>22</v>
      </c>
      <c r="F985" s="1"/>
      <c r="G985" s="1"/>
      <c r="H985" s="1">
        <f>Movimientos_Actinver[[#This Row],[TITLES]]*Movimientos_Actinver[[#This Row],[VALUE]]</f>
        <v>0</v>
      </c>
      <c r="I985" s="1"/>
      <c r="J985" s="1"/>
      <c r="K985" s="1"/>
    </row>
    <row r="986" spans="1:11" x14ac:dyDescent="0.25">
      <c r="A986" s="5"/>
      <c r="B986" s="5">
        <f>Movimientos_Actinver[[#This Row],[DATE]]</f>
        <v>0</v>
      </c>
      <c r="C986" s="6"/>
      <c r="D986" s="1" t="s">
        <v>22</v>
      </c>
      <c r="E986" s="1" t="s">
        <v>22</v>
      </c>
      <c r="F986" s="1"/>
      <c r="G986" s="1"/>
      <c r="H986" s="1">
        <f>Movimientos_Actinver[[#This Row],[TITLES]]*Movimientos_Actinver[[#This Row],[VALUE]]</f>
        <v>0</v>
      </c>
      <c r="I986" s="1"/>
      <c r="J986" s="1"/>
      <c r="K986" s="1"/>
    </row>
    <row r="987" spans="1:11" x14ac:dyDescent="0.25">
      <c r="A987" s="5"/>
      <c r="B987" s="5">
        <f>Movimientos_Actinver[[#This Row],[DATE]]</f>
        <v>0</v>
      </c>
      <c r="C987" s="6"/>
      <c r="D987" s="1" t="s">
        <v>22</v>
      </c>
      <c r="E987" s="1" t="s">
        <v>22</v>
      </c>
      <c r="F987" s="1"/>
      <c r="G987" s="1"/>
      <c r="H987" s="1">
        <f>Movimientos_Actinver[[#This Row],[TITLES]]*Movimientos_Actinver[[#This Row],[VALUE]]</f>
        <v>0</v>
      </c>
      <c r="I987" s="1"/>
      <c r="J987" s="1"/>
      <c r="K987" s="1"/>
    </row>
    <row r="988" spans="1:11" x14ac:dyDescent="0.25">
      <c r="A988" s="5"/>
      <c r="B988" s="5">
        <f>Movimientos_Actinver[[#This Row],[DATE]]</f>
        <v>0</v>
      </c>
      <c r="C988" s="6"/>
      <c r="D988" s="1" t="s">
        <v>22</v>
      </c>
      <c r="E988" s="1" t="s">
        <v>22</v>
      </c>
      <c r="F988" s="1"/>
      <c r="G988" s="1"/>
      <c r="H988" s="1">
        <f>Movimientos_Actinver[[#This Row],[TITLES]]*Movimientos_Actinver[[#This Row],[VALUE]]</f>
        <v>0</v>
      </c>
      <c r="I988" s="1"/>
      <c r="J988" s="1"/>
      <c r="K988" s="1"/>
    </row>
    <row r="989" spans="1:11" x14ac:dyDescent="0.25">
      <c r="A989" s="5"/>
      <c r="B989" s="5">
        <f>Movimientos_Actinver[[#This Row],[DATE]]</f>
        <v>0</v>
      </c>
      <c r="C989" s="6"/>
      <c r="D989" s="1" t="s">
        <v>22</v>
      </c>
      <c r="E989" s="1" t="s">
        <v>22</v>
      </c>
      <c r="F989" s="1"/>
      <c r="G989" s="1"/>
      <c r="H989" s="1">
        <f>Movimientos_Actinver[[#This Row],[TITLES]]*Movimientos_Actinver[[#This Row],[VALUE]]</f>
        <v>0</v>
      </c>
      <c r="I989" s="1"/>
      <c r="J989" s="1"/>
      <c r="K989" s="1"/>
    </row>
    <row r="990" spans="1:11" x14ac:dyDescent="0.25">
      <c r="A990" s="5"/>
      <c r="B990" s="5">
        <f>Movimientos_Actinver[[#This Row],[DATE]]</f>
        <v>0</v>
      </c>
      <c r="C990" s="6"/>
      <c r="D990" s="1" t="s">
        <v>22</v>
      </c>
      <c r="E990" s="1" t="s">
        <v>22</v>
      </c>
      <c r="F990" s="1"/>
      <c r="G990" s="1"/>
      <c r="H990" s="1">
        <f>Movimientos_Actinver[[#This Row],[TITLES]]*Movimientos_Actinver[[#This Row],[VALUE]]</f>
        <v>0</v>
      </c>
      <c r="I990" s="1"/>
      <c r="J990" s="1"/>
      <c r="K990" s="1"/>
    </row>
    <row r="991" spans="1:11" x14ac:dyDescent="0.25">
      <c r="A991" s="5"/>
      <c r="B991" s="5">
        <f>Movimientos_Actinver[[#This Row],[DATE]]</f>
        <v>0</v>
      </c>
      <c r="C991" s="6"/>
      <c r="D991" s="1" t="s">
        <v>22</v>
      </c>
      <c r="E991" s="1" t="s">
        <v>22</v>
      </c>
      <c r="F991" s="1"/>
      <c r="G991" s="1"/>
      <c r="H991" s="1">
        <f>Movimientos_Actinver[[#This Row],[TITLES]]*Movimientos_Actinver[[#This Row],[VALUE]]</f>
        <v>0</v>
      </c>
      <c r="I991" s="1"/>
      <c r="J991" s="1"/>
      <c r="K991" s="1"/>
    </row>
    <row r="992" spans="1:11" x14ac:dyDescent="0.25">
      <c r="A992" s="5"/>
      <c r="B992" s="5">
        <f>Movimientos_Actinver[[#This Row],[DATE]]</f>
        <v>0</v>
      </c>
      <c r="C992" s="6"/>
      <c r="D992" s="1" t="s">
        <v>22</v>
      </c>
      <c r="E992" s="1" t="s">
        <v>22</v>
      </c>
      <c r="F992" s="1"/>
      <c r="G992" s="1"/>
      <c r="H992" s="1">
        <f>Movimientos_Actinver[[#This Row],[TITLES]]*Movimientos_Actinver[[#This Row],[VALUE]]</f>
        <v>0</v>
      </c>
      <c r="I992" s="1"/>
      <c r="J992" s="1"/>
      <c r="K992" s="1"/>
    </row>
    <row r="993" spans="1:11" x14ac:dyDescent="0.25">
      <c r="A993" s="5"/>
      <c r="B993" s="5">
        <f>Movimientos_Actinver[[#This Row],[DATE]]</f>
        <v>0</v>
      </c>
      <c r="C993" s="6"/>
      <c r="D993" s="1" t="s">
        <v>22</v>
      </c>
      <c r="E993" s="1" t="s">
        <v>22</v>
      </c>
      <c r="F993" s="1"/>
      <c r="G993" s="1"/>
      <c r="H993" s="1">
        <f>Movimientos_Actinver[[#This Row],[TITLES]]*Movimientos_Actinver[[#This Row],[VALUE]]</f>
        <v>0</v>
      </c>
      <c r="I993" s="1"/>
      <c r="J993" s="1"/>
      <c r="K993" s="1"/>
    </row>
    <row r="994" spans="1:11" x14ac:dyDescent="0.25">
      <c r="A994" s="5"/>
      <c r="B994" s="5">
        <f>Movimientos_Actinver[[#This Row],[DATE]]</f>
        <v>0</v>
      </c>
      <c r="C994" s="6"/>
      <c r="D994" s="1" t="s">
        <v>22</v>
      </c>
      <c r="E994" s="1" t="s">
        <v>22</v>
      </c>
      <c r="F994" s="1"/>
      <c r="G994" s="1"/>
      <c r="H994" s="1">
        <f>Movimientos_Actinver[[#This Row],[TITLES]]*Movimientos_Actinver[[#This Row],[VALUE]]</f>
        <v>0</v>
      </c>
      <c r="I994" s="1"/>
      <c r="J994" s="1"/>
      <c r="K994" s="1"/>
    </row>
    <row r="995" spans="1:11" x14ac:dyDescent="0.25">
      <c r="A995" s="5"/>
      <c r="B995" s="5">
        <f>Movimientos_Actinver[[#This Row],[DATE]]</f>
        <v>0</v>
      </c>
      <c r="C995" s="6"/>
      <c r="D995" s="1" t="s">
        <v>22</v>
      </c>
      <c r="E995" s="1" t="s">
        <v>22</v>
      </c>
      <c r="F995" s="1"/>
      <c r="G995" s="1"/>
      <c r="H995" s="1">
        <f>Movimientos_Actinver[[#This Row],[TITLES]]*Movimientos_Actinver[[#This Row],[VALUE]]</f>
        <v>0</v>
      </c>
      <c r="I995" s="1"/>
      <c r="J995" s="1"/>
      <c r="K995" s="1"/>
    </row>
    <row r="996" spans="1:11" x14ac:dyDescent="0.25">
      <c r="A996" s="5"/>
      <c r="B996" s="5">
        <f>Movimientos_Actinver[[#This Row],[DATE]]</f>
        <v>0</v>
      </c>
      <c r="C996" s="6"/>
      <c r="D996" s="1" t="s">
        <v>22</v>
      </c>
      <c r="E996" s="1" t="s">
        <v>22</v>
      </c>
      <c r="F996" s="1"/>
      <c r="G996" s="1"/>
      <c r="H996" s="1">
        <f>Movimientos_Actinver[[#This Row],[TITLES]]*Movimientos_Actinver[[#This Row],[VALUE]]</f>
        <v>0</v>
      </c>
      <c r="I996" s="1"/>
      <c r="J996" s="1"/>
      <c r="K996" s="1"/>
    </row>
    <row r="997" spans="1:11" x14ac:dyDescent="0.25">
      <c r="A997" s="5"/>
      <c r="B997" s="5">
        <f>Movimientos_Actinver[[#This Row],[DATE]]</f>
        <v>0</v>
      </c>
      <c r="C997" s="6"/>
      <c r="D997" s="1" t="s">
        <v>22</v>
      </c>
      <c r="E997" s="1" t="s">
        <v>22</v>
      </c>
      <c r="F997" s="1"/>
      <c r="G997" s="1"/>
      <c r="H997" s="1">
        <f>Movimientos_Actinver[[#This Row],[TITLES]]*Movimientos_Actinver[[#This Row],[VALUE]]</f>
        <v>0</v>
      </c>
      <c r="I997" s="1"/>
      <c r="J997" s="1"/>
      <c r="K997" s="1"/>
    </row>
    <row r="998" spans="1:11" x14ac:dyDescent="0.25">
      <c r="A998" s="5"/>
      <c r="B998" s="5">
        <f>Movimientos_Actinver[[#This Row],[DATE]]</f>
        <v>0</v>
      </c>
      <c r="C998" s="6"/>
      <c r="D998" s="1" t="s">
        <v>22</v>
      </c>
      <c r="E998" s="1" t="s">
        <v>22</v>
      </c>
      <c r="F998" s="1"/>
      <c r="G998" s="1"/>
      <c r="H998" s="1">
        <f>Movimientos_Actinver[[#This Row],[TITLES]]*Movimientos_Actinver[[#This Row],[VALUE]]</f>
        <v>0</v>
      </c>
      <c r="I998" s="1"/>
      <c r="J998" s="1"/>
      <c r="K998" s="1"/>
    </row>
    <row r="999" spans="1:11" x14ac:dyDescent="0.25">
      <c r="A999" s="5"/>
      <c r="B999" s="5">
        <f>Movimientos_Actinver[[#This Row],[DATE]]</f>
        <v>0</v>
      </c>
      <c r="C999" s="6"/>
      <c r="D999" s="1" t="s">
        <v>1720</v>
      </c>
      <c r="E999" s="1" t="s">
        <v>1721</v>
      </c>
      <c r="F999" s="1"/>
      <c r="G999" s="1"/>
      <c r="H999" s="1">
        <f>Movimientos_Actinver[[#This Row],[TITLES]]*Movimientos_Actinver[[#This Row],[VALUE]]</f>
        <v>0</v>
      </c>
      <c r="I999" s="1"/>
      <c r="J999" s="1"/>
      <c r="K999" s="1"/>
    </row>
    <row r="1000" spans="1:11" x14ac:dyDescent="0.25">
      <c r="A1000" s="5"/>
      <c r="B1000" s="5">
        <f>Movimientos_Actinver[[#This Row],[DATE]]</f>
        <v>0</v>
      </c>
      <c r="C1000" s="6"/>
      <c r="D1000" s="1" t="s">
        <v>22</v>
      </c>
      <c r="E1000" s="1" t="s">
        <v>22</v>
      </c>
      <c r="F1000" s="1"/>
      <c r="G1000" s="1"/>
      <c r="H1000" s="1">
        <f>Movimientos_Actinver[[#This Row],[TITLES]]*Movimientos_Actinver[[#This Row],[VALUE]]</f>
        <v>0</v>
      </c>
      <c r="I1000" s="1"/>
      <c r="J1000" s="1"/>
      <c r="K1000" s="1"/>
    </row>
    <row r="1001" spans="1:11" x14ac:dyDescent="0.25">
      <c r="A1001" s="5"/>
      <c r="B1001" s="5">
        <f>Movimientos_Actinver[[#This Row],[DATE]]</f>
        <v>0</v>
      </c>
      <c r="C1001" s="6"/>
      <c r="D1001" s="1" t="s">
        <v>22</v>
      </c>
      <c r="E1001" s="1" t="s">
        <v>22</v>
      </c>
      <c r="F1001" s="1"/>
      <c r="G1001" s="1"/>
      <c r="H1001" s="1">
        <f>Movimientos_Actinver[[#This Row],[TITLES]]*Movimientos_Actinver[[#This Row],[VALUE]]</f>
        <v>0</v>
      </c>
      <c r="I1001" s="1"/>
      <c r="J1001" s="1"/>
      <c r="K1001" s="1"/>
    </row>
    <row r="1002" spans="1:11" x14ac:dyDescent="0.25">
      <c r="A1002" s="5"/>
      <c r="B1002" s="5">
        <f>Movimientos_Actinver[[#This Row],[DATE]]</f>
        <v>0</v>
      </c>
      <c r="C1002" s="6"/>
      <c r="D1002" s="1" t="s">
        <v>22</v>
      </c>
      <c r="E1002" s="1" t="s">
        <v>22</v>
      </c>
      <c r="F1002" s="1"/>
      <c r="G1002" s="1"/>
      <c r="H1002" s="1">
        <f>Movimientos_Actinver[[#This Row],[TITLES]]*Movimientos_Actinver[[#This Row],[VALUE]]</f>
        <v>0</v>
      </c>
      <c r="I1002" s="1"/>
      <c r="J1002" s="1"/>
      <c r="K1002" s="1"/>
    </row>
    <row r="1003" spans="1:11" x14ac:dyDescent="0.25">
      <c r="A1003" s="5"/>
      <c r="B1003" s="5">
        <f>Movimientos_Actinver[[#This Row],[DATE]]</f>
        <v>0</v>
      </c>
      <c r="C1003" s="6"/>
      <c r="D1003" s="1" t="s">
        <v>22</v>
      </c>
      <c r="E1003" s="1" t="s">
        <v>22</v>
      </c>
      <c r="F1003" s="1"/>
      <c r="G1003" s="1"/>
      <c r="H1003" s="1">
        <f>Movimientos_Actinver[[#This Row],[TITLES]]*Movimientos_Actinver[[#This Row],[VALUE]]</f>
        <v>0</v>
      </c>
      <c r="I1003" s="1"/>
      <c r="J1003" s="1"/>
      <c r="K1003" s="1"/>
    </row>
    <row r="1004" spans="1:11" x14ac:dyDescent="0.25">
      <c r="A1004" s="5"/>
      <c r="B1004" s="5">
        <f>Movimientos_Actinver[[#This Row],[DATE]]</f>
        <v>0</v>
      </c>
      <c r="C1004" s="6"/>
      <c r="D1004" s="1" t="s">
        <v>22</v>
      </c>
      <c r="E1004" s="1" t="s">
        <v>22</v>
      </c>
      <c r="F1004" s="1"/>
      <c r="G1004" s="1"/>
      <c r="H1004" s="1">
        <f>Movimientos_Actinver[[#This Row],[TITLES]]*Movimientos_Actinver[[#This Row],[VALUE]]</f>
        <v>0</v>
      </c>
      <c r="I1004" s="1"/>
      <c r="J1004" s="1"/>
      <c r="K1004" s="1"/>
    </row>
    <row r="1005" spans="1:11" x14ac:dyDescent="0.25">
      <c r="A1005" s="5"/>
      <c r="B1005" s="5">
        <f>Movimientos_Actinver[[#This Row],[DATE]]</f>
        <v>0</v>
      </c>
      <c r="C1005" s="6"/>
      <c r="D1005" s="1" t="s">
        <v>22</v>
      </c>
      <c r="E1005" s="1" t="s">
        <v>22</v>
      </c>
      <c r="F1005" s="1"/>
      <c r="G1005" s="1"/>
      <c r="H1005" s="1">
        <f>Movimientos_Actinver[[#This Row],[TITLES]]*Movimientos_Actinver[[#This Row],[VALUE]]</f>
        <v>0</v>
      </c>
      <c r="I1005" s="1"/>
      <c r="J1005" s="1"/>
      <c r="K1005" s="1"/>
    </row>
    <row r="1006" spans="1:11" x14ac:dyDescent="0.25">
      <c r="A1006" s="5"/>
      <c r="B1006" s="5">
        <f>Movimientos_Actinver[[#This Row],[DATE]]</f>
        <v>0</v>
      </c>
      <c r="C1006" s="6"/>
      <c r="D1006" s="1" t="s">
        <v>22</v>
      </c>
      <c r="E1006" s="1" t="s">
        <v>22</v>
      </c>
      <c r="F1006" s="1"/>
      <c r="G1006" s="1"/>
      <c r="H1006" s="1">
        <f>Movimientos_Actinver[[#This Row],[TITLES]]*Movimientos_Actinver[[#This Row],[VALUE]]</f>
        <v>0</v>
      </c>
      <c r="I1006" s="1"/>
      <c r="J1006" s="1"/>
      <c r="K1006" s="1"/>
    </row>
    <row r="1007" spans="1:11" x14ac:dyDescent="0.25">
      <c r="A1007" s="5"/>
      <c r="B1007" s="5">
        <f>Movimientos_Actinver[[#This Row],[DATE]]</f>
        <v>0</v>
      </c>
      <c r="C1007" s="6"/>
      <c r="D1007" s="1" t="s">
        <v>22</v>
      </c>
      <c r="E1007" s="1" t="s">
        <v>22</v>
      </c>
      <c r="F1007" s="1"/>
      <c r="G1007" s="1"/>
      <c r="H1007" s="1">
        <f>Movimientos_Actinver[[#This Row],[TITLES]]*Movimientos_Actinver[[#This Row],[VALUE]]</f>
        <v>0</v>
      </c>
      <c r="I1007" s="1"/>
      <c r="J1007" s="1"/>
      <c r="K1007" s="1"/>
    </row>
    <row r="1008" spans="1:11" x14ac:dyDescent="0.25">
      <c r="A1008" s="5"/>
      <c r="B1008" s="5">
        <f>Movimientos_Actinver[[#This Row],[DATE]]</f>
        <v>0</v>
      </c>
      <c r="C1008" s="6"/>
      <c r="D1008" s="1" t="s">
        <v>22</v>
      </c>
      <c r="E1008" s="1" t="s">
        <v>22</v>
      </c>
      <c r="F1008" s="1"/>
      <c r="G1008" s="1"/>
      <c r="H1008" s="1">
        <f>Movimientos_Actinver[[#This Row],[TITLES]]*Movimientos_Actinver[[#This Row],[VALUE]]</f>
        <v>0</v>
      </c>
      <c r="I1008" s="1"/>
      <c r="J1008" s="1"/>
      <c r="K1008" s="1"/>
    </row>
    <row r="1009" spans="1:11" x14ac:dyDescent="0.25">
      <c r="A1009" s="5"/>
      <c r="B1009" s="5">
        <f>Movimientos_Actinver[[#This Row],[DATE]]</f>
        <v>0</v>
      </c>
      <c r="C1009" s="6"/>
      <c r="D1009" s="1" t="s">
        <v>22</v>
      </c>
      <c r="E1009" s="1" t="s">
        <v>22</v>
      </c>
      <c r="F1009" s="1"/>
      <c r="G1009" s="1"/>
      <c r="H1009" s="1">
        <f>Movimientos_Actinver[[#This Row],[TITLES]]*Movimientos_Actinver[[#This Row],[VALUE]]</f>
        <v>0</v>
      </c>
      <c r="I1009" s="1"/>
      <c r="J1009" s="1"/>
      <c r="K1009" s="1"/>
    </row>
    <row r="1010" spans="1:11" x14ac:dyDescent="0.25">
      <c r="A1010" s="5"/>
      <c r="B1010" s="5">
        <f>Movimientos_Actinver[[#This Row],[DATE]]</f>
        <v>0</v>
      </c>
      <c r="C1010" s="6"/>
      <c r="D1010" s="1" t="s">
        <v>22</v>
      </c>
      <c r="E1010" s="1" t="s">
        <v>22</v>
      </c>
      <c r="F1010" s="1"/>
      <c r="G1010" s="1"/>
      <c r="H1010" s="1">
        <f>Movimientos_Actinver[[#This Row],[TITLES]]*Movimientos_Actinver[[#This Row],[VALUE]]</f>
        <v>0</v>
      </c>
      <c r="I1010" s="1"/>
      <c r="J1010" s="1"/>
      <c r="K1010" s="1"/>
    </row>
    <row r="1011" spans="1:11" x14ac:dyDescent="0.25">
      <c r="A1011" s="5"/>
      <c r="B1011" s="5">
        <f>Movimientos_Actinver[[#This Row],[DATE]]</f>
        <v>0</v>
      </c>
      <c r="C1011" s="6"/>
      <c r="D1011" s="1" t="s">
        <v>22</v>
      </c>
      <c r="E1011" s="1" t="s">
        <v>22</v>
      </c>
      <c r="F1011" s="1"/>
      <c r="G1011" s="1"/>
      <c r="H1011" s="1">
        <f>Movimientos_Actinver[[#This Row],[TITLES]]*Movimientos_Actinver[[#This Row],[VALUE]]</f>
        <v>0</v>
      </c>
      <c r="I1011" s="1"/>
      <c r="J1011" s="1"/>
      <c r="K1011" s="1"/>
    </row>
    <row r="1012" spans="1:11" x14ac:dyDescent="0.25">
      <c r="A1012" s="5"/>
      <c r="B1012" s="5">
        <f>Movimientos_Actinver[[#This Row],[DATE]]</f>
        <v>0</v>
      </c>
      <c r="C1012" s="6"/>
      <c r="D1012" s="1" t="s">
        <v>22</v>
      </c>
      <c r="E1012" s="1" t="s">
        <v>22</v>
      </c>
      <c r="F1012" s="1"/>
      <c r="G1012" s="1"/>
      <c r="H1012" s="1">
        <f>Movimientos_Actinver[[#This Row],[TITLES]]*Movimientos_Actinver[[#This Row],[VALUE]]</f>
        <v>0</v>
      </c>
      <c r="I1012" s="1"/>
      <c r="J1012" s="1"/>
      <c r="K1012" s="1"/>
    </row>
    <row r="1013" spans="1:11" x14ac:dyDescent="0.25">
      <c r="A1013" s="5"/>
      <c r="B1013" s="5">
        <f>Movimientos_Actinver[[#This Row],[DATE]]</f>
        <v>0</v>
      </c>
      <c r="C1013" s="6"/>
      <c r="D1013" s="1" t="s">
        <v>22</v>
      </c>
      <c r="E1013" s="1" t="s">
        <v>22</v>
      </c>
      <c r="F1013" s="1"/>
      <c r="G1013" s="1"/>
      <c r="H1013" s="1">
        <f>Movimientos_Actinver[[#This Row],[TITLES]]*Movimientos_Actinver[[#This Row],[VALUE]]</f>
        <v>0</v>
      </c>
      <c r="I1013" s="1"/>
      <c r="J1013" s="1"/>
      <c r="K1013" s="1"/>
    </row>
    <row r="1014" spans="1:11" x14ac:dyDescent="0.25">
      <c r="A1014" s="5"/>
      <c r="B1014" s="5">
        <f>Movimientos_Actinver[[#This Row],[DATE]]</f>
        <v>0</v>
      </c>
      <c r="C1014" s="6"/>
      <c r="D1014" s="1" t="s">
        <v>22</v>
      </c>
      <c r="E1014" s="1" t="s">
        <v>22</v>
      </c>
      <c r="F1014" s="1"/>
      <c r="G1014" s="1"/>
      <c r="H1014" s="1">
        <f>Movimientos_Actinver[[#This Row],[TITLES]]*Movimientos_Actinver[[#This Row],[VALUE]]</f>
        <v>0</v>
      </c>
      <c r="I1014" s="1"/>
      <c r="J1014" s="1"/>
      <c r="K1014" s="1"/>
    </row>
    <row r="1015" spans="1:11" x14ac:dyDescent="0.25">
      <c r="A1015" s="5"/>
      <c r="B1015" s="5">
        <f>Movimientos_Actinver[[#This Row],[DATE]]</f>
        <v>0</v>
      </c>
      <c r="C1015" s="6"/>
      <c r="D1015" s="1" t="s">
        <v>22</v>
      </c>
      <c r="E1015" s="1" t="s">
        <v>22</v>
      </c>
      <c r="F1015" s="1"/>
      <c r="G1015" s="1"/>
      <c r="H1015" s="1">
        <f>Movimientos_Actinver[[#This Row],[TITLES]]*Movimientos_Actinver[[#This Row],[VALUE]]</f>
        <v>0</v>
      </c>
      <c r="I1015" s="1"/>
      <c r="J1015" s="1"/>
      <c r="K1015" s="1"/>
    </row>
    <row r="1016" spans="1:11" x14ac:dyDescent="0.25">
      <c r="A1016" s="5"/>
      <c r="B1016" s="5">
        <f>Movimientos_Actinver[[#This Row],[DATE]]</f>
        <v>0</v>
      </c>
      <c r="C1016" s="6"/>
      <c r="D1016" s="1" t="s">
        <v>22</v>
      </c>
      <c r="E1016" s="1" t="s">
        <v>22</v>
      </c>
      <c r="F1016" s="1"/>
      <c r="G1016" s="1"/>
      <c r="H1016" s="1">
        <f>Movimientos_Actinver[[#This Row],[TITLES]]*Movimientos_Actinver[[#This Row],[VALUE]]</f>
        <v>0</v>
      </c>
      <c r="I1016" s="1"/>
      <c r="J1016" s="1"/>
      <c r="K1016" s="1"/>
    </row>
    <row r="1017" spans="1:11" x14ac:dyDescent="0.25">
      <c r="A1017" s="5"/>
      <c r="B1017" s="5">
        <f>Movimientos_Actinver[[#This Row],[DATE]]</f>
        <v>0</v>
      </c>
      <c r="C1017" s="6"/>
      <c r="D1017" s="1" t="s">
        <v>22</v>
      </c>
      <c r="E1017" s="1" t="s">
        <v>22</v>
      </c>
      <c r="F1017" s="1"/>
      <c r="G1017" s="1"/>
      <c r="H1017" s="1">
        <f>Movimientos_Actinver[[#This Row],[TITLES]]*Movimientos_Actinver[[#This Row],[VALUE]]</f>
        <v>0</v>
      </c>
      <c r="I1017" s="1"/>
      <c r="J1017" s="1"/>
      <c r="K1017" s="1"/>
    </row>
    <row r="1018" spans="1:11" x14ac:dyDescent="0.25">
      <c r="A1018" s="5"/>
      <c r="B1018" s="5">
        <f>Movimientos_Actinver[[#This Row],[DATE]]</f>
        <v>0</v>
      </c>
      <c r="C1018" s="6"/>
      <c r="D1018" s="1" t="s">
        <v>22</v>
      </c>
      <c r="E1018" s="1" t="s">
        <v>22</v>
      </c>
      <c r="F1018" s="1"/>
      <c r="G1018" s="1"/>
      <c r="H1018" s="1">
        <f>Movimientos_Actinver[[#This Row],[TITLES]]*Movimientos_Actinver[[#This Row],[VALUE]]</f>
        <v>0</v>
      </c>
      <c r="I1018" s="1"/>
      <c r="J1018" s="1"/>
      <c r="K1018" s="1"/>
    </row>
    <row r="1019" spans="1:11" x14ac:dyDescent="0.25">
      <c r="A1019" s="5"/>
      <c r="B1019" s="5">
        <f>Movimientos_Actinver[[#This Row],[DATE]]</f>
        <v>0</v>
      </c>
      <c r="C1019" s="6"/>
      <c r="D1019" s="1" t="s">
        <v>22</v>
      </c>
      <c r="E1019" s="1" t="s">
        <v>22</v>
      </c>
      <c r="F1019" s="1"/>
      <c r="G1019" s="1"/>
      <c r="H1019" s="1">
        <f>Movimientos_Actinver[[#This Row],[TITLES]]*Movimientos_Actinver[[#This Row],[VALUE]]</f>
        <v>0</v>
      </c>
      <c r="I1019" s="1"/>
      <c r="J1019" s="1"/>
      <c r="K1019" s="1"/>
    </row>
    <row r="1020" spans="1:11" x14ac:dyDescent="0.25">
      <c r="A1020" s="5"/>
      <c r="B1020" s="5">
        <f>Movimientos_Actinver[[#This Row],[DATE]]</f>
        <v>0</v>
      </c>
      <c r="C1020" s="6"/>
      <c r="D1020" s="1" t="s">
        <v>22</v>
      </c>
      <c r="E1020" s="1" t="s">
        <v>22</v>
      </c>
      <c r="F1020" s="1"/>
      <c r="G1020" s="1"/>
      <c r="H1020" s="1">
        <f>Movimientos_Actinver[[#This Row],[TITLES]]*Movimientos_Actinver[[#This Row],[VALUE]]</f>
        <v>0</v>
      </c>
      <c r="I1020" s="1"/>
      <c r="J1020" s="1"/>
      <c r="K1020" s="1"/>
    </row>
    <row r="1021" spans="1:11" x14ac:dyDescent="0.25">
      <c r="A1021" s="5"/>
      <c r="B1021" s="5">
        <f>Movimientos_Actinver[[#This Row],[DATE]]</f>
        <v>0</v>
      </c>
      <c r="C1021" s="6"/>
      <c r="D1021" s="1" t="s">
        <v>22</v>
      </c>
      <c r="E1021" s="1" t="s">
        <v>22</v>
      </c>
      <c r="F1021" s="1"/>
      <c r="G1021" s="1"/>
      <c r="H1021" s="1">
        <f>Movimientos_Actinver[[#This Row],[TITLES]]*Movimientos_Actinver[[#This Row],[VALUE]]</f>
        <v>0</v>
      </c>
      <c r="I1021" s="1"/>
      <c r="J1021" s="1"/>
      <c r="K1021" s="1"/>
    </row>
    <row r="1022" spans="1:11" x14ac:dyDescent="0.25">
      <c r="A1022" s="5"/>
      <c r="B1022" s="5">
        <f>Movimientos_Actinver[[#This Row],[DATE]]</f>
        <v>0</v>
      </c>
      <c r="C1022" s="6"/>
      <c r="D1022" s="1" t="s">
        <v>22</v>
      </c>
      <c r="E1022" s="1" t="s">
        <v>22</v>
      </c>
      <c r="F1022" s="1"/>
      <c r="G1022" s="1"/>
      <c r="H1022" s="1">
        <f>Movimientos_Actinver[[#This Row],[TITLES]]*Movimientos_Actinver[[#This Row],[VALUE]]</f>
        <v>0</v>
      </c>
      <c r="I1022" s="1"/>
      <c r="J1022" s="1"/>
      <c r="K1022" s="1"/>
    </row>
    <row r="1023" spans="1:11" x14ac:dyDescent="0.25">
      <c r="A1023" s="5"/>
      <c r="B1023" s="5">
        <f>Movimientos_Actinver[[#This Row],[DATE]]</f>
        <v>0</v>
      </c>
      <c r="C1023" s="6"/>
      <c r="D1023" s="1" t="s">
        <v>22</v>
      </c>
      <c r="E1023" s="1" t="s">
        <v>22</v>
      </c>
      <c r="F1023" s="1"/>
      <c r="G1023" s="1"/>
      <c r="H1023" s="1">
        <f>Movimientos_Actinver[[#This Row],[TITLES]]*Movimientos_Actinver[[#This Row],[VALUE]]</f>
        <v>0</v>
      </c>
      <c r="I1023" s="1"/>
      <c r="J1023" s="1"/>
      <c r="K1023" s="1"/>
    </row>
    <row r="1024" spans="1:11" x14ac:dyDescent="0.25">
      <c r="A1024" s="5"/>
      <c r="B1024" s="5">
        <f>Movimientos_Actinver[[#This Row],[DATE]]</f>
        <v>0</v>
      </c>
      <c r="C1024" s="6"/>
      <c r="D1024" s="1" t="s">
        <v>22</v>
      </c>
      <c r="E1024" s="1" t="s">
        <v>22</v>
      </c>
      <c r="F1024" s="1"/>
      <c r="G1024" s="1"/>
      <c r="H1024" s="1">
        <f>Movimientos_Actinver[[#This Row],[TITLES]]*Movimientos_Actinver[[#This Row],[VALUE]]</f>
        <v>0</v>
      </c>
      <c r="I1024" s="1"/>
      <c r="J1024" s="1"/>
      <c r="K1024" s="1"/>
    </row>
    <row r="1025" spans="1:11" x14ac:dyDescent="0.25">
      <c r="A1025" s="5"/>
      <c r="B1025" s="5">
        <f>Movimientos_Actinver[[#This Row],[DATE]]</f>
        <v>0</v>
      </c>
      <c r="C1025" s="6"/>
      <c r="D1025" s="1" t="s">
        <v>22</v>
      </c>
      <c r="E1025" s="1" t="s">
        <v>22</v>
      </c>
      <c r="F1025" s="1"/>
      <c r="G1025" s="1"/>
      <c r="H1025" s="1">
        <f>Movimientos_Actinver[[#This Row],[TITLES]]*Movimientos_Actinver[[#This Row],[VALUE]]</f>
        <v>0</v>
      </c>
      <c r="I1025" s="1"/>
      <c r="J1025" s="1"/>
      <c r="K1025" s="1"/>
    </row>
    <row r="1026" spans="1:11" x14ac:dyDescent="0.25">
      <c r="A1026" s="5"/>
      <c r="B1026" s="5">
        <f>Movimientos_Actinver[[#This Row],[DATE]]</f>
        <v>0</v>
      </c>
      <c r="C1026" s="6"/>
      <c r="D1026" s="1" t="s">
        <v>22</v>
      </c>
      <c r="E1026" s="1" t="s">
        <v>22</v>
      </c>
      <c r="F1026" s="1"/>
      <c r="G1026" s="1"/>
      <c r="H1026" s="1">
        <f>Movimientos_Actinver[[#This Row],[TITLES]]*Movimientos_Actinver[[#This Row],[VALUE]]</f>
        <v>0</v>
      </c>
      <c r="I1026" s="1"/>
      <c r="J1026" s="1"/>
      <c r="K1026" s="1"/>
    </row>
    <row r="1027" spans="1:11" x14ac:dyDescent="0.25">
      <c r="A1027" s="5"/>
      <c r="B1027" s="5">
        <f>Movimientos_Actinver[[#This Row],[DATE]]</f>
        <v>0</v>
      </c>
      <c r="C1027" s="6"/>
      <c r="D1027" s="1" t="s">
        <v>22</v>
      </c>
      <c r="E1027" s="1" t="s">
        <v>22</v>
      </c>
      <c r="F1027" s="1"/>
      <c r="G1027" s="1"/>
      <c r="H1027" s="1">
        <f>Movimientos_Actinver[[#This Row],[TITLES]]*Movimientos_Actinver[[#This Row],[VALUE]]</f>
        <v>0</v>
      </c>
      <c r="I1027" s="1"/>
      <c r="J1027" s="1"/>
      <c r="K1027" s="1"/>
    </row>
    <row r="1028" spans="1:11" x14ac:dyDescent="0.25">
      <c r="A1028" s="5"/>
      <c r="B1028" s="5">
        <f>Movimientos_Actinver[[#This Row],[DATE]]</f>
        <v>0</v>
      </c>
      <c r="C1028" s="6"/>
      <c r="D1028" s="1" t="s">
        <v>22</v>
      </c>
      <c r="E1028" s="1" t="s">
        <v>22</v>
      </c>
      <c r="F1028" s="1"/>
      <c r="G1028" s="1"/>
      <c r="H1028" s="1">
        <f>Movimientos_Actinver[[#This Row],[TITLES]]*Movimientos_Actinver[[#This Row],[VALUE]]</f>
        <v>0</v>
      </c>
      <c r="I1028" s="1"/>
      <c r="J1028" s="1"/>
      <c r="K1028" s="1"/>
    </row>
    <row r="1029" spans="1:11" x14ac:dyDescent="0.25">
      <c r="A1029" s="5"/>
      <c r="B1029" s="5">
        <f>Movimientos_Actinver[[#This Row],[DATE]]</f>
        <v>0</v>
      </c>
      <c r="C1029" s="6"/>
      <c r="D1029" s="1" t="s">
        <v>22</v>
      </c>
      <c r="E1029" s="1" t="s">
        <v>22</v>
      </c>
      <c r="F1029" s="1"/>
      <c r="G1029" s="1"/>
      <c r="H1029" s="1">
        <f>Movimientos_Actinver[[#This Row],[TITLES]]*Movimientos_Actinver[[#This Row],[VALUE]]</f>
        <v>0</v>
      </c>
      <c r="I1029" s="1"/>
      <c r="J1029" s="1"/>
      <c r="K1029" s="1"/>
    </row>
    <row r="1030" spans="1:11" x14ac:dyDescent="0.25">
      <c r="A1030" s="5"/>
      <c r="B1030" s="5">
        <f>Movimientos_Actinver[[#This Row],[DATE]]</f>
        <v>0</v>
      </c>
      <c r="C1030" s="6"/>
      <c r="D1030" s="1" t="s">
        <v>22</v>
      </c>
      <c r="E1030" s="1" t="s">
        <v>22</v>
      </c>
      <c r="F1030" s="1"/>
      <c r="G1030" s="1"/>
      <c r="H1030" s="1">
        <f>Movimientos_Actinver[[#This Row],[TITLES]]*Movimientos_Actinver[[#This Row],[VALUE]]</f>
        <v>0</v>
      </c>
      <c r="I1030" s="1"/>
      <c r="J1030" s="1"/>
      <c r="K1030" s="1"/>
    </row>
    <row r="1031" spans="1:11" x14ac:dyDescent="0.25">
      <c r="A1031" s="5"/>
      <c r="B1031" s="5">
        <f>Movimientos_Actinver[[#This Row],[DATE]]</f>
        <v>0</v>
      </c>
      <c r="C1031" s="6"/>
      <c r="D1031" s="1" t="s">
        <v>22</v>
      </c>
      <c r="E1031" s="1" t="s">
        <v>22</v>
      </c>
      <c r="F1031" s="1"/>
      <c r="G1031" s="1"/>
      <c r="H1031" s="1">
        <f>Movimientos_Actinver[[#This Row],[TITLES]]*Movimientos_Actinver[[#This Row],[VALUE]]</f>
        <v>0</v>
      </c>
      <c r="I1031" s="1"/>
      <c r="J1031" s="1"/>
      <c r="K1031" s="1"/>
    </row>
    <row r="1032" spans="1:11" x14ac:dyDescent="0.25">
      <c r="A1032" s="5"/>
      <c r="B1032" s="5">
        <f>Movimientos_Actinver[[#This Row],[DATE]]</f>
        <v>0</v>
      </c>
      <c r="C1032" s="6"/>
      <c r="D1032" s="1" t="s">
        <v>22</v>
      </c>
      <c r="E1032" s="1" t="s">
        <v>22</v>
      </c>
      <c r="F1032" s="1"/>
      <c r="G1032" s="1"/>
      <c r="H1032" s="1">
        <f>Movimientos_Actinver[[#This Row],[TITLES]]*Movimientos_Actinver[[#This Row],[VALUE]]</f>
        <v>0</v>
      </c>
      <c r="I1032" s="1"/>
      <c r="J1032" s="1"/>
      <c r="K1032" s="1"/>
    </row>
    <row r="1033" spans="1:11" x14ac:dyDescent="0.25">
      <c r="A1033" s="5"/>
      <c r="B1033" s="5">
        <f>Movimientos_Actinver[[#This Row],[DATE]]</f>
        <v>0</v>
      </c>
      <c r="C1033" s="6"/>
      <c r="D1033" s="1" t="s">
        <v>22</v>
      </c>
      <c r="E1033" s="1" t="s">
        <v>22</v>
      </c>
      <c r="F1033" s="1"/>
      <c r="G1033" s="1"/>
      <c r="H1033" s="1">
        <f>Movimientos_Actinver[[#This Row],[TITLES]]*Movimientos_Actinver[[#This Row],[VALUE]]</f>
        <v>0</v>
      </c>
      <c r="I1033" s="1"/>
      <c r="J1033" s="1"/>
      <c r="K1033" s="1"/>
    </row>
    <row r="1034" spans="1:11" x14ac:dyDescent="0.25">
      <c r="A1034" s="5"/>
      <c r="B1034" s="5">
        <f>Movimientos_Actinver[[#This Row],[DATE]]</f>
        <v>0</v>
      </c>
      <c r="C1034" s="6"/>
      <c r="D1034" s="1" t="s">
        <v>22</v>
      </c>
      <c r="E1034" s="1" t="s">
        <v>22</v>
      </c>
      <c r="F1034" s="1"/>
      <c r="G1034" s="1"/>
      <c r="H1034" s="1">
        <f>Movimientos_Actinver[[#This Row],[TITLES]]*Movimientos_Actinver[[#This Row],[VALUE]]</f>
        <v>0</v>
      </c>
      <c r="I1034" s="1"/>
      <c r="J1034" s="1"/>
      <c r="K1034" s="1"/>
    </row>
    <row r="1035" spans="1:11" x14ac:dyDescent="0.25">
      <c r="A1035" s="5"/>
      <c r="B1035" s="5">
        <f>Movimientos_Actinver[[#This Row],[DATE]]</f>
        <v>0</v>
      </c>
      <c r="C1035" s="6"/>
      <c r="D1035" s="1" t="s">
        <v>22</v>
      </c>
      <c r="E1035" s="1" t="s">
        <v>22</v>
      </c>
      <c r="F1035" s="1"/>
      <c r="G1035" s="1"/>
      <c r="H1035" s="1">
        <f>Movimientos_Actinver[[#This Row],[TITLES]]*Movimientos_Actinver[[#This Row],[VALUE]]</f>
        <v>0</v>
      </c>
      <c r="I1035" s="1"/>
      <c r="J1035" s="1"/>
      <c r="K1035" s="1"/>
    </row>
    <row r="1036" spans="1:11" x14ac:dyDescent="0.25">
      <c r="A1036" s="5"/>
      <c r="B1036" s="5">
        <f>Movimientos_Actinver[[#This Row],[DATE]]</f>
        <v>0</v>
      </c>
      <c r="C1036" s="6"/>
      <c r="D1036" s="1" t="s">
        <v>22</v>
      </c>
      <c r="E1036" s="1" t="s">
        <v>22</v>
      </c>
      <c r="F1036" s="1"/>
      <c r="G1036" s="1"/>
      <c r="H1036" s="1">
        <f>Movimientos_Actinver[[#This Row],[TITLES]]*Movimientos_Actinver[[#This Row],[VALUE]]</f>
        <v>0</v>
      </c>
      <c r="I1036" s="1"/>
      <c r="J1036" s="1"/>
      <c r="K1036" s="1"/>
    </row>
    <row r="1037" spans="1:11" x14ac:dyDescent="0.25">
      <c r="A1037" s="5"/>
      <c r="B1037" s="5">
        <f>Movimientos_Actinver[[#This Row],[DATE]]</f>
        <v>0</v>
      </c>
      <c r="C1037" s="6"/>
      <c r="D1037" s="1" t="s">
        <v>22</v>
      </c>
      <c r="E1037" s="1" t="s">
        <v>22</v>
      </c>
      <c r="F1037" s="1"/>
      <c r="G1037" s="1"/>
      <c r="H1037" s="1">
        <f>Movimientos_Actinver[[#This Row],[TITLES]]*Movimientos_Actinver[[#This Row],[VALUE]]</f>
        <v>0</v>
      </c>
      <c r="I1037" s="1"/>
      <c r="J1037" s="1"/>
      <c r="K1037" s="1"/>
    </row>
    <row r="1038" spans="1:11" x14ac:dyDescent="0.25">
      <c r="A1038" s="5"/>
      <c r="B1038" s="5">
        <f>Movimientos_Actinver[[#This Row],[DATE]]</f>
        <v>0</v>
      </c>
      <c r="C1038" s="6"/>
      <c r="D1038" s="1" t="s">
        <v>22</v>
      </c>
      <c r="E1038" s="1" t="s">
        <v>22</v>
      </c>
      <c r="F1038" s="1"/>
      <c r="G1038" s="1"/>
      <c r="H1038" s="1">
        <f>Movimientos_Actinver[[#This Row],[TITLES]]*Movimientos_Actinver[[#This Row],[VALUE]]</f>
        <v>0</v>
      </c>
      <c r="I1038" s="1"/>
      <c r="J1038" s="1"/>
      <c r="K1038" s="1"/>
    </row>
    <row r="1039" spans="1:11" x14ac:dyDescent="0.25">
      <c r="A1039" s="5"/>
      <c r="B1039" s="5">
        <f>Movimientos_Actinver[[#This Row],[DATE]]</f>
        <v>0</v>
      </c>
      <c r="C1039" s="6"/>
      <c r="D1039" s="1" t="s">
        <v>22</v>
      </c>
      <c r="E1039" s="1" t="s">
        <v>22</v>
      </c>
      <c r="F1039" s="1"/>
      <c r="G1039" s="1"/>
      <c r="H1039" s="1">
        <f>Movimientos_Actinver[[#This Row],[TITLES]]*Movimientos_Actinver[[#This Row],[VALUE]]</f>
        <v>0</v>
      </c>
      <c r="I1039" s="1"/>
      <c r="J1039" s="1"/>
      <c r="K1039" s="1"/>
    </row>
    <row r="1040" spans="1:11" x14ac:dyDescent="0.25">
      <c r="A1040" s="5"/>
      <c r="B1040" s="5">
        <f>Movimientos_Actinver[[#This Row],[DATE]]</f>
        <v>0</v>
      </c>
      <c r="C1040" s="6"/>
      <c r="D1040" s="1" t="s">
        <v>22</v>
      </c>
      <c r="E1040" s="1" t="s">
        <v>22</v>
      </c>
      <c r="F1040" s="1"/>
      <c r="G1040" s="1"/>
      <c r="H1040" s="1">
        <f>Movimientos_Actinver[[#This Row],[TITLES]]*Movimientos_Actinver[[#This Row],[VALUE]]</f>
        <v>0</v>
      </c>
      <c r="I1040" s="1"/>
      <c r="J1040" s="1"/>
      <c r="K1040" s="1"/>
    </row>
    <row r="1041" spans="1:11" x14ac:dyDescent="0.25">
      <c r="A1041" s="5"/>
      <c r="B1041" s="5">
        <f>Movimientos_Actinver[[#This Row],[DATE]]</f>
        <v>0</v>
      </c>
      <c r="C1041" s="6"/>
      <c r="D1041" s="1" t="s">
        <v>22</v>
      </c>
      <c r="E1041" s="1" t="s">
        <v>22</v>
      </c>
      <c r="F1041" s="1"/>
      <c r="G1041" s="1"/>
      <c r="H1041" s="1">
        <f>Movimientos_Actinver[[#This Row],[TITLES]]*Movimientos_Actinver[[#This Row],[VALUE]]</f>
        <v>0</v>
      </c>
      <c r="I1041" s="1"/>
      <c r="J1041" s="1"/>
      <c r="K1041" s="1"/>
    </row>
    <row r="1042" spans="1:11" x14ac:dyDescent="0.25">
      <c r="A1042" s="5"/>
      <c r="B1042" s="5">
        <f>Movimientos_Actinver[[#This Row],[DATE]]</f>
        <v>0</v>
      </c>
      <c r="C1042" s="6"/>
      <c r="D1042" s="1" t="s">
        <v>22</v>
      </c>
      <c r="E1042" s="1" t="s">
        <v>22</v>
      </c>
      <c r="F1042" s="1"/>
      <c r="G1042" s="1"/>
      <c r="H1042" s="1">
        <f>Movimientos_Actinver[[#This Row],[TITLES]]*Movimientos_Actinver[[#This Row],[VALUE]]</f>
        <v>0</v>
      </c>
      <c r="I1042" s="1"/>
      <c r="J1042" s="1"/>
      <c r="K1042" s="1"/>
    </row>
    <row r="1043" spans="1:11" x14ac:dyDescent="0.25">
      <c r="A1043" s="5"/>
      <c r="B1043" s="5">
        <f>Movimientos_Actinver[[#This Row],[DATE]]</f>
        <v>0</v>
      </c>
      <c r="C1043" s="6"/>
      <c r="D1043" s="1" t="s">
        <v>22</v>
      </c>
      <c r="E1043" s="1" t="s">
        <v>22</v>
      </c>
      <c r="F1043" s="1"/>
      <c r="G1043" s="1"/>
      <c r="H1043" s="1">
        <f>Movimientos_Actinver[[#This Row],[TITLES]]*Movimientos_Actinver[[#This Row],[VALUE]]</f>
        <v>0</v>
      </c>
      <c r="I1043" s="1"/>
      <c r="J1043" s="1"/>
      <c r="K1043" s="1"/>
    </row>
    <row r="1044" spans="1:11" x14ac:dyDescent="0.25">
      <c r="A1044" s="5"/>
      <c r="B1044" s="5">
        <f>Movimientos_Actinver[[#This Row],[DATE]]</f>
        <v>0</v>
      </c>
      <c r="C1044" s="6"/>
      <c r="D1044" s="1" t="s">
        <v>22</v>
      </c>
      <c r="E1044" s="1" t="s">
        <v>22</v>
      </c>
      <c r="F1044" s="1"/>
      <c r="G1044" s="1"/>
      <c r="H1044" s="1">
        <f>Movimientos_Actinver[[#This Row],[TITLES]]*Movimientos_Actinver[[#This Row],[VALUE]]</f>
        <v>0</v>
      </c>
      <c r="I1044" s="1"/>
      <c r="J1044" s="1"/>
      <c r="K1044" s="1"/>
    </row>
    <row r="1045" spans="1:11" x14ac:dyDescent="0.25">
      <c r="A1045" s="5"/>
      <c r="B1045" s="5">
        <f>Movimientos_Actinver[[#This Row],[DATE]]</f>
        <v>0</v>
      </c>
      <c r="C1045" s="6"/>
      <c r="D1045" s="1" t="s">
        <v>22</v>
      </c>
      <c r="E1045" s="1" t="s">
        <v>22</v>
      </c>
      <c r="F1045" s="1"/>
      <c r="G1045" s="1"/>
      <c r="H1045" s="1">
        <f>Movimientos_Actinver[[#This Row],[TITLES]]*Movimientos_Actinver[[#This Row],[VALUE]]</f>
        <v>0</v>
      </c>
      <c r="I1045" s="1"/>
      <c r="J1045" s="1"/>
      <c r="K1045" s="1"/>
    </row>
    <row r="1046" spans="1:11" x14ac:dyDescent="0.25">
      <c r="A1046" s="5"/>
      <c r="B1046" s="5">
        <f>Movimientos_Actinver[[#This Row],[DATE]]</f>
        <v>0</v>
      </c>
      <c r="C1046" s="6"/>
      <c r="D1046" s="1" t="s">
        <v>22</v>
      </c>
      <c r="E1046" s="1" t="s">
        <v>22</v>
      </c>
      <c r="F1046" s="1"/>
      <c r="G1046" s="1"/>
      <c r="H1046" s="1">
        <f>Movimientos_Actinver[[#This Row],[TITLES]]*Movimientos_Actinver[[#This Row],[VALUE]]</f>
        <v>0</v>
      </c>
      <c r="I1046" s="1"/>
      <c r="J1046" s="1"/>
      <c r="K1046" s="1"/>
    </row>
    <row r="1047" spans="1:11" x14ac:dyDescent="0.25">
      <c r="A1047" s="5"/>
      <c r="B1047" s="5">
        <f>Movimientos_Actinver[[#This Row],[DATE]]</f>
        <v>0</v>
      </c>
      <c r="C1047" s="6"/>
      <c r="D1047" s="1" t="s">
        <v>22</v>
      </c>
      <c r="E1047" s="1" t="s">
        <v>22</v>
      </c>
      <c r="F1047" s="1"/>
      <c r="G1047" s="1"/>
      <c r="H1047" s="1">
        <f>Movimientos_Actinver[[#This Row],[TITLES]]*Movimientos_Actinver[[#This Row],[VALUE]]</f>
        <v>0</v>
      </c>
      <c r="I1047" s="1"/>
      <c r="J1047" s="1"/>
      <c r="K1047" s="1"/>
    </row>
    <row r="1048" spans="1:11" x14ac:dyDescent="0.25">
      <c r="A1048" s="5"/>
      <c r="B1048" s="5">
        <f>Movimientos_Actinver[[#This Row],[DATE]]</f>
        <v>0</v>
      </c>
      <c r="C1048" s="6"/>
      <c r="D1048" s="1" t="s">
        <v>22</v>
      </c>
      <c r="E1048" s="1" t="s">
        <v>22</v>
      </c>
      <c r="F1048" s="1"/>
      <c r="G1048" s="1"/>
      <c r="H1048" s="1">
        <f>Movimientos_Actinver[[#This Row],[TITLES]]*Movimientos_Actinver[[#This Row],[VALUE]]</f>
        <v>0</v>
      </c>
      <c r="I1048" s="1"/>
      <c r="J1048" s="1"/>
      <c r="K1048" s="1"/>
    </row>
    <row r="1049" spans="1:11" x14ac:dyDescent="0.25">
      <c r="A1049" s="5"/>
      <c r="B1049" s="5">
        <f>Movimientos_Actinver[[#This Row],[DATE]]</f>
        <v>0</v>
      </c>
      <c r="C1049" s="6"/>
      <c r="D1049" s="1" t="s">
        <v>22</v>
      </c>
      <c r="E1049" s="1" t="s">
        <v>22</v>
      </c>
      <c r="F1049" s="1"/>
      <c r="G1049" s="1"/>
      <c r="H1049" s="1">
        <f>Movimientos_Actinver[[#This Row],[TITLES]]*Movimientos_Actinver[[#This Row],[VALUE]]</f>
        <v>0</v>
      </c>
      <c r="I1049" s="1"/>
      <c r="J1049" s="1"/>
      <c r="K1049" s="1"/>
    </row>
    <row r="1050" spans="1:11" x14ac:dyDescent="0.25">
      <c r="A1050" s="5"/>
      <c r="B1050" s="5">
        <f>Movimientos_Actinver[[#This Row],[DATE]]</f>
        <v>0</v>
      </c>
      <c r="C1050" s="6"/>
      <c r="D1050" s="1" t="s">
        <v>22</v>
      </c>
      <c r="E1050" s="1" t="s">
        <v>22</v>
      </c>
      <c r="F1050" s="1"/>
      <c r="G1050" s="1"/>
      <c r="H1050" s="1">
        <f>Movimientos_Actinver[[#This Row],[TITLES]]*Movimientos_Actinver[[#This Row],[VALUE]]</f>
        <v>0</v>
      </c>
      <c r="I1050" s="1"/>
      <c r="J1050" s="1"/>
      <c r="K1050" s="1"/>
    </row>
    <row r="1051" spans="1:11" x14ac:dyDescent="0.25">
      <c r="A1051" s="5"/>
      <c r="B1051" s="5">
        <f>Movimientos_Actinver[[#This Row],[DATE]]</f>
        <v>0</v>
      </c>
      <c r="C1051" s="6"/>
      <c r="D1051" s="1" t="s">
        <v>22</v>
      </c>
      <c r="E1051" s="1" t="s">
        <v>22</v>
      </c>
      <c r="F1051" s="1"/>
      <c r="G1051" s="1"/>
      <c r="H1051" s="1">
        <f>Movimientos_Actinver[[#This Row],[TITLES]]*Movimientos_Actinver[[#This Row],[VALUE]]</f>
        <v>0</v>
      </c>
      <c r="I1051" s="1"/>
      <c r="J1051" s="1"/>
      <c r="K1051" s="1"/>
    </row>
    <row r="1052" spans="1:11" x14ac:dyDescent="0.25">
      <c r="A1052" s="5"/>
      <c r="B1052" s="5">
        <f>Movimientos_Actinver[[#This Row],[DATE]]</f>
        <v>0</v>
      </c>
      <c r="C1052" s="6"/>
      <c r="D1052" s="1" t="s">
        <v>22</v>
      </c>
      <c r="E1052" s="1" t="s">
        <v>22</v>
      </c>
      <c r="F1052" s="1"/>
      <c r="G1052" s="1"/>
      <c r="H1052" s="1">
        <f>Movimientos_Actinver[[#This Row],[TITLES]]*Movimientos_Actinver[[#This Row],[VALUE]]</f>
        <v>0</v>
      </c>
      <c r="I1052" s="1"/>
      <c r="J1052" s="1"/>
      <c r="K1052" s="1"/>
    </row>
    <row r="1053" spans="1:11" x14ac:dyDescent="0.25">
      <c r="A1053" s="5"/>
      <c r="B1053" s="5">
        <f>Movimientos_Actinver[[#This Row],[DATE]]</f>
        <v>0</v>
      </c>
      <c r="C1053" s="6"/>
      <c r="D1053" s="1" t="s">
        <v>22</v>
      </c>
      <c r="E1053" s="1" t="s">
        <v>22</v>
      </c>
      <c r="F1053" s="1"/>
      <c r="G1053" s="1"/>
      <c r="H1053" s="1">
        <f>Movimientos_Actinver[[#This Row],[TITLES]]*Movimientos_Actinver[[#This Row],[VALUE]]</f>
        <v>0</v>
      </c>
      <c r="I1053" s="1"/>
      <c r="J1053" s="1"/>
      <c r="K1053" s="1"/>
    </row>
    <row r="1054" spans="1:11" x14ac:dyDescent="0.25">
      <c r="A1054" s="5"/>
      <c r="B1054" s="5">
        <f>Movimientos_Actinver[[#This Row],[DATE]]</f>
        <v>0</v>
      </c>
      <c r="C1054" s="6"/>
      <c r="D1054" s="1" t="s">
        <v>22</v>
      </c>
      <c r="E1054" s="1" t="s">
        <v>22</v>
      </c>
      <c r="F1054" s="1"/>
      <c r="G1054" s="1"/>
      <c r="H1054" s="1">
        <f>Movimientos_Actinver[[#This Row],[TITLES]]*Movimientos_Actinver[[#This Row],[VALUE]]</f>
        <v>0</v>
      </c>
      <c r="I1054" s="1"/>
      <c r="J1054" s="1"/>
      <c r="K1054" s="1"/>
    </row>
    <row r="1055" spans="1:11" x14ac:dyDescent="0.25">
      <c r="A1055" s="5"/>
      <c r="B1055" s="5">
        <f>Movimientos_Actinver[[#This Row],[DATE]]</f>
        <v>0</v>
      </c>
      <c r="C1055" s="6"/>
      <c r="D1055" s="1" t="s">
        <v>22</v>
      </c>
      <c r="E1055" s="1" t="s">
        <v>22</v>
      </c>
      <c r="F1055" s="1"/>
      <c r="G1055" s="1"/>
      <c r="H1055" s="1">
        <f>Movimientos_Actinver[[#This Row],[TITLES]]*Movimientos_Actinver[[#This Row],[VALUE]]</f>
        <v>0</v>
      </c>
      <c r="I1055" s="1"/>
      <c r="J1055" s="1"/>
      <c r="K1055" s="1"/>
    </row>
    <row r="1056" spans="1:11" x14ac:dyDescent="0.25">
      <c r="A1056" s="5"/>
      <c r="B1056" s="5">
        <f>Movimientos_Actinver[[#This Row],[DATE]]</f>
        <v>0</v>
      </c>
      <c r="C1056" s="6"/>
      <c r="D1056" s="1" t="s">
        <v>22</v>
      </c>
      <c r="E1056" s="1" t="s">
        <v>22</v>
      </c>
      <c r="F1056" s="1"/>
      <c r="G1056" s="1"/>
      <c r="H1056" s="1">
        <f>Movimientos_Actinver[[#This Row],[TITLES]]*Movimientos_Actinver[[#This Row],[VALUE]]</f>
        <v>0</v>
      </c>
      <c r="I1056" s="1"/>
      <c r="J1056" s="1"/>
      <c r="K1056" s="1"/>
    </row>
    <row r="1057" spans="1:11" x14ac:dyDescent="0.25">
      <c r="A1057" s="5"/>
      <c r="B1057" s="5">
        <f>Movimientos_Actinver[[#This Row],[DATE]]</f>
        <v>0</v>
      </c>
      <c r="C1057" s="6"/>
      <c r="D1057" s="1" t="s">
        <v>22</v>
      </c>
      <c r="E1057" s="1" t="s">
        <v>22</v>
      </c>
      <c r="F1057" s="1"/>
      <c r="G1057" s="1"/>
      <c r="H1057" s="1">
        <f>Movimientos_Actinver[[#This Row],[TITLES]]*Movimientos_Actinver[[#This Row],[VALUE]]</f>
        <v>0</v>
      </c>
      <c r="I1057" s="1"/>
      <c r="J1057" s="1"/>
      <c r="K1057" s="1"/>
    </row>
    <row r="1058" spans="1:11" x14ac:dyDescent="0.25">
      <c r="A1058" s="5"/>
      <c r="B1058" s="5">
        <f>Movimientos_Actinver[[#This Row],[DATE]]</f>
        <v>0</v>
      </c>
      <c r="C1058" s="6"/>
      <c r="D1058" s="1" t="s">
        <v>22</v>
      </c>
      <c r="E1058" s="1" t="s">
        <v>22</v>
      </c>
      <c r="F1058" s="1"/>
      <c r="G1058" s="1"/>
      <c r="H1058" s="1">
        <f>Movimientos_Actinver[[#This Row],[TITLES]]*Movimientos_Actinver[[#This Row],[VALUE]]</f>
        <v>0</v>
      </c>
      <c r="I1058" s="1"/>
      <c r="J1058" s="1"/>
      <c r="K1058" s="1"/>
    </row>
    <row r="1059" spans="1:11" x14ac:dyDescent="0.25">
      <c r="A1059" s="5"/>
      <c r="B1059" s="5">
        <f>Movimientos_Actinver[[#This Row],[DATE]]</f>
        <v>0</v>
      </c>
      <c r="C1059" s="6"/>
      <c r="D1059" s="1" t="s">
        <v>22</v>
      </c>
      <c r="E1059" s="1" t="s">
        <v>22</v>
      </c>
      <c r="F1059" s="1"/>
      <c r="G1059" s="1"/>
      <c r="H1059" s="1">
        <f>Movimientos_Actinver[[#This Row],[TITLES]]*Movimientos_Actinver[[#This Row],[VALUE]]</f>
        <v>0</v>
      </c>
      <c r="I1059" s="1"/>
      <c r="J1059" s="1"/>
      <c r="K1059" s="1"/>
    </row>
    <row r="1060" spans="1:11" x14ac:dyDescent="0.25">
      <c r="A1060" s="5"/>
      <c r="B1060" s="5">
        <f>Movimientos_Actinver[[#This Row],[DATE]]</f>
        <v>0</v>
      </c>
      <c r="C1060" s="6"/>
      <c r="D1060" s="1" t="s">
        <v>22</v>
      </c>
      <c r="E1060" s="1" t="s">
        <v>22</v>
      </c>
      <c r="F1060" s="1"/>
      <c r="G1060" s="1"/>
      <c r="H1060" s="1">
        <f>Movimientos_Actinver[[#This Row],[TITLES]]*Movimientos_Actinver[[#This Row],[VALUE]]</f>
        <v>0</v>
      </c>
      <c r="I1060" s="1"/>
      <c r="J1060" s="1"/>
      <c r="K1060" s="1"/>
    </row>
    <row r="1061" spans="1:11" x14ac:dyDescent="0.25">
      <c r="A1061" s="5"/>
      <c r="B1061" s="5">
        <f>Movimientos_Actinver[[#This Row],[DATE]]</f>
        <v>0</v>
      </c>
      <c r="C1061" s="6"/>
      <c r="D1061" s="1" t="s">
        <v>22</v>
      </c>
      <c r="E1061" s="1" t="s">
        <v>22</v>
      </c>
      <c r="F1061" s="1"/>
      <c r="G1061" s="1"/>
      <c r="H1061" s="1">
        <f>Movimientos_Actinver[[#This Row],[TITLES]]*Movimientos_Actinver[[#This Row],[VALUE]]</f>
        <v>0</v>
      </c>
      <c r="I1061" s="1"/>
      <c r="J1061" s="1"/>
      <c r="K1061" s="1"/>
    </row>
    <row r="1062" spans="1:11" x14ac:dyDescent="0.25">
      <c r="A1062" s="5"/>
      <c r="B1062" s="5">
        <f>Movimientos_Actinver[[#This Row],[DATE]]</f>
        <v>0</v>
      </c>
      <c r="C1062" s="6"/>
      <c r="D1062" s="1" t="s">
        <v>22</v>
      </c>
      <c r="E1062" s="1" t="s">
        <v>22</v>
      </c>
      <c r="F1062" s="1"/>
      <c r="G1062" s="1"/>
      <c r="H1062" s="1">
        <f>Movimientos_Actinver[[#This Row],[TITLES]]*Movimientos_Actinver[[#This Row],[VALUE]]</f>
        <v>0</v>
      </c>
      <c r="I1062" s="1"/>
      <c r="J1062" s="1"/>
      <c r="K1062" s="1"/>
    </row>
    <row r="1063" spans="1:11" x14ac:dyDescent="0.25">
      <c r="A1063" s="5"/>
      <c r="B1063" s="5">
        <f>Movimientos_Actinver[[#This Row],[DATE]]</f>
        <v>0</v>
      </c>
      <c r="C1063" s="6"/>
      <c r="D1063" s="1" t="s">
        <v>22</v>
      </c>
      <c r="E1063" s="1" t="s">
        <v>22</v>
      </c>
      <c r="F1063" s="1"/>
      <c r="G1063" s="1"/>
      <c r="H1063" s="1">
        <f>Movimientos_Actinver[[#This Row],[TITLES]]*Movimientos_Actinver[[#This Row],[VALUE]]</f>
        <v>0</v>
      </c>
      <c r="I1063" s="1"/>
      <c r="J1063" s="1"/>
      <c r="K1063" s="1"/>
    </row>
    <row r="1064" spans="1:11" x14ac:dyDescent="0.25">
      <c r="A1064" s="5"/>
      <c r="B1064" s="5">
        <f>Movimientos_Actinver[[#This Row],[DATE]]</f>
        <v>0</v>
      </c>
      <c r="C1064" s="6"/>
      <c r="D1064" s="1" t="s">
        <v>22</v>
      </c>
      <c r="E1064" s="1" t="s">
        <v>22</v>
      </c>
      <c r="F1064" s="1"/>
      <c r="G1064" s="1"/>
      <c r="H1064" s="1">
        <f>Movimientos_Actinver[[#This Row],[TITLES]]*Movimientos_Actinver[[#This Row],[VALUE]]</f>
        <v>0</v>
      </c>
      <c r="I1064" s="1"/>
      <c r="J1064" s="1"/>
      <c r="K1064" s="1"/>
    </row>
    <row r="1065" spans="1:11" x14ac:dyDescent="0.25">
      <c r="A1065" s="5"/>
      <c r="B1065" s="5">
        <f>Movimientos_Actinver[[#This Row],[DATE]]</f>
        <v>0</v>
      </c>
      <c r="C1065" s="6"/>
      <c r="D1065" s="1" t="s">
        <v>22</v>
      </c>
      <c r="E1065" s="1" t="s">
        <v>22</v>
      </c>
      <c r="F1065" s="1"/>
      <c r="G1065" s="1"/>
      <c r="H1065" s="1">
        <f>Movimientos_Actinver[[#This Row],[TITLES]]*Movimientos_Actinver[[#This Row],[VALUE]]</f>
        <v>0</v>
      </c>
      <c r="I1065" s="1"/>
      <c r="J1065" s="1"/>
      <c r="K1065" s="1"/>
    </row>
    <row r="1066" spans="1:11" x14ac:dyDescent="0.25">
      <c r="A1066" s="5"/>
      <c r="B1066" s="5">
        <f>Movimientos_Actinver[[#This Row],[DATE]]</f>
        <v>0</v>
      </c>
      <c r="C1066" s="6"/>
      <c r="D1066" s="1" t="s">
        <v>22</v>
      </c>
      <c r="E1066" s="1" t="s">
        <v>22</v>
      </c>
      <c r="F1066" s="1"/>
      <c r="G1066" s="1"/>
      <c r="H1066" s="1">
        <f>Movimientos_Actinver[[#This Row],[TITLES]]*Movimientos_Actinver[[#This Row],[VALUE]]</f>
        <v>0</v>
      </c>
      <c r="I1066" s="1"/>
      <c r="J1066" s="1"/>
      <c r="K1066" s="1"/>
    </row>
    <row r="1067" spans="1:11" x14ac:dyDescent="0.25">
      <c r="A1067" s="5"/>
      <c r="B1067" s="5">
        <f>Movimientos_Actinver[[#This Row],[DATE]]</f>
        <v>0</v>
      </c>
      <c r="C1067" s="6"/>
      <c r="D1067" s="1" t="s">
        <v>22</v>
      </c>
      <c r="E1067" s="1" t="s">
        <v>22</v>
      </c>
      <c r="F1067" s="1"/>
      <c r="G1067" s="1"/>
      <c r="H1067" s="1">
        <f>Movimientos_Actinver[[#This Row],[TITLES]]*Movimientos_Actinver[[#This Row],[VALUE]]</f>
        <v>0</v>
      </c>
      <c r="I1067" s="1"/>
      <c r="J1067" s="1"/>
      <c r="K1067" s="1"/>
    </row>
    <row r="1068" spans="1:11" x14ac:dyDescent="0.25">
      <c r="A1068" s="5"/>
      <c r="B1068" s="5">
        <f>Movimientos_Actinver[[#This Row],[DATE]]</f>
        <v>0</v>
      </c>
      <c r="C1068" s="6"/>
      <c r="D1068" s="1" t="s">
        <v>22</v>
      </c>
      <c r="E1068" s="1" t="s">
        <v>22</v>
      </c>
      <c r="F1068" s="1"/>
      <c r="G1068" s="1"/>
      <c r="H1068" s="1">
        <f>Movimientos_Actinver[[#This Row],[TITLES]]*Movimientos_Actinver[[#This Row],[VALUE]]</f>
        <v>0</v>
      </c>
      <c r="I1068" s="1"/>
      <c r="J1068" s="1"/>
      <c r="K1068" s="1"/>
    </row>
    <row r="1069" spans="1:11" x14ac:dyDescent="0.25">
      <c r="A1069" s="5"/>
      <c r="B1069" s="5">
        <f>Movimientos_Actinver[[#This Row],[DATE]]</f>
        <v>0</v>
      </c>
      <c r="C1069" s="6"/>
      <c r="D1069" s="1" t="s">
        <v>22</v>
      </c>
      <c r="E1069" s="1" t="s">
        <v>22</v>
      </c>
      <c r="F1069" s="1"/>
      <c r="G1069" s="1"/>
      <c r="H1069" s="1">
        <f>Movimientos_Actinver[[#This Row],[TITLES]]*Movimientos_Actinver[[#This Row],[VALUE]]</f>
        <v>0</v>
      </c>
      <c r="I1069" s="1"/>
      <c r="J1069" s="1"/>
      <c r="K1069" s="1"/>
    </row>
    <row r="1070" spans="1:11" x14ac:dyDescent="0.25">
      <c r="A1070" s="5"/>
      <c r="B1070" s="5">
        <f>Movimientos_Actinver[[#This Row],[DATE]]</f>
        <v>0</v>
      </c>
      <c r="C1070" s="6"/>
      <c r="D1070" s="1" t="s">
        <v>22</v>
      </c>
      <c r="E1070" s="1" t="s">
        <v>22</v>
      </c>
      <c r="F1070" s="1"/>
      <c r="G1070" s="1"/>
      <c r="H1070" s="1">
        <f>Movimientos_Actinver[[#This Row],[TITLES]]*Movimientos_Actinver[[#This Row],[VALUE]]</f>
        <v>0</v>
      </c>
      <c r="I1070" s="1"/>
      <c r="J1070" s="1"/>
      <c r="K1070" s="1"/>
    </row>
    <row r="1071" spans="1:11" x14ac:dyDescent="0.25">
      <c r="A1071" s="5"/>
      <c r="B1071" s="5">
        <f>Movimientos_Actinver[[#This Row],[DATE]]</f>
        <v>0</v>
      </c>
      <c r="C1071" s="6"/>
      <c r="D1071" s="1" t="s">
        <v>22</v>
      </c>
      <c r="E1071" s="1" t="s">
        <v>22</v>
      </c>
      <c r="F1071" s="1"/>
      <c r="G1071" s="1"/>
      <c r="H1071" s="1">
        <f>Movimientos_Actinver[[#This Row],[TITLES]]*Movimientos_Actinver[[#This Row],[VALUE]]</f>
        <v>0</v>
      </c>
      <c r="I1071" s="1"/>
      <c r="J1071" s="1"/>
      <c r="K1071" s="1"/>
    </row>
    <row r="1072" spans="1:11" x14ac:dyDescent="0.25">
      <c r="A1072" s="5"/>
      <c r="B1072" s="5">
        <f>Movimientos_Actinver[[#This Row],[DATE]]</f>
        <v>0</v>
      </c>
      <c r="C1072" s="6"/>
      <c r="D1072" s="1" t="s">
        <v>22</v>
      </c>
      <c r="E1072" s="1" t="s">
        <v>22</v>
      </c>
      <c r="F1072" s="1"/>
      <c r="G1072" s="1"/>
      <c r="H1072" s="1">
        <f>Movimientos_Actinver[[#This Row],[TITLES]]*Movimientos_Actinver[[#This Row],[VALUE]]</f>
        <v>0</v>
      </c>
      <c r="I1072" s="1"/>
      <c r="J1072" s="1"/>
      <c r="K1072" s="1"/>
    </row>
    <row r="1073" spans="1:11" x14ac:dyDescent="0.25">
      <c r="A1073" s="5"/>
      <c r="B1073" s="5">
        <f>Movimientos_Actinver[[#This Row],[DATE]]</f>
        <v>0</v>
      </c>
      <c r="C1073" s="6"/>
      <c r="D1073" s="1" t="s">
        <v>22</v>
      </c>
      <c r="E1073" s="1" t="s">
        <v>22</v>
      </c>
      <c r="F1073" s="1"/>
      <c r="G1073" s="1"/>
      <c r="H1073" s="1">
        <f>Movimientos_Actinver[[#This Row],[TITLES]]*Movimientos_Actinver[[#This Row],[VALUE]]</f>
        <v>0</v>
      </c>
      <c r="I1073" s="1"/>
      <c r="J1073" s="1"/>
      <c r="K1073" s="1"/>
    </row>
    <row r="1074" spans="1:11" x14ac:dyDescent="0.25">
      <c r="A1074" s="5"/>
      <c r="B1074" s="5">
        <f>Movimientos_Actinver[[#This Row],[DATE]]</f>
        <v>0</v>
      </c>
      <c r="C1074" s="6"/>
      <c r="D1074" s="1" t="s">
        <v>22</v>
      </c>
      <c r="E1074" s="1" t="s">
        <v>22</v>
      </c>
      <c r="F1074" s="1"/>
      <c r="G1074" s="1"/>
      <c r="H1074" s="1">
        <f>Movimientos_Actinver[[#This Row],[TITLES]]*Movimientos_Actinver[[#This Row],[VALUE]]</f>
        <v>0</v>
      </c>
      <c r="I1074" s="1"/>
      <c r="J1074" s="1"/>
      <c r="K1074" s="1"/>
    </row>
    <row r="1075" spans="1:11" x14ac:dyDescent="0.25">
      <c r="A1075" s="5"/>
      <c r="B1075" s="5">
        <f>Movimientos_Actinver[[#This Row],[DATE]]</f>
        <v>0</v>
      </c>
      <c r="C1075" s="6"/>
      <c r="D1075" s="1" t="s">
        <v>22</v>
      </c>
      <c r="E1075" s="1" t="s">
        <v>22</v>
      </c>
      <c r="F1075" s="1"/>
      <c r="G1075" s="1"/>
      <c r="H1075" s="1">
        <f>Movimientos_Actinver[[#This Row],[TITLES]]*Movimientos_Actinver[[#This Row],[VALUE]]</f>
        <v>0</v>
      </c>
      <c r="I1075" s="1"/>
      <c r="J1075" s="1"/>
      <c r="K1075" s="1"/>
    </row>
    <row r="1076" spans="1:11" x14ac:dyDescent="0.25">
      <c r="A1076" s="5"/>
      <c r="B1076" s="5">
        <f>Movimientos_Actinver[[#This Row],[DATE]]</f>
        <v>0</v>
      </c>
      <c r="C1076" s="6"/>
      <c r="D1076" s="1" t="s">
        <v>22</v>
      </c>
      <c r="E1076" s="1" t="s">
        <v>22</v>
      </c>
      <c r="F1076" s="1"/>
      <c r="G1076" s="1"/>
      <c r="H1076" s="1">
        <f>Movimientos_Actinver[[#This Row],[TITLES]]*Movimientos_Actinver[[#This Row],[VALUE]]</f>
        <v>0</v>
      </c>
      <c r="I1076" s="1"/>
      <c r="J1076" s="1"/>
      <c r="K1076" s="1"/>
    </row>
    <row r="1077" spans="1:11" x14ac:dyDescent="0.25">
      <c r="A1077" s="5"/>
      <c r="B1077" s="5">
        <f>Movimientos_Actinver[[#This Row],[DATE]]</f>
        <v>0</v>
      </c>
      <c r="C1077" s="6"/>
      <c r="D1077" s="1" t="s">
        <v>22</v>
      </c>
      <c r="E1077" s="1" t="s">
        <v>22</v>
      </c>
      <c r="F1077" s="1"/>
      <c r="G1077" s="1"/>
      <c r="H1077" s="1">
        <f>Movimientos_Actinver[[#This Row],[TITLES]]*Movimientos_Actinver[[#This Row],[VALUE]]</f>
        <v>0</v>
      </c>
      <c r="I1077" s="1"/>
      <c r="J1077" s="1"/>
      <c r="K1077" s="1"/>
    </row>
    <row r="1078" spans="1:11" x14ac:dyDescent="0.25">
      <c r="A1078" s="5"/>
      <c r="B1078" s="5">
        <f>Movimientos_Actinver[[#This Row],[DATE]]</f>
        <v>0</v>
      </c>
      <c r="C1078" s="6"/>
      <c r="D1078" s="1" t="s">
        <v>22</v>
      </c>
      <c r="E1078" s="1" t="s">
        <v>22</v>
      </c>
      <c r="F1078" s="1"/>
      <c r="G1078" s="1"/>
      <c r="H1078" s="1">
        <f>Movimientos_Actinver[[#This Row],[TITLES]]*Movimientos_Actinver[[#This Row],[VALUE]]</f>
        <v>0</v>
      </c>
      <c r="I1078" s="1"/>
      <c r="J1078" s="1"/>
      <c r="K1078" s="1"/>
    </row>
    <row r="1079" spans="1:11" x14ac:dyDescent="0.25">
      <c r="A1079" s="5"/>
      <c r="B1079" s="5">
        <f>Movimientos_Actinver[[#This Row],[DATE]]</f>
        <v>0</v>
      </c>
      <c r="C1079" s="6"/>
      <c r="D1079" s="1" t="s">
        <v>22</v>
      </c>
      <c r="E1079" s="1" t="s">
        <v>22</v>
      </c>
      <c r="F1079" s="1"/>
      <c r="G1079" s="1"/>
      <c r="H1079" s="1">
        <f>Movimientos_Actinver[[#This Row],[TITLES]]*Movimientos_Actinver[[#This Row],[VALUE]]</f>
        <v>0</v>
      </c>
      <c r="I1079" s="1"/>
      <c r="J1079" s="1"/>
      <c r="K1079" s="1"/>
    </row>
    <row r="1080" spans="1:11" x14ac:dyDescent="0.25">
      <c r="A1080" s="5"/>
      <c r="B1080" s="5">
        <f>Movimientos_Actinver[[#This Row],[DATE]]</f>
        <v>0</v>
      </c>
      <c r="C1080" s="6"/>
      <c r="D1080" s="1" t="s">
        <v>22</v>
      </c>
      <c r="E1080" s="1" t="s">
        <v>22</v>
      </c>
      <c r="F1080" s="1"/>
      <c r="G1080" s="1"/>
      <c r="H1080" s="1">
        <f>Movimientos_Actinver[[#This Row],[TITLES]]*Movimientos_Actinver[[#This Row],[VALUE]]</f>
        <v>0</v>
      </c>
      <c r="I1080" s="1"/>
      <c r="J1080" s="1"/>
      <c r="K1080" s="1"/>
    </row>
    <row r="1081" spans="1:11" x14ac:dyDescent="0.25">
      <c r="A1081" s="5"/>
      <c r="B1081" s="5">
        <f>Movimientos_Actinver[[#This Row],[DATE]]</f>
        <v>0</v>
      </c>
      <c r="C1081" s="6"/>
      <c r="D1081" s="1" t="s">
        <v>22</v>
      </c>
      <c r="E1081" s="1" t="s">
        <v>22</v>
      </c>
      <c r="F1081" s="1"/>
      <c r="G1081" s="1"/>
      <c r="H1081" s="1">
        <f>Movimientos_Actinver[[#This Row],[TITLES]]*Movimientos_Actinver[[#This Row],[VALUE]]</f>
        <v>0</v>
      </c>
      <c r="I1081" s="1"/>
      <c r="J1081" s="1"/>
      <c r="K1081" s="1"/>
    </row>
    <row r="1082" spans="1:11" x14ac:dyDescent="0.25">
      <c r="A1082" s="5"/>
      <c r="B1082" s="5">
        <f>Movimientos_Actinver[[#This Row],[DATE]]</f>
        <v>0</v>
      </c>
      <c r="C1082" s="6"/>
      <c r="D1082" s="1" t="s">
        <v>22</v>
      </c>
      <c r="E1082" s="1" t="s">
        <v>22</v>
      </c>
      <c r="F1082" s="1"/>
      <c r="G1082" s="1"/>
      <c r="H1082" s="1">
        <f>Movimientos_Actinver[[#This Row],[TITLES]]*Movimientos_Actinver[[#This Row],[VALUE]]</f>
        <v>0</v>
      </c>
      <c r="I1082" s="1"/>
      <c r="J1082" s="1"/>
      <c r="K1082" s="1"/>
    </row>
    <row r="1083" spans="1:11" x14ac:dyDescent="0.25">
      <c r="A1083" s="5"/>
      <c r="B1083" s="5">
        <f>Movimientos_Actinver[[#This Row],[DATE]]</f>
        <v>0</v>
      </c>
      <c r="C1083" s="6"/>
      <c r="D1083" s="1" t="s">
        <v>22</v>
      </c>
      <c r="E1083" s="1" t="s">
        <v>22</v>
      </c>
      <c r="F1083" s="1"/>
      <c r="G1083" s="1"/>
      <c r="H1083" s="1">
        <f>Movimientos_Actinver[[#This Row],[TITLES]]*Movimientos_Actinver[[#This Row],[VALUE]]</f>
        <v>0</v>
      </c>
      <c r="I1083" s="1"/>
      <c r="J1083" s="1"/>
      <c r="K1083" s="1"/>
    </row>
    <row r="1084" spans="1:11" x14ac:dyDescent="0.25">
      <c r="A1084" s="5"/>
      <c r="B1084" s="5">
        <f>Movimientos_Actinver[[#This Row],[DATE]]</f>
        <v>0</v>
      </c>
      <c r="C1084" s="6"/>
      <c r="D1084" s="1" t="s">
        <v>22</v>
      </c>
      <c r="E1084" s="1" t="s">
        <v>22</v>
      </c>
      <c r="F1084" s="1"/>
      <c r="G1084" s="1"/>
      <c r="H1084" s="1">
        <f>Movimientos_Actinver[[#This Row],[TITLES]]*Movimientos_Actinver[[#This Row],[VALUE]]</f>
        <v>0</v>
      </c>
      <c r="I1084" s="1"/>
      <c r="J1084" s="1"/>
      <c r="K1084" s="1"/>
    </row>
    <row r="1085" spans="1:11" x14ac:dyDescent="0.25">
      <c r="A1085" s="5"/>
      <c r="B1085" s="5">
        <f>Movimientos_Actinver[[#This Row],[DATE]]</f>
        <v>0</v>
      </c>
      <c r="C1085" s="6"/>
      <c r="D1085" s="1" t="s">
        <v>22</v>
      </c>
      <c r="E1085" s="1" t="s">
        <v>22</v>
      </c>
      <c r="F1085" s="1"/>
      <c r="G1085" s="1"/>
      <c r="H1085" s="1">
        <f>Movimientos_Actinver[[#This Row],[TITLES]]*Movimientos_Actinver[[#This Row],[VALUE]]</f>
        <v>0</v>
      </c>
      <c r="I1085" s="1"/>
      <c r="J1085" s="1"/>
      <c r="K1085" s="1"/>
    </row>
    <row r="1086" spans="1:11" x14ac:dyDescent="0.25">
      <c r="A1086" s="5"/>
      <c r="B1086" s="5">
        <f>Movimientos_Actinver[[#This Row],[DATE]]</f>
        <v>0</v>
      </c>
      <c r="C1086" s="6"/>
      <c r="D1086" s="1" t="s">
        <v>22</v>
      </c>
      <c r="E1086" s="1" t="s">
        <v>22</v>
      </c>
      <c r="F1086" s="1"/>
      <c r="G1086" s="1"/>
      <c r="H1086" s="1">
        <f>Movimientos_Actinver[[#This Row],[TITLES]]*Movimientos_Actinver[[#This Row],[VALUE]]</f>
        <v>0</v>
      </c>
      <c r="I1086" s="1"/>
      <c r="J1086" s="1"/>
      <c r="K1086" s="1"/>
    </row>
    <row r="1087" spans="1:11" x14ac:dyDescent="0.25">
      <c r="A1087" s="5"/>
      <c r="B1087" s="5">
        <f>Movimientos_Actinver[[#This Row],[DATE]]</f>
        <v>0</v>
      </c>
      <c r="C1087" s="6"/>
      <c r="D1087" s="1" t="s">
        <v>22</v>
      </c>
      <c r="E1087" s="1" t="s">
        <v>22</v>
      </c>
      <c r="F1087" s="1"/>
      <c r="G1087" s="1"/>
      <c r="H1087" s="1">
        <f>Movimientos_Actinver[[#This Row],[TITLES]]*Movimientos_Actinver[[#This Row],[VALUE]]</f>
        <v>0</v>
      </c>
      <c r="I1087" s="1"/>
      <c r="J1087" s="1"/>
      <c r="K1087" s="1"/>
    </row>
    <row r="1088" spans="1:11" x14ac:dyDescent="0.25">
      <c r="A1088" s="5"/>
      <c r="B1088" s="5">
        <f>Movimientos_Actinver[[#This Row],[DATE]]</f>
        <v>0</v>
      </c>
      <c r="C1088" s="6"/>
      <c r="D1088" s="1" t="s">
        <v>22</v>
      </c>
      <c r="E1088" s="1" t="s">
        <v>22</v>
      </c>
      <c r="F1088" s="1"/>
      <c r="G1088" s="1"/>
      <c r="H1088" s="1">
        <f>Movimientos_Actinver[[#This Row],[TITLES]]*Movimientos_Actinver[[#This Row],[VALUE]]</f>
        <v>0</v>
      </c>
      <c r="I1088" s="1"/>
      <c r="J1088" s="1"/>
      <c r="K1088" s="1"/>
    </row>
    <row r="1089" spans="1:11" x14ac:dyDescent="0.25">
      <c r="A1089" s="5"/>
      <c r="B1089" s="5">
        <f>Movimientos_Actinver[[#This Row],[DATE]]</f>
        <v>0</v>
      </c>
      <c r="C1089" s="6"/>
      <c r="D1089" s="1" t="s">
        <v>22</v>
      </c>
      <c r="E1089" s="1" t="s">
        <v>22</v>
      </c>
      <c r="F1089" s="1"/>
      <c r="G1089" s="1"/>
      <c r="H1089" s="1">
        <f>Movimientos_Actinver[[#This Row],[TITLES]]*Movimientos_Actinver[[#This Row],[VALUE]]</f>
        <v>0</v>
      </c>
      <c r="I1089" s="1"/>
      <c r="J1089" s="1"/>
      <c r="K1089" s="1"/>
    </row>
    <row r="1090" spans="1:11" x14ac:dyDescent="0.25">
      <c r="A1090" s="5"/>
      <c r="B1090" s="5">
        <f>Movimientos_Actinver[[#This Row],[DATE]]</f>
        <v>0</v>
      </c>
      <c r="C1090" s="6"/>
      <c r="D1090" s="1" t="s">
        <v>22</v>
      </c>
      <c r="E1090" s="1" t="s">
        <v>22</v>
      </c>
      <c r="F1090" s="1"/>
      <c r="G1090" s="1"/>
      <c r="H1090" s="1">
        <f>Movimientos_Actinver[[#This Row],[TITLES]]*Movimientos_Actinver[[#This Row],[VALUE]]</f>
        <v>0</v>
      </c>
      <c r="I1090" s="1"/>
      <c r="J1090" s="1"/>
      <c r="K1090" s="1"/>
    </row>
    <row r="1091" spans="1:11" x14ac:dyDescent="0.25">
      <c r="A1091" s="5"/>
      <c r="B1091" s="5">
        <f>Movimientos_Actinver[[#This Row],[DATE]]</f>
        <v>0</v>
      </c>
      <c r="C1091" s="6"/>
      <c r="D1091" s="1" t="s">
        <v>22</v>
      </c>
      <c r="E1091" s="1" t="s">
        <v>22</v>
      </c>
      <c r="F1091" s="1"/>
      <c r="G1091" s="1"/>
      <c r="H1091" s="1">
        <f>Movimientos_Actinver[[#This Row],[TITLES]]*Movimientos_Actinver[[#This Row],[VALUE]]</f>
        <v>0</v>
      </c>
      <c r="I1091" s="1"/>
      <c r="J1091" s="1"/>
      <c r="K1091" s="1"/>
    </row>
    <row r="1092" spans="1:11" x14ac:dyDescent="0.25">
      <c r="A1092" s="5"/>
      <c r="B1092" s="5">
        <f>Movimientos_Actinver[[#This Row],[DATE]]</f>
        <v>0</v>
      </c>
      <c r="C1092" s="6"/>
      <c r="D1092" s="1" t="s">
        <v>22</v>
      </c>
      <c r="E1092" s="1" t="s">
        <v>22</v>
      </c>
      <c r="F1092" s="1"/>
      <c r="G1092" s="1"/>
      <c r="H1092" s="1">
        <f>Movimientos_Actinver[[#This Row],[TITLES]]*Movimientos_Actinver[[#This Row],[VALUE]]</f>
        <v>0</v>
      </c>
      <c r="I1092" s="1"/>
      <c r="J1092" s="1"/>
      <c r="K1092" s="1"/>
    </row>
    <row r="1093" spans="1:11" x14ac:dyDescent="0.25">
      <c r="A1093" s="5"/>
      <c r="B1093" s="5">
        <f>Movimientos_Actinver[[#This Row],[DATE]]</f>
        <v>0</v>
      </c>
      <c r="C1093" s="6"/>
      <c r="D1093" s="1" t="s">
        <v>22</v>
      </c>
      <c r="E1093" s="1" t="s">
        <v>22</v>
      </c>
      <c r="F1093" s="1"/>
      <c r="G1093" s="1"/>
      <c r="H1093" s="1">
        <f>Movimientos_Actinver[[#This Row],[TITLES]]*Movimientos_Actinver[[#This Row],[VALUE]]</f>
        <v>0</v>
      </c>
      <c r="I1093" s="1"/>
      <c r="J1093" s="1"/>
      <c r="K1093" s="1"/>
    </row>
    <row r="1094" spans="1:11" x14ac:dyDescent="0.25">
      <c r="A1094" s="5"/>
      <c r="B1094" s="5">
        <f>Movimientos_Actinver[[#This Row],[DATE]]</f>
        <v>0</v>
      </c>
      <c r="C1094" s="6"/>
      <c r="D1094" s="1" t="s">
        <v>22</v>
      </c>
      <c r="E1094" s="1" t="s">
        <v>22</v>
      </c>
      <c r="F1094" s="1"/>
      <c r="G1094" s="1"/>
      <c r="H1094" s="1">
        <f>Movimientos_Actinver[[#This Row],[TITLES]]*Movimientos_Actinver[[#This Row],[VALUE]]</f>
        <v>0</v>
      </c>
      <c r="I1094" s="1"/>
      <c r="J1094" s="1"/>
      <c r="K1094" s="1"/>
    </row>
    <row r="1095" spans="1:11" x14ac:dyDescent="0.25">
      <c r="A1095" s="5"/>
      <c r="B1095" s="5">
        <f>Movimientos_Actinver[[#This Row],[DATE]]</f>
        <v>0</v>
      </c>
      <c r="C1095" s="6"/>
      <c r="D1095" s="1" t="s">
        <v>22</v>
      </c>
      <c r="E1095" s="1" t="s">
        <v>22</v>
      </c>
      <c r="F1095" s="1"/>
      <c r="G1095" s="1"/>
      <c r="H1095" s="1">
        <f>Movimientos_Actinver[[#This Row],[TITLES]]*Movimientos_Actinver[[#This Row],[VALUE]]</f>
        <v>0</v>
      </c>
      <c r="I1095" s="1"/>
      <c r="J1095" s="1"/>
      <c r="K1095" s="1"/>
    </row>
    <row r="1096" spans="1:11" x14ac:dyDescent="0.25">
      <c r="A1096" s="5"/>
      <c r="B1096" s="5">
        <f>Movimientos_Actinver[[#This Row],[DATE]]</f>
        <v>0</v>
      </c>
      <c r="C1096" s="6"/>
      <c r="D1096" s="1" t="s">
        <v>22</v>
      </c>
      <c r="E1096" s="1" t="s">
        <v>22</v>
      </c>
      <c r="F1096" s="1"/>
      <c r="G1096" s="1"/>
      <c r="H1096" s="1">
        <f>Movimientos_Actinver[[#This Row],[TITLES]]*Movimientos_Actinver[[#This Row],[VALUE]]</f>
        <v>0</v>
      </c>
      <c r="I1096" s="1"/>
      <c r="J1096" s="1"/>
      <c r="K1096" s="1"/>
    </row>
    <row r="1097" spans="1:11" x14ac:dyDescent="0.25">
      <c r="A1097" s="5"/>
      <c r="B1097" s="5">
        <f>Movimientos_Actinver[[#This Row],[DATE]]</f>
        <v>0</v>
      </c>
      <c r="C1097" s="6"/>
      <c r="D1097" s="1" t="s">
        <v>22</v>
      </c>
      <c r="E1097" s="1" t="s">
        <v>22</v>
      </c>
      <c r="F1097" s="1"/>
      <c r="G1097" s="1"/>
      <c r="H1097" s="1">
        <f>Movimientos_Actinver[[#This Row],[TITLES]]*Movimientos_Actinver[[#This Row],[VALUE]]</f>
        <v>0</v>
      </c>
      <c r="I1097" s="1"/>
      <c r="J1097" s="1"/>
      <c r="K1097" s="1"/>
    </row>
    <row r="1098" spans="1:11" x14ac:dyDescent="0.25">
      <c r="A1098" s="5"/>
      <c r="B1098" s="5">
        <f>Movimientos_Actinver[[#This Row],[DATE]]</f>
        <v>0</v>
      </c>
      <c r="C1098" s="6"/>
      <c r="D1098" s="1" t="s">
        <v>22</v>
      </c>
      <c r="E1098" s="1" t="s">
        <v>22</v>
      </c>
      <c r="F1098" s="1"/>
      <c r="G1098" s="1"/>
      <c r="H1098" s="1">
        <f>Movimientos_Actinver[[#This Row],[TITLES]]*Movimientos_Actinver[[#This Row],[VALUE]]</f>
        <v>0</v>
      </c>
      <c r="I1098" s="1"/>
      <c r="J1098" s="1"/>
      <c r="K1098" s="1"/>
    </row>
    <row r="1099" spans="1:11" x14ac:dyDescent="0.25">
      <c r="A1099" s="5"/>
      <c r="B1099" s="5">
        <f>Movimientos_Actinver[[#This Row],[DATE]]</f>
        <v>0</v>
      </c>
      <c r="C1099" s="6"/>
      <c r="D1099" s="1" t="s">
        <v>22</v>
      </c>
      <c r="E1099" s="1" t="s">
        <v>22</v>
      </c>
      <c r="F1099" s="1"/>
      <c r="G1099" s="1"/>
      <c r="H1099" s="1">
        <f>Movimientos_Actinver[[#This Row],[TITLES]]*Movimientos_Actinver[[#This Row],[VALUE]]</f>
        <v>0</v>
      </c>
      <c r="I1099" s="1"/>
      <c r="J1099" s="1"/>
      <c r="K1099" s="1"/>
    </row>
    <row r="1100" spans="1:11" x14ac:dyDescent="0.25">
      <c r="A1100" s="5"/>
      <c r="B1100" s="5">
        <f>Movimientos_Actinver[[#This Row],[DATE]]</f>
        <v>0</v>
      </c>
      <c r="C1100" s="6"/>
      <c r="D1100" s="1" t="s">
        <v>22</v>
      </c>
      <c r="E1100" s="1" t="s">
        <v>22</v>
      </c>
      <c r="F1100" s="1"/>
      <c r="G1100" s="1"/>
      <c r="H1100" s="1">
        <f>Movimientos_Actinver[[#This Row],[TITLES]]*Movimientos_Actinver[[#This Row],[VALUE]]</f>
        <v>0</v>
      </c>
      <c r="I1100" s="1"/>
      <c r="J1100" s="1"/>
      <c r="K1100" s="1"/>
    </row>
    <row r="1101" spans="1:11" x14ac:dyDescent="0.25">
      <c r="A1101" s="5"/>
      <c r="B1101" s="5">
        <f>Movimientos_Actinver[[#This Row],[DATE]]</f>
        <v>0</v>
      </c>
      <c r="C1101" s="6"/>
      <c r="D1101" s="1" t="s">
        <v>22</v>
      </c>
      <c r="E1101" s="1" t="s">
        <v>22</v>
      </c>
      <c r="F1101" s="1"/>
      <c r="G1101" s="1"/>
      <c r="H1101" s="1">
        <f>Movimientos_Actinver[[#This Row],[TITLES]]*Movimientos_Actinver[[#This Row],[VALUE]]</f>
        <v>0</v>
      </c>
      <c r="I1101" s="1"/>
      <c r="J1101" s="1"/>
      <c r="K1101" s="1"/>
    </row>
    <row r="1102" spans="1:11" x14ac:dyDescent="0.25">
      <c r="A1102" s="5"/>
      <c r="B1102" s="5">
        <f>Movimientos_Actinver[[#This Row],[DATE]]</f>
        <v>0</v>
      </c>
      <c r="C1102" s="6"/>
      <c r="D1102" s="1" t="s">
        <v>22</v>
      </c>
      <c r="E1102" s="1" t="s">
        <v>22</v>
      </c>
      <c r="F1102" s="1"/>
      <c r="G1102" s="1"/>
      <c r="H1102" s="1">
        <f>Movimientos_Actinver[[#This Row],[TITLES]]*Movimientos_Actinver[[#This Row],[VALUE]]</f>
        <v>0</v>
      </c>
      <c r="I1102" s="1"/>
      <c r="J1102" s="1"/>
      <c r="K1102" s="1"/>
    </row>
    <row r="1103" spans="1:11" x14ac:dyDescent="0.25">
      <c r="A1103" s="5"/>
      <c r="B1103" s="5">
        <f>Movimientos_Actinver[[#This Row],[DATE]]</f>
        <v>0</v>
      </c>
      <c r="C1103" s="6"/>
      <c r="D1103" s="1" t="s">
        <v>22</v>
      </c>
      <c r="E1103" s="1" t="s">
        <v>22</v>
      </c>
      <c r="F1103" s="1"/>
      <c r="G1103" s="1"/>
      <c r="H1103" s="1">
        <f>Movimientos_Actinver[[#This Row],[TITLES]]*Movimientos_Actinver[[#This Row],[VALUE]]</f>
        <v>0</v>
      </c>
      <c r="I1103" s="1"/>
      <c r="J1103" s="1"/>
      <c r="K1103" s="1"/>
    </row>
    <row r="1104" spans="1:11" x14ac:dyDescent="0.25">
      <c r="A1104" s="5"/>
      <c r="B1104" s="5">
        <f>Movimientos_Actinver[[#This Row],[DATE]]</f>
        <v>0</v>
      </c>
      <c r="C1104" s="6"/>
      <c r="D1104" s="1" t="s">
        <v>22</v>
      </c>
      <c r="E1104" s="1" t="s">
        <v>22</v>
      </c>
      <c r="F1104" s="1"/>
      <c r="G1104" s="1"/>
      <c r="H1104" s="1">
        <f>Movimientos_Actinver[[#This Row],[TITLES]]*Movimientos_Actinver[[#This Row],[VALUE]]</f>
        <v>0</v>
      </c>
      <c r="I1104" s="1"/>
      <c r="J1104" s="1"/>
      <c r="K1104" s="1"/>
    </row>
    <row r="1105" spans="1:11" x14ac:dyDescent="0.25">
      <c r="A1105" s="5"/>
      <c r="B1105" s="5">
        <f>Movimientos_Actinver[[#This Row],[DATE]]</f>
        <v>0</v>
      </c>
      <c r="C1105" s="6"/>
      <c r="D1105" s="1" t="s">
        <v>22</v>
      </c>
      <c r="E1105" s="1" t="s">
        <v>22</v>
      </c>
      <c r="F1105" s="1"/>
      <c r="G1105" s="1"/>
      <c r="H1105" s="1">
        <f>Movimientos_Actinver[[#This Row],[TITLES]]*Movimientos_Actinver[[#This Row],[VALUE]]</f>
        <v>0</v>
      </c>
      <c r="I1105" s="1"/>
      <c r="J1105" s="1"/>
      <c r="K1105" s="1"/>
    </row>
    <row r="1106" spans="1:11" x14ac:dyDescent="0.25">
      <c r="A1106" s="5"/>
      <c r="B1106" s="5">
        <f>Movimientos_Actinver[[#This Row],[DATE]]</f>
        <v>0</v>
      </c>
      <c r="C1106" s="6"/>
      <c r="D1106" s="1" t="s">
        <v>22</v>
      </c>
      <c r="E1106" s="1" t="s">
        <v>22</v>
      </c>
      <c r="F1106" s="1"/>
      <c r="G1106" s="1"/>
      <c r="H1106" s="1">
        <f>Movimientos_Actinver[[#This Row],[TITLES]]*Movimientos_Actinver[[#This Row],[VALUE]]</f>
        <v>0</v>
      </c>
      <c r="I1106" s="1"/>
      <c r="J1106" s="1"/>
      <c r="K1106" s="1"/>
    </row>
    <row r="1107" spans="1:11" x14ac:dyDescent="0.25">
      <c r="A1107" s="5"/>
      <c r="B1107" s="5">
        <f>Movimientos_Actinver[[#This Row],[DATE]]</f>
        <v>0</v>
      </c>
      <c r="C1107" s="6"/>
      <c r="D1107" s="1" t="s">
        <v>22</v>
      </c>
      <c r="E1107" s="1" t="s">
        <v>22</v>
      </c>
      <c r="F1107" s="1"/>
      <c r="G1107" s="1"/>
      <c r="H1107" s="1">
        <f>Movimientos_Actinver[[#This Row],[TITLES]]*Movimientos_Actinver[[#This Row],[VALUE]]</f>
        <v>0</v>
      </c>
      <c r="I1107" s="1"/>
      <c r="J1107" s="1"/>
      <c r="K1107" s="1"/>
    </row>
    <row r="1108" spans="1:11" x14ac:dyDescent="0.25">
      <c r="A1108" s="5"/>
      <c r="B1108" s="5">
        <f>Movimientos_Actinver[[#This Row],[DATE]]</f>
        <v>0</v>
      </c>
      <c r="C1108" s="6"/>
      <c r="D1108" s="1" t="s">
        <v>22</v>
      </c>
      <c r="E1108" s="1" t="s">
        <v>22</v>
      </c>
      <c r="F1108" s="1"/>
      <c r="G1108" s="1"/>
      <c r="H1108" s="1">
        <f>Movimientos_Actinver[[#This Row],[TITLES]]*Movimientos_Actinver[[#This Row],[VALUE]]</f>
        <v>0</v>
      </c>
      <c r="I1108" s="1"/>
      <c r="J1108" s="1"/>
      <c r="K1108" s="1"/>
    </row>
    <row r="1109" spans="1:11" x14ac:dyDescent="0.25">
      <c r="A1109" s="5"/>
      <c r="B1109" s="5">
        <f>Movimientos_Actinver[[#This Row],[DATE]]</f>
        <v>0</v>
      </c>
      <c r="C1109" s="6"/>
      <c r="D1109" s="1" t="s">
        <v>22</v>
      </c>
      <c r="E1109" s="1" t="s">
        <v>22</v>
      </c>
      <c r="F1109" s="1"/>
      <c r="G1109" s="1"/>
      <c r="H1109" s="1">
        <f>Movimientos_Actinver[[#This Row],[TITLES]]*Movimientos_Actinver[[#This Row],[VALUE]]</f>
        <v>0</v>
      </c>
      <c r="I1109" s="1"/>
      <c r="J1109" s="1"/>
      <c r="K1109" s="1"/>
    </row>
    <row r="1110" spans="1:11" x14ac:dyDescent="0.25">
      <c r="A1110" s="5"/>
      <c r="B1110" s="5">
        <f>Movimientos_Actinver[[#This Row],[DATE]]</f>
        <v>0</v>
      </c>
      <c r="C1110" s="6"/>
      <c r="D1110" s="1" t="s">
        <v>22</v>
      </c>
      <c r="E1110" s="1" t="s">
        <v>22</v>
      </c>
      <c r="F1110" s="1"/>
      <c r="G1110" s="1"/>
      <c r="H1110" s="1">
        <f>Movimientos_Actinver[[#This Row],[TITLES]]*Movimientos_Actinver[[#This Row],[VALUE]]</f>
        <v>0</v>
      </c>
      <c r="I1110" s="1"/>
      <c r="J1110" s="1"/>
      <c r="K1110" s="1"/>
    </row>
    <row r="1111" spans="1:11" x14ac:dyDescent="0.25">
      <c r="A1111" s="5"/>
      <c r="B1111" s="5">
        <f>Movimientos_Actinver[[#This Row],[DATE]]</f>
        <v>0</v>
      </c>
      <c r="C1111" s="6"/>
      <c r="D1111" s="1" t="s">
        <v>22</v>
      </c>
      <c r="E1111" s="1" t="s">
        <v>22</v>
      </c>
      <c r="F1111" s="1"/>
      <c r="G1111" s="1"/>
      <c r="H1111" s="1">
        <f>Movimientos_Actinver[[#This Row],[TITLES]]*Movimientos_Actinver[[#This Row],[VALUE]]</f>
        <v>0</v>
      </c>
      <c r="I1111" s="1"/>
      <c r="J1111" s="1"/>
      <c r="K1111" s="1"/>
    </row>
    <row r="1112" spans="1:11" x14ac:dyDescent="0.25">
      <c r="A1112" s="5"/>
      <c r="B1112" s="5">
        <f>Movimientos_Actinver[[#This Row],[DATE]]</f>
        <v>0</v>
      </c>
      <c r="C1112" s="6"/>
      <c r="D1112" s="1" t="s">
        <v>22</v>
      </c>
      <c r="E1112" s="1" t="s">
        <v>22</v>
      </c>
      <c r="F1112" s="1"/>
      <c r="G1112" s="1"/>
      <c r="H1112" s="1">
        <f>Movimientos_Actinver[[#This Row],[TITLES]]*Movimientos_Actinver[[#This Row],[VALUE]]</f>
        <v>0</v>
      </c>
      <c r="I1112" s="1"/>
      <c r="J1112" s="1"/>
      <c r="K1112" s="1"/>
    </row>
    <row r="1113" spans="1:11" x14ac:dyDescent="0.25">
      <c r="A1113" s="5"/>
      <c r="B1113" s="5">
        <f>Movimientos_Actinver[[#This Row],[DATE]]</f>
        <v>0</v>
      </c>
      <c r="C1113" s="6"/>
      <c r="D1113" s="1" t="s">
        <v>22</v>
      </c>
      <c r="E1113" s="1" t="s">
        <v>22</v>
      </c>
      <c r="F1113" s="1"/>
      <c r="G1113" s="1"/>
      <c r="H1113" s="1">
        <f>Movimientos_Actinver[[#This Row],[TITLES]]*Movimientos_Actinver[[#This Row],[VALUE]]</f>
        <v>0</v>
      </c>
      <c r="I1113" s="1"/>
      <c r="J1113" s="1"/>
      <c r="K1113" s="1"/>
    </row>
    <row r="1114" spans="1:11" x14ac:dyDescent="0.25">
      <c r="A1114" s="5"/>
      <c r="B1114" s="5">
        <f>Movimientos_Actinver[[#This Row],[DATE]]</f>
        <v>0</v>
      </c>
      <c r="C1114" s="6"/>
      <c r="D1114" s="1" t="s">
        <v>22</v>
      </c>
      <c r="E1114" s="1" t="s">
        <v>22</v>
      </c>
      <c r="F1114" s="1"/>
      <c r="G1114" s="1"/>
      <c r="H1114" s="1">
        <f>Movimientos_Actinver[[#This Row],[TITLES]]*Movimientos_Actinver[[#This Row],[VALUE]]</f>
        <v>0</v>
      </c>
      <c r="I1114" s="1"/>
      <c r="J1114" s="1"/>
      <c r="K1114" s="1"/>
    </row>
    <row r="1115" spans="1:11" x14ac:dyDescent="0.25">
      <c r="A1115" s="5"/>
      <c r="B1115" s="5">
        <f>Movimientos_Actinver[[#This Row],[DATE]]</f>
        <v>0</v>
      </c>
      <c r="C1115" s="6"/>
      <c r="D1115" s="1" t="s">
        <v>22</v>
      </c>
      <c r="E1115" s="1" t="s">
        <v>22</v>
      </c>
      <c r="F1115" s="1"/>
      <c r="G1115" s="1"/>
      <c r="H1115" s="1">
        <f>Movimientos_Actinver[[#This Row],[TITLES]]*Movimientos_Actinver[[#This Row],[VALUE]]</f>
        <v>0</v>
      </c>
      <c r="I1115" s="1"/>
      <c r="J1115" s="1"/>
      <c r="K1115" s="1"/>
    </row>
    <row r="1116" spans="1:11" x14ac:dyDescent="0.25">
      <c r="A1116" s="5"/>
      <c r="B1116" s="5">
        <f>Movimientos_Actinver[[#This Row],[DATE]]</f>
        <v>0</v>
      </c>
      <c r="C1116" s="6"/>
      <c r="D1116" s="1" t="s">
        <v>22</v>
      </c>
      <c r="E1116" s="1" t="s">
        <v>22</v>
      </c>
      <c r="F1116" s="1"/>
      <c r="G1116" s="1"/>
      <c r="H1116" s="1">
        <f>Movimientos_Actinver[[#This Row],[TITLES]]*Movimientos_Actinver[[#This Row],[VALUE]]</f>
        <v>0</v>
      </c>
      <c r="I1116" s="1"/>
      <c r="J1116" s="1"/>
      <c r="K1116" s="1"/>
    </row>
    <row r="1117" spans="1:11" x14ac:dyDescent="0.25">
      <c r="A1117" s="5"/>
      <c r="B1117" s="5">
        <f>Movimientos_Actinver[[#This Row],[DATE]]</f>
        <v>0</v>
      </c>
      <c r="C1117" s="6"/>
      <c r="D1117" s="1" t="s">
        <v>22</v>
      </c>
      <c r="E1117" s="1" t="s">
        <v>22</v>
      </c>
      <c r="F1117" s="1"/>
      <c r="G1117" s="1"/>
      <c r="H1117" s="1">
        <f>Movimientos_Actinver[[#This Row],[TITLES]]*Movimientos_Actinver[[#This Row],[VALUE]]</f>
        <v>0</v>
      </c>
      <c r="I1117" s="1"/>
      <c r="J1117" s="1"/>
      <c r="K1117" s="1"/>
    </row>
    <row r="1118" spans="1:11" x14ac:dyDescent="0.25">
      <c r="A1118" s="5"/>
      <c r="B1118" s="5">
        <f>Movimientos_Actinver[[#This Row],[DATE]]</f>
        <v>0</v>
      </c>
      <c r="C1118" s="6"/>
      <c r="D1118" s="1" t="s">
        <v>22</v>
      </c>
      <c r="E1118" s="1" t="s">
        <v>22</v>
      </c>
      <c r="F1118" s="1"/>
      <c r="G1118" s="1"/>
      <c r="H1118" s="1">
        <f>Movimientos_Actinver[[#This Row],[TITLES]]*Movimientos_Actinver[[#This Row],[VALUE]]</f>
        <v>0</v>
      </c>
      <c r="I1118" s="1"/>
      <c r="J1118" s="1"/>
      <c r="K1118" s="1"/>
    </row>
    <row r="1119" spans="1:11" x14ac:dyDescent="0.25">
      <c r="A1119" s="5"/>
      <c r="B1119" s="5">
        <f>Movimientos_Actinver[[#This Row],[DATE]]</f>
        <v>0</v>
      </c>
      <c r="C1119" s="6"/>
      <c r="D1119" s="1" t="s">
        <v>22</v>
      </c>
      <c r="E1119" s="1" t="s">
        <v>22</v>
      </c>
      <c r="F1119" s="1"/>
      <c r="G1119" s="1"/>
      <c r="H1119" s="1">
        <f>Movimientos_Actinver[[#This Row],[TITLES]]*Movimientos_Actinver[[#This Row],[VALUE]]</f>
        <v>0</v>
      </c>
      <c r="I1119" s="1"/>
      <c r="J1119" s="1"/>
      <c r="K1119" s="1"/>
    </row>
    <row r="1120" spans="1:11" x14ac:dyDescent="0.25">
      <c r="A1120" s="5"/>
      <c r="B1120" s="5">
        <f>Movimientos_Actinver[[#This Row],[DATE]]</f>
        <v>0</v>
      </c>
      <c r="C1120" s="6"/>
      <c r="D1120" s="1" t="s">
        <v>22</v>
      </c>
      <c r="E1120" s="1" t="s">
        <v>22</v>
      </c>
      <c r="F1120" s="1"/>
      <c r="G1120" s="1"/>
      <c r="H1120" s="1">
        <f>Movimientos_Actinver[[#This Row],[TITLES]]*Movimientos_Actinver[[#This Row],[VALUE]]</f>
        <v>0</v>
      </c>
      <c r="I1120" s="1"/>
      <c r="J1120" s="1"/>
      <c r="K1120" s="1"/>
    </row>
    <row r="1121" spans="1:11" x14ac:dyDescent="0.25">
      <c r="A1121" s="5"/>
      <c r="B1121" s="5">
        <f>Movimientos_Actinver[[#This Row],[DATE]]</f>
        <v>0</v>
      </c>
      <c r="C1121" s="6"/>
      <c r="D1121" s="1" t="s">
        <v>22</v>
      </c>
      <c r="E1121" s="1" t="s">
        <v>22</v>
      </c>
      <c r="F1121" s="1"/>
      <c r="G1121" s="1"/>
      <c r="H1121" s="1">
        <f>Movimientos_Actinver[[#This Row],[TITLES]]*Movimientos_Actinver[[#This Row],[VALUE]]</f>
        <v>0</v>
      </c>
      <c r="I1121" s="1"/>
      <c r="J1121" s="1"/>
      <c r="K1121" s="1"/>
    </row>
    <row r="1122" spans="1:11" x14ac:dyDescent="0.25">
      <c r="A1122" s="5"/>
      <c r="B1122" s="5">
        <f>Movimientos_Actinver[[#This Row],[DATE]]</f>
        <v>0</v>
      </c>
      <c r="C1122" s="6"/>
      <c r="D1122" s="1" t="s">
        <v>22</v>
      </c>
      <c r="E1122" s="1" t="s">
        <v>22</v>
      </c>
      <c r="F1122" s="1"/>
      <c r="G1122" s="1"/>
      <c r="H1122" s="1">
        <f>Movimientos_Actinver[[#This Row],[TITLES]]*Movimientos_Actinver[[#This Row],[VALUE]]</f>
        <v>0</v>
      </c>
      <c r="I1122" s="1"/>
      <c r="J1122" s="1"/>
      <c r="K1122" s="1"/>
    </row>
    <row r="1123" spans="1:11" x14ac:dyDescent="0.25">
      <c r="A1123" s="5"/>
      <c r="B1123" s="5">
        <f>Movimientos_Actinver[[#This Row],[DATE]]</f>
        <v>0</v>
      </c>
      <c r="C1123" s="6"/>
      <c r="D1123" s="1" t="s">
        <v>22</v>
      </c>
      <c r="E1123" s="1" t="s">
        <v>22</v>
      </c>
      <c r="F1123" s="1"/>
      <c r="G1123" s="1"/>
      <c r="H1123" s="1">
        <f>Movimientos_Actinver[[#This Row],[TITLES]]*Movimientos_Actinver[[#This Row],[VALUE]]</f>
        <v>0</v>
      </c>
      <c r="I1123" s="1"/>
      <c r="J1123" s="1"/>
      <c r="K1123" s="1"/>
    </row>
    <row r="1124" spans="1:11" x14ac:dyDescent="0.25">
      <c r="A1124" s="5"/>
      <c r="B1124" s="5">
        <f>Movimientos_Actinver[[#This Row],[DATE]]</f>
        <v>0</v>
      </c>
      <c r="C1124" s="6"/>
      <c r="D1124" s="1" t="s">
        <v>22</v>
      </c>
      <c r="E1124" s="1" t="s">
        <v>22</v>
      </c>
      <c r="F1124" s="1"/>
      <c r="G1124" s="1"/>
      <c r="H1124" s="1">
        <f>Movimientos_Actinver[[#This Row],[TITLES]]*Movimientos_Actinver[[#This Row],[VALUE]]</f>
        <v>0</v>
      </c>
      <c r="I1124" s="1"/>
      <c r="J1124" s="1"/>
      <c r="K1124" s="1"/>
    </row>
    <row r="1125" spans="1:11" x14ac:dyDescent="0.25">
      <c r="A1125" s="5"/>
      <c r="B1125" s="5">
        <f>Movimientos_Actinver[[#This Row],[DATE]]</f>
        <v>0</v>
      </c>
      <c r="C1125" s="6"/>
      <c r="D1125" s="1" t="s">
        <v>22</v>
      </c>
      <c r="E1125" s="1" t="s">
        <v>22</v>
      </c>
      <c r="F1125" s="1"/>
      <c r="G1125" s="1"/>
      <c r="H1125" s="1">
        <f>Movimientos_Actinver[[#This Row],[TITLES]]*Movimientos_Actinver[[#This Row],[VALUE]]</f>
        <v>0</v>
      </c>
      <c r="I1125" s="1"/>
      <c r="J1125" s="1"/>
      <c r="K1125" s="1"/>
    </row>
    <row r="1126" spans="1:11" x14ac:dyDescent="0.25">
      <c r="A1126" s="5"/>
      <c r="B1126" s="5">
        <f>Movimientos_Actinver[[#This Row],[DATE]]</f>
        <v>0</v>
      </c>
      <c r="C1126" s="6"/>
      <c r="D1126" s="1" t="s">
        <v>22</v>
      </c>
      <c r="E1126" s="1" t="s">
        <v>22</v>
      </c>
      <c r="F1126" s="1"/>
      <c r="G1126" s="1"/>
      <c r="H1126" s="1">
        <f>Movimientos_Actinver[[#This Row],[TITLES]]*Movimientos_Actinver[[#This Row],[VALUE]]</f>
        <v>0</v>
      </c>
      <c r="I1126" s="1"/>
      <c r="J1126" s="1"/>
      <c r="K1126" s="1"/>
    </row>
    <row r="1127" spans="1:11" x14ac:dyDescent="0.25">
      <c r="A1127" s="5"/>
      <c r="B1127" s="5">
        <f>Movimientos_Actinver[[#This Row],[DATE]]</f>
        <v>0</v>
      </c>
      <c r="C1127" s="6"/>
      <c r="D1127" s="1" t="s">
        <v>22</v>
      </c>
      <c r="E1127" s="1" t="s">
        <v>22</v>
      </c>
      <c r="F1127" s="1"/>
      <c r="G1127" s="1"/>
      <c r="H1127" s="1">
        <f>Movimientos_Actinver[[#This Row],[TITLES]]*Movimientos_Actinver[[#This Row],[VALUE]]</f>
        <v>0</v>
      </c>
      <c r="I1127" s="1"/>
      <c r="J1127" s="1"/>
      <c r="K1127" s="1"/>
    </row>
    <row r="1128" spans="1:11" x14ac:dyDescent="0.25">
      <c r="A1128" s="5"/>
      <c r="B1128" s="5">
        <f>Movimientos_Actinver[[#This Row],[DATE]]</f>
        <v>0</v>
      </c>
      <c r="C1128" s="6"/>
      <c r="D1128" s="1" t="s">
        <v>22</v>
      </c>
      <c r="E1128" s="1" t="s">
        <v>22</v>
      </c>
      <c r="F1128" s="1"/>
      <c r="G1128" s="1"/>
      <c r="H1128" s="1">
        <f>Movimientos_Actinver[[#This Row],[TITLES]]*Movimientos_Actinver[[#This Row],[VALUE]]</f>
        <v>0</v>
      </c>
      <c r="I1128" s="1"/>
      <c r="J1128" s="1"/>
      <c r="K1128" s="1"/>
    </row>
    <row r="1129" spans="1:11" x14ac:dyDescent="0.25">
      <c r="A1129" s="5"/>
      <c r="B1129" s="5">
        <f>Movimientos_Actinver[[#This Row],[DATE]]</f>
        <v>0</v>
      </c>
      <c r="C1129" s="6"/>
      <c r="D1129" s="1" t="s">
        <v>22</v>
      </c>
      <c r="E1129" s="1" t="s">
        <v>22</v>
      </c>
      <c r="F1129" s="1"/>
      <c r="G1129" s="1"/>
      <c r="H1129" s="1">
        <f>Movimientos_Actinver[[#This Row],[TITLES]]*Movimientos_Actinver[[#This Row],[VALUE]]</f>
        <v>0</v>
      </c>
      <c r="I1129" s="1"/>
      <c r="J1129" s="1"/>
      <c r="K1129" s="1"/>
    </row>
    <row r="1130" spans="1:11" x14ac:dyDescent="0.25">
      <c r="A1130" s="5"/>
      <c r="B1130" s="5">
        <f>Movimientos_Actinver[[#This Row],[DATE]]</f>
        <v>0</v>
      </c>
      <c r="C1130" s="6"/>
      <c r="D1130" s="1" t="s">
        <v>22</v>
      </c>
      <c r="E1130" s="1" t="s">
        <v>22</v>
      </c>
      <c r="F1130" s="1"/>
      <c r="G1130" s="1"/>
      <c r="H1130" s="1">
        <f>Movimientos_Actinver[[#This Row],[TITLES]]*Movimientos_Actinver[[#This Row],[VALUE]]</f>
        <v>0</v>
      </c>
      <c r="I1130" s="1"/>
      <c r="J1130" s="1"/>
      <c r="K1130" s="1"/>
    </row>
    <row r="1131" spans="1:11" x14ac:dyDescent="0.25">
      <c r="A1131" s="5"/>
      <c r="B1131" s="5">
        <f>Movimientos_Actinver[[#This Row],[DATE]]</f>
        <v>0</v>
      </c>
      <c r="C1131" s="6"/>
      <c r="D1131" s="1" t="s">
        <v>22</v>
      </c>
      <c r="E1131" s="1" t="s">
        <v>22</v>
      </c>
      <c r="F1131" s="1"/>
      <c r="G1131" s="1"/>
      <c r="H1131" s="1">
        <f>Movimientos_Actinver[[#This Row],[TITLES]]*Movimientos_Actinver[[#This Row],[VALUE]]</f>
        <v>0</v>
      </c>
      <c r="I1131" s="1"/>
      <c r="J1131" s="1"/>
      <c r="K1131" s="1"/>
    </row>
    <row r="1132" spans="1:11" x14ac:dyDescent="0.25">
      <c r="A1132" s="5"/>
      <c r="B1132" s="5">
        <f>Movimientos_Actinver[[#This Row],[DATE]]</f>
        <v>0</v>
      </c>
      <c r="C1132" s="6"/>
      <c r="D1132" s="1" t="s">
        <v>22</v>
      </c>
      <c r="E1132" s="1" t="s">
        <v>22</v>
      </c>
      <c r="F1132" s="1"/>
      <c r="G1132" s="1"/>
      <c r="H1132" s="1">
        <f>Movimientos_Actinver[[#This Row],[TITLES]]*Movimientos_Actinver[[#This Row],[VALUE]]</f>
        <v>0</v>
      </c>
      <c r="I1132" s="1"/>
      <c r="J1132" s="1"/>
      <c r="K1132" s="1"/>
    </row>
    <row r="1133" spans="1:11" x14ac:dyDescent="0.25">
      <c r="A1133" s="5"/>
      <c r="B1133" s="5">
        <f>Movimientos_Actinver[[#This Row],[DATE]]</f>
        <v>0</v>
      </c>
      <c r="C1133" s="6"/>
      <c r="D1133" s="1" t="s">
        <v>22</v>
      </c>
      <c r="E1133" s="1" t="s">
        <v>22</v>
      </c>
      <c r="F1133" s="1"/>
      <c r="G1133" s="1"/>
      <c r="H1133" s="1">
        <f>Movimientos_Actinver[[#This Row],[TITLES]]*Movimientos_Actinver[[#This Row],[VALUE]]</f>
        <v>0</v>
      </c>
      <c r="I1133" s="1"/>
      <c r="J1133" s="1"/>
      <c r="K1133" s="1"/>
    </row>
    <row r="1134" spans="1:11" x14ac:dyDescent="0.25">
      <c r="A1134" s="5"/>
      <c r="B1134" s="5">
        <f>Movimientos_Actinver[[#This Row],[DATE]]</f>
        <v>0</v>
      </c>
      <c r="C1134" s="6"/>
      <c r="D1134" s="1" t="s">
        <v>22</v>
      </c>
      <c r="E1134" s="1" t="s">
        <v>22</v>
      </c>
      <c r="F1134" s="1"/>
      <c r="G1134" s="1"/>
      <c r="H1134" s="1">
        <f>Movimientos_Actinver[[#This Row],[TITLES]]*Movimientos_Actinver[[#This Row],[VALUE]]</f>
        <v>0</v>
      </c>
      <c r="I1134" s="1"/>
      <c r="J1134" s="1"/>
      <c r="K1134" s="1"/>
    </row>
    <row r="1135" spans="1:11" x14ac:dyDescent="0.25">
      <c r="A1135" s="5"/>
      <c r="B1135" s="5">
        <f>Movimientos_Actinver[[#This Row],[DATE]]</f>
        <v>0</v>
      </c>
      <c r="C1135" s="6"/>
      <c r="D1135" s="1" t="s">
        <v>22</v>
      </c>
      <c r="E1135" s="1" t="s">
        <v>22</v>
      </c>
      <c r="F1135" s="1"/>
      <c r="G1135" s="1"/>
      <c r="H1135" s="1">
        <f>Movimientos_Actinver[[#This Row],[TITLES]]*Movimientos_Actinver[[#This Row],[VALUE]]</f>
        <v>0</v>
      </c>
      <c r="I1135" s="1"/>
      <c r="J1135" s="1"/>
      <c r="K1135" s="1"/>
    </row>
    <row r="1136" spans="1:11" x14ac:dyDescent="0.25">
      <c r="A1136" s="5"/>
      <c r="B1136" s="5">
        <f>Movimientos_Actinver[[#This Row],[DATE]]</f>
        <v>0</v>
      </c>
      <c r="C1136" s="6"/>
      <c r="D1136" s="1" t="s">
        <v>22</v>
      </c>
      <c r="E1136" s="1" t="s">
        <v>22</v>
      </c>
      <c r="F1136" s="1"/>
      <c r="G1136" s="1"/>
      <c r="H1136" s="1">
        <f>Movimientos_Actinver[[#This Row],[TITLES]]*Movimientos_Actinver[[#This Row],[VALUE]]</f>
        <v>0</v>
      </c>
      <c r="I1136" s="1"/>
      <c r="J1136" s="1"/>
      <c r="K1136" s="1"/>
    </row>
    <row r="1137" spans="1:11" x14ac:dyDescent="0.25">
      <c r="A1137" s="5"/>
      <c r="B1137" s="5">
        <f>Movimientos_Actinver[[#This Row],[DATE]]</f>
        <v>0</v>
      </c>
      <c r="C1137" s="6"/>
      <c r="D1137" s="1" t="s">
        <v>22</v>
      </c>
      <c r="E1137" s="1" t="s">
        <v>22</v>
      </c>
      <c r="F1137" s="1"/>
      <c r="G1137" s="1"/>
      <c r="H1137" s="1">
        <f>Movimientos_Actinver[[#This Row],[TITLES]]*Movimientos_Actinver[[#This Row],[VALUE]]</f>
        <v>0</v>
      </c>
      <c r="I1137" s="1"/>
      <c r="J1137" s="1"/>
      <c r="K1137" s="1"/>
    </row>
    <row r="1138" spans="1:11" x14ac:dyDescent="0.25">
      <c r="A1138" s="5"/>
      <c r="B1138" s="5">
        <f>Movimientos_Actinver[[#This Row],[DATE]]</f>
        <v>0</v>
      </c>
      <c r="C1138" s="6"/>
      <c r="D1138" s="1" t="s">
        <v>22</v>
      </c>
      <c r="E1138" s="1" t="s">
        <v>22</v>
      </c>
      <c r="F1138" s="1"/>
      <c r="G1138" s="1"/>
      <c r="H1138" s="1">
        <f>Movimientos_Actinver[[#This Row],[TITLES]]*Movimientos_Actinver[[#This Row],[VALUE]]</f>
        <v>0</v>
      </c>
      <c r="I1138" s="1"/>
      <c r="J1138" s="1"/>
      <c r="K1138" s="1"/>
    </row>
    <row r="1139" spans="1:11" x14ac:dyDescent="0.25">
      <c r="A1139" s="5"/>
      <c r="B1139" s="5">
        <f>Movimientos_Actinver[[#This Row],[DATE]]</f>
        <v>0</v>
      </c>
      <c r="C1139" s="6"/>
      <c r="D1139" s="1" t="s">
        <v>22</v>
      </c>
      <c r="E1139" s="1" t="s">
        <v>22</v>
      </c>
      <c r="F1139" s="1"/>
      <c r="G1139" s="1"/>
      <c r="H1139" s="1">
        <f>Movimientos_Actinver[[#This Row],[TITLES]]*Movimientos_Actinver[[#This Row],[VALUE]]</f>
        <v>0</v>
      </c>
      <c r="I1139" s="1"/>
      <c r="J1139" s="1"/>
      <c r="K1139" s="1"/>
    </row>
    <row r="1140" spans="1:11" x14ac:dyDescent="0.25">
      <c r="A1140" s="5"/>
      <c r="B1140" s="5">
        <f>Movimientos_Actinver[[#This Row],[DATE]]</f>
        <v>0</v>
      </c>
      <c r="C1140" s="6"/>
      <c r="D1140" s="1" t="s">
        <v>22</v>
      </c>
      <c r="E1140" s="1" t="s">
        <v>22</v>
      </c>
      <c r="F1140" s="1"/>
      <c r="G1140" s="1"/>
      <c r="H1140" s="1">
        <f>Movimientos_Actinver[[#This Row],[TITLES]]*Movimientos_Actinver[[#This Row],[VALUE]]</f>
        <v>0</v>
      </c>
      <c r="I1140" s="1"/>
      <c r="J1140" s="1"/>
      <c r="K1140" s="1"/>
    </row>
    <row r="1141" spans="1:11" x14ac:dyDescent="0.25">
      <c r="A1141" s="5"/>
      <c r="B1141" s="5">
        <f>Movimientos_Actinver[[#This Row],[DATE]]</f>
        <v>0</v>
      </c>
      <c r="C1141" s="6"/>
      <c r="D1141" s="1" t="s">
        <v>22</v>
      </c>
      <c r="E1141" s="1" t="s">
        <v>22</v>
      </c>
      <c r="F1141" s="1"/>
      <c r="G1141" s="1"/>
      <c r="H1141" s="1">
        <f>Movimientos_Actinver[[#This Row],[TITLES]]*Movimientos_Actinver[[#This Row],[VALUE]]</f>
        <v>0</v>
      </c>
      <c r="I1141" s="1"/>
      <c r="J1141" s="1"/>
      <c r="K1141" s="1"/>
    </row>
    <row r="1142" spans="1:11" x14ac:dyDescent="0.25">
      <c r="A1142" s="5"/>
      <c r="B1142" s="5">
        <f>Movimientos_Actinver[[#This Row],[DATE]]</f>
        <v>0</v>
      </c>
      <c r="C1142" s="6"/>
      <c r="D1142" s="1" t="s">
        <v>22</v>
      </c>
      <c r="E1142" s="1" t="s">
        <v>22</v>
      </c>
      <c r="F1142" s="1"/>
      <c r="G1142" s="1"/>
      <c r="H1142" s="1">
        <f>Movimientos_Actinver[[#This Row],[TITLES]]*Movimientos_Actinver[[#This Row],[VALUE]]</f>
        <v>0</v>
      </c>
      <c r="I1142" s="1"/>
      <c r="J1142" s="1"/>
      <c r="K1142" s="1"/>
    </row>
    <row r="1143" spans="1:11" x14ac:dyDescent="0.25">
      <c r="A1143" s="5"/>
      <c r="B1143" s="5">
        <f>Movimientos_Actinver[[#This Row],[DATE]]</f>
        <v>0</v>
      </c>
      <c r="C1143" s="6"/>
      <c r="D1143" s="1" t="s">
        <v>22</v>
      </c>
      <c r="E1143" s="1" t="s">
        <v>22</v>
      </c>
      <c r="F1143" s="1"/>
      <c r="G1143" s="1"/>
      <c r="H1143" s="1">
        <f>Movimientos_Actinver[[#This Row],[TITLES]]*Movimientos_Actinver[[#This Row],[VALUE]]</f>
        <v>0</v>
      </c>
      <c r="I1143" s="1"/>
      <c r="J1143" s="1"/>
      <c r="K1143" s="1"/>
    </row>
    <row r="1144" spans="1:11" x14ac:dyDescent="0.25">
      <c r="A1144" s="5"/>
      <c r="B1144" s="5">
        <f>Movimientos_Actinver[[#This Row],[DATE]]</f>
        <v>0</v>
      </c>
      <c r="C1144" s="6"/>
      <c r="D1144" s="1" t="s">
        <v>22</v>
      </c>
      <c r="E1144" s="1" t="s">
        <v>22</v>
      </c>
      <c r="F1144" s="1"/>
      <c r="G1144" s="1"/>
      <c r="H1144" s="1">
        <f>Movimientos_Actinver[[#This Row],[TITLES]]*Movimientos_Actinver[[#This Row],[VALUE]]</f>
        <v>0</v>
      </c>
      <c r="I1144" s="1"/>
      <c r="J1144" s="1"/>
      <c r="K1144" s="1"/>
    </row>
    <row r="1145" spans="1:11" x14ac:dyDescent="0.25">
      <c r="A1145" s="5"/>
      <c r="B1145" s="5">
        <f>Movimientos_Actinver[[#This Row],[DATE]]</f>
        <v>0</v>
      </c>
      <c r="C1145" s="6"/>
      <c r="D1145" s="1" t="s">
        <v>22</v>
      </c>
      <c r="E1145" s="1" t="s">
        <v>22</v>
      </c>
      <c r="F1145" s="1"/>
      <c r="G1145" s="1"/>
      <c r="H1145" s="1">
        <f>Movimientos_Actinver[[#This Row],[TITLES]]*Movimientos_Actinver[[#This Row],[VALUE]]</f>
        <v>0</v>
      </c>
      <c r="I1145" s="1"/>
      <c r="J1145" s="1"/>
      <c r="K1145" s="1"/>
    </row>
    <row r="1146" spans="1:11" x14ac:dyDescent="0.25">
      <c r="A1146" s="5"/>
      <c r="B1146" s="5">
        <f>Movimientos_Actinver[[#This Row],[DATE]]</f>
        <v>0</v>
      </c>
      <c r="C1146" s="6"/>
      <c r="D1146" s="1" t="s">
        <v>22</v>
      </c>
      <c r="E1146" s="1" t="s">
        <v>22</v>
      </c>
      <c r="F1146" s="1"/>
      <c r="G1146" s="1"/>
      <c r="H1146" s="1">
        <f>Movimientos_Actinver[[#This Row],[TITLES]]*Movimientos_Actinver[[#This Row],[VALUE]]</f>
        <v>0</v>
      </c>
      <c r="I1146" s="1"/>
      <c r="J1146" s="1"/>
      <c r="K1146" s="1"/>
    </row>
    <row r="1147" spans="1:11" x14ac:dyDescent="0.25">
      <c r="A1147" s="5"/>
      <c r="B1147" s="5">
        <f>Movimientos_Actinver[[#This Row],[DATE]]</f>
        <v>0</v>
      </c>
      <c r="C1147" s="6"/>
      <c r="D1147" s="1" t="s">
        <v>22</v>
      </c>
      <c r="E1147" s="1" t="s">
        <v>22</v>
      </c>
      <c r="F1147" s="1"/>
      <c r="G1147" s="1"/>
      <c r="H1147" s="1">
        <f>Movimientos_Actinver[[#This Row],[TITLES]]*Movimientos_Actinver[[#This Row],[VALUE]]</f>
        <v>0</v>
      </c>
      <c r="I1147" s="1"/>
      <c r="J1147" s="1"/>
      <c r="K1147" s="1"/>
    </row>
    <row r="1148" spans="1:11" x14ac:dyDescent="0.25">
      <c r="A1148" s="5"/>
      <c r="B1148" s="5">
        <f>Movimientos_Actinver[[#This Row],[DATE]]</f>
        <v>0</v>
      </c>
      <c r="C1148" s="6"/>
      <c r="D1148" s="1" t="s">
        <v>22</v>
      </c>
      <c r="E1148" s="1" t="s">
        <v>22</v>
      </c>
      <c r="F1148" s="1"/>
      <c r="G1148" s="1"/>
      <c r="H1148" s="1">
        <f>Movimientos_Actinver[[#This Row],[TITLES]]*Movimientos_Actinver[[#This Row],[VALUE]]</f>
        <v>0</v>
      </c>
      <c r="I1148" s="1"/>
      <c r="J1148" s="1"/>
      <c r="K1148" s="1"/>
    </row>
    <row r="1149" spans="1:11" x14ac:dyDescent="0.25">
      <c r="A1149" s="5"/>
      <c r="B1149" s="5">
        <f>Movimientos_Actinver[[#This Row],[DATE]]</f>
        <v>0</v>
      </c>
      <c r="C1149" s="6"/>
      <c r="D1149" s="1" t="s">
        <v>22</v>
      </c>
      <c r="E1149" s="1" t="s">
        <v>22</v>
      </c>
      <c r="F1149" s="1"/>
      <c r="G1149" s="1"/>
      <c r="H1149" s="1">
        <f>Movimientos_Actinver[[#This Row],[TITLES]]*Movimientos_Actinver[[#This Row],[VALUE]]</f>
        <v>0</v>
      </c>
      <c r="I1149" s="1"/>
      <c r="J1149" s="1"/>
      <c r="K1149" s="1"/>
    </row>
    <row r="1150" spans="1:11" x14ac:dyDescent="0.25">
      <c r="A1150" s="5"/>
      <c r="B1150" s="5">
        <f>Movimientos_Actinver[[#This Row],[DATE]]</f>
        <v>0</v>
      </c>
      <c r="C1150" s="6"/>
      <c r="D1150" s="1" t="s">
        <v>22</v>
      </c>
      <c r="E1150" s="1" t="s">
        <v>22</v>
      </c>
      <c r="F1150" s="1"/>
      <c r="G1150" s="1"/>
      <c r="H1150" s="1">
        <f>Movimientos_Actinver[[#This Row],[TITLES]]*Movimientos_Actinver[[#This Row],[VALUE]]</f>
        <v>0</v>
      </c>
      <c r="I1150" s="1"/>
      <c r="J1150" s="1"/>
      <c r="K1150" s="1"/>
    </row>
    <row r="1151" spans="1:11" x14ac:dyDescent="0.25">
      <c r="A1151" s="5"/>
      <c r="B1151" s="5">
        <f>Movimientos_Actinver[[#This Row],[DATE]]</f>
        <v>0</v>
      </c>
      <c r="C1151" s="6"/>
      <c r="D1151" s="1" t="s">
        <v>22</v>
      </c>
      <c r="E1151" s="1" t="s">
        <v>22</v>
      </c>
      <c r="F1151" s="1"/>
      <c r="G1151" s="1"/>
      <c r="H1151" s="1">
        <f>Movimientos_Actinver[[#This Row],[TITLES]]*Movimientos_Actinver[[#This Row],[VALUE]]</f>
        <v>0</v>
      </c>
      <c r="I1151" s="1"/>
      <c r="J1151" s="1"/>
      <c r="K1151" s="1"/>
    </row>
    <row r="1152" spans="1:11" x14ac:dyDescent="0.25">
      <c r="A1152" s="5"/>
      <c r="B1152" s="5">
        <f>Movimientos_Actinver[[#This Row],[DATE]]</f>
        <v>0</v>
      </c>
      <c r="C1152" s="6"/>
      <c r="D1152" s="1" t="s">
        <v>22</v>
      </c>
      <c r="E1152" s="1" t="s">
        <v>22</v>
      </c>
      <c r="F1152" s="1"/>
      <c r="G1152" s="1"/>
      <c r="H1152" s="1">
        <f>Movimientos_Actinver[[#This Row],[TITLES]]*Movimientos_Actinver[[#This Row],[VALUE]]</f>
        <v>0</v>
      </c>
      <c r="I1152" s="1"/>
      <c r="J1152" s="1"/>
      <c r="K1152" s="1"/>
    </row>
    <row r="1153" spans="1:11" x14ac:dyDescent="0.25">
      <c r="A1153" s="5"/>
      <c r="B1153" s="5">
        <f>Movimientos_Actinver[[#This Row],[DATE]]</f>
        <v>0</v>
      </c>
      <c r="C1153" s="6"/>
      <c r="D1153" s="1" t="s">
        <v>22</v>
      </c>
      <c r="E1153" s="1" t="s">
        <v>22</v>
      </c>
      <c r="F1153" s="1"/>
      <c r="G1153" s="1"/>
      <c r="H1153" s="1">
        <f>Movimientos_Actinver[[#This Row],[TITLES]]*Movimientos_Actinver[[#This Row],[VALUE]]</f>
        <v>0</v>
      </c>
      <c r="I1153" s="1"/>
      <c r="J1153" s="1"/>
      <c r="K1153" s="1"/>
    </row>
    <row r="1154" spans="1:11" x14ac:dyDescent="0.25">
      <c r="A1154" s="5"/>
      <c r="B1154" s="5">
        <f>Movimientos_Actinver[[#This Row],[DATE]]</f>
        <v>0</v>
      </c>
      <c r="C1154" s="6"/>
      <c r="D1154" s="1" t="s">
        <v>22</v>
      </c>
      <c r="E1154" s="1" t="s">
        <v>22</v>
      </c>
      <c r="F1154" s="1"/>
      <c r="G1154" s="1"/>
      <c r="H1154" s="1">
        <f>Movimientos_Actinver[[#This Row],[TITLES]]*Movimientos_Actinver[[#This Row],[VALUE]]</f>
        <v>0</v>
      </c>
      <c r="I1154" s="1"/>
      <c r="J1154" s="1"/>
      <c r="K1154" s="1"/>
    </row>
    <row r="1155" spans="1:11" x14ac:dyDescent="0.25">
      <c r="A1155" s="5"/>
      <c r="B1155" s="5">
        <f>Movimientos_Actinver[[#This Row],[DATE]]</f>
        <v>0</v>
      </c>
      <c r="C1155" s="6"/>
      <c r="D1155" s="1" t="s">
        <v>22</v>
      </c>
      <c r="E1155" s="1" t="s">
        <v>22</v>
      </c>
      <c r="F1155" s="1"/>
      <c r="G1155" s="1"/>
      <c r="H1155" s="1">
        <f>Movimientos_Actinver[[#This Row],[TITLES]]*Movimientos_Actinver[[#This Row],[VALUE]]</f>
        <v>0</v>
      </c>
      <c r="I1155" s="1"/>
      <c r="J1155" s="1"/>
      <c r="K1155" s="1"/>
    </row>
    <row r="1156" spans="1:11" x14ac:dyDescent="0.25">
      <c r="A1156" s="5"/>
      <c r="B1156" s="5">
        <f>Movimientos_Actinver[[#This Row],[DATE]]</f>
        <v>0</v>
      </c>
      <c r="C1156" s="6"/>
      <c r="D1156" s="1" t="s">
        <v>22</v>
      </c>
      <c r="E1156" s="1" t="s">
        <v>22</v>
      </c>
      <c r="F1156" s="1"/>
      <c r="G1156" s="1"/>
      <c r="H1156" s="1">
        <f>Movimientos_Actinver[[#This Row],[TITLES]]*Movimientos_Actinver[[#This Row],[VALUE]]</f>
        <v>0</v>
      </c>
      <c r="I1156" s="1"/>
      <c r="J1156" s="1"/>
      <c r="K1156" s="1"/>
    </row>
    <row r="1157" spans="1:11" x14ac:dyDescent="0.25">
      <c r="A1157" s="5"/>
      <c r="B1157" s="5">
        <f>Movimientos_Actinver[[#This Row],[DATE]]</f>
        <v>0</v>
      </c>
      <c r="C1157" s="6"/>
      <c r="D1157" s="1" t="s">
        <v>22</v>
      </c>
      <c r="E1157" s="1" t="s">
        <v>22</v>
      </c>
      <c r="F1157" s="1"/>
      <c r="G1157" s="1"/>
      <c r="H1157" s="1">
        <f>Movimientos_Actinver[[#This Row],[TITLES]]*Movimientos_Actinver[[#This Row],[VALUE]]</f>
        <v>0</v>
      </c>
      <c r="I1157" s="1"/>
      <c r="J1157" s="1"/>
      <c r="K1157" s="1"/>
    </row>
    <row r="1158" spans="1:11" x14ac:dyDescent="0.25">
      <c r="A1158" s="5"/>
      <c r="B1158" s="5">
        <f>Movimientos_Actinver[[#This Row],[DATE]]</f>
        <v>0</v>
      </c>
      <c r="C1158" s="6"/>
      <c r="D1158" s="1" t="s">
        <v>1722</v>
      </c>
      <c r="E1158" s="1" t="s">
        <v>22</v>
      </c>
      <c r="F1158" s="1"/>
      <c r="G1158" s="1"/>
      <c r="H1158" s="1">
        <f>Movimientos_Actinver[[#This Row],[TITLES]]*Movimientos_Actinver[[#This Row],[VALUE]]</f>
        <v>0</v>
      </c>
      <c r="I1158" s="1"/>
      <c r="J1158" s="1"/>
      <c r="K1158" s="1"/>
    </row>
    <row r="1159" spans="1:11" x14ac:dyDescent="0.25">
      <c r="A1159" s="5"/>
      <c r="B1159" s="5">
        <f>Movimientos_Actinver[[#This Row],[DATE]]</f>
        <v>0</v>
      </c>
      <c r="C1159" s="6"/>
      <c r="D1159" s="1" t="s">
        <v>22</v>
      </c>
      <c r="E1159" s="1" t="s">
        <v>22</v>
      </c>
      <c r="F1159" s="1"/>
      <c r="G1159" s="1"/>
      <c r="H1159" s="1">
        <f>Movimientos_Actinver[[#This Row],[TITLES]]*Movimientos_Actinver[[#This Row],[VALUE]]</f>
        <v>0</v>
      </c>
      <c r="I1159" s="1"/>
      <c r="J1159" s="1"/>
      <c r="K1159" s="1"/>
    </row>
    <row r="1160" spans="1:11" x14ac:dyDescent="0.25">
      <c r="A1160" s="5"/>
      <c r="B1160" s="5">
        <f>Movimientos_Actinver[[#This Row],[DATE]]</f>
        <v>0</v>
      </c>
      <c r="C1160" s="6"/>
      <c r="D1160" s="1" t="s">
        <v>22</v>
      </c>
      <c r="E1160" s="1" t="s">
        <v>22</v>
      </c>
      <c r="F1160" s="1"/>
      <c r="G1160" s="1"/>
      <c r="H1160" s="1">
        <f>Movimientos_Actinver[[#This Row],[TITLES]]*Movimientos_Actinver[[#This Row],[VALUE]]</f>
        <v>0</v>
      </c>
      <c r="I1160" s="1"/>
      <c r="J1160" s="1"/>
      <c r="K1160" s="1"/>
    </row>
    <row r="1161" spans="1:11" x14ac:dyDescent="0.25">
      <c r="A1161" s="5"/>
      <c r="B1161" s="5">
        <f>Movimientos_Actinver[[#This Row],[DATE]]</f>
        <v>0</v>
      </c>
      <c r="C1161" s="6"/>
      <c r="D1161" s="1" t="s">
        <v>22</v>
      </c>
      <c r="E1161" s="1" t="s">
        <v>22</v>
      </c>
      <c r="F1161" s="1"/>
      <c r="G1161" s="1"/>
      <c r="H1161" s="1">
        <f>Movimientos_Actinver[[#This Row],[TITLES]]*Movimientos_Actinver[[#This Row],[VALUE]]</f>
        <v>0</v>
      </c>
      <c r="I1161" s="1"/>
      <c r="J1161" s="1"/>
      <c r="K1161" s="1"/>
    </row>
    <row r="1162" spans="1:11" x14ac:dyDescent="0.25">
      <c r="A1162" s="5"/>
      <c r="B1162" s="5">
        <f>Movimientos_Actinver[[#This Row],[DATE]]</f>
        <v>0</v>
      </c>
      <c r="C1162" s="6"/>
      <c r="D1162" s="1" t="s">
        <v>22</v>
      </c>
      <c r="E1162" s="1" t="s">
        <v>22</v>
      </c>
      <c r="F1162" s="1"/>
      <c r="G1162" s="1"/>
      <c r="H1162" s="1">
        <f>Movimientos_Actinver[[#This Row],[TITLES]]*Movimientos_Actinver[[#This Row],[VALUE]]</f>
        <v>0</v>
      </c>
      <c r="I1162" s="1"/>
      <c r="J1162" s="1"/>
      <c r="K1162" s="1"/>
    </row>
    <row r="1163" spans="1:11" x14ac:dyDescent="0.25">
      <c r="A1163" s="5"/>
      <c r="B1163" s="5">
        <f>Movimientos_Actinver[[#This Row],[DATE]]</f>
        <v>0</v>
      </c>
      <c r="C1163" s="6"/>
      <c r="D1163" s="1" t="s">
        <v>22</v>
      </c>
      <c r="E1163" s="1" t="s">
        <v>22</v>
      </c>
      <c r="F1163" s="1"/>
      <c r="G1163" s="1"/>
      <c r="H1163" s="1">
        <f>Movimientos_Actinver[[#This Row],[TITLES]]*Movimientos_Actinver[[#This Row],[VALUE]]</f>
        <v>0</v>
      </c>
      <c r="I1163" s="1"/>
      <c r="J1163" s="1"/>
      <c r="K1163" s="1"/>
    </row>
    <row r="1164" spans="1:11" x14ac:dyDescent="0.25">
      <c r="A1164" s="5"/>
      <c r="B1164" s="5">
        <f>Movimientos_Actinver[[#This Row],[DATE]]</f>
        <v>0</v>
      </c>
      <c r="C1164" s="6"/>
      <c r="D1164" s="1" t="s">
        <v>22</v>
      </c>
      <c r="E1164" s="1" t="s">
        <v>22</v>
      </c>
      <c r="F1164" s="1"/>
      <c r="G1164" s="1"/>
      <c r="H1164" s="1">
        <f>Movimientos_Actinver[[#This Row],[TITLES]]*Movimientos_Actinver[[#This Row],[VALUE]]</f>
        <v>0</v>
      </c>
      <c r="I1164" s="1"/>
      <c r="J1164" s="1"/>
      <c r="K1164" s="1"/>
    </row>
    <row r="1165" spans="1:11" x14ac:dyDescent="0.25">
      <c r="A1165" s="5"/>
      <c r="B1165" s="5">
        <f>Movimientos_Actinver[[#This Row],[DATE]]</f>
        <v>0</v>
      </c>
      <c r="C1165" s="6"/>
      <c r="D1165" s="1" t="s">
        <v>22</v>
      </c>
      <c r="E1165" s="1" t="s">
        <v>22</v>
      </c>
      <c r="F1165" s="1"/>
      <c r="G1165" s="1"/>
      <c r="H1165" s="1">
        <f>Movimientos_Actinver[[#This Row],[TITLES]]*Movimientos_Actinver[[#This Row],[VALUE]]</f>
        <v>0</v>
      </c>
      <c r="I1165" s="1"/>
      <c r="J1165" s="1"/>
      <c r="K1165" s="1"/>
    </row>
    <row r="1166" spans="1:11" x14ac:dyDescent="0.25">
      <c r="A1166" s="5"/>
      <c r="B1166" s="5">
        <f>Movimientos_Actinver[[#This Row],[DATE]]</f>
        <v>0</v>
      </c>
      <c r="C1166" s="6"/>
      <c r="D1166" s="1" t="s">
        <v>22</v>
      </c>
      <c r="E1166" s="1" t="s">
        <v>22</v>
      </c>
      <c r="F1166" s="1"/>
      <c r="G1166" s="1"/>
      <c r="H1166" s="1">
        <f>Movimientos_Actinver[[#This Row],[TITLES]]*Movimientos_Actinver[[#This Row],[VALUE]]</f>
        <v>0</v>
      </c>
      <c r="I1166" s="1"/>
      <c r="J1166" s="1"/>
      <c r="K1166" s="1"/>
    </row>
    <row r="1167" spans="1:11" x14ac:dyDescent="0.25">
      <c r="A1167" s="5"/>
      <c r="B1167" s="5">
        <f>Movimientos_Actinver[[#This Row],[DATE]]</f>
        <v>0</v>
      </c>
      <c r="C1167" s="6"/>
      <c r="D1167" s="1" t="s">
        <v>22</v>
      </c>
      <c r="E1167" s="1" t="s">
        <v>22</v>
      </c>
      <c r="F1167" s="1"/>
      <c r="G1167" s="1"/>
      <c r="H1167" s="1">
        <f>Movimientos_Actinver[[#This Row],[TITLES]]*Movimientos_Actinver[[#This Row],[VALUE]]</f>
        <v>0</v>
      </c>
      <c r="I1167" s="1"/>
      <c r="J1167" s="1"/>
      <c r="K1167" s="1"/>
    </row>
    <row r="1168" spans="1:11" x14ac:dyDescent="0.25">
      <c r="A1168" s="5"/>
      <c r="B1168" s="5">
        <f>Movimientos_Actinver[[#This Row],[DATE]]</f>
        <v>0</v>
      </c>
      <c r="C1168" s="6"/>
      <c r="D1168" s="1" t="s">
        <v>22</v>
      </c>
      <c r="E1168" s="1" t="s">
        <v>22</v>
      </c>
      <c r="F1168" s="1"/>
      <c r="G1168" s="1"/>
      <c r="H1168" s="1">
        <f>Movimientos_Actinver[[#This Row],[TITLES]]*Movimientos_Actinver[[#This Row],[VALUE]]</f>
        <v>0</v>
      </c>
      <c r="I1168" s="1"/>
      <c r="J1168" s="1"/>
      <c r="K1168" s="1"/>
    </row>
    <row r="1169" spans="1:11" x14ac:dyDescent="0.25">
      <c r="A1169" s="5"/>
      <c r="B1169" s="5">
        <f>Movimientos_Actinver[[#This Row],[DATE]]</f>
        <v>0</v>
      </c>
      <c r="C1169" s="6"/>
      <c r="D1169" s="1" t="s">
        <v>22</v>
      </c>
      <c r="E1169" s="1" t="s">
        <v>22</v>
      </c>
      <c r="F1169" s="1"/>
      <c r="G1169" s="1"/>
      <c r="H1169" s="1">
        <f>Movimientos_Actinver[[#This Row],[TITLES]]*Movimientos_Actinver[[#This Row],[VALUE]]</f>
        <v>0</v>
      </c>
      <c r="I1169" s="1"/>
      <c r="J1169" s="1"/>
      <c r="K1169" s="1"/>
    </row>
    <row r="1170" spans="1:11" x14ac:dyDescent="0.25">
      <c r="A1170" s="5"/>
      <c r="B1170" s="5">
        <f>Movimientos_Actinver[[#This Row],[DATE]]</f>
        <v>0</v>
      </c>
      <c r="C1170" s="6"/>
      <c r="D1170" s="1" t="s">
        <v>22</v>
      </c>
      <c r="E1170" s="1" t="s">
        <v>22</v>
      </c>
      <c r="F1170" s="1"/>
      <c r="G1170" s="1"/>
      <c r="H1170" s="1">
        <f>Movimientos_Actinver[[#This Row],[TITLES]]*Movimientos_Actinver[[#This Row],[VALUE]]</f>
        <v>0</v>
      </c>
      <c r="I1170" s="1"/>
      <c r="J1170" s="1"/>
      <c r="K1170" s="1"/>
    </row>
    <row r="1171" spans="1:11" x14ac:dyDescent="0.25">
      <c r="A1171" s="5"/>
      <c r="B1171" s="5">
        <f>Movimientos_Actinver[[#This Row],[DATE]]</f>
        <v>0</v>
      </c>
      <c r="C1171" s="6"/>
      <c r="D1171" s="1" t="s">
        <v>22</v>
      </c>
      <c r="E1171" s="1" t="s">
        <v>22</v>
      </c>
      <c r="F1171" s="1"/>
      <c r="G1171" s="1"/>
      <c r="H1171" s="1">
        <f>Movimientos_Actinver[[#This Row],[TITLES]]*Movimientos_Actinver[[#This Row],[VALUE]]</f>
        <v>0</v>
      </c>
      <c r="I1171" s="1"/>
      <c r="J1171" s="1"/>
      <c r="K1171" s="1"/>
    </row>
    <row r="1172" spans="1:11" x14ac:dyDescent="0.25">
      <c r="A1172" s="5"/>
      <c r="B1172" s="5">
        <f>Movimientos_Actinver[[#This Row],[DATE]]</f>
        <v>0</v>
      </c>
      <c r="C1172" s="6"/>
      <c r="D1172" s="1" t="s">
        <v>22</v>
      </c>
      <c r="E1172" s="1" t="s">
        <v>22</v>
      </c>
      <c r="F1172" s="1"/>
      <c r="G1172" s="1"/>
      <c r="H1172" s="1">
        <f>Movimientos_Actinver[[#This Row],[TITLES]]*Movimientos_Actinver[[#This Row],[VALUE]]</f>
        <v>0</v>
      </c>
      <c r="I1172" s="1"/>
      <c r="J1172" s="1"/>
      <c r="K1172" s="1"/>
    </row>
    <row r="1173" spans="1:11" x14ac:dyDescent="0.25">
      <c r="A1173" s="5"/>
      <c r="B1173" s="5">
        <f>Movimientos_Actinver[[#This Row],[DATE]]</f>
        <v>0</v>
      </c>
      <c r="C1173" s="6"/>
      <c r="D1173" s="1" t="s">
        <v>22</v>
      </c>
      <c r="E1173" s="1" t="s">
        <v>22</v>
      </c>
      <c r="F1173" s="1"/>
      <c r="G1173" s="1"/>
      <c r="H1173" s="1">
        <f>Movimientos_Actinver[[#This Row],[TITLES]]*Movimientos_Actinver[[#This Row],[VALUE]]</f>
        <v>0</v>
      </c>
      <c r="I1173" s="1"/>
      <c r="J1173" s="1"/>
      <c r="K1173" s="1"/>
    </row>
    <row r="1174" spans="1:11" x14ac:dyDescent="0.25">
      <c r="A1174" s="5"/>
      <c r="B1174" s="5">
        <f>Movimientos_Actinver[[#This Row],[DATE]]</f>
        <v>0</v>
      </c>
      <c r="C1174" s="6"/>
      <c r="D1174" s="1" t="s">
        <v>22</v>
      </c>
      <c r="E1174" s="1" t="s">
        <v>22</v>
      </c>
      <c r="F1174" s="1"/>
      <c r="G1174" s="1"/>
      <c r="H1174" s="1">
        <f>Movimientos_Actinver[[#This Row],[TITLES]]*Movimientos_Actinver[[#This Row],[VALUE]]</f>
        <v>0</v>
      </c>
      <c r="I1174" s="1"/>
      <c r="J1174" s="1"/>
      <c r="K1174" s="1"/>
    </row>
    <row r="1175" spans="1:11" x14ac:dyDescent="0.25">
      <c r="A1175" s="5"/>
      <c r="B1175" s="5">
        <f>Movimientos_Actinver[[#This Row],[DATE]]</f>
        <v>0</v>
      </c>
      <c r="C1175" s="6"/>
      <c r="D1175" s="1" t="s">
        <v>22</v>
      </c>
      <c r="E1175" s="1" t="s">
        <v>22</v>
      </c>
      <c r="F1175" s="1"/>
      <c r="G1175" s="1"/>
      <c r="H1175" s="1">
        <f>Movimientos_Actinver[[#This Row],[TITLES]]*Movimientos_Actinver[[#This Row],[VALUE]]</f>
        <v>0</v>
      </c>
      <c r="I1175" s="1"/>
      <c r="J1175" s="1"/>
      <c r="K1175" s="1"/>
    </row>
    <row r="1176" spans="1:11" x14ac:dyDescent="0.25">
      <c r="A1176" s="5"/>
      <c r="B1176" s="5">
        <f>Movimientos_Actinver[[#This Row],[DATE]]</f>
        <v>0</v>
      </c>
      <c r="C1176" s="6"/>
      <c r="D1176" s="1" t="s">
        <v>22</v>
      </c>
      <c r="E1176" s="1" t="s">
        <v>22</v>
      </c>
      <c r="F1176" s="1"/>
      <c r="G1176" s="1"/>
      <c r="H1176" s="1">
        <f>Movimientos_Actinver[[#This Row],[TITLES]]*Movimientos_Actinver[[#This Row],[VALUE]]</f>
        <v>0</v>
      </c>
      <c r="I1176" s="1"/>
      <c r="J1176" s="1"/>
      <c r="K1176" s="1"/>
    </row>
    <row r="1177" spans="1:11" x14ac:dyDescent="0.25">
      <c r="A1177" s="5"/>
      <c r="B1177" s="5">
        <f>Movimientos_Actinver[[#This Row],[DATE]]</f>
        <v>0</v>
      </c>
      <c r="C1177" s="6"/>
      <c r="D1177" s="1" t="s">
        <v>22</v>
      </c>
      <c r="E1177" s="1" t="s">
        <v>22</v>
      </c>
      <c r="F1177" s="1"/>
      <c r="G1177" s="1"/>
      <c r="H1177" s="1">
        <f>Movimientos_Actinver[[#This Row],[TITLES]]*Movimientos_Actinver[[#This Row],[VALUE]]</f>
        <v>0</v>
      </c>
      <c r="I1177" s="1"/>
      <c r="J1177" s="1"/>
      <c r="K1177" s="1"/>
    </row>
    <row r="1178" spans="1:11" x14ac:dyDescent="0.25">
      <c r="A1178" s="5"/>
      <c r="B1178" s="5">
        <f>Movimientos_Actinver[[#This Row],[DATE]]</f>
        <v>0</v>
      </c>
      <c r="C1178" s="6"/>
      <c r="D1178" s="1" t="s">
        <v>22</v>
      </c>
      <c r="E1178" s="1" t="s">
        <v>22</v>
      </c>
      <c r="F1178" s="1"/>
      <c r="G1178" s="1"/>
      <c r="H1178" s="1">
        <f>Movimientos_Actinver[[#This Row],[TITLES]]*Movimientos_Actinver[[#This Row],[VALUE]]</f>
        <v>0</v>
      </c>
      <c r="I1178" s="1"/>
      <c r="J1178" s="1"/>
      <c r="K1178" s="1"/>
    </row>
    <row r="1179" spans="1:11" x14ac:dyDescent="0.25">
      <c r="A1179" s="5"/>
      <c r="B1179" s="5">
        <f>Movimientos_Actinver[[#This Row],[DATE]]</f>
        <v>0</v>
      </c>
      <c r="C1179" s="6"/>
      <c r="D1179" s="1" t="s">
        <v>22</v>
      </c>
      <c r="E1179" s="1" t="s">
        <v>22</v>
      </c>
      <c r="F1179" s="1"/>
      <c r="G1179" s="1"/>
      <c r="H1179" s="1">
        <f>Movimientos_Actinver[[#This Row],[TITLES]]*Movimientos_Actinver[[#This Row],[VALUE]]</f>
        <v>0</v>
      </c>
      <c r="I1179" s="1"/>
      <c r="J1179" s="1"/>
      <c r="K1179" s="1"/>
    </row>
    <row r="1180" spans="1:11" x14ac:dyDescent="0.25">
      <c r="A1180" s="5"/>
      <c r="B1180" s="5">
        <f>Movimientos_Actinver[[#This Row],[DATE]]</f>
        <v>0</v>
      </c>
      <c r="C1180" s="6"/>
      <c r="D1180" s="1" t="s">
        <v>1722</v>
      </c>
      <c r="E1180" s="1" t="s">
        <v>22</v>
      </c>
      <c r="F1180" s="1"/>
      <c r="G1180" s="1"/>
      <c r="H1180" s="1">
        <f>Movimientos_Actinver[[#This Row],[TITLES]]*Movimientos_Actinver[[#This Row],[VALUE]]</f>
        <v>0</v>
      </c>
      <c r="I1180" s="1"/>
      <c r="J1180" s="1"/>
      <c r="K1180" s="1"/>
    </row>
    <row r="1181" spans="1:11" x14ac:dyDescent="0.25">
      <c r="A1181" s="5"/>
      <c r="B1181" s="5">
        <f>Movimientos_Actinver[[#This Row],[DATE]]</f>
        <v>0</v>
      </c>
      <c r="C1181" s="6"/>
      <c r="D1181" s="1" t="s">
        <v>22</v>
      </c>
      <c r="E1181" s="1" t="s">
        <v>22</v>
      </c>
      <c r="F1181" s="1"/>
      <c r="G1181" s="1"/>
      <c r="H1181" s="1">
        <f>Movimientos_Actinver[[#This Row],[TITLES]]*Movimientos_Actinver[[#This Row],[VALUE]]</f>
        <v>0</v>
      </c>
      <c r="I1181" s="1"/>
      <c r="J1181" s="1"/>
      <c r="K1181" s="1"/>
    </row>
    <row r="1182" spans="1:11" x14ac:dyDescent="0.25">
      <c r="A1182" s="5"/>
      <c r="B1182" s="5">
        <f>Movimientos_Actinver[[#This Row],[DATE]]</f>
        <v>0</v>
      </c>
      <c r="C1182" s="6"/>
      <c r="D1182" s="1" t="s">
        <v>22</v>
      </c>
      <c r="E1182" s="1" t="s">
        <v>22</v>
      </c>
      <c r="F1182" s="1"/>
      <c r="G1182" s="1"/>
      <c r="H1182" s="1">
        <f>Movimientos_Actinver[[#This Row],[TITLES]]*Movimientos_Actinver[[#This Row],[VALUE]]</f>
        <v>0</v>
      </c>
      <c r="I1182" s="1"/>
      <c r="J1182" s="1"/>
      <c r="K1182" s="1"/>
    </row>
    <row r="1183" spans="1:11" x14ac:dyDescent="0.25">
      <c r="A1183" s="5"/>
      <c r="B1183" s="5">
        <f>Movimientos_Actinver[[#This Row],[DATE]]</f>
        <v>0</v>
      </c>
      <c r="C1183" s="6"/>
      <c r="D1183" s="1" t="s">
        <v>22</v>
      </c>
      <c r="E1183" s="1" t="s">
        <v>22</v>
      </c>
      <c r="F1183" s="1"/>
      <c r="G1183" s="1"/>
      <c r="H1183" s="1">
        <f>Movimientos_Actinver[[#This Row],[TITLES]]*Movimientos_Actinver[[#This Row],[VALUE]]</f>
        <v>0</v>
      </c>
      <c r="I1183" s="1"/>
      <c r="J1183" s="1"/>
      <c r="K1183" s="1"/>
    </row>
    <row r="1184" spans="1:11" x14ac:dyDescent="0.25">
      <c r="A1184" s="5"/>
      <c r="B1184" s="5">
        <f>Movimientos_Actinver[[#This Row],[DATE]]</f>
        <v>0</v>
      </c>
      <c r="C1184" s="6"/>
      <c r="D1184" s="1" t="s">
        <v>22</v>
      </c>
      <c r="E1184" s="1" t="s">
        <v>22</v>
      </c>
      <c r="F1184" s="1"/>
      <c r="G1184" s="1"/>
      <c r="H1184" s="1">
        <f>Movimientos_Actinver[[#This Row],[TITLES]]*Movimientos_Actinver[[#This Row],[VALUE]]</f>
        <v>0</v>
      </c>
      <c r="I1184" s="1"/>
      <c r="J1184" s="1"/>
      <c r="K1184" s="1"/>
    </row>
    <row r="1185" spans="1:11" x14ac:dyDescent="0.25">
      <c r="A1185" s="5"/>
      <c r="B1185" s="5">
        <f>Movimientos_Actinver[[#This Row],[DATE]]</f>
        <v>0</v>
      </c>
      <c r="C1185" s="6"/>
      <c r="D1185" s="1" t="s">
        <v>22</v>
      </c>
      <c r="E1185" s="1" t="s">
        <v>22</v>
      </c>
      <c r="F1185" s="1"/>
      <c r="G1185" s="1"/>
      <c r="H1185" s="1">
        <f>Movimientos_Actinver[[#This Row],[TITLES]]*Movimientos_Actinver[[#This Row],[VALUE]]</f>
        <v>0</v>
      </c>
      <c r="I1185" s="1"/>
      <c r="J1185" s="1"/>
      <c r="K1185" s="1"/>
    </row>
    <row r="1186" spans="1:11" x14ac:dyDescent="0.25">
      <c r="A1186" s="5"/>
      <c r="B1186" s="5">
        <f>Movimientos_Actinver[[#This Row],[DATE]]</f>
        <v>0</v>
      </c>
      <c r="C1186" s="6"/>
      <c r="D1186" s="1" t="s">
        <v>22</v>
      </c>
      <c r="E1186" s="1" t="s">
        <v>22</v>
      </c>
      <c r="F1186" s="1"/>
      <c r="G1186" s="1"/>
      <c r="H1186" s="1">
        <f>Movimientos_Actinver[[#This Row],[TITLES]]*Movimientos_Actinver[[#This Row],[VALUE]]</f>
        <v>0</v>
      </c>
      <c r="I1186" s="1"/>
      <c r="J1186" s="1"/>
      <c r="K1186" s="1"/>
    </row>
    <row r="1187" spans="1:11" x14ac:dyDescent="0.25">
      <c r="A1187" s="5"/>
      <c r="B1187" s="5">
        <f>Movimientos_Actinver[[#This Row],[DATE]]</f>
        <v>0</v>
      </c>
      <c r="C1187" s="6"/>
      <c r="D1187" s="1" t="s">
        <v>22</v>
      </c>
      <c r="E1187" s="1" t="s">
        <v>22</v>
      </c>
      <c r="F1187" s="1"/>
      <c r="G1187" s="1"/>
      <c r="H1187" s="1">
        <f>Movimientos_Actinver[[#This Row],[TITLES]]*Movimientos_Actinver[[#This Row],[VALUE]]</f>
        <v>0</v>
      </c>
      <c r="I1187" s="1"/>
      <c r="J1187" s="1"/>
      <c r="K1187" s="1"/>
    </row>
    <row r="1188" spans="1:11" x14ac:dyDescent="0.25">
      <c r="A1188" s="5"/>
      <c r="B1188" s="5">
        <f>Movimientos_Actinver[[#This Row],[DATE]]</f>
        <v>0</v>
      </c>
      <c r="C1188" s="6"/>
      <c r="D1188" s="1" t="s">
        <v>22</v>
      </c>
      <c r="E1188" s="1" t="s">
        <v>22</v>
      </c>
      <c r="F1188" s="1"/>
      <c r="G1188" s="1"/>
      <c r="H1188" s="1">
        <f>Movimientos_Actinver[[#This Row],[TITLES]]*Movimientos_Actinver[[#This Row],[VALUE]]</f>
        <v>0</v>
      </c>
      <c r="I1188" s="1"/>
      <c r="J1188" s="1"/>
      <c r="K1188" s="1"/>
    </row>
    <row r="1189" spans="1:11" x14ac:dyDescent="0.25">
      <c r="A1189" s="5"/>
      <c r="B1189" s="5">
        <f>Movimientos_Actinver[[#This Row],[DATE]]</f>
        <v>0</v>
      </c>
      <c r="C1189" s="6"/>
      <c r="D1189" s="1" t="s">
        <v>22</v>
      </c>
      <c r="E1189" s="1" t="s">
        <v>22</v>
      </c>
      <c r="F1189" s="1"/>
      <c r="G1189" s="1"/>
      <c r="H1189" s="1">
        <f>Movimientos_Actinver[[#This Row],[TITLES]]*Movimientos_Actinver[[#This Row],[VALUE]]</f>
        <v>0</v>
      </c>
      <c r="I1189" s="1"/>
      <c r="J1189" s="1"/>
      <c r="K1189" s="1"/>
    </row>
    <row r="1190" spans="1:11" x14ac:dyDescent="0.25">
      <c r="A1190" s="5"/>
      <c r="B1190" s="5">
        <f>Movimientos_Actinver[[#This Row],[DATE]]</f>
        <v>0</v>
      </c>
      <c r="C1190" s="6"/>
      <c r="D1190" s="1" t="s">
        <v>22</v>
      </c>
      <c r="E1190" s="1" t="s">
        <v>22</v>
      </c>
      <c r="F1190" s="1"/>
      <c r="G1190" s="1"/>
      <c r="H1190" s="1">
        <f>Movimientos_Actinver[[#This Row],[TITLES]]*Movimientos_Actinver[[#This Row],[VALUE]]</f>
        <v>0</v>
      </c>
      <c r="I1190" s="1"/>
      <c r="J1190" s="1"/>
      <c r="K1190" s="1"/>
    </row>
    <row r="1191" spans="1:11" x14ac:dyDescent="0.25">
      <c r="A1191" s="5"/>
      <c r="B1191" s="5">
        <f>Movimientos_Actinver[[#This Row],[DATE]]</f>
        <v>0</v>
      </c>
      <c r="C1191" s="6"/>
      <c r="D1191" s="1" t="s">
        <v>22</v>
      </c>
      <c r="E1191" s="1" t="s">
        <v>22</v>
      </c>
      <c r="F1191" s="1"/>
      <c r="G1191" s="1"/>
      <c r="H1191" s="1">
        <f>Movimientos_Actinver[[#This Row],[TITLES]]*Movimientos_Actinver[[#This Row],[VALUE]]</f>
        <v>0</v>
      </c>
      <c r="I1191" s="1"/>
      <c r="J1191" s="1"/>
      <c r="K1191" s="1"/>
    </row>
    <row r="1192" spans="1:11" x14ac:dyDescent="0.25">
      <c r="A1192" s="5"/>
      <c r="B1192" s="5">
        <f>Movimientos_Actinver[[#This Row],[DATE]]</f>
        <v>0</v>
      </c>
      <c r="C1192" s="6"/>
      <c r="D1192" s="1" t="s">
        <v>22</v>
      </c>
      <c r="E1192" s="1" t="s">
        <v>22</v>
      </c>
      <c r="F1192" s="1"/>
      <c r="G1192" s="1"/>
      <c r="H1192" s="1">
        <f>Movimientos_Actinver[[#This Row],[TITLES]]*Movimientos_Actinver[[#This Row],[VALUE]]</f>
        <v>0</v>
      </c>
      <c r="I1192" s="1"/>
      <c r="J1192" s="1"/>
      <c r="K1192" s="1"/>
    </row>
    <row r="1193" spans="1:11" x14ac:dyDescent="0.25">
      <c r="A1193" s="5"/>
      <c r="B1193" s="5">
        <f>Movimientos_Actinver[[#This Row],[DATE]]</f>
        <v>0</v>
      </c>
      <c r="C1193" s="6"/>
      <c r="D1193" s="1" t="s">
        <v>22</v>
      </c>
      <c r="E1193" s="1" t="s">
        <v>22</v>
      </c>
      <c r="F1193" s="1"/>
      <c r="G1193" s="1"/>
      <c r="H1193" s="1">
        <f>Movimientos_Actinver[[#This Row],[TITLES]]*Movimientos_Actinver[[#This Row],[VALUE]]</f>
        <v>0</v>
      </c>
      <c r="I1193" s="1"/>
      <c r="J1193" s="1"/>
      <c r="K1193" s="1"/>
    </row>
    <row r="1194" spans="1:11" x14ac:dyDescent="0.25">
      <c r="A1194" s="5"/>
      <c r="B1194" s="5">
        <f>Movimientos_Actinver[[#This Row],[DATE]]</f>
        <v>0</v>
      </c>
      <c r="C1194" s="6"/>
      <c r="D1194" s="1" t="s">
        <v>22</v>
      </c>
      <c r="E1194" s="1" t="s">
        <v>22</v>
      </c>
      <c r="F1194" s="1"/>
      <c r="G1194" s="1"/>
      <c r="H1194" s="1">
        <f>Movimientos_Actinver[[#This Row],[TITLES]]*Movimientos_Actinver[[#This Row],[VALUE]]</f>
        <v>0</v>
      </c>
      <c r="I1194" s="1"/>
      <c r="J1194" s="1"/>
      <c r="K1194" s="1"/>
    </row>
    <row r="1195" spans="1:11" x14ac:dyDescent="0.25">
      <c r="A1195" s="5"/>
      <c r="B1195" s="5">
        <f>Movimientos_Actinver[[#This Row],[DATE]]</f>
        <v>0</v>
      </c>
      <c r="C1195" s="6"/>
      <c r="D1195" s="1" t="s">
        <v>22</v>
      </c>
      <c r="E1195" s="1" t="s">
        <v>22</v>
      </c>
      <c r="F1195" s="1"/>
      <c r="G1195" s="1"/>
      <c r="H1195" s="1">
        <f>Movimientos_Actinver[[#This Row],[TITLES]]*Movimientos_Actinver[[#This Row],[VALUE]]</f>
        <v>0</v>
      </c>
      <c r="I1195" s="1"/>
      <c r="J1195" s="1"/>
      <c r="K1195" s="1"/>
    </row>
    <row r="1196" spans="1:11" x14ac:dyDescent="0.25">
      <c r="A1196" s="5"/>
      <c r="B1196" s="5">
        <f>Movimientos_Actinver[[#This Row],[DATE]]</f>
        <v>0</v>
      </c>
      <c r="C1196" s="6"/>
      <c r="D1196" s="1" t="s">
        <v>22</v>
      </c>
      <c r="E1196" s="1" t="s">
        <v>22</v>
      </c>
      <c r="F1196" s="1"/>
      <c r="G1196" s="1"/>
      <c r="H1196" s="1">
        <f>Movimientos_Actinver[[#This Row],[TITLES]]*Movimientos_Actinver[[#This Row],[VALUE]]</f>
        <v>0</v>
      </c>
      <c r="I1196" s="1"/>
      <c r="J1196" s="1"/>
      <c r="K1196" s="1"/>
    </row>
    <row r="1197" spans="1:11" x14ac:dyDescent="0.25">
      <c r="A1197" s="5"/>
      <c r="B1197" s="5">
        <f>Movimientos_Actinver[[#This Row],[DATE]]</f>
        <v>0</v>
      </c>
      <c r="C1197" s="6"/>
      <c r="D1197" s="1" t="s">
        <v>22</v>
      </c>
      <c r="E1197" s="1" t="s">
        <v>22</v>
      </c>
      <c r="F1197" s="1"/>
      <c r="G1197" s="1"/>
      <c r="H1197" s="1">
        <f>Movimientos_Actinver[[#This Row],[TITLES]]*Movimientos_Actinver[[#This Row],[VALUE]]</f>
        <v>0</v>
      </c>
      <c r="I1197" s="1"/>
      <c r="J1197" s="1"/>
      <c r="K1197" s="1"/>
    </row>
    <row r="1198" spans="1:11" x14ac:dyDescent="0.25">
      <c r="A1198" s="5"/>
      <c r="B1198" s="5">
        <f>Movimientos_Actinver[[#This Row],[DATE]]</f>
        <v>0</v>
      </c>
      <c r="C1198" s="6"/>
      <c r="D1198" s="1" t="s">
        <v>22</v>
      </c>
      <c r="E1198" s="1" t="s">
        <v>22</v>
      </c>
      <c r="F1198" s="1"/>
      <c r="G1198" s="1"/>
      <c r="H1198" s="1">
        <f>Movimientos_Actinver[[#This Row],[TITLES]]*Movimientos_Actinver[[#This Row],[VALUE]]</f>
        <v>0</v>
      </c>
      <c r="I1198" s="1"/>
      <c r="J1198" s="1"/>
      <c r="K1198" s="1"/>
    </row>
    <row r="1199" spans="1:11" x14ac:dyDescent="0.25">
      <c r="A1199" s="5"/>
      <c r="B1199" s="5">
        <f>Movimientos_Actinver[[#This Row],[DATE]]</f>
        <v>0</v>
      </c>
      <c r="C1199" s="6"/>
      <c r="D1199" s="1" t="s">
        <v>22</v>
      </c>
      <c r="E1199" s="1" t="s">
        <v>22</v>
      </c>
      <c r="F1199" s="1"/>
      <c r="G1199" s="1"/>
      <c r="H1199" s="1">
        <f>Movimientos_Actinver[[#This Row],[TITLES]]*Movimientos_Actinver[[#This Row],[VALUE]]</f>
        <v>0</v>
      </c>
      <c r="I1199" s="1"/>
      <c r="J1199" s="1"/>
      <c r="K1199" s="1"/>
    </row>
    <row r="1200" spans="1:11" x14ac:dyDescent="0.25">
      <c r="A1200" s="5"/>
      <c r="B1200" s="5">
        <f>Movimientos_Actinver[[#This Row],[DATE]]</f>
        <v>0</v>
      </c>
      <c r="C1200" s="6"/>
      <c r="D1200" s="1" t="s">
        <v>22</v>
      </c>
      <c r="E1200" s="1" t="s">
        <v>22</v>
      </c>
      <c r="F1200" s="1"/>
      <c r="G1200" s="1"/>
      <c r="H1200" s="1">
        <f>Movimientos_Actinver[[#This Row],[TITLES]]*Movimientos_Actinver[[#This Row],[VALUE]]</f>
        <v>0</v>
      </c>
      <c r="I1200" s="1"/>
      <c r="J1200" s="1"/>
      <c r="K1200" s="1"/>
    </row>
    <row r="1201" spans="1:11" x14ac:dyDescent="0.25">
      <c r="A1201" s="5"/>
      <c r="B1201" s="5">
        <f>Movimientos_Actinver[[#This Row],[DATE]]</f>
        <v>0</v>
      </c>
      <c r="C1201" s="6"/>
      <c r="D1201" s="1" t="s">
        <v>22</v>
      </c>
      <c r="E1201" s="1" t="s">
        <v>22</v>
      </c>
      <c r="F1201" s="1"/>
      <c r="G1201" s="1"/>
      <c r="H1201" s="1">
        <f>Movimientos_Actinver[[#This Row],[TITLES]]*Movimientos_Actinver[[#This Row],[VALUE]]</f>
        <v>0</v>
      </c>
      <c r="I1201" s="1"/>
      <c r="J1201" s="1"/>
      <c r="K1201" s="1"/>
    </row>
    <row r="1202" spans="1:11" x14ac:dyDescent="0.25">
      <c r="A1202" s="5"/>
      <c r="B1202" s="5">
        <f>Movimientos_Actinver[[#This Row],[DATE]]</f>
        <v>0</v>
      </c>
      <c r="C1202" s="6"/>
      <c r="D1202" s="1" t="s">
        <v>1723</v>
      </c>
      <c r="E1202" s="1" t="s">
        <v>22</v>
      </c>
      <c r="F1202" s="1"/>
      <c r="G1202" s="1"/>
      <c r="H1202" s="1">
        <f>Movimientos_Actinver[[#This Row],[TITLES]]*Movimientos_Actinver[[#This Row],[VALUE]]</f>
        <v>0</v>
      </c>
      <c r="I1202" s="1"/>
      <c r="J1202" s="1"/>
      <c r="K1202" s="1"/>
    </row>
    <row r="1203" spans="1:11" x14ac:dyDescent="0.25">
      <c r="A1203" s="5"/>
      <c r="B1203" s="5">
        <f>Movimientos_Actinver[[#This Row],[DATE]]</f>
        <v>0</v>
      </c>
      <c r="C1203" s="6"/>
      <c r="D1203" s="1" t="s">
        <v>22</v>
      </c>
      <c r="E1203" s="1" t="s">
        <v>22</v>
      </c>
      <c r="F1203" s="1"/>
      <c r="G1203" s="1"/>
      <c r="H1203" s="1">
        <f>Movimientos_Actinver[[#This Row],[TITLES]]*Movimientos_Actinver[[#This Row],[VALUE]]</f>
        <v>0</v>
      </c>
      <c r="I1203" s="1"/>
      <c r="J1203" s="1"/>
      <c r="K1203" s="1"/>
    </row>
    <row r="1204" spans="1:11" x14ac:dyDescent="0.25">
      <c r="A1204" s="5"/>
      <c r="B1204" s="5">
        <f>Movimientos_Actinver[[#This Row],[DATE]]</f>
        <v>0</v>
      </c>
      <c r="C1204" s="6"/>
      <c r="D1204" s="1" t="s">
        <v>22</v>
      </c>
      <c r="E1204" s="1" t="s">
        <v>22</v>
      </c>
      <c r="F1204" s="1"/>
      <c r="G1204" s="1"/>
      <c r="H1204" s="1">
        <f>Movimientos_Actinver[[#This Row],[TITLES]]*Movimientos_Actinver[[#This Row],[VALUE]]</f>
        <v>0</v>
      </c>
      <c r="I1204" s="1"/>
      <c r="J1204" s="1"/>
      <c r="K1204" s="1"/>
    </row>
    <row r="1205" spans="1:11" x14ac:dyDescent="0.25">
      <c r="A1205" s="5"/>
      <c r="B1205" s="5">
        <f>Movimientos_Actinver[[#This Row],[DATE]]</f>
        <v>0</v>
      </c>
      <c r="C1205" s="6"/>
      <c r="D1205" s="1" t="s">
        <v>22</v>
      </c>
      <c r="E1205" s="1" t="s">
        <v>22</v>
      </c>
      <c r="F1205" s="1"/>
      <c r="G1205" s="1"/>
      <c r="H1205" s="1">
        <f>Movimientos_Actinver[[#This Row],[TITLES]]*Movimientos_Actinver[[#This Row],[VALUE]]</f>
        <v>0</v>
      </c>
      <c r="I1205" s="1"/>
      <c r="J1205" s="1"/>
      <c r="K1205" s="1"/>
    </row>
    <row r="1206" spans="1:11" x14ac:dyDescent="0.25">
      <c r="A1206" s="5"/>
      <c r="B1206" s="5">
        <f>Movimientos_Actinver[[#This Row],[DATE]]</f>
        <v>0</v>
      </c>
      <c r="C1206" s="6"/>
      <c r="D1206" s="1" t="s">
        <v>22</v>
      </c>
      <c r="E1206" s="1" t="s">
        <v>22</v>
      </c>
      <c r="F1206" s="1"/>
      <c r="G1206" s="1"/>
      <c r="H1206" s="1">
        <f>Movimientos_Actinver[[#This Row],[TITLES]]*Movimientos_Actinver[[#This Row],[VALUE]]</f>
        <v>0</v>
      </c>
      <c r="I1206" s="1"/>
      <c r="J1206" s="1"/>
      <c r="K1206" s="1"/>
    </row>
    <row r="1207" spans="1:11" x14ac:dyDescent="0.25">
      <c r="A1207" s="5"/>
      <c r="B1207" s="5">
        <f>Movimientos_Actinver[[#This Row],[DATE]]</f>
        <v>0</v>
      </c>
      <c r="C1207" s="6"/>
      <c r="D1207" s="1" t="s">
        <v>22</v>
      </c>
      <c r="E1207" s="1" t="s">
        <v>22</v>
      </c>
      <c r="F1207" s="1"/>
      <c r="G1207" s="1"/>
      <c r="H1207" s="1">
        <f>Movimientos_Actinver[[#This Row],[TITLES]]*Movimientos_Actinver[[#This Row],[VALUE]]</f>
        <v>0</v>
      </c>
      <c r="I1207" s="1"/>
      <c r="J1207" s="1"/>
      <c r="K1207" s="1"/>
    </row>
    <row r="1208" spans="1:11" x14ac:dyDescent="0.25">
      <c r="A1208" s="5"/>
      <c r="B1208" s="5">
        <f>Movimientos_Actinver[[#This Row],[DATE]]</f>
        <v>0</v>
      </c>
      <c r="C1208" s="6"/>
      <c r="D1208" s="1" t="s">
        <v>22</v>
      </c>
      <c r="E1208" s="1" t="s">
        <v>22</v>
      </c>
      <c r="F1208" s="1"/>
      <c r="G1208" s="1"/>
      <c r="H1208" s="1">
        <f>Movimientos_Actinver[[#This Row],[TITLES]]*Movimientos_Actinver[[#This Row],[VALUE]]</f>
        <v>0</v>
      </c>
      <c r="I1208" s="1"/>
      <c r="J1208" s="1"/>
      <c r="K1208" s="1"/>
    </row>
    <row r="1209" spans="1:11" x14ac:dyDescent="0.25">
      <c r="A1209" s="5"/>
      <c r="B1209" s="5">
        <f>Movimientos_Actinver[[#This Row],[DATE]]</f>
        <v>0</v>
      </c>
      <c r="C1209" s="6"/>
      <c r="D1209" s="1" t="s">
        <v>22</v>
      </c>
      <c r="E1209" s="1" t="s">
        <v>22</v>
      </c>
      <c r="F1209" s="1"/>
      <c r="G1209" s="1"/>
      <c r="H1209" s="1">
        <f>Movimientos_Actinver[[#This Row],[TITLES]]*Movimientos_Actinver[[#This Row],[VALUE]]</f>
        <v>0</v>
      </c>
      <c r="I1209" s="1"/>
      <c r="J1209" s="1"/>
      <c r="K1209" s="1"/>
    </row>
    <row r="1210" spans="1:11" x14ac:dyDescent="0.25">
      <c r="A1210" s="5"/>
      <c r="B1210" s="5">
        <f>Movimientos_Actinver[[#This Row],[DATE]]</f>
        <v>0</v>
      </c>
      <c r="C1210" s="6"/>
      <c r="D1210" s="1" t="s">
        <v>22</v>
      </c>
      <c r="E1210" s="1" t="s">
        <v>22</v>
      </c>
      <c r="F1210" s="1"/>
      <c r="G1210" s="1"/>
      <c r="H1210" s="1">
        <f>Movimientos_Actinver[[#This Row],[TITLES]]*Movimientos_Actinver[[#This Row],[VALUE]]</f>
        <v>0</v>
      </c>
      <c r="I1210" s="1"/>
      <c r="J1210" s="1"/>
      <c r="K1210" s="1"/>
    </row>
    <row r="1211" spans="1:11" x14ac:dyDescent="0.25">
      <c r="A1211" s="5"/>
      <c r="B1211" s="5">
        <f>Movimientos_Actinver[[#This Row],[DATE]]</f>
        <v>0</v>
      </c>
      <c r="C1211" s="6"/>
      <c r="D1211" s="1" t="s">
        <v>22</v>
      </c>
      <c r="E1211" s="1" t="s">
        <v>22</v>
      </c>
      <c r="F1211" s="1"/>
      <c r="G1211" s="1"/>
      <c r="H1211" s="1">
        <f>Movimientos_Actinver[[#This Row],[TITLES]]*Movimientos_Actinver[[#This Row],[VALUE]]</f>
        <v>0</v>
      </c>
      <c r="I1211" s="1"/>
      <c r="J1211" s="1"/>
      <c r="K1211" s="1"/>
    </row>
    <row r="1212" spans="1:11" x14ac:dyDescent="0.25">
      <c r="A1212" s="5"/>
      <c r="B1212" s="5">
        <f>Movimientos_Actinver[[#This Row],[DATE]]</f>
        <v>0</v>
      </c>
      <c r="C1212" s="6"/>
      <c r="D1212" s="1" t="s">
        <v>22</v>
      </c>
      <c r="E1212" s="1" t="s">
        <v>22</v>
      </c>
      <c r="F1212" s="1"/>
      <c r="G1212" s="1"/>
      <c r="H1212" s="1">
        <f>Movimientos_Actinver[[#This Row],[TITLES]]*Movimientos_Actinver[[#This Row],[VALUE]]</f>
        <v>0</v>
      </c>
      <c r="I1212" s="1"/>
      <c r="J1212" s="1"/>
      <c r="K1212" s="1"/>
    </row>
    <row r="1213" spans="1:11" x14ac:dyDescent="0.25">
      <c r="A1213" s="5"/>
      <c r="B1213" s="5">
        <f>Movimientos_Actinver[[#This Row],[DATE]]</f>
        <v>0</v>
      </c>
      <c r="C1213" s="6"/>
      <c r="D1213" s="1" t="s">
        <v>22</v>
      </c>
      <c r="E1213" s="1" t="s">
        <v>22</v>
      </c>
      <c r="F1213" s="1"/>
      <c r="G1213" s="1"/>
      <c r="H1213" s="1">
        <f>Movimientos_Actinver[[#This Row],[TITLES]]*Movimientos_Actinver[[#This Row],[VALUE]]</f>
        <v>0</v>
      </c>
      <c r="I1213" s="1"/>
      <c r="J1213" s="1"/>
      <c r="K1213" s="1"/>
    </row>
    <row r="1214" spans="1:11" x14ac:dyDescent="0.25">
      <c r="A1214" s="5"/>
      <c r="B1214" s="5">
        <f>Movimientos_Actinver[[#This Row],[DATE]]</f>
        <v>0</v>
      </c>
      <c r="C1214" s="6"/>
      <c r="D1214" s="1" t="s">
        <v>22</v>
      </c>
      <c r="E1214" s="1" t="s">
        <v>22</v>
      </c>
      <c r="F1214" s="1"/>
      <c r="G1214" s="1"/>
      <c r="H1214" s="1">
        <f>Movimientos_Actinver[[#This Row],[TITLES]]*Movimientos_Actinver[[#This Row],[VALUE]]</f>
        <v>0</v>
      </c>
      <c r="I1214" s="1"/>
      <c r="J1214" s="1"/>
      <c r="K1214" s="1"/>
    </row>
    <row r="1215" spans="1:11" x14ac:dyDescent="0.25">
      <c r="A1215" s="5"/>
      <c r="B1215" s="5">
        <f>Movimientos_Actinver[[#This Row],[DATE]]</f>
        <v>0</v>
      </c>
      <c r="C1215" s="6"/>
      <c r="D1215" s="1" t="s">
        <v>22</v>
      </c>
      <c r="E1215" s="1" t="s">
        <v>22</v>
      </c>
      <c r="F1215" s="1"/>
      <c r="G1215" s="1"/>
      <c r="H1215" s="1">
        <f>Movimientos_Actinver[[#This Row],[TITLES]]*Movimientos_Actinver[[#This Row],[VALUE]]</f>
        <v>0</v>
      </c>
      <c r="I1215" s="1"/>
      <c r="J1215" s="1"/>
      <c r="K1215" s="1"/>
    </row>
    <row r="1216" spans="1:11" x14ac:dyDescent="0.25">
      <c r="A1216" s="5"/>
      <c r="B1216" s="5">
        <f>Movimientos_Actinver[[#This Row],[DATE]]</f>
        <v>0</v>
      </c>
      <c r="C1216" s="6"/>
      <c r="D1216" s="1" t="s">
        <v>22</v>
      </c>
      <c r="E1216" s="1" t="s">
        <v>22</v>
      </c>
      <c r="F1216" s="1"/>
      <c r="G1216" s="1"/>
      <c r="H1216" s="1">
        <f>Movimientos_Actinver[[#This Row],[TITLES]]*Movimientos_Actinver[[#This Row],[VALUE]]</f>
        <v>0</v>
      </c>
      <c r="I1216" s="1"/>
      <c r="J1216" s="1"/>
      <c r="K1216" s="1"/>
    </row>
    <row r="1217" spans="1:11" x14ac:dyDescent="0.25">
      <c r="A1217" s="5"/>
      <c r="B1217" s="5">
        <f>Movimientos_Actinver[[#This Row],[DATE]]</f>
        <v>0</v>
      </c>
      <c r="C1217" s="6"/>
      <c r="D1217" s="1" t="s">
        <v>22</v>
      </c>
      <c r="E1217" s="1" t="s">
        <v>22</v>
      </c>
      <c r="F1217" s="1"/>
      <c r="G1217" s="1"/>
      <c r="H1217" s="1">
        <f>Movimientos_Actinver[[#This Row],[TITLES]]*Movimientos_Actinver[[#This Row],[VALUE]]</f>
        <v>0</v>
      </c>
      <c r="I1217" s="1"/>
      <c r="J1217" s="1"/>
      <c r="K1217" s="1"/>
    </row>
    <row r="1218" spans="1:11" x14ac:dyDescent="0.25">
      <c r="A1218" s="5"/>
      <c r="B1218" s="5">
        <f>Movimientos_Actinver[[#This Row],[DATE]]</f>
        <v>0</v>
      </c>
      <c r="C1218" s="6"/>
      <c r="D1218" s="1" t="s">
        <v>22</v>
      </c>
      <c r="E1218" s="1" t="s">
        <v>22</v>
      </c>
      <c r="F1218" s="1"/>
      <c r="G1218" s="1"/>
      <c r="H1218" s="1">
        <f>Movimientos_Actinver[[#This Row],[TITLES]]*Movimientos_Actinver[[#This Row],[VALUE]]</f>
        <v>0</v>
      </c>
      <c r="I1218" s="1"/>
      <c r="J1218" s="1"/>
      <c r="K1218" s="1"/>
    </row>
    <row r="1219" spans="1:11" x14ac:dyDescent="0.25">
      <c r="A1219" s="5"/>
      <c r="B1219" s="5">
        <f>Movimientos_Actinver[[#This Row],[DATE]]</f>
        <v>0</v>
      </c>
      <c r="C1219" s="6"/>
      <c r="D1219" s="1" t="s">
        <v>22</v>
      </c>
      <c r="E1219" s="1" t="s">
        <v>22</v>
      </c>
      <c r="F1219" s="1"/>
      <c r="G1219" s="1"/>
      <c r="H1219" s="1">
        <f>Movimientos_Actinver[[#This Row],[TITLES]]*Movimientos_Actinver[[#This Row],[VALUE]]</f>
        <v>0</v>
      </c>
      <c r="I1219" s="1"/>
      <c r="J1219" s="1"/>
      <c r="K1219" s="1"/>
    </row>
    <row r="1220" spans="1:11" x14ac:dyDescent="0.25">
      <c r="A1220" s="5"/>
      <c r="B1220" s="5">
        <f>Movimientos_Actinver[[#This Row],[DATE]]</f>
        <v>0</v>
      </c>
      <c r="C1220" s="6"/>
      <c r="D1220" s="1" t="s">
        <v>22</v>
      </c>
      <c r="E1220" s="1" t="s">
        <v>22</v>
      </c>
      <c r="F1220" s="1"/>
      <c r="G1220" s="1"/>
      <c r="H1220" s="1">
        <f>Movimientos_Actinver[[#This Row],[TITLES]]*Movimientos_Actinver[[#This Row],[VALUE]]</f>
        <v>0</v>
      </c>
      <c r="I1220" s="1"/>
      <c r="J1220" s="1"/>
      <c r="K1220" s="1"/>
    </row>
    <row r="1221" spans="1:11" x14ac:dyDescent="0.25">
      <c r="A1221" s="5"/>
      <c r="B1221" s="5">
        <f>Movimientos_Actinver[[#This Row],[DATE]]</f>
        <v>0</v>
      </c>
      <c r="C1221" s="6"/>
      <c r="D1221" s="1" t="s">
        <v>22</v>
      </c>
      <c r="E1221" s="1" t="s">
        <v>22</v>
      </c>
      <c r="F1221" s="1"/>
      <c r="G1221" s="1"/>
      <c r="H1221" s="1">
        <f>Movimientos_Actinver[[#This Row],[TITLES]]*Movimientos_Actinver[[#This Row],[VALUE]]</f>
        <v>0</v>
      </c>
      <c r="I1221" s="1"/>
      <c r="J1221" s="1"/>
      <c r="K1221" s="1"/>
    </row>
    <row r="1222" spans="1:11" x14ac:dyDescent="0.25">
      <c r="A1222" s="5"/>
      <c r="B1222" s="5">
        <f>Movimientos_Actinver[[#This Row],[DATE]]</f>
        <v>0</v>
      </c>
      <c r="C1222" s="6"/>
      <c r="D1222" s="1" t="s">
        <v>22</v>
      </c>
      <c r="E1222" s="1" t="s">
        <v>22</v>
      </c>
      <c r="F1222" s="1"/>
      <c r="G1222" s="1"/>
      <c r="H1222" s="1">
        <f>Movimientos_Actinver[[#This Row],[TITLES]]*Movimientos_Actinver[[#This Row],[VALUE]]</f>
        <v>0</v>
      </c>
      <c r="I1222" s="1"/>
      <c r="J1222" s="1"/>
      <c r="K1222" s="1"/>
    </row>
    <row r="1223" spans="1:11" x14ac:dyDescent="0.25">
      <c r="A1223" s="5"/>
      <c r="B1223" s="5">
        <f>Movimientos_Actinver[[#This Row],[DATE]]</f>
        <v>0</v>
      </c>
      <c r="C1223" s="6"/>
      <c r="D1223" s="1" t="s">
        <v>22</v>
      </c>
      <c r="E1223" s="1" t="s">
        <v>22</v>
      </c>
      <c r="F1223" s="1"/>
      <c r="G1223" s="1"/>
      <c r="H1223" s="1">
        <f>Movimientos_Actinver[[#This Row],[TITLES]]*Movimientos_Actinver[[#This Row],[VALUE]]</f>
        <v>0</v>
      </c>
      <c r="I1223" s="1"/>
      <c r="J1223" s="1"/>
      <c r="K1223" s="1"/>
    </row>
    <row r="1224" spans="1:11" x14ac:dyDescent="0.25">
      <c r="A1224" s="5"/>
      <c r="B1224" s="5">
        <f>Movimientos_Actinver[[#This Row],[DATE]]</f>
        <v>0</v>
      </c>
      <c r="C1224" s="6"/>
      <c r="D1224" s="1" t="s">
        <v>22</v>
      </c>
      <c r="E1224" s="1" t="s">
        <v>22</v>
      </c>
      <c r="F1224" s="1"/>
      <c r="G1224" s="1"/>
      <c r="H1224" s="1">
        <f>Movimientos_Actinver[[#This Row],[TITLES]]*Movimientos_Actinver[[#This Row],[VALUE]]</f>
        <v>0</v>
      </c>
      <c r="I1224" s="1"/>
      <c r="J1224" s="1"/>
      <c r="K1224" s="1"/>
    </row>
    <row r="1225" spans="1:11" x14ac:dyDescent="0.25">
      <c r="A1225" s="5"/>
      <c r="B1225" s="5">
        <f>Movimientos_Actinver[[#This Row],[DATE]]</f>
        <v>0</v>
      </c>
      <c r="C1225" s="6"/>
      <c r="D1225" s="1" t="s">
        <v>22</v>
      </c>
      <c r="E1225" s="1" t="s">
        <v>22</v>
      </c>
      <c r="F1225" s="1"/>
      <c r="G1225" s="1"/>
      <c r="H1225" s="1">
        <f>Movimientos_Actinver[[#This Row],[TITLES]]*Movimientos_Actinver[[#This Row],[VALUE]]</f>
        <v>0</v>
      </c>
      <c r="I1225" s="1"/>
      <c r="J1225" s="1"/>
      <c r="K1225" s="1"/>
    </row>
    <row r="1226" spans="1:11" x14ac:dyDescent="0.25">
      <c r="A1226" s="5"/>
      <c r="B1226" s="5">
        <f>Movimientos_Actinver[[#This Row],[DATE]]</f>
        <v>0</v>
      </c>
      <c r="C1226" s="6"/>
      <c r="D1226" s="1" t="s">
        <v>22</v>
      </c>
      <c r="E1226" s="1" t="s">
        <v>22</v>
      </c>
      <c r="F1226" s="1"/>
      <c r="G1226" s="1"/>
      <c r="H1226" s="1">
        <f>Movimientos_Actinver[[#This Row],[TITLES]]*Movimientos_Actinver[[#This Row],[VALUE]]</f>
        <v>0</v>
      </c>
      <c r="I1226" s="1"/>
      <c r="J1226" s="1"/>
      <c r="K1226" s="1"/>
    </row>
    <row r="1227" spans="1:11" x14ac:dyDescent="0.25">
      <c r="A1227" s="5"/>
      <c r="B1227" s="5">
        <f>Movimientos_Actinver[[#This Row],[DATE]]</f>
        <v>0</v>
      </c>
      <c r="C1227" s="6"/>
      <c r="D1227" s="1" t="s">
        <v>22</v>
      </c>
      <c r="E1227" s="1" t="s">
        <v>22</v>
      </c>
      <c r="F1227" s="1"/>
      <c r="G1227" s="1"/>
      <c r="H1227" s="1">
        <f>Movimientos_Actinver[[#This Row],[TITLES]]*Movimientos_Actinver[[#This Row],[VALUE]]</f>
        <v>0</v>
      </c>
      <c r="I1227" s="1"/>
      <c r="J1227" s="1"/>
      <c r="K1227" s="1"/>
    </row>
    <row r="1228" spans="1:11" x14ac:dyDescent="0.25">
      <c r="A1228" s="5"/>
      <c r="B1228" s="5">
        <f>Movimientos_Actinver[[#This Row],[DATE]]</f>
        <v>0</v>
      </c>
      <c r="C1228" s="6"/>
      <c r="D1228" s="1" t="s">
        <v>22</v>
      </c>
      <c r="E1228" s="1" t="s">
        <v>22</v>
      </c>
      <c r="F1228" s="1"/>
      <c r="G1228" s="1"/>
      <c r="H1228" s="1">
        <f>Movimientos_Actinver[[#This Row],[TITLES]]*Movimientos_Actinver[[#This Row],[VALUE]]</f>
        <v>0</v>
      </c>
      <c r="I1228" s="1"/>
      <c r="J1228" s="1"/>
      <c r="K1228" s="1"/>
    </row>
    <row r="1229" spans="1:11" x14ac:dyDescent="0.25">
      <c r="A1229" s="5"/>
      <c r="B1229" s="5">
        <f>Movimientos_Actinver[[#This Row],[DATE]]</f>
        <v>0</v>
      </c>
      <c r="C1229" s="6"/>
      <c r="D1229" s="1" t="s">
        <v>22</v>
      </c>
      <c r="E1229" s="1" t="s">
        <v>22</v>
      </c>
      <c r="F1229" s="1"/>
      <c r="G1229" s="1"/>
      <c r="H1229" s="1">
        <f>Movimientos_Actinver[[#This Row],[TITLES]]*Movimientos_Actinver[[#This Row],[VALUE]]</f>
        <v>0</v>
      </c>
      <c r="I1229" s="1"/>
      <c r="J1229" s="1"/>
      <c r="K1229" s="1"/>
    </row>
    <row r="1230" spans="1:11" x14ac:dyDescent="0.25">
      <c r="A1230" s="5"/>
      <c r="B1230" s="5">
        <f>Movimientos_Actinver[[#This Row],[DATE]]</f>
        <v>0</v>
      </c>
      <c r="C1230" s="6"/>
      <c r="D1230" s="1" t="s">
        <v>22</v>
      </c>
      <c r="E1230" s="1" t="s">
        <v>22</v>
      </c>
      <c r="F1230" s="1"/>
      <c r="G1230" s="1"/>
      <c r="H1230" s="1">
        <f>Movimientos_Actinver[[#This Row],[TITLES]]*Movimientos_Actinver[[#This Row],[VALUE]]</f>
        <v>0</v>
      </c>
      <c r="I1230" s="1"/>
      <c r="J1230" s="1"/>
      <c r="K1230" s="1"/>
    </row>
    <row r="1231" spans="1:11" x14ac:dyDescent="0.25">
      <c r="A1231" s="5"/>
      <c r="B1231" s="5">
        <f>Movimientos_Actinver[[#This Row],[DATE]]</f>
        <v>0</v>
      </c>
      <c r="C1231" s="6"/>
      <c r="D1231" s="1" t="s">
        <v>22</v>
      </c>
      <c r="E1231" s="1" t="s">
        <v>22</v>
      </c>
      <c r="F1231" s="1"/>
      <c r="G1231" s="1"/>
      <c r="H1231" s="1">
        <f>Movimientos_Actinver[[#This Row],[TITLES]]*Movimientos_Actinver[[#This Row],[VALUE]]</f>
        <v>0</v>
      </c>
      <c r="I1231" s="1"/>
      <c r="J1231" s="1"/>
      <c r="K1231" s="1"/>
    </row>
    <row r="1232" spans="1:11" x14ac:dyDescent="0.25">
      <c r="A1232" s="5"/>
      <c r="B1232" s="5">
        <f>Movimientos_Actinver[[#This Row],[DATE]]</f>
        <v>0</v>
      </c>
      <c r="C1232" s="6"/>
      <c r="D1232" s="1" t="s">
        <v>22</v>
      </c>
      <c r="E1232" s="1" t="s">
        <v>22</v>
      </c>
      <c r="F1232" s="1"/>
      <c r="G1232" s="1"/>
      <c r="H1232" s="1">
        <f>Movimientos_Actinver[[#This Row],[TITLES]]*Movimientos_Actinver[[#This Row],[VALUE]]</f>
        <v>0</v>
      </c>
      <c r="I1232" s="1"/>
      <c r="J1232" s="1"/>
      <c r="K1232" s="1"/>
    </row>
    <row r="1233" spans="1:11" x14ac:dyDescent="0.25">
      <c r="A1233" s="5"/>
      <c r="B1233" s="5">
        <f>Movimientos_Actinver[[#This Row],[DATE]]</f>
        <v>0</v>
      </c>
      <c r="C1233" s="6"/>
      <c r="D1233" s="1" t="s">
        <v>22</v>
      </c>
      <c r="E1233" s="1" t="s">
        <v>22</v>
      </c>
      <c r="F1233" s="1"/>
      <c r="G1233" s="1"/>
      <c r="H1233" s="1">
        <f>Movimientos_Actinver[[#This Row],[TITLES]]*Movimientos_Actinver[[#This Row],[VALUE]]</f>
        <v>0</v>
      </c>
      <c r="I1233" s="1"/>
      <c r="J1233" s="1"/>
      <c r="K1233" s="1"/>
    </row>
    <row r="1234" spans="1:11" x14ac:dyDescent="0.25">
      <c r="A1234" s="5"/>
      <c r="B1234" s="5">
        <f>Movimientos_Actinver[[#This Row],[DATE]]</f>
        <v>0</v>
      </c>
      <c r="C1234" s="6"/>
      <c r="D1234" s="1" t="s">
        <v>22</v>
      </c>
      <c r="E1234" s="1" t="s">
        <v>22</v>
      </c>
      <c r="F1234" s="1"/>
      <c r="G1234" s="1"/>
      <c r="H1234" s="1">
        <f>Movimientos_Actinver[[#This Row],[TITLES]]*Movimientos_Actinver[[#This Row],[VALUE]]</f>
        <v>0</v>
      </c>
      <c r="I1234" s="1"/>
      <c r="J1234" s="1"/>
      <c r="K1234" s="1"/>
    </row>
    <row r="1235" spans="1:11" x14ac:dyDescent="0.25">
      <c r="A1235" s="5"/>
      <c r="B1235" s="5">
        <f>Movimientos_Actinver[[#This Row],[DATE]]</f>
        <v>0</v>
      </c>
      <c r="C1235" s="6"/>
      <c r="D1235" s="1" t="s">
        <v>22</v>
      </c>
      <c r="E1235" s="1" t="s">
        <v>22</v>
      </c>
      <c r="F1235" s="1"/>
      <c r="G1235" s="1"/>
      <c r="H1235" s="1">
        <f>Movimientos_Actinver[[#This Row],[TITLES]]*Movimientos_Actinver[[#This Row],[VALUE]]</f>
        <v>0</v>
      </c>
      <c r="I1235" s="1"/>
      <c r="J1235" s="1"/>
      <c r="K1235" s="1"/>
    </row>
    <row r="1236" spans="1:11" x14ac:dyDescent="0.25">
      <c r="A1236" s="5"/>
      <c r="B1236" s="5">
        <f>Movimientos_Actinver[[#This Row],[DATE]]</f>
        <v>0</v>
      </c>
      <c r="C1236" s="6"/>
      <c r="D1236" s="1" t="s">
        <v>22</v>
      </c>
      <c r="E1236" s="1" t="s">
        <v>22</v>
      </c>
      <c r="F1236" s="1"/>
      <c r="G1236" s="1"/>
      <c r="H1236" s="1">
        <f>Movimientos_Actinver[[#This Row],[TITLES]]*Movimientos_Actinver[[#This Row],[VALUE]]</f>
        <v>0</v>
      </c>
      <c r="I1236" s="1"/>
      <c r="J1236" s="1"/>
      <c r="K1236" s="1"/>
    </row>
    <row r="1237" spans="1:11" x14ac:dyDescent="0.25">
      <c r="A1237" s="5"/>
      <c r="B1237" s="5">
        <f>Movimientos_Actinver[[#This Row],[DATE]]</f>
        <v>0</v>
      </c>
      <c r="C1237" s="6"/>
      <c r="D1237" s="1" t="s">
        <v>22</v>
      </c>
      <c r="E1237" s="1" t="s">
        <v>22</v>
      </c>
      <c r="F1237" s="1"/>
      <c r="G1237" s="1"/>
      <c r="H1237" s="1">
        <f>Movimientos_Actinver[[#This Row],[TITLES]]*Movimientos_Actinver[[#This Row],[VALUE]]</f>
        <v>0</v>
      </c>
      <c r="I1237" s="1"/>
      <c r="J1237" s="1"/>
      <c r="K1237" s="1"/>
    </row>
    <row r="1238" spans="1:11" x14ac:dyDescent="0.25">
      <c r="A1238" s="5"/>
      <c r="B1238" s="5">
        <f>Movimientos_Actinver[[#This Row],[DATE]]</f>
        <v>0</v>
      </c>
      <c r="C1238" s="6"/>
      <c r="D1238" s="1" t="s">
        <v>22</v>
      </c>
      <c r="E1238" s="1" t="s">
        <v>22</v>
      </c>
      <c r="F1238" s="1"/>
      <c r="G1238" s="1"/>
      <c r="H1238" s="1">
        <f>Movimientos_Actinver[[#This Row],[TITLES]]*Movimientos_Actinver[[#This Row],[VALUE]]</f>
        <v>0</v>
      </c>
      <c r="I1238" s="1"/>
      <c r="J1238" s="1"/>
      <c r="K1238" s="1"/>
    </row>
    <row r="1239" spans="1:11" x14ac:dyDescent="0.25">
      <c r="A1239" s="5"/>
      <c r="B1239" s="5">
        <f>Movimientos_Actinver[[#This Row],[DATE]]</f>
        <v>0</v>
      </c>
      <c r="C1239" s="6"/>
      <c r="D1239" s="1" t="s">
        <v>22</v>
      </c>
      <c r="E1239" s="1" t="s">
        <v>22</v>
      </c>
      <c r="F1239" s="1"/>
      <c r="G1239" s="1"/>
      <c r="H1239" s="1">
        <f>Movimientos_Actinver[[#This Row],[TITLES]]*Movimientos_Actinver[[#This Row],[VALUE]]</f>
        <v>0</v>
      </c>
      <c r="I1239" s="1"/>
      <c r="J1239" s="1"/>
      <c r="K1239" s="1"/>
    </row>
    <row r="1240" spans="1:11" x14ac:dyDescent="0.25">
      <c r="A1240" s="5"/>
      <c r="B1240" s="5">
        <f>Movimientos_Actinver[[#This Row],[DATE]]</f>
        <v>0</v>
      </c>
      <c r="C1240" s="6"/>
      <c r="D1240" s="1" t="s">
        <v>22</v>
      </c>
      <c r="E1240" s="1" t="s">
        <v>22</v>
      </c>
      <c r="F1240" s="1"/>
      <c r="G1240" s="1"/>
      <c r="H1240" s="1">
        <f>Movimientos_Actinver[[#This Row],[TITLES]]*Movimientos_Actinver[[#This Row],[VALUE]]</f>
        <v>0</v>
      </c>
      <c r="I1240" s="1"/>
      <c r="J1240" s="1"/>
      <c r="K1240" s="1"/>
    </row>
    <row r="1241" spans="1:11" x14ac:dyDescent="0.25">
      <c r="A1241" s="5"/>
      <c r="B1241" s="5">
        <f>Movimientos_Actinver[[#This Row],[DATE]]</f>
        <v>0</v>
      </c>
      <c r="C1241" s="6"/>
      <c r="D1241" s="1" t="s">
        <v>22</v>
      </c>
      <c r="E1241" s="1" t="s">
        <v>22</v>
      </c>
      <c r="F1241" s="1"/>
      <c r="G1241" s="1"/>
      <c r="H1241" s="1">
        <f>Movimientos_Actinver[[#This Row],[TITLES]]*Movimientos_Actinver[[#This Row],[VALUE]]</f>
        <v>0</v>
      </c>
      <c r="I1241" s="1"/>
      <c r="J1241" s="1"/>
      <c r="K1241" s="1"/>
    </row>
    <row r="1242" spans="1:11" x14ac:dyDescent="0.25">
      <c r="A1242" s="5"/>
      <c r="B1242" s="5">
        <f>Movimientos_Actinver[[#This Row],[DATE]]</f>
        <v>0</v>
      </c>
      <c r="C1242" s="6"/>
      <c r="D1242" s="1" t="s">
        <v>22</v>
      </c>
      <c r="E1242" s="1" t="s">
        <v>22</v>
      </c>
      <c r="F1242" s="1"/>
      <c r="G1242" s="1"/>
      <c r="H1242" s="1">
        <f>Movimientos_Actinver[[#This Row],[TITLES]]*Movimientos_Actinver[[#This Row],[VALUE]]</f>
        <v>0</v>
      </c>
      <c r="I1242" s="1"/>
      <c r="J1242" s="1"/>
      <c r="K1242" s="1"/>
    </row>
    <row r="1243" spans="1:11" x14ac:dyDescent="0.25">
      <c r="A1243" s="5"/>
      <c r="B1243" s="5">
        <f>Movimientos_Actinver[[#This Row],[DATE]]</f>
        <v>0</v>
      </c>
      <c r="C1243" s="6"/>
      <c r="D1243" s="1" t="s">
        <v>22</v>
      </c>
      <c r="E1243" s="1" t="s">
        <v>22</v>
      </c>
      <c r="F1243" s="1"/>
      <c r="G1243" s="1"/>
      <c r="H1243" s="1">
        <f>Movimientos_Actinver[[#This Row],[TITLES]]*Movimientos_Actinver[[#This Row],[VALUE]]</f>
        <v>0</v>
      </c>
      <c r="I1243" s="1"/>
      <c r="J1243" s="1"/>
      <c r="K1243" s="1"/>
    </row>
    <row r="1244" spans="1:11" x14ac:dyDescent="0.25">
      <c r="A1244" s="5"/>
      <c r="B1244" s="5">
        <f>Movimientos_Actinver[[#This Row],[DATE]]</f>
        <v>0</v>
      </c>
      <c r="C1244" s="6"/>
      <c r="D1244" s="1" t="s">
        <v>22</v>
      </c>
      <c r="E1244" s="1" t="s">
        <v>22</v>
      </c>
      <c r="F1244" s="1"/>
      <c r="G1244" s="1"/>
      <c r="H1244" s="1">
        <f>Movimientos_Actinver[[#This Row],[TITLES]]*Movimientos_Actinver[[#This Row],[VALUE]]</f>
        <v>0</v>
      </c>
      <c r="I1244" s="1"/>
      <c r="J1244" s="1"/>
      <c r="K1244" s="1"/>
    </row>
    <row r="1245" spans="1:11" x14ac:dyDescent="0.25">
      <c r="A1245" s="5"/>
      <c r="B1245" s="5">
        <f>Movimientos_Actinver[[#This Row],[DATE]]</f>
        <v>0</v>
      </c>
      <c r="C1245" s="6"/>
      <c r="D1245" s="1" t="s">
        <v>22</v>
      </c>
      <c r="E1245" s="1" t="s">
        <v>22</v>
      </c>
      <c r="F1245" s="1"/>
      <c r="G1245" s="1"/>
      <c r="H1245" s="1">
        <f>Movimientos_Actinver[[#This Row],[TITLES]]*Movimientos_Actinver[[#This Row],[VALUE]]</f>
        <v>0</v>
      </c>
      <c r="I1245" s="1"/>
      <c r="J1245" s="1"/>
      <c r="K1245" s="1"/>
    </row>
    <row r="1246" spans="1:11" x14ac:dyDescent="0.25">
      <c r="A1246" s="5"/>
      <c r="B1246" s="5">
        <f>Movimientos_Actinver[[#This Row],[DATE]]</f>
        <v>0</v>
      </c>
      <c r="C1246" s="6"/>
      <c r="D1246" s="1" t="s">
        <v>22</v>
      </c>
      <c r="E1246" s="1" t="s">
        <v>22</v>
      </c>
      <c r="F1246" s="1"/>
      <c r="G1246" s="1"/>
      <c r="H1246" s="1">
        <f>Movimientos_Actinver[[#This Row],[TITLES]]*Movimientos_Actinver[[#This Row],[VALUE]]</f>
        <v>0</v>
      </c>
      <c r="I1246" s="1"/>
      <c r="J1246" s="1"/>
      <c r="K1246" s="1"/>
    </row>
    <row r="1247" spans="1:11" x14ac:dyDescent="0.25">
      <c r="A1247" s="5"/>
      <c r="B1247" s="5">
        <f>Movimientos_Actinver[[#This Row],[DATE]]</f>
        <v>0</v>
      </c>
      <c r="C1247" s="6"/>
      <c r="D1247" s="1" t="s">
        <v>22</v>
      </c>
      <c r="E1247" s="1" t="s">
        <v>22</v>
      </c>
      <c r="F1247" s="1"/>
      <c r="G1247" s="1"/>
      <c r="H1247" s="1">
        <f>Movimientos_Actinver[[#This Row],[TITLES]]*Movimientos_Actinver[[#This Row],[VALUE]]</f>
        <v>0</v>
      </c>
      <c r="I1247" s="1"/>
      <c r="J1247" s="1"/>
      <c r="K1247" s="1"/>
    </row>
    <row r="1248" spans="1:11" x14ac:dyDescent="0.25">
      <c r="A1248" s="5"/>
      <c r="B1248" s="5">
        <f>Movimientos_Actinver[[#This Row],[DATE]]</f>
        <v>0</v>
      </c>
      <c r="C1248" s="6"/>
      <c r="D1248" s="1" t="s">
        <v>22</v>
      </c>
      <c r="E1248" s="1" t="s">
        <v>22</v>
      </c>
      <c r="F1248" s="1"/>
      <c r="G1248" s="1"/>
      <c r="H1248" s="1">
        <f>Movimientos_Actinver[[#This Row],[TITLES]]*Movimientos_Actinver[[#This Row],[VALUE]]</f>
        <v>0</v>
      </c>
      <c r="I1248" s="1"/>
      <c r="J1248" s="1"/>
      <c r="K1248" s="1"/>
    </row>
    <row r="1249" spans="1:11" x14ac:dyDescent="0.25">
      <c r="A1249" s="5"/>
      <c r="B1249" s="5">
        <f>Movimientos_Actinver[[#This Row],[DATE]]</f>
        <v>0</v>
      </c>
      <c r="C1249" s="6"/>
      <c r="D1249" s="1" t="s">
        <v>22</v>
      </c>
      <c r="E1249" s="1" t="s">
        <v>22</v>
      </c>
      <c r="F1249" s="1"/>
      <c r="G1249" s="1"/>
      <c r="H1249" s="1">
        <f>Movimientos_Actinver[[#This Row],[TITLES]]*Movimientos_Actinver[[#This Row],[VALUE]]</f>
        <v>0</v>
      </c>
      <c r="I1249" s="1"/>
      <c r="J1249" s="1"/>
      <c r="K1249" s="1"/>
    </row>
    <row r="1250" spans="1:11" x14ac:dyDescent="0.25">
      <c r="A1250" s="5"/>
      <c r="B1250" s="5">
        <f>Movimientos_Actinver[[#This Row],[DATE]]</f>
        <v>0</v>
      </c>
      <c r="C1250" s="6"/>
      <c r="D1250" s="1" t="s">
        <v>22</v>
      </c>
      <c r="E1250" s="1" t="s">
        <v>22</v>
      </c>
      <c r="F1250" s="1"/>
      <c r="G1250" s="1"/>
      <c r="H1250" s="1">
        <f>Movimientos_Actinver[[#This Row],[TITLES]]*Movimientos_Actinver[[#This Row],[VALUE]]</f>
        <v>0</v>
      </c>
      <c r="I1250" s="1"/>
      <c r="J1250" s="1"/>
      <c r="K1250" s="1"/>
    </row>
    <row r="1251" spans="1:11" x14ac:dyDescent="0.25">
      <c r="A1251" s="5"/>
      <c r="B1251" s="5">
        <f>Movimientos_Actinver[[#This Row],[DATE]]</f>
        <v>0</v>
      </c>
      <c r="C1251" s="6"/>
      <c r="D1251" s="1" t="s">
        <v>22</v>
      </c>
      <c r="E1251" s="1" t="s">
        <v>22</v>
      </c>
      <c r="F1251" s="1"/>
      <c r="G1251" s="1"/>
      <c r="H1251" s="1">
        <f>Movimientos_Actinver[[#This Row],[TITLES]]*Movimientos_Actinver[[#This Row],[VALUE]]</f>
        <v>0</v>
      </c>
      <c r="I1251" s="1"/>
      <c r="J1251" s="1"/>
      <c r="K1251" s="1"/>
    </row>
    <row r="1252" spans="1:11" x14ac:dyDescent="0.25">
      <c r="A1252" s="5"/>
      <c r="B1252" s="5">
        <f>Movimientos_Actinver[[#This Row],[DATE]]</f>
        <v>0</v>
      </c>
      <c r="C1252" s="6"/>
      <c r="D1252" s="1" t="s">
        <v>22</v>
      </c>
      <c r="E1252" s="1" t="s">
        <v>22</v>
      </c>
      <c r="F1252" s="1"/>
      <c r="G1252" s="1"/>
      <c r="H1252" s="1">
        <f>Movimientos_Actinver[[#This Row],[TITLES]]*Movimientos_Actinver[[#This Row],[VALUE]]</f>
        <v>0</v>
      </c>
      <c r="I1252" s="1"/>
      <c r="J1252" s="1"/>
      <c r="K1252" s="1"/>
    </row>
    <row r="1253" spans="1:11" x14ac:dyDescent="0.25">
      <c r="A1253" s="5"/>
      <c r="B1253" s="5">
        <f>Movimientos_Actinver[[#This Row],[DATE]]</f>
        <v>0</v>
      </c>
      <c r="C1253" s="6"/>
      <c r="D1253" s="1" t="s">
        <v>22</v>
      </c>
      <c r="E1253" s="1" t="s">
        <v>22</v>
      </c>
      <c r="F1253" s="1"/>
      <c r="G1253" s="1"/>
      <c r="H1253" s="1">
        <f>Movimientos_Actinver[[#This Row],[TITLES]]*Movimientos_Actinver[[#This Row],[VALUE]]</f>
        <v>0</v>
      </c>
      <c r="I1253" s="1"/>
      <c r="J1253" s="1"/>
      <c r="K1253" s="1"/>
    </row>
    <row r="1254" spans="1:11" x14ac:dyDescent="0.25">
      <c r="A1254" s="5"/>
      <c r="B1254" s="5">
        <f>Movimientos_Actinver[[#This Row],[DATE]]</f>
        <v>0</v>
      </c>
      <c r="C1254" s="6"/>
      <c r="D1254" s="1" t="s">
        <v>22</v>
      </c>
      <c r="E1254" s="1" t="s">
        <v>22</v>
      </c>
      <c r="F1254" s="1"/>
      <c r="G1254" s="1"/>
      <c r="H1254" s="1">
        <f>Movimientos_Actinver[[#This Row],[TITLES]]*Movimientos_Actinver[[#This Row],[VALUE]]</f>
        <v>0</v>
      </c>
      <c r="I1254" s="1"/>
      <c r="J1254" s="1"/>
      <c r="K1254" s="1"/>
    </row>
    <row r="1255" spans="1:11" x14ac:dyDescent="0.25">
      <c r="A1255" s="5"/>
      <c r="B1255" s="5">
        <f>Movimientos_Actinver[[#This Row],[DATE]]</f>
        <v>0</v>
      </c>
      <c r="C1255" s="6"/>
      <c r="D1255" s="1" t="s">
        <v>22</v>
      </c>
      <c r="E1255" s="1" t="s">
        <v>22</v>
      </c>
      <c r="F1255" s="1"/>
      <c r="G1255" s="1"/>
      <c r="H1255" s="1">
        <f>Movimientos_Actinver[[#This Row],[TITLES]]*Movimientos_Actinver[[#This Row],[VALUE]]</f>
        <v>0</v>
      </c>
      <c r="I1255" s="1"/>
      <c r="J1255" s="1"/>
      <c r="K1255" s="1"/>
    </row>
    <row r="1256" spans="1:11" x14ac:dyDescent="0.25">
      <c r="A1256" s="5"/>
      <c r="B1256" s="5">
        <f>Movimientos_Actinver[[#This Row],[DATE]]</f>
        <v>0</v>
      </c>
      <c r="C1256" s="6"/>
      <c r="D1256" s="1" t="s">
        <v>22</v>
      </c>
      <c r="E1256" s="1" t="s">
        <v>22</v>
      </c>
      <c r="F1256" s="1"/>
      <c r="G1256" s="1"/>
      <c r="H1256" s="1">
        <f>Movimientos_Actinver[[#This Row],[TITLES]]*Movimientos_Actinver[[#This Row],[VALUE]]</f>
        <v>0</v>
      </c>
      <c r="I1256" s="1"/>
      <c r="J1256" s="1"/>
      <c r="K1256" s="1"/>
    </row>
    <row r="1257" spans="1:11" x14ac:dyDescent="0.25">
      <c r="A1257" s="5"/>
      <c r="B1257" s="5">
        <f>Movimientos_Actinver[[#This Row],[DATE]]</f>
        <v>0</v>
      </c>
      <c r="C1257" s="6"/>
      <c r="D1257" s="1" t="s">
        <v>22</v>
      </c>
      <c r="E1257" s="1" t="s">
        <v>22</v>
      </c>
      <c r="F1257" s="1"/>
      <c r="G1257" s="1"/>
      <c r="H1257" s="1">
        <f>Movimientos_Actinver[[#This Row],[TITLES]]*Movimientos_Actinver[[#This Row],[VALUE]]</f>
        <v>0</v>
      </c>
      <c r="I1257" s="1"/>
      <c r="J1257" s="1"/>
      <c r="K1257" s="1"/>
    </row>
    <row r="1258" spans="1:11" x14ac:dyDescent="0.25">
      <c r="A1258" s="5"/>
      <c r="B1258" s="5">
        <f>Movimientos_Actinver[[#This Row],[DATE]]</f>
        <v>0</v>
      </c>
      <c r="C1258" s="6"/>
      <c r="D1258" s="1" t="s">
        <v>22</v>
      </c>
      <c r="E1258" s="1" t="s">
        <v>22</v>
      </c>
      <c r="F1258" s="1"/>
      <c r="G1258" s="1"/>
      <c r="H1258" s="1">
        <f>Movimientos_Actinver[[#This Row],[TITLES]]*Movimientos_Actinver[[#This Row],[VALUE]]</f>
        <v>0</v>
      </c>
      <c r="I1258" s="1"/>
      <c r="J1258" s="1"/>
      <c r="K1258" s="1"/>
    </row>
    <row r="1259" spans="1:11" x14ac:dyDescent="0.25">
      <c r="A1259" s="5"/>
      <c r="B1259" s="5">
        <f>Movimientos_Actinver[[#This Row],[DATE]]</f>
        <v>0</v>
      </c>
      <c r="C1259" s="6"/>
      <c r="D1259" s="1" t="s">
        <v>22</v>
      </c>
      <c r="E1259" s="1" t="s">
        <v>22</v>
      </c>
      <c r="F1259" s="1"/>
      <c r="G1259" s="1"/>
      <c r="H1259" s="1">
        <f>Movimientos_Actinver[[#This Row],[TITLES]]*Movimientos_Actinver[[#This Row],[VALUE]]</f>
        <v>0</v>
      </c>
      <c r="I1259" s="1"/>
      <c r="J1259" s="1"/>
      <c r="K1259" s="1"/>
    </row>
    <row r="1260" spans="1:11" x14ac:dyDescent="0.25">
      <c r="A1260" s="5"/>
      <c r="B1260" s="5">
        <f>Movimientos_Actinver[[#This Row],[DATE]]</f>
        <v>0</v>
      </c>
      <c r="C1260" s="6"/>
      <c r="D1260" s="1" t="s">
        <v>22</v>
      </c>
      <c r="E1260" s="1" t="s">
        <v>22</v>
      </c>
      <c r="F1260" s="1"/>
      <c r="G1260" s="1"/>
      <c r="H1260" s="1">
        <f>Movimientos_Actinver[[#This Row],[TITLES]]*Movimientos_Actinver[[#This Row],[VALUE]]</f>
        <v>0</v>
      </c>
      <c r="I1260" s="1"/>
      <c r="J1260" s="1"/>
      <c r="K1260" s="1"/>
    </row>
    <row r="1261" spans="1:11" x14ac:dyDescent="0.25">
      <c r="A1261" s="5"/>
      <c r="B1261" s="5">
        <f>Movimientos_Actinver[[#This Row],[DATE]]</f>
        <v>0</v>
      </c>
      <c r="C1261" s="6"/>
      <c r="D1261" s="1" t="s">
        <v>22</v>
      </c>
      <c r="E1261" s="1" t="s">
        <v>22</v>
      </c>
      <c r="F1261" s="1"/>
      <c r="G1261" s="1"/>
      <c r="H1261" s="1">
        <f>Movimientos_Actinver[[#This Row],[TITLES]]*Movimientos_Actinver[[#This Row],[VALUE]]</f>
        <v>0</v>
      </c>
      <c r="I1261" s="1"/>
      <c r="J1261" s="1"/>
      <c r="K1261" s="1"/>
    </row>
    <row r="1262" spans="1:11" x14ac:dyDescent="0.25">
      <c r="A1262" s="5"/>
      <c r="B1262" s="5">
        <f>Movimientos_Actinver[[#This Row],[DATE]]</f>
        <v>0</v>
      </c>
      <c r="C1262" s="6"/>
      <c r="D1262" s="1" t="s">
        <v>22</v>
      </c>
      <c r="E1262" s="1" t="s">
        <v>22</v>
      </c>
      <c r="F1262" s="1"/>
      <c r="G1262" s="1"/>
      <c r="H1262" s="1">
        <f>Movimientos_Actinver[[#This Row],[TITLES]]*Movimientos_Actinver[[#This Row],[VALUE]]</f>
        <v>0</v>
      </c>
      <c r="I1262" s="1"/>
      <c r="J1262" s="1"/>
      <c r="K1262" s="1"/>
    </row>
    <row r="1263" spans="1:11" x14ac:dyDescent="0.25">
      <c r="A1263" s="5"/>
      <c r="B1263" s="5">
        <f>Movimientos_Actinver[[#This Row],[DATE]]</f>
        <v>0</v>
      </c>
      <c r="C1263" s="6"/>
      <c r="D1263" s="1" t="s">
        <v>22</v>
      </c>
      <c r="E1263" s="1" t="s">
        <v>22</v>
      </c>
      <c r="F1263" s="1"/>
      <c r="G1263" s="1"/>
      <c r="H1263" s="1">
        <f>Movimientos_Actinver[[#This Row],[TITLES]]*Movimientos_Actinver[[#This Row],[VALUE]]</f>
        <v>0</v>
      </c>
      <c r="I1263" s="1"/>
      <c r="J1263" s="1"/>
      <c r="K1263" s="1"/>
    </row>
    <row r="1264" spans="1:11" x14ac:dyDescent="0.25">
      <c r="A1264" s="5"/>
      <c r="B1264" s="5">
        <f>Movimientos_Actinver[[#This Row],[DATE]]</f>
        <v>0</v>
      </c>
      <c r="C1264" s="6"/>
      <c r="D1264" s="1" t="s">
        <v>22</v>
      </c>
      <c r="E1264" s="1" t="s">
        <v>22</v>
      </c>
      <c r="F1264" s="1"/>
      <c r="G1264" s="1"/>
      <c r="H1264" s="1">
        <f>Movimientos_Actinver[[#This Row],[TITLES]]*Movimientos_Actinver[[#This Row],[VALUE]]</f>
        <v>0</v>
      </c>
      <c r="I1264" s="1"/>
      <c r="J1264" s="1"/>
      <c r="K1264" s="1"/>
    </row>
    <row r="1265" spans="1:11" x14ac:dyDescent="0.25">
      <c r="A1265" s="5"/>
      <c r="B1265" s="5">
        <f>Movimientos_Actinver[[#This Row],[DATE]]</f>
        <v>0</v>
      </c>
      <c r="C1265" s="6"/>
      <c r="D1265" s="1" t="s">
        <v>22</v>
      </c>
      <c r="E1265" s="1" t="s">
        <v>22</v>
      </c>
      <c r="F1265" s="1"/>
      <c r="G1265" s="1"/>
      <c r="H1265" s="1">
        <f>Movimientos_Actinver[[#This Row],[TITLES]]*Movimientos_Actinver[[#This Row],[VALUE]]</f>
        <v>0</v>
      </c>
      <c r="I1265" s="1"/>
      <c r="J1265" s="1"/>
      <c r="K1265" s="1"/>
    </row>
    <row r="1266" spans="1:11" x14ac:dyDescent="0.25">
      <c r="A1266" s="5"/>
      <c r="B1266" s="5">
        <f>Movimientos_Actinver[[#This Row],[DATE]]</f>
        <v>0</v>
      </c>
      <c r="C1266" s="6"/>
      <c r="D1266" s="1" t="s">
        <v>22</v>
      </c>
      <c r="E1266" s="1" t="s">
        <v>22</v>
      </c>
      <c r="F1266" s="1"/>
      <c r="G1266" s="1"/>
      <c r="H1266" s="1">
        <f>Movimientos_Actinver[[#This Row],[TITLES]]*Movimientos_Actinver[[#This Row],[VALUE]]</f>
        <v>0</v>
      </c>
      <c r="I1266" s="1"/>
      <c r="J1266" s="1"/>
      <c r="K1266" s="1"/>
    </row>
    <row r="1267" spans="1:11" x14ac:dyDescent="0.25">
      <c r="A1267" s="5"/>
      <c r="B1267" s="5">
        <f>Movimientos_Actinver[[#This Row],[DATE]]</f>
        <v>0</v>
      </c>
      <c r="C1267" s="6"/>
      <c r="D1267" s="1" t="s">
        <v>22</v>
      </c>
      <c r="E1267" s="1" t="s">
        <v>22</v>
      </c>
      <c r="F1267" s="1"/>
      <c r="G1267" s="1"/>
      <c r="H1267" s="1">
        <f>Movimientos_Actinver[[#This Row],[TITLES]]*Movimientos_Actinver[[#This Row],[VALUE]]</f>
        <v>0</v>
      </c>
      <c r="I1267" s="1"/>
      <c r="J1267" s="1"/>
      <c r="K1267" s="1"/>
    </row>
    <row r="1268" spans="1:11" x14ac:dyDescent="0.25">
      <c r="A1268" s="5"/>
      <c r="B1268" s="5">
        <f>Movimientos_Actinver[[#This Row],[DATE]]</f>
        <v>0</v>
      </c>
      <c r="C1268" s="6"/>
      <c r="D1268" s="1" t="s">
        <v>22</v>
      </c>
      <c r="E1268" s="1" t="s">
        <v>22</v>
      </c>
      <c r="F1268" s="1"/>
      <c r="G1268" s="1"/>
      <c r="H1268" s="1">
        <f>Movimientos_Actinver[[#This Row],[TITLES]]*Movimientos_Actinver[[#This Row],[VALUE]]</f>
        <v>0</v>
      </c>
      <c r="I1268" s="1"/>
      <c r="J1268" s="1"/>
      <c r="K1268" s="1"/>
    </row>
    <row r="1269" spans="1:11" x14ac:dyDescent="0.25">
      <c r="A1269" s="5"/>
      <c r="B1269" s="5">
        <f>Movimientos_Actinver[[#This Row],[DATE]]</f>
        <v>0</v>
      </c>
      <c r="C1269" s="6"/>
      <c r="D1269" s="1" t="s">
        <v>22</v>
      </c>
      <c r="E1269" s="1" t="s">
        <v>22</v>
      </c>
      <c r="F1269" s="1"/>
      <c r="G1269" s="1"/>
      <c r="H1269" s="1">
        <f>Movimientos_Actinver[[#This Row],[TITLES]]*Movimientos_Actinver[[#This Row],[VALUE]]</f>
        <v>0</v>
      </c>
      <c r="I1269" s="1"/>
      <c r="J1269" s="1"/>
      <c r="K1269" s="1"/>
    </row>
    <row r="1270" spans="1:11" x14ac:dyDescent="0.25">
      <c r="A1270" s="5"/>
      <c r="B1270" s="5">
        <f>Movimientos_Actinver[[#This Row],[DATE]]</f>
        <v>0</v>
      </c>
      <c r="C1270" s="6"/>
      <c r="D1270" s="1" t="s">
        <v>22</v>
      </c>
      <c r="E1270" s="1" t="s">
        <v>22</v>
      </c>
      <c r="F1270" s="1"/>
      <c r="G1270" s="1"/>
      <c r="H1270" s="1">
        <f>Movimientos_Actinver[[#This Row],[TITLES]]*Movimientos_Actinver[[#This Row],[VALUE]]</f>
        <v>0</v>
      </c>
      <c r="I1270" s="1"/>
      <c r="J1270" s="1"/>
      <c r="K1270" s="1"/>
    </row>
    <row r="1271" spans="1:11" x14ac:dyDescent="0.25">
      <c r="A1271" s="5"/>
      <c r="B1271" s="5">
        <f>Movimientos_Actinver[[#This Row],[DATE]]</f>
        <v>0</v>
      </c>
      <c r="C1271" s="6"/>
      <c r="D1271" s="1" t="s">
        <v>22</v>
      </c>
      <c r="E1271" s="1" t="s">
        <v>22</v>
      </c>
      <c r="F1271" s="1"/>
      <c r="G1271" s="1"/>
      <c r="H1271" s="1">
        <f>Movimientos_Actinver[[#This Row],[TITLES]]*Movimientos_Actinver[[#This Row],[VALUE]]</f>
        <v>0</v>
      </c>
      <c r="I1271" s="1"/>
      <c r="J1271" s="1"/>
      <c r="K1271" s="1"/>
    </row>
    <row r="1272" spans="1:11" x14ac:dyDescent="0.25">
      <c r="A1272" s="5"/>
      <c r="B1272" s="5">
        <f>Movimientos_Actinver[[#This Row],[DATE]]</f>
        <v>0</v>
      </c>
      <c r="C1272" s="6"/>
      <c r="D1272" s="1" t="s">
        <v>22</v>
      </c>
      <c r="E1272" s="1" t="s">
        <v>22</v>
      </c>
      <c r="F1272" s="1"/>
      <c r="G1272" s="1"/>
      <c r="H1272" s="1">
        <f>Movimientos_Actinver[[#This Row],[TITLES]]*Movimientos_Actinver[[#This Row],[VALUE]]</f>
        <v>0</v>
      </c>
      <c r="I1272" s="1"/>
      <c r="J1272" s="1"/>
      <c r="K1272" s="1"/>
    </row>
    <row r="1273" spans="1:11" x14ac:dyDescent="0.25">
      <c r="A1273" s="5"/>
      <c r="B1273" s="5">
        <f>Movimientos_Actinver[[#This Row],[DATE]]</f>
        <v>0</v>
      </c>
      <c r="C1273" s="6"/>
      <c r="D1273" s="1" t="s">
        <v>1722</v>
      </c>
      <c r="E1273" s="1" t="s">
        <v>22</v>
      </c>
      <c r="F1273" s="1"/>
      <c r="G1273" s="1"/>
      <c r="H1273" s="1">
        <f>Movimientos_Actinver[[#This Row],[TITLES]]*Movimientos_Actinver[[#This Row],[VALUE]]</f>
        <v>0</v>
      </c>
      <c r="I1273" s="1"/>
      <c r="J1273" s="1"/>
      <c r="K1273" s="1"/>
    </row>
    <row r="1274" spans="1:11" x14ac:dyDescent="0.25">
      <c r="A1274" s="5"/>
      <c r="B1274" s="5">
        <f>Movimientos_Actinver[[#This Row],[DATE]]</f>
        <v>0</v>
      </c>
      <c r="C1274" s="6"/>
      <c r="D1274" s="1" t="s">
        <v>22</v>
      </c>
      <c r="E1274" s="1" t="s">
        <v>22</v>
      </c>
      <c r="F1274" s="1"/>
      <c r="G1274" s="1"/>
      <c r="H1274" s="1">
        <f>Movimientos_Actinver[[#This Row],[TITLES]]*Movimientos_Actinver[[#This Row],[VALUE]]</f>
        <v>0</v>
      </c>
      <c r="I1274" s="1"/>
      <c r="J1274" s="1"/>
      <c r="K1274" s="1"/>
    </row>
    <row r="1275" spans="1:11" x14ac:dyDescent="0.25">
      <c r="A1275" s="5"/>
      <c r="B1275" s="5">
        <f>Movimientos_Actinver[[#This Row],[DATE]]</f>
        <v>0</v>
      </c>
      <c r="C1275" s="6"/>
      <c r="D1275" s="1" t="s">
        <v>22</v>
      </c>
      <c r="E1275" s="1" t="s">
        <v>22</v>
      </c>
      <c r="F1275" s="1"/>
      <c r="G1275" s="1"/>
      <c r="H1275" s="1">
        <f>Movimientos_Actinver[[#This Row],[TITLES]]*Movimientos_Actinver[[#This Row],[VALUE]]</f>
        <v>0</v>
      </c>
      <c r="I1275" s="1"/>
      <c r="J1275" s="1"/>
      <c r="K1275" s="1"/>
    </row>
    <row r="1276" spans="1:11" x14ac:dyDescent="0.25">
      <c r="A1276" s="5"/>
      <c r="B1276" s="5">
        <f>Movimientos_Actinver[[#This Row],[DATE]]</f>
        <v>0</v>
      </c>
      <c r="C1276" s="6"/>
      <c r="D1276" s="1" t="s">
        <v>22</v>
      </c>
      <c r="E1276" s="1" t="s">
        <v>22</v>
      </c>
      <c r="F1276" s="1"/>
      <c r="G1276" s="1"/>
      <c r="H1276" s="1">
        <f>Movimientos_Actinver[[#This Row],[TITLES]]*Movimientos_Actinver[[#This Row],[VALUE]]</f>
        <v>0</v>
      </c>
      <c r="I1276" s="1"/>
      <c r="J1276" s="1"/>
      <c r="K1276" s="1"/>
    </row>
    <row r="1277" spans="1:11" x14ac:dyDescent="0.25">
      <c r="A1277" s="5"/>
      <c r="B1277" s="5">
        <f>Movimientos_Actinver[[#This Row],[DATE]]</f>
        <v>0</v>
      </c>
      <c r="C1277" s="6"/>
      <c r="D1277" s="1" t="s">
        <v>22</v>
      </c>
      <c r="E1277" s="1" t="s">
        <v>22</v>
      </c>
      <c r="F1277" s="1"/>
      <c r="G1277" s="1"/>
      <c r="H1277" s="1">
        <f>Movimientos_Actinver[[#This Row],[TITLES]]*Movimientos_Actinver[[#This Row],[VALUE]]</f>
        <v>0</v>
      </c>
      <c r="I1277" s="1"/>
      <c r="J1277" s="1"/>
      <c r="K1277" s="1"/>
    </row>
    <row r="1278" spans="1:11" x14ac:dyDescent="0.25">
      <c r="A1278" s="5"/>
      <c r="B1278" s="5">
        <f>Movimientos_Actinver[[#This Row],[DATE]]</f>
        <v>0</v>
      </c>
      <c r="C1278" s="6"/>
      <c r="D1278" s="1" t="s">
        <v>22</v>
      </c>
      <c r="E1278" s="1" t="s">
        <v>22</v>
      </c>
      <c r="F1278" s="1"/>
      <c r="G1278" s="1"/>
      <c r="H1278" s="1">
        <f>Movimientos_Actinver[[#This Row],[TITLES]]*Movimientos_Actinver[[#This Row],[VALUE]]</f>
        <v>0</v>
      </c>
      <c r="I1278" s="1"/>
      <c r="J1278" s="1"/>
      <c r="K1278" s="1"/>
    </row>
    <row r="1279" spans="1:11" x14ac:dyDescent="0.25">
      <c r="A1279" s="5"/>
      <c r="B1279" s="5">
        <f>Movimientos_Actinver[[#This Row],[DATE]]</f>
        <v>0</v>
      </c>
      <c r="C1279" s="6"/>
      <c r="D1279" s="1" t="s">
        <v>22</v>
      </c>
      <c r="E1279" s="1" t="s">
        <v>22</v>
      </c>
      <c r="F1279" s="1"/>
      <c r="G1279" s="1"/>
      <c r="H1279" s="1">
        <f>Movimientos_Actinver[[#This Row],[TITLES]]*Movimientos_Actinver[[#This Row],[VALUE]]</f>
        <v>0</v>
      </c>
      <c r="I1279" s="1"/>
      <c r="J1279" s="1"/>
      <c r="K1279" s="1"/>
    </row>
    <row r="1280" spans="1:11" x14ac:dyDescent="0.25">
      <c r="A1280" s="5"/>
      <c r="B1280" s="5">
        <f>Movimientos_Actinver[[#This Row],[DATE]]</f>
        <v>0</v>
      </c>
      <c r="C1280" s="6"/>
      <c r="D1280" s="1" t="s">
        <v>22</v>
      </c>
      <c r="E1280" s="1" t="s">
        <v>22</v>
      </c>
      <c r="F1280" s="1"/>
      <c r="G1280" s="1"/>
      <c r="H1280" s="1">
        <f>Movimientos_Actinver[[#This Row],[TITLES]]*Movimientos_Actinver[[#This Row],[VALUE]]</f>
        <v>0</v>
      </c>
      <c r="I1280" s="1"/>
      <c r="J1280" s="1"/>
      <c r="K1280" s="1"/>
    </row>
    <row r="1281" spans="1:11" x14ac:dyDescent="0.25">
      <c r="A1281" s="5"/>
      <c r="B1281" s="5">
        <f>Movimientos_Actinver[[#This Row],[DATE]]</f>
        <v>0</v>
      </c>
      <c r="C1281" s="6"/>
      <c r="D1281" s="1" t="s">
        <v>22</v>
      </c>
      <c r="E1281" s="1" t="s">
        <v>22</v>
      </c>
      <c r="F1281" s="1"/>
      <c r="G1281" s="1"/>
      <c r="H1281" s="1">
        <f>Movimientos_Actinver[[#This Row],[TITLES]]*Movimientos_Actinver[[#This Row],[VALUE]]</f>
        <v>0</v>
      </c>
      <c r="I1281" s="1"/>
      <c r="J1281" s="1"/>
      <c r="K1281" s="1"/>
    </row>
    <row r="1282" spans="1:11" x14ac:dyDescent="0.25">
      <c r="A1282" s="5"/>
      <c r="B1282" s="5">
        <f>Movimientos_Actinver[[#This Row],[DATE]]</f>
        <v>0</v>
      </c>
      <c r="C1282" s="6"/>
      <c r="D1282" s="1" t="s">
        <v>22</v>
      </c>
      <c r="E1282" s="1" t="s">
        <v>22</v>
      </c>
      <c r="F1282" s="1"/>
      <c r="G1282" s="1"/>
      <c r="H1282" s="1">
        <f>Movimientos_Actinver[[#This Row],[TITLES]]*Movimientos_Actinver[[#This Row],[VALUE]]</f>
        <v>0</v>
      </c>
      <c r="I1282" s="1"/>
      <c r="J1282" s="1"/>
      <c r="K1282" s="1"/>
    </row>
    <row r="1283" spans="1:11" x14ac:dyDescent="0.25">
      <c r="A1283" s="5"/>
      <c r="B1283" s="5">
        <f>Movimientos_Actinver[[#This Row],[DATE]]</f>
        <v>0</v>
      </c>
      <c r="C1283" s="6"/>
      <c r="D1283" s="1" t="s">
        <v>22</v>
      </c>
      <c r="E1283" s="1" t="s">
        <v>22</v>
      </c>
      <c r="F1283" s="1"/>
      <c r="G1283" s="1"/>
      <c r="H1283" s="1">
        <f>Movimientos_Actinver[[#This Row],[TITLES]]*Movimientos_Actinver[[#This Row],[VALUE]]</f>
        <v>0</v>
      </c>
      <c r="I1283" s="1"/>
      <c r="J1283" s="1"/>
      <c r="K1283" s="1"/>
    </row>
    <row r="1284" spans="1:11" x14ac:dyDescent="0.25">
      <c r="A1284" s="5"/>
      <c r="B1284" s="5">
        <f>Movimientos_Actinver[[#This Row],[DATE]]</f>
        <v>0</v>
      </c>
      <c r="C1284" s="6"/>
      <c r="D1284" s="1" t="s">
        <v>22</v>
      </c>
      <c r="E1284" s="1" t="s">
        <v>22</v>
      </c>
      <c r="F1284" s="1"/>
      <c r="G1284" s="1"/>
      <c r="H1284" s="1">
        <f>Movimientos_Actinver[[#This Row],[TITLES]]*Movimientos_Actinver[[#This Row],[VALUE]]</f>
        <v>0</v>
      </c>
      <c r="I1284" s="1"/>
      <c r="J1284" s="1"/>
      <c r="K1284" s="1"/>
    </row>
    <row r="1285" spans="1:11" x14ac:dyDescent="0.25">
      <c r="A1285" s="5"/>
      <c r="B1285" s="5">
        <f>Movimientos_Actinver[[#This Row],[DATE]]</f>
        <v>0</v>
      </c>
      <c r="C1285" s="6"/>
      <c r="D1285" s="1" t="s">
        <v>22</v>
      </c>
      <c r="E1285" s="1" t="s">
        <v>22</v>
      </c>
      <c r="F1285" s="1"/>
      <c r="G1285" s="1"/>
      <c r="H1285" s="1">
        <f>Movimientos_Actinver[[#This Row],[TITLES]]*Movimientos_Actinver[[#This Row],[VALUE]]</f>
        <v>0</v>
      </c>
      <c r="I1285" s="1"/>
      <c r="J1285" s="1"/>
      <c r="K1285" s="1"/>
    </row>
    <row r="1286" spans="1:11" x14ac:dyDescent="0.25">
      <c r="A1286" s="5"/>
      <c r="B1286" s="5">
        <f>Movimientos_Actinver[[#This Row],[DATE]]</f>
        <v>0</v>
      </c>
      <c r="C1286" s="6"/>
      <c r="D1286" s="1" t="s">
        <v>22</v>
      </c>
      <c r="E1286" s="1" t="s">
        <v>22</v>
      </c>
      <c r="F1286" s="1"/>
      <c r="G1286" s="1"/>
      <c r="H1286" s="1">
        <f>Movimientos_Actinver[[#This Row],[TITLES]]*Movimientos_Actinver[[#This Row],[VALUE]]</f>
        <v>0</v>
      </c>
      <c r="I1286" s="1"/>
      <c r="J1286" s="1"/>
      <c r="K1286" s="1"/>
    </row>
    <row r="1287" spans="1:11" x14ac:dyDescent="0.25">
      <c r="A1287" s="5"/>
      <c r="B1287" s="5">
        <f>Movimientos_Actinver[[#This Row],[DATE]]</f>
        <v>0</v>
      </c>
      <c r="C1287" s="6"/>
      <c r="D1287" s="1" t="s">
        <v>22</v>
      </c>
      <c r="E1287" s="1" t="s">
        <v>22</v>
      </c>
      <c r="F1287" s="1"/>
      <c r="G1287" s="1"/>
      <c r="H1287" s="1">
        <f>Movimientos_Actinver[[#This Row],[TITLES]]*Movimientos_Actinver[[#This Row],[VALUE]]</f>
        <v>0</v>
      </c>
      <c r="I1287" s="1"/>
      <c r="J1287" s="1"/>
      <c r="K1287" s="1"/>
    </row>
    <row r="1288" spans="1:11" x14ac:dyDescent="0.25">
      <c r="A1288" s="5"/>
      <c r="B1288" s="5">
        <f>Movimientos_Actinver[[#This Row],[DATE]]</f>
        <v>0</v>
      </c>
      <c r="C1288" s="6"/>
      <c r="D1288" s="1" t="s">
        <v>22</v>
      </c>
      <c r="E1288" s="1" t="s">
        <v>22</v>
      </c>
      <c r="F1288" s="1"/>
      <c r="G1288" s="1"/>
      <c r="H1288" s="1">
        <f>Movimientos_Actinver[[#This Row],[TITLES]]*Movimientos_Actinver[[#This Row],[VALUE]]</f>
        <v>0</v>
      </c>
      <c r="I1288" s="1"/>
      <c r="J1288" s="1"/>
      <c r="K1288" s="1"/>
    </row>
    <row r="1289" spans="1:11" x14ac:dyDescent="0.25">
      <c r="A1289" s="5"/>
      <c r="B1289" s="5">
        <f>Movimientos_Actinver[[#This Row],[DATE]]</f>
        <v>0</v>
      </c>
      <c r="C1289" s="6"/>
      <c r="D1289" s="1" t="s">
        <v>22</v>
      </c>
      <c r="E1289" s="1" t="s">
        <v>22</v>
      </c>
      <c r="F1289" s="1"/>
      <c r="G1289" s="1"/>
      <c r="H1289" s="1">
        <f>Movimientos_Actinver[[#This Row],[TITLES]]*Movimientos_Actinver[[#This Row],[VALUE]]</f>
        <v>0</v>
      </c>
      <c r="I1289" s="1"/>
      <c r="J1289" s="1"/>
      <c r="K1289" s="1"/>
    </row>
    <row r="1290" spans="1:11" x14ac:dyDescent="0.25">
      <c r="A1290" s="5"/>
      <c r="B1290" s="5">
        <f>Movimientos_Actinver[[#This Row],[DATE]]</f>
        <v>0</v>
      </c>
      <c r="C1290" s="6"/>
      <c r="D1290" s="1" t="s">
        <v>22</v>
      </c>
      <c r="E1290" s="1" t="s">
        <v>22</v>
      </c>
      <c r="F1290" s="1"/>
      <c r="G1290" s="1"/>
      <c r="H1290" s="1">
        <f>Movimientos_Actinver[[#This Row],[TITLES]]*Movimientos_Actinver[[#This Row],[VALUE]]</f>
        <v>0</v>
      </c>
      <c r="I1290" s="1"/>
      <c r="J1290" s="1"/>
      <c r="K1290" s="1"/>
    </row>
    <row r="1291" spans="1:11" x14ac:dyDescent="0.25">
      <c r="A1291" s="5"/>
      <c r="B1291" s="5">
        <f>Movimientos_Actinver[[#This Row],[DATE]]</f>
        <v>0</v>
      </c>
      <c r="C1291" s="6"/>
      <c r="D1291" s="1" t="s">
        <v>22</v>
      </c>
      <c r="E1291" s="1" t="s">
        <v>22</v>
      </c>
      <c r="F1291" s="1"/>
      <c r="G1291" s="1"/>
      <c r="H1291" s="1">
        <f>Movimientos_Actinver[[#This Row],[TITLES]]*Movimientos_Actinver[[#This Row],[VALUE]]</f>
        <v>0</v>
      </c>
      <c r="I1291" s="1"/>
      <c r="J1291" s="1"/>
      <c r="K1291" s="1"/>
    </row>
    <row r="1292" spans="1:11" x14ac:dyDescent="0.25">
      <c r="A1292" s="5"/>
      <c r="B1292" s="5">
        <f>Movimientos_Actinver[[#This Row],[DATE]]</f>
        <v>0</v>
      </c>
      <c r="C1292" s="6"/>
      <c r="D1292" s="1" t="s">
        <v>22</v>
      </c>
      <c r="E1292" s="1" t="s">
        <v>22</v>
      </c>
      <c r="F1292" s="1"/>
      <c r="G1292" s="1"/>
      <c r="H1292" s="1">
        <f>Movimientos_Actinver[[#This Row],[TITLES]]*Movimientos_Actinver[[#This Row],[VALUE]]</f>
        <v>0</v>
      </c>
      <c r="I1292" s="1"/>
      <c r="J1292" s="1"/>
      <c r="K1292" s="1"/>
    </row>
    <row r="1293" spans="1:11" x14ac:dyDescent="0.25">
      <c r="A1293" s="5"/>
      <c r="B1293" s="5">
        <f>Movimientos_Actinver[[#This Row],[DATE]]</f>
        <v>0</v>
      </c>
      <c r="C1293" s="6"/>
      <c r="D1293" s="1" t="s">
        <v>22</v>
      </c>
      <c r="E1293" s="1" t="s">
        <v>22</v>
      </c>
      <c r="F1293" s="1"/>
      <c r="G1293" s="1"/>
      <c r="H1293" s="1">
        <f>Movimientos_Actinver[[#This Row],[TITLES]]*Movimientos_Actinver[[#This Row],[VALUE]]</f>
        <v>0</v>
      </c>
      <c r="I1293" s="1"/>
      <c r="J1293" s="1"/>
      <c r="K1293" s="1"/>
    </row>
    <row r="1294" spans="1:11" x14ac:dyDescent="0.25">
      <c r="A1294" s="5"/>
      <c r="B1294" s="5">
        <f>Movimientos_Actinver[[#This Row],[DATE]]</f>
        <v>0</v>
      </c>
      <c r="C1294" s="6"/>
      <c r="D1294" s="1" t="s">
        <v>22</v>
      </c>
      <c r="E1294" s="1" t="s">
        <v>22</v>
      </c>
      <c r="F1294" s="1"/>
      <c r="G1294" s="1"/>
      <c r="H1294" s="1">
        <f>Movimientos_Actinver[[#This Row],[TITLES]]*Movimientos_Actinver[[#This Row],[VALUE]]</f>
        <v>0</v>
      </c>
      <c r="I1294" s="1"/>
      <c r="J1294" s="1"/>
      <c r="K1294" s="1"/>
    </row>
    <row r="1295" spans="1:11" x14ac:dyDescent="0.25">
      <c r="A1295" s="5"/>
      <c r="B1295" s="5">
        <f>Movimientos_Actinver[[#This Row],[DATE]]</f>
        <v>0</v>
      </c>
      <c r="C1295" s="6"/>
      <c r="D1295" s="1" t="s">
        <v>22</v>
      </c>
      <c r="E1295" s="1" t="s">
        <v>22</v>
      </c>
      <c r="F1295" s="1"/>
      <c r="G1295" s="1"/>
      <c r="H1295" s="1">
        <f>Movimientos_Actinver[[#This Row],[TITLES]]*Movimientos_Actinver[[#This Row],[VALUE]]</f>
        <v>0</v>
      </c>
      <c r="I1295" s="1"/>
      <c r="J1295" s="1"/>
      <c r="K1295" s="1"/>
    </row>
    <row r="1296" spans="1:11" x14ac:dyDescent="0.25">
      <c r="A1296" s="5"/>
      <c r="B1296" s="5">
        <f>Movimientos_Actinver[[#This Row],[DATE]]</f>
        <v>0</v>
      </c>
      <c r="C1296" s="6"/>
      <c r="D1296" s="1" t="s">
        <v>22</v>
      </c>
      <c r="E1296" s="1" t="s">
        <v>22</v>
      </c>
      <c r="F1296" s="1"/>
      <c r="G1296" s="1"/>
      <c r="H1296" s="1">
        <f>Movimientos_Actinver[[#This Row],[TITLES]]*Movimientos_Actinver[[#This Row],[VALUE]]</f>
        <v>0</v>
      </c>
      <c r="I1296" s="1"/>
      <c r="J1296" s="1"/>
      <c r="K1296" s="1"/>
    </row>
    <row r="1297" spans="1:11" x14ac:dyDescent="0.25">
      <c r="A1297" s="5"/>
      <c r="B1297" s="5">
        <f>Movimientos_Actinver[[#This Row],[DATE]]</f>
        <v>0</v>
      </c>
      <c r="C1297" s="6"/>
      <c r="D1297" s="1" t="s">
        <v>22</v>
      </c>
      <c r="E1297" s="1" t="s">
        <v>22</v>
      </c>
      <c r="F1297" s="1"/>
      <c r="G1297" s="1"/>
      <c r="H1297" s="1">
        <f>Movimientos_Actinver[[#This Row],[TITLES]]*Movimientos_Actinver[[#This Row],[VALUE]]</f>
        <v>0</v>
      </c>
      <c r="I1297" s="1"/>
      <c r="J1297" s="1"/>
      <c r="K1297" s="1"/>
    </row>
    <row r="1298" spans="1:11" x14ac:dyDescent="0.25">
      <c r="A1298" s="5"/>
      <c r="B1298" s="5">
        <f>Movimientos_Actinver[[#This Row],[DATE]]</f>
        <v>0</v>
      </c>
      <c r="C1298" s="6"/>
      <c r="D1298" s="1" t="s">
        <v>22</v>
      </c>
      <c r="E1298" s="1" t="s">
        <v>22</v>
      </c>
      <c r="F1298" s="1"/>
      <c r="G1298" s="1"/>
      <c r="H1298" s="1">
        <f>Movimientos_Actinver[[#This Row],[TITLES]]*Movimientos_Actinver[[#This Row],[VALUE]]</f>
        <v>0</v>
      </c>
      <c r="I1298" s="1"/>
      <c r="J1298" s="1"/>
      <c r="K1298" s="1"/>
    </row>
    <row r="1299" spans="1:11" x14ac:dyDescent="0.25">
      <c r="A1299" s="5"/>
      <c r="B1299" s="5">
        <f>Movimientos_Actinver[[#This Row],[DATE]]</f>
        <v>0</v>
      </c>
      <c r="C1299" s="6"/>
      <c r="D1299" s="1" t="s">
        <v>22</v>
      </c>
      <c r="E1299" s="1" t="s">
        <v>22</v>
      </c>
      <c r="F1299" s="1"/>
      <c r="G1299" s="1"/>
      <c r="H1299" s="1">
        <f>Movimientos_Actinver[[#This Row],[TITLES]]*Movimientos_Actinver[[#This Row],[VALUE]]</f>
        <v>0</v>
      </c>
      <c r="I1299" s="1"/>
      <c r="J1299" s="1"/>
      <c r="K1299" s="1"/>
    </row>
    <row r="1300" spans="1:11" x14ac:dyDescent="0.25">
      <c r="A1300" s="5"/>
      <c r="B1300" s="5">
        <f>Movimientos_Actinver[[#This Row],[DATE]]</f>
        <v>0</v>
      </c>
      <c r="C1300" s="6"/>
      <c r="D1300" s="1" t="s">
        <v>22</v>
      </c>
      <c r="E1300" s="1" t="s">
        <v>22</v>
      </c>
      <c r="F1300" s="1"/>
      <c r="G1300" s="1"/>
      <c r="H1300" s="1">
        <f>Movimientos_Actinver[[#This Row],[TITLES]]*Movimientos_Actinver[[#This Row],[VALUE]]</f>
        <v>0</v>
      </c>
      <c r="I1300" s="1"/>
      <c r="J1300" s="1"/>
      <c r="K1300" s="1"/>
    </row>
    <row r="1301" spans="1:11" x14ac:dyDescent="0.25">
      <c r="A1301" s="5"/>
      <c r="B1301" s="5">
        <f>Movimientos_Actinver[[#This Row],[DATE]]</f>
        <v>0</v>
      </c>
      <c r="C1301" s="6"/>
      <c r="D1301" s="1" t="s">
        <v>22</v>
      </c>
      <c r="E1301" s="1" t="s">
        <v>22</v>
      </c>
      <c r="F1301" s="1"/>
      <c r="G1301" s="1"/>
      <c r="H1301" s="1">
        <f>Movimientos_Actinver[[#This Row],[TITLES]]*Movimientos_Actinver[[#This Row],[VALUE]]</f>
        <v>0</v>
      </c>
      <c r="I1301" s="1"/>
      <c r="J1301" s="1"/>
      <c r="K1301" s="1"/>
    </row>
    <row r="1302" spans="1:11" x14ac:dyDescent="0.25">
      <c r="A1302" s="5"/>
      <c r="B1302" s="5">
        <f>Movimientos_Actinver[[#This Row],[DATE]]</f>
        <v>0</v>
      </c>
      <c r="C1302" s="6"/>
      <c r="D1302" s="1" t="s">
        <v>22</v>
      </c>
      <c r="E1302" s="1" t="s">
        <v>22</v>
      </c>
      <c r="F1302" s="1"/>
      <c r="G1302" s="1"/>
      <c r="H1302" s="1">
        <f>Movimientos_Actinver[[#This Row],[TITLES]]*Movimientos_Actinver[[#This Row],[VALUE]]</f>
        <v>0</v>
      </c>
      <c r="I1302" s="1"/>
      <c r="J1302" s="1"/>
      <c r="K1302" s="1"/>
    </row>
    <row r="1303" spans="1:11" x14ac:dyDescent="0.25">
      <c r="A1303" s="5"/>
      <c r="B1303" s="5">
        <f>Movimientos_Actinver[[#This Row],[DATE]]</f>
        <v>0</v>
      </c>
      <c r="C1303" s="6"/>
      <c r="D1303" s="1" t="s">
        <v>22</v>
      </c>
      <c r="E1303" s="1" t="s">
        <v>22</v>
      </c>
      <c r="F1303" s="1"/>
      <c r="G1303" s="1"/>
      <c r="H1303" s="1">
        <f>Movimientos_Actinver[[#This Row],[TITLES]]*Movimientos_Actinver[[#This Row],[VALUE]]</f>
        <v>0</v>
      </c>
      <c r="I1303" s="1"/>
      <c r="J1303" s="1"/>
      <c r="K1303" s="1"/>
    </row>
    <row r="1304" spans="1:11" x14ac:dyDescent="0.25">
      <c r="A1304" s="5"/>
      <c r="B1304" s="5">
        <f>Movimientos_Actinver[[#This Row],[DATE]]</f>
        <v>0</v>
      </c>
      <c r="C1304" s="6"/>
      <c r="D1304" s="1" t="s">
        <v>22</v>
      </c>
      <c r="E1304" s="1" t="s">
        <v>22</v>
      </c>
      <c r="F1304" s="1"/>
      <c r="G1304" s="1"/>
      <c r="H1304" s="1">
        <f>Movimientos_Actinver[[#This Row],[TITLES]]*Movimientos_Actinver[[#This Row],[VALUE]]</f>
        <v>0</v>
      </c>
      <c r="I1304" s="1"/>
      <c r="J1304" s="1"/>
      <c r="K1304" s="1"/>
    </row>
    <row r="1305" spans="1:11" x14ac:dyDescent="0.25">
      <c r="A1305" s="5"/>
      <c r="B1305" s="5">
        <f>Movimientos_Actinver[[#This Row],[DATE]]</f>
        <v>0</v>
      </c>
      <c r="C1305" s="6"/>
      <c r="D1305" s="1" t="s">
        <v>22</v>
      </c>
      <c r="E1305" s="1" t="s">
        <v>22</v>
      </c>
      <c r="F1305" s="1"/>
      <c r="G1305" s="1"/>
      <c r="H1305" s="1">
        <f>Movimientos_Actinver[[#This Row],[TITLES]]*Movimientos_Actinver[[#This Row],[VALUE]]</f>
        <v>0</v>
      </c>
      <c r="I1305" s="1"/>
      <c r="J1305" s="1"/>
      <c r="K1305" s="1"/>
    </row>
    <row r="1306" spans="1:11" x14ac:dyDescent="0.25">
      <c r="A1306" s="5"/>
      <c r="B1306" s="5">
        <f>Movimientos_Actinver[[#This Row],[DATE]]</f>
        <v>0</v>
      </c>
      <c r="C1306" s="6"/>
      <c r="D1306" s="1" t="s">
        <v>22</v>
      </c>
      <c r="E1306" s="1" t="s">
        <v>22</v>
      </c>
      <c r="F1306" s="1"/>
      <c r="G1306" s="1"/>
      <c r="H1306" s="1">
        <f>Movimientos_Actinver[[#This Row],[TITLES]]*Movimientos_Actinver[[#This Row],[VALUE]]</f>
        <v>0</v>
      </c>
      <c r="I1306" s="1"/>
      <c r="J1306" s="1"/>
      <c r="K1306" s="1"/>
    </row>
    <row r="1307" spans="1:11" x14ac:dyDescent="0.25">
      <c r="A1307" s="5"/>
      <c r="B1307" s="5">
        <f>Movimientos_Actinver[[#This Row],[DATE]]</f>
        <v>0</v>
      </c>
      <c r="C1307" s="6"/>
      <c r="D1307" s="1" t="s">
        <v>22</v>
      </c>
      <c r="E1307" s="1" t="s">
        <v>22</v>
      </c>
      <c r="F1307" s="1"/>
      <c r="G1307" s="1"/>
      <c r="H1307" s="1">
        <f>Movimientos_Actinver[[#This Row],[TITLES]]*Movimientos_Actinver[[#This Row],[VALUE]]</f>
        <v>0</v>
      </c>
      <c r="I1307" s="1"/>
      <c r="J1307" s="1"/>
      <c r="K1307" s="1"/>
    </row>
    <row r="1308" spans="1:11" x14ac:dyDescent="0.25">
      <c r="A1308" s="5"/>
      <c r="B1308" s="5">
        <f>Movimientos_Actinver[[#This Row],[DATE]]</f>
        <v>0</v>
      </c>
      <c r="C1308" s="6"/>
      <c r="D1308" s="1" t="s">
        <v>22</v>
      </c>
      <c r="E1308" s="1" t="s">
        <v>22</v>
      </c>
      <c r="F1308" s="1"/>
      <c r="G1308" s="1"/>
      <c r="H1308" s="1">
        <f>Movimientos_Actinver[[#This Row],[TITLES]]*Movimientos_Actinver[[#This Row],[VALUE]]</f>
        <v>0</v>
      </c>
      <c r="I1308" s="1"/>
      <c r="J1308" s="1"/>
      <c r="K1308" s="1"/>
    </row>
    <row r="1309" spans="1:11" x14ac:dyDescent="0.25">
      <c r="A1309" s="5"/>
      <c r="B1309" s="5">
        <f>Movimientos_Actinver[[#This Row],[DATE]]</f>
        <v>0</v>
      </c>
      <c r="C1309" s="6"/>
      <c r="D1309" s="1" t="s">
        <v>22</v>
      </c>
      <c r="E1309" s="1" t="s">
        <v>22</v>
      </c>
      <c r="F1309" s="1"/>
      <c r="G1309" s="1"/>
      <c r="H1309" s="1">
        <f>Movimientos_Actinver[[#This Row],[TITLES]]*Movimientos_Actinver[[#This Row],[VALUE]]</f>
        <v>0</v>
      </c>
      <c r="I1309" s="1"/>
      <c r="J1309" s="1"/>
      <c r="K1309" s="1"/>
    </row>
    <row r="1310" spans="1:11" x14ac:dyDescent="0.25">
      <c r="A1310" s="5"/>
      <c r="B1310" s="5">
        <f>Movimientos_Actinver[[#This Row],[DATE]]</f>
        <v>0</v>
      </c>
      <c r="C1310" s="6"/>
      <c r="D1310" s="1" t="s">
        <v>1722</v>
      </c>
      <c r="E1310" s="1" t="s">
        <v>22</v>
      </c>
      <c r="F1310" s="1"/>
      <c r="G1310" s="1"/>
      <c r="H1310" s="1">
        <f>Movimientos_Actinver[[#This Row],[TITLES]]*Movimientos_Actinver[[#This Row],[VALUE]]</f>
        <v>0</v>
      </c>
      <c r="I1310" s="1"/>
      <c r="J1310" s="1"/>
      <c r="K1310" s="1"/>
    </row>
    <row r="1311" spans="1:11" x14ac:dyDescent="0.25">
      <c r="A1311" s="5"/>
      <c r="B1311" s="5">
        <f>Movimientos_Actinver[[#This Row],[DATE]]</f>
        <v>0</v>
      </c>
      <c r="C1311" s="6"/>
      <c r="D1311" s="1" t="s">
        <v>22</v>
      </c>
      <c r="E1311" s="1" t="s">
        <v>22</v>
      </c>
      <c r="F1311" s="1"/>
      <c r="G1311" s="1"/>
      <c r="H1311" s="1">
        <f>Movimientos_Actinver[[#This Row],[TITLES]]*Movimientos_Actinver[[#This Row],[VALUE]]</f>
        <v>0</v>
      </c>
      <c r="I1311" s="1"/>
      <c r="J1311" s="1"/>
      <c r="K1311" s="1"/>
    </row>
    <row r="1312" spans="1:11" x14ac:dyDescent="0.25">
      <c r="A1312" s="5"/>
      <c r="B1312" s="5">
        <f>Movimientos_Actinver[[#This Row],[DATE]]</f>
        <v>0</v>
      </c>
      <c r="C1312" s="6"/>
      <c r="D1312" s="1" t="s">
        <v>22</v>
      </c>
      <c r="E1312" s="1" t="s">
        <v>22</v>
      </c>
      <c r="F1312" s="1"/>
      <c r="G1312" s="1"/>
      <c r="H1312" s="1">
        <f>Movimientos_Actinver[[#This Row],[TITLES]]*Movimientos_Actinver[[#This Row],[VALUE]]</f>
        <v>0</v>
      </c>
      <c r="I1312" s="1"/>
      <c r="J1312" s="1"/>
      <c r="K1312" s="1"/>
    </row>
    <row r="1313" spans="1:11" x14ac:dyDescent="0.25">
      <c r="A1313" s="5"/>
      <c r="B1313" s="5">
        <f>Movimientos_Actinver[[#This Row],[DATE]]</f>
        <v>0</v>
      </c>
      <c r="C1313" s="6"/>
      <c r="D1313" s="1" t="s">
        <v>22</v>
      </c>
      <c r="E1313" s="1" t="s">
        <v>22</v>
      </c>
      <c r="F1313" s="1"/>
      <c r="G1313" s="1"/>
      <c r="H1313" s="1">
        <f>Movimientos_Actinver[[#This Row],[TITLES]]*Movimientos_Actinver[[#This Row],[VALUE]]</f>
        <v>0</v>
      </c>
      <c r="I1313" s="1"/>
      <c r="J1313" s="1"/>
      <c r="K1313" s="1"/>
    </row>
    <row r="1314" spans="1:11" x14ac:dyDescent="0.25">
      <c r="A1314" s="5"/>
      <c r="B1314" s="5">
        <f>Movimientos_Actinver[[#This Row],[DATE]]</f>
        <v>0</v>
      </c>
      <c r="C1314" s="6"/>
      <c r="D1314" s="1" t="s">
        <v>22</v>
      </c>
      <c r="E1314" s="1" t="s">
        <v>22</v>
      </c>
      <c r="F1314" s="1"/>
      <c r="G1314" s="1"/>
      <c r="H1314" s="1">
        <f>Movimientos_Actinver[[#This Row],[TITLES]]*Movimientos_Actinver[[#This Row],[VALUE]]</f>
        <v>0</v>
      </c>
      <c r="I1314" s="1"/>
      <c r="J1314" s="1"/>
      <c r="K1314" s="1"/>
    </row>
    <row r="1315" spans="1:11" x14ac:dyDescent="0.25">
      <c r="A1315" s="5"/>
      <c r="B1315" s="5">
        <f>Movimientos_Actinver[[#This Row],[DATE]]</f>
        <v>0</v>
      </c>
      <c r="C1315" s="6"/>
      <c r="D1315" s="1" t="s">
        <v>22</v>
      </c>
      <c r="E1315" s="1" t="s">
        <v>22</v>
      </c>
      <c r="F1315" s="1"/>
      <c r="G1315" s="1"/>
      <c r="H1315" s="1">
        <f>Movimientos_Actinver[[#This Row],[TITLES]]*Movimientos_Actinver[[#This Row],[VALUE]]</f>
        <v>0</v>
      </c>
      <c r="I1315" s="1"/>
      <c r="J1315" s="1"/>
      <c r="K1315" s="1"/>
    </row>
    <row r="1316" spans="1:11" x14ac:dyDescent="0.25">
      <c r="A1316" s="5"/>
      <c r="B1316" s="5">
        <f>Movimientos_Actinver[[#This Row],[DATE]]</f>
        <v>0</v>
      </c>
      <c r="C1316" s="6"/>
      <c r="D1316" s="1" t="s">
        <v>22</v>
      </c>
      <c r="E1316" s="1" t="s">
        <v>22</v>
      </c>
      <c r="F1316" s="1"/>
      <c r="G1316" s="1"/>
      <c r="H1316" s="1">
        <f>Movimientos_Actinver[[#This Row],[TITLES]]*Movimientos_Actinver[[#This Row],[VALUE]]</f>
        <v>0</v>
      </c>
      <c r="I1316" s="1"/>
      <c r="J1316" s="1"/>
      <c r="K1316" s="1"/>
    </row>
    <row r="1317" spans="1:11" x14ac:dyDescent="0.25">
      <c r="A1317" s="5"/>
      <c r="B1317" s="5">
        <f>Movimientos_Actinver[[#This Row],[DATE]]</f>
        <v>0</v>
      </c>
      <c r="C1317" s="6"/>
      <c r="D1317" s="1" t="s">
        <v>22</v>
      </c>
      <c r="E1317" s="1" t="s">
        <v>22</v>
      </c>
      <c r="F1317" s="1"/>
      <c r="G1317" s="1"/>
      <c r="H1317" s="1">
        <f>Movimientos_Actinver[[#This Row],[TITLES]]*Movimientos_Actinver[[#This Row],[VALUE]]</f>
        <v>0</v>
      </c>
      <c r="I1317" s="1"/>
      <c r="J1317" s="1"/>
      <c r="K1317" s="1"/>
    </row>
    <row r="1318" spans="1:11" x14ac:dyDescent="0.25">
      <c r="A1318" s="5"/>
      <c r="B1318" s="5">
        <f>Movimientos_Actinver[[#This Row],[DATE]]</f>
        <v>0</v>
      </c>
      <c r="C1318" s="6"/>
      <c r="D1318" s="1" t="s">
        <v>22</v>
      </c>
      <c r="E1318" s="1" t="s">
        <v>22</v>
      </c>
      <c r="F1318" s="1"/>
      <c r="G1318" s="1"/>
      <c r="H1318" s="1">
        <f>Movimientos_Actinver[[#This Row],[TITLES]]*Movimientos_Actinver[[#This Row],[VALUE]]</f>
        <v>0</v>
      </c>
      <c r="I1318" s="1"/>
      <c r="J1318" s="1"/>
      <c r="K1318" s="1"/>
    </row>
    <row r="1319" spans="1:11" x14ac:dyDescent="0.25">
      <c r="A1319" s="5"/>
      <c r="B1319" s="5">
        <f>Movimientos_Actinver[[#This Row],[DATE]]</f>
        <v>0</v>
      </c>
      <c r="C1319" s="6"/>
      <c r="D1319" s="1" t="s">
        <v>22</v>
      </c>
      <c r="E1319" s="1" t="s">
        <v>22</v>
      </c>
      <c r="F1319" s="1"/>
      <c r="G1319" s="1"/>
      <c r="H1319" s="1">
        <f>Movimientos_Actinver[[#This Row],[TITLES]]*Movimientos_Actinver[[#This Row],[VALUE]]</f>
        <v>0</v>
      </c>
      <c r="I1319" s="1"/>
      <c r="J1319" s="1"/>
      <c r="K1319" s="1"/>
    </row>
    <row r="1320" spans="1:11" x14ac:dyDescent="0.25">
      <c r="A1320" s="5"/>
      <c r="B1320" s="5">
        <f>Movimientos_Actinver[[#This Row],[DATE]]</f>
        <v>0</v>
      </c>
      <c r="C1320" s="6"/>
      <c r="D1320" s="1" t="s">
        <v>22</v>
      </c>
      <c r="E1320" s="1" t="s">
        <v>22</v>
      </c>
      <c r="F1320" s="1"/>
      <c r="G1320" s="1"/>
      <c r="H1320" s="1">
        <f>Movimientos_Actinver[[#This Row],[TITLES]]*Movimientos_Actinver[[#This Row],[VALUE]]</f>
        <v>0</v>
      </c>
      <c r="I1320" s="1"/>
      <c r="J1320" s="1"/>
      <c r="K1320" s="1"/>
    </row>
    <row r="1321" spans="1:11" x14ac:dyDescent="0.25">
      <c r="A1321" s="5"/>
      <c r="B1321" s="5">
        <f>Movimientos_Actinver[[#This Row],[DATE]]</f>
        <v>0</v>
      </c>
      <c r="C1321" s="6"/>
      <c r="D1321" s="1" t="s">
        <v>22</v>
      </c>
      <c r="E1321" s="1" t="s">
        <v>22</v>
      </c>
      <c r="F1321" s="1"/>
      <c r="G1321" s="1"/>
      <c r="H1321" s="1">
        <f>Movimientos_Actinver[[#This Row],[TITLES]]*Movimientos_Actinver[[#This Row],[VALUE]]</f>
        <v>0</v>
      </c>
      <c r="I1321" s="1"/>
      <c r="J1321" s="1"/>
      <c r="K1321" s="1"/>
    </row>
    <row r="1322" spans="1:11" x14ac:dyDescent="0.25">
      <c r="A1322" s="5"/>
      <c r="B1322" s="5">
        <f>Movimientos_Actinver[[#This Row],[DATE]]</f>
        <v>0</v>
      </c>
      <c r="C1322" s="6"/>
      <c r="D1322" s="1" t="s">
        <v>22</v>
      </c>
      <c r="E1322" s="1" t="s">
        <v>22</v>
      </c>
      <c r="F1322" s="1"/>
      <c r="G1322" s="1"/>
      <c r="H1322" s="1">
        <f>Movimientos_Actinver[[#This Row],[TITLES]]*Movimientos_Actinver[[#This Row],[VALUE]]</f>
        <v>0</v>
      </c>
      <c r="I1322" s="1"/>
      <c r="J1322" s="1"/>
      <c r="K1322" s="1"/>
    </row>
    <row r="1323" spans="1:11" x14ac:dyDescent="0.25">
      <c r="A1323" s="5"/>
      <c r="B1323" s="5">
        <f>Movimientos_Actinver[[#This Row],[DATE]]</f>
        <v>0</v>
      </c>
      <c r="C1323" s="6"/>
      <c r="D1323" s="1" t="s">
        <v>22</v>
      </c>
      <c r="E1323" s="1" t="s">
        <v>22</v>
      </c>
      <c r="F1323" s="1"/>
      <c r="G1323" s="1"/>
      <c r="H1323" s="1">
        <f>Movimientos_Actinver[[#This Row],[TITLES]]*Movimientos_Actinver[[#This Row],[VALUE]]</f>
        <v>0</v>
      </c>
      <c r="I1323" s="1"/>
      <c r="J1323" s="1"/>
      <c r="K1323" s="1"/>
    </row>
    <row r="1324" spans="1:11" x14ac:dyDescent="0.25">
      <c r="A1324" s="5"/>
      <c r="B1324" s="5">
        <f>Movimientos_Actinver[[#This Row],[DATE]]</f>
        <v>0</v>
      </c>
      <c r="C1324" s="6"/>
      <c r="D1324" s="1" t="s">
        <v>22</v>
      </c>
      <c r="E1324" s="1" t="s">
        <v>22</v>
      </c>
      <c r="F1324" s="1"/>
      <c r="G1324" s="1"/>
      <c r="H1324" s="1">
        <f>Movimientos_Actinver[[#This Row],[TITLES]]*Movimientos_Actinver[[#This Row],[VALUE]]</f>
        <v>0</v>
      </c>
      <c r="I1324" s="1"/>
      <c r="J1324" s="1"/>
      <c r="K1324" s="1"/>
    </row>
    <row r="1325" spans="1:11" x14ac:dyDescent="0.25">
      <c r="A1325" s="5"/>
      <c r="B1325" s="5">
        <f>Movimientos_Actinver[[#This Row],[DATE]]</f>
        <v>0</v>
      </c>
      <c r="C1325" s="6"/>
      <c r="D1325" s="1" t="s">
        <v>22</v>
      </c>
      <c r="E1325" s="1" t="s">
        <v>22</v>
      </c>
      <c r="F1325" s="1"/>
      <c r="G1325" s="1"/>
      <c r="H1325" s="1">
        <f>Movimientos_Actinver[[#This Row],[TITLES]]*Movimientos_Actinver[[#This Row],[VALUE]]</f>
        <v>0</v>
      </c>
      <c r="I1325" s="1"/>
      <c r="J1325" s="1"/>
      <c r="K1325" s="1"/>
    </row>
    <row r="1326" spans="1:11" x14ac:dyDescent="0.25">
      <c r="A1326" s="5"/>
      <c r="B1326" s="5">
        <f>Movimientos_Actinver[[#This Row],[DATE]]</f>
        <v>0</v>
      </c>
      <c r="C1326" s="6"/>
      <c r="D1326" s="1" t="s">
        <v>22</v>
      </c>
      <c r="E1326" s="1" t="s">
        <v>22</v>
      </c>
      <c r="F1326" s="1"/>
      <c r="G1326" s="1"/>
      <c r="H1326" s="1">
        <f>Movimientos_Actinver[[#This Row],[TITLES]]*Movimientos_Actinver[[#This Row],[VALUE]]</f>
        <v>0</v>
      </c>
      <c r="I1326" s="1"/>
      <c r="J1326" s="1"/>
      <c r="K1326" s="1"/>
    </row>
    <row r="1327" spans="1:11" x14ac:dyDescent="0.25">
      <c r="A1327" s="5"/>
      <c r="B1327" s="5">
        <f>Movimientos_Actinver[[#This Row],[DATE]]</f>
        <v>0</v>
      </c>
      <c r="C1327" s="6"/>
      <c r="D1327" s="1" t="s">
        <v>22</v>
      </c>
      <c r="E1327" s="1" t="s">
        <v>22</v>
      </c>
      <c r="F1327" s="1"/>
      <c r="G1327" s="1"/>
      <c r="H1327" s="1">
        <f>Movimientos_Actinver[[#This Row],[TITLES]]*Movimientos_Actinver[[#This Row],[VALUE]]</f>
        <v>0</v>
      </c>
      <c r="I1327" s="1"/>
      <c r="J1327" s="1"/>
      <c r="K1327" s="1"/>
    </row>
    <row r="1328" spans="1:11" x14ac:dyDescent="0.25">
      <c r="A1328" s="5"/>
      <c r="B1328" s="5">
        <f>Movimientos_Actinver[[#This Row],[DATE]]</f>
        <v>0</v>
      </c>
      <c r="C1328" s="6"/>
      <c r="D1328" s="1" t="s">
        <v>22</v>
      </c>
      <c r="E1328" s="1" t="s">
        <v>22</v>
      </c>
      <c r="F1328" s="1"/>
      <c r="G1328" s="1"/>
      <c r="H1328" s="1">
        <f>Movimientos_Actinver[[#This Row],[TITLES]]*Movimientos_Actinver[[#This Row],[VALUE]]</f>
        <v>0</v>
      </c>
      <c r="I1328" s="1"/>
      <c r="J1328" s="1"/>
      <c r="K1328" s="1"/>
    </row>
    <row r="1329" spans="1:11" x14ac:dyDescent="0.25">
      <c r="A1329" s="5"/>
      <c r="B1329" s="5">
        <f>Movimientos_Actinver[[#This Row],[DATE]]</f>
        <v>0</v>
      </c>
      <c r="C1329" s="6"/>
      <c r="D1329" s="1" t="s">
        <v>22</v>
      </c>
      <c r="E1329" s="1" t="s">
        <v>22</v>
      </c>
      <c r="F1329" s="1"/>
      <c r="G1329" s="1"/>
      <c r="H1329" s="1">
        <f>Movimientos_Actinver[[#This Row],[TITLES]]*Movimientos_Actinver[[#This Row],[VALUE]]</f>
        <v>0</v>
      </c>
      <c r="I1329" s="1"/>
      <c r="J1329" s="1"/>
      <c r="K1329" s="1"/>
    </row>
    <row r="1330" spans="1:11" x14ac:dyDescent="0.25">
      <c r="A1330" s="5"/>
      <c r="B1330" s="5">
        <f>Movimientos_Actinver[[#This Row],[DATE]]</f>
        <v>0</v>
      </c>
      <c r="C1330" s="6"/>
      <c r="D1330" s="1" t="s">
        <v>22</v>
      </c>
      <c r="E1330" s="1" t="s">
        <v>22</v>
      </c>
      <c r="F1330" s="1"/>
      <c r="G1330" s="1"/>
      <c r="H1330" s="1">
        <f>Movimientos_Actinver[[#This Row],[TITLES]]*Movimientos_Actinver[[#This Row],[VALUE]]</f>
        <v>0</v>
      </c>
      <c r="I1330" s="1"/>
      <c r="J1330" s="1"/>
      <c r="K1330" s="1"/>
    </row>
    <row r="1331" spans="1:11" x14ac:dyDescent="0.25">
      <c r="A1331" s="5"/>
      <c r="B1331" s="5">
        <f>Movimientos_Actinver[[#This Row],[DATE]]</f>
        <v>0</v>
      </c>
      <c r="C1331" s="6"/>
      <c r="D1331" s="1" t="s">
        <v>22</v>
      </c>
      <c r="E1331" s="1" t="s">
        <v>22</v>
      </c>
      <c r="F1331" s="1"/>
      <c r="G1331" s="1"/>
      <c r="H1331" s="1">
        <f>Movimientos_Actinver[[#This Row],[TITLES]]*Movimientos_Actinver[[#This Row],[VALUE]]</f>
        <v>0</v>
      </c>
      <c r="I1331" s="1"/>
      <c r="J1331" s="1"/>
      <c r="K1331" s="1"/>
    </row>
    <row r="1332" spans="1:11" x14ac:dyDescent="0.25">
      <c r="A1332" s="5"/>
      <c r="B1332" s="5">
        <f>Movimientos_Actinver[[#This Row],[DATE]]</f>
        <v>0</v>
      </c>
      <c r="C1332" s="6"/>
      <c r="D1332" s="1" t="s">
        <v>22</v>
      </c>
      <c r="E1332" s="1" t="s">
        <v>22</v>
      </c>
      <c r="F1332" s="1"/>
      <c r="G1332" s="1"/>
      <c r="H1332" s="1">
        <f>Movimientos_Actinver[[#This Row],[TITLES]]*Movimientos_Actinver[[#This Row],[VALUE]]</f>
        <v>0</v>
      </c>
      <c r="I1332" s="1"/>
      <c r="J1332" s="1"/>
      <c r="K1332" s="1"/>
    </row>
    <row r="1333" spans="1:11" x14ac:dyDescent="0.25">
      <c r="A1333" s="5"/>
      <c r="B1333" s="5">
        <f>Movimientos_Actinver[[#This Row],[DATE]]</f>
        <v>0</v>
      </c>
      <c r="C1333" s="6"/>
      <c r="D1333" s="1" t="s">
        <v>22</v>
      </c>
      <c r="E1333" s="1" t="s">
        <v>22</v>
      </c>
      <c r="F1333" s="1"/>
      <c r="G1333" s="1"/>
      <c r="H1333" s="1">
        <f>Movimientos_Actinver[[#This Row],[TITLES]]*Movimientos_Actinver[[#This Row],[VALUE]]</f>
        <v>0</v>
      </c>
      <c r="I1333" s="1"/>
      <c r="J1333" s="1"/>
      <c r="K1333" s="1"/>
    </row>
    <row r="1334" spans="1:11" x14ac:dyDescent="0.25">
      <c r="A1334" s="5"/>
      <c r="B1334" s="5">
        <f>Movimientos_Actinver[[#This Row],[DATE]]</f>
        <v>0</v>
      </c>
      <c r="C1334" s="6"/>
      <c r="D1334" s="1" t="s">
        <v>1722</v>
      </c>
      <c r="E1334" s="1" t="s">
        <v>22</v>
      </c>
      <c r="F1334" s="1"/>
      <c r="G1334" s="1"/>
      <c r="H1334" s="1">
        <f>Movimientos_Actinver[[#This Row],[TITLES]]*Movimientos_Actinver[[#This Row],[VALUE]]</f>
        <v>0</v>
      </c>
      <c r="I1334" s="1"/>
      <c r="J1334" s="1"/>
      <c r="K1334" s="1"/>
    </row>
    <row r="1335" spans="1:11" x14ac:dyDescent="0.25">
      <c r="A1335" s="5"/>
      <c r="B1335" s="5">
        <f>Movimientos_Actinver[[#This Row],[DATE]]</f>
        <v>0</v>
      </c>
      <c r="C1335" s="6"/>
      <c r="D1335" s="1" t="s">
        <v>22</v>
      </c>
      <c r="E1335" s="1" t="s">
        <v>22</v>
      </c>
      <c r="F1335" s="1"/>
      <c r="G1335" s="1"/>
      <c r="H1335" s="1">
        <f>Movimientos_Actinver[[#This Row],[TITLES]]*Movimientos_Actinver[[#This Row],[VALUE]]</f>
        <v>0</v>
      </c>
      <c r="I1335" s="1"/>
      <c r="J1335" s="1"/>
      <c r="K1335" s="1"/>
    </row>
    <row r="1336" spans="1:11" x14ac:dyDescent="0.25">
      <c r="A1336" s="5"/>
      <c r="B1336" s="5">
        <f>Movimientos_Actinver[[#This Row],[DATE]]</f>
        <v>0</v>
      </c>
      <c r="C1336" s="6"/>
      <c r="D1336" s="1" t="s">
        <v>22</v>
      </c>
      <c r="E1336" s="1" t="s">
        <v>22</v>
      </c>
      <c r="F1336" s="1"/>
      <c r="G1336" s="1"/>
      <c r="H1336" s="1">
        <f>Movimientos_Actinver[[#This Row],[TITLES]]*Movimientos_Actinver[[#This Row],[VALUE]]</f>
        <v>0</v>
      </c>
      <c r="I1336" s="1"/>
      <c r="J1336" s="1"/>
      <c r="K1336" s="1"/>
    </row>
    <row r="1337" spans="1:11" x14ac:dyDescent="0.25">
      <c r="A1337" s="5"/>
      <c r="B1337" s="5">
        <f>Movimientos_Actinver[[#This Row],[DATE]]</f>
        <v>0</v>
      </c>
      <c r="C1337" s="6"/>
      <c r="D1337" s="1" t="s">
        <v>22</v>
      </c>
      <c r="E1337" s="1" t="s">
        <v>22</v>
      </c>
      <c r="F1337" s="1"/>
      <c r="G1337" s="1"/>
      <c r="H1337" s="1">
        <f>Movimientos_Actinver[[#This Row],[TITLES]]*Movimientos_Actinver[[#This Row],[VALUE]]</f>
        <v>0</v>
      </c>
      <c r="I1337" s="1"/>
      <c r="J1337" s="1"/>
      <c r="K1337" s="1"/>
    </row>
    <row r="1338" spans="1:11" x14ac:dyDescent="0.25">
      <c r="A1338" s="5"/>
      <c r="B1338" s="5">
        <f>Movimientos_Actinver[[#This Row],[DATE]]</f>
        <v>0</v>
      </c>
      <c r="C1338" s="6"/>
      <c r="D1338" s="1" t="s">
        <v>22</v>
      </c>
      <c r="E1338" s="1" t="s">
        <v>22</v>
      </c>
      <c r="F1338" s="1"/>
      <c r="G1338" s="1"/>
      <c r="H1338" s="1">
        <f>Movimientos_Actinver[[#This Row],[TITLES]]*Movimientos_Actinver[[#This Row],[VALUE]]</f>
        <v>0</v>
      </c>
      <c r="I1338" s="1"/>
      <c r="J1338" s="1"/>
      <c r="K1338" s="1"/>
    </row>
    <row r="1339" spans="1:11" x14ac:dyDescent="0.25">
      <c r="A1339" s="5"/>
      <c r="B1339" s="5">
        <f>Movimientos_Actinver[[#This Row],[DATE]]</f>
        <v>0</v>
      </c>
      <c r="C1339" s="6"/>
      <c r="D1339" s="1" t="s">
        <v>22</v>
      </c>
      <c r="E1339" s="1" t="s">
        <v>22</v>
      </c>
      <c r="F1339" s="1"/>
      <c r="G1339" s="1"/>
      <c r="H1339" s="1">
        <f>Movimientos_Actinver[[#This Row],[TITLES]]*Movimientos_Actinver[[#This Row],[VALUE]]</f>
        <v>0</v>
      </c>
      <c r="I1339" s="1"/>
      <c r="J1339" s="1"/>
      <c r="K1339" s="1"/>
    </row>
    <row r="1340" spans="1:11" x14ac:dyDescent="0.25">
      <c r="A1340" s="5"/>
      <c r="B1340" s="5">
        <f>Movimientos_Actinver[[#This Row],[DATE]]</f>
        <v>0</v>
      </c>
      <c r="C1340" s="6"/>
      <c r="D1340" s="1" t="s">
        <v>22</v>
      </c>
      <c r="E1340" s="1" t="s">
        <v>22</v>
      </c>
      <c r="F1340" s="1"/>
      <c r="G1340" s="1"/>
      <c r="H1340" s="1">
        <f>Movimientos_Actinver[[#This Row],[TITLES]]*Movimientos_Actinver[[#This Row],[VALUE]]</f>
        <v>0</v>
      </c>
      <c r="I1340" s="1"/>
      <c r="J1340" s="1"/>
      <c r="K1340" s="1"/>
    </row>
    <row r="1341" spans="1:11" x14ac:dyDescent="0.25">
      <c r="A1341" s="5"/>
      <c r="B1341" s="5">
        <f>Movimientos_Actinver[[#This Row],[DATE]]</f>
        <v>0</v>
      </c>
      <c r="C1341" s="6"/>
      <c r="D1341" s="1" t="s">
        <v>22</v>
      </c>
      <c r="E1341" s="1" t="s">
        <v>22</v>
      </c>
      <c r="F1341" s="1"/>
      <c r="G1341" s="1"/>
      <c r="H1341" s="1">
        <f>Movimientos_Actinver[[#This Row],[TITLES]]*Movimientos_Actinver[[#This Row],[VALUE]]</f>
        <v>0</v>
      </c>
      <c r="I1341" s="1"/>
      <c r="J1341" s="1"/>
      <c r="K1341" s="1"/>
    </row>
    <row r="1342" spans="1:11" x14ac:dyDescent="0.25">
      <c r="A1342" s="5"/>
      <c r="B1342" s="5">
        <f>Movimientos_Actinver[[#This Row],[DATE]]</f>
        <v>0</v>
      </c>
      <c r="C1342" s="6"/>
      <c r="D1342" s="1" t="s">
        <v>22</v>
      </c>
      <c r="E1342" s="1" t="s">
        <v>22</v>
      </c>
      <c r="F1342" s="1"/>
      <c r="G1342" s="1"/>
      <c r="H1342" s="1">
        <f>Movimientos_Actinver[[#This Row],[TITLES]]*Movimientos_Actinver[[#This Row],[VALUE]]</f>
        <v>0</v>
      </c>
      <c r="I1342" s="1"/>
      <c r="J1342" s="1"/>
      <c r="K1342" s="1"/>
    </row>
    <row r="1343" spans="1:11" x14ac:dyDescent="0.25">
      <c r="A1343" s="5"/>
      <c r="B1343" s="5">
        <f>Movimientos_Actinver[[#This Row],[DATE]]</f>
        <v>0</v>
      </c>
      <c r="C1343" s="6"/>
      <c r="D1343" s="1" t="s">
        <v>22</v>
      </c>
      <c r="E1343" s="1" t="s">
        <v>22</v>
      </c>
      <c r="F1343" s="1"/>
      <c r="G1343" s="1"/>
      <c r="H1343" s="1">
        <f>Movimientos_Actinver[[#This Row],[TITLES]]*Movimientos_Actinver[[#This Row],[VALUE]]</f>
        <v>0</v>
      </c>
      <c r="I1343" s="1"/>
      <c r="J1343" s="1"/>
      <c r="K1343" s="1"/>
    </row>
    <row r="1344" spans="1:11" x14ac:dyDescent="0.25">
      <c r="A1344" s="5"/>
      <c r="B1344" s="5">
        <f>Movimientos_Actinver[[#This Row],[DATE]]</f>
        <v>0</v>
      </c>
      <c r="C1344" s="6"/>
      <c r="D1344" s="1" t="s">
        <v>22</v>
      </c>
      <c r="E1344" s="1" t="s">
        <v>22</v>
      </c>
      <c r="F1344" s="1"/>
      <c r="G1344" s="1"/>
      <c r="H1344" s="1">
        <f>Movimientos_Actinver[[#This Row],[TITLES]]*Movimientos_Actinver[[#This Row],[VALUE]]</f>
        <v>0</v>
      </c>
      <c r="I1344" s="1"/>
      <c r="J1344" s="1"/>
      <c r="K1344" s="1"/>
    </row>
    <row r="1345" spans="1:11" x14ac:dyDescent="0.25">
      <c r="A1345" s="5"/>
      <c r="B1345" s="5">
        <f>Movimientos_Actinver[[#This Row],[DATE]]</f>
        <v>0</v>
      </c>
      <c r="C1345" s="6"/>
      <c r="D1345" s="1" t="s">
        <v>22</v>
      </c>
      <c r="E1345" s="1" t="s">
        <v>22</v>
      </c>
      <c r="F1345" s="1"/>
      <c r="G1345" s="1"/>
      <c r="H1345" s="1">
        <f>Movimientos_Actinver[[#This Row],[TITLES]]*Movimientos_Actinver[[#This Row],[VALUE]]</f>
        <v>0</v>
      </c>
      <c r="I1345" s="1"/>
      <c r="J1345" s="1"/>
      <c r="K1345" s="1"/>
    </row>
    <row r="1346" spans="1:11" x14ac:dyDescent="0.25">
      <c r="A1346" s="5"/>
      <c r="B1346" s="5">
        <f>Movimientos_Actinver[[#This Row],[DATE]]</f>
        <v>0</v>
      </c>
      <c r="C1346" s="6"/>
      <c r="D1346" s="1" t="s">
        <v>22</v>
      </c>
      <c r="E1346" s="1" t="s">
        <v>22</v>
      </c>
      <c r="F1346" s="1"/>
      <c r="G1346" s="1"/>
      <c r="H1346" s="1">
        <f>Movimientos_Actinver[[#This Row],[TITLES]]*Movimientos_Actinver[[#This Row],[VALUE]]</f>
        <v>0</v>
      </c>
      <c r="I1346" s="1"/>
      <c r="J1346" s="1"/>
      <c r="K1346" s="1"/>
    </row>
    <row r="1347" spans="1:11" x14ac:dyDescent="0.25">
      <c r="A1347" s="5"/>
      <c r="B1347" s="5">
        <f>Movimientos_Actinver[[#This Row],[DATE]]</f>
        <v>0</v>
      </c>
      <c r="C1347" s="6"/>
      <c r="D1347" s="1" t="s">
        <v>22</v>
      </c>
      <c r="E1347" s="1" t="s">
        <v>22</v>
      </c>
      <c r="F1347" s="1"/>
      <c r="G1347" s="1"/>
      <c r="H1347" s="1">
        <f>Movimientos_Actinver[[#This Row],[TITLES]]*Movimientos_Actinver[[#This Row],[VALUE]]</f>
        <v>0</v>
      </c>
      <c r="I1347" s="1"/>
      <c r="J1347" s="1"/>
      <c r="K1347" s="1"/>
    </row>
    <row r="1348" spans="1:11" x14ac:dyDescent="0.25">
      <c r="A1348" s="5"/>
      <c r="B1348" s="5">
        <f>Movimientos_Actinver[[#This Row],[DATE]]</f>
        <v>0</v>
      </c>
      <c r="C1348" s="6"/>
      <c r="D1348" s="1" t="s">
        <v>22</v>
      </c>
      <c r="E1348" s="1" t="s">
        <v>22</v>
      </c>
      <c r="F1348" s="1"/>
      <c r="G1348" s="1"/>
      <c r="H1348" s="1">
        <f>Movimientos_Actinver[[#This Row],[TITLES]]*Movimientos_Actinver[[#This Row],[VALUE]]</f>
        <v>0</v>
      </c>
      <c r="I1348" s="1"/>
      <c r="J1348" s="1"/>
      <c r="K1348" s="1"/>
    </row>
    <row r="1349" spans="1:11" x14ac:dyDescent="0.25">
      <c r="A1349" s="5"/>
      <c r="B1349" s="5">
        <f>Movimientos_Actinver[[#This Row],[DATE]]</f>
        <v>0</v>
      </c>
      <c r="C1349" s="6"/>
      <c r="D1349" s="1" t="s">
        <v>22</v>
      </c>
      <c r="E1349" s="1" t="s">
        <v>22</v>
      </c>
      <c r="F1349" s="1"/>
      <c r="G1349" s="1"/>
      <c r="H1349" s="1">
        <f>Movimientos_Actinver[[#This Row],[TITLES]]*Movimientos_Actinver[[#This Row],[VALUE]]</f>
        <v>0</v>
      </c>
      <c r="I1349" s="1"/>
      <c r="J1349" s="1"/>
      <c r="K1349" s="1"/>
    </row>
    <row r="1350" spans="1:11" x14ac:dyDescent="0.25">
      <c r="A1350" s="5"/>
      <c r="B1350" s="5">
        <f>Movimientos_Actinver[[#This Row],[DATE]]</f>
        <v>0</v>
      </c>
      <c r="C1350" s="6"/>
      <c r="D1350" s="1" t="s">
        <v>22</v>
      </c>
      <c r="E1350" s="1" t="s">
        <v>22</v>
      </c>
      <c r="F1350" s="1"/>
      <c r="G1350" s="1"/>
      <c r="H1350" s="1">
        <f>Movimientos_Actinver[[#This Row],[TITLES]]*Movimientos_Actinver[[#This Row],[VALUE]]</f>
        <v>0</v>
      </c>
      <c r="I1350" s="1"/>
      <c r="J1350" s="1"/>
      <c r="K1350" s="1"/>
    </row>
    <row r="1351" spans="1:11" x14ac:dyDescent="0.25">
      <c r="A1351" s="5"/>
      <c r="B1351" s="5">
        <f>Movimientos_Actinver[[#This Row],[DATE]]</f>
        <v>0</v>
      </c>
      <c r="C1351" s="6"/>
      <c r="D1351" s="1" t="s">
        <v>22</v>
      </c>
      <c r="E1351" s="1" t="s">
        <v>22</v>
      </c>
      <c r="F1351" s="1"/>
      <c r="G1351" s="1"/>
      <c r="H1351" s="1">
        <f>Movimientos_Actinver[[#This Row],[TITLES]]*Movimientos_Actinver[[#This Row],[VALUE]]</f>
        <v>0</v>
      </c>
      <c r="I1351" s="1"/>
      <c r="J1351" s="1"/>
      <c r="K1351" s="1"/>
    </row>
    <row r="1352" spans="1:11" x14ac:dyDescent="0.25">
      <c r="A1352" s="5"/>
      <c r="B1352" s="5">
        <f>Movimientos_Actinver[[#This Row],[DATE]]</f>
        <v>0</v>
      </c>
      <c r="C1352" s="6"/>
      <c r="D1352" s="1" t="s">
        <v>22</v>
      </c>
      <c r="E1352" s="1" t="s">
        <v>22</v>
      </c>
      <c r="F1352" s="1"/>
      <c r="G1352" s="1"/>
      <c r="H1352" s="1">
        <f>Movimientos_Actinver[[#This Row],[TITLES]]*Movimientos_Actinver[[#This Row],[VALUE]]</f>
        <v>0</v>
      </c>
      <c r="I1352" s="1"/>
      <c r="J1352" s="1"/>
      <c r="K1352" s="1"/>
    </row>
    <row r="1353" spans="1:11" x14ac:dyDescent="0.25">
      <c r="A1353" s="5"/>
      <c r="B1353" s="5">
        <f>Movimientos_Actinver[[#This Row],[DATE]]</f>
        <v>0</v>
      </c>
      <c r="C1353" s="6"/>
      <c r="D1353" s="1" t="s">
        <v>22</v>
      </c>
      <c r="E1353" s="1" t="s">
        <v>22</v>
      </c>
      <c r="F1353" s="1"/>
      <c r="G1353" s="1"/>
      <c r="H1353" s="1">
        <f>Movimientos_Actinver[[#This Row],[TITLES]]*Movimientos_Actinver[[#This Row],[VALUE]]</f>
        <v>0</v>
      </c>
      <c r="I1353" s="1"/>
      <c r="J1353" s="1"/>
      <c r="K1353" s="1"/>
    </row>
    <row r="1354" spans="1:11" x14ac:dyDescent="0.25">
      <c r="A1354" s="5"/>
      <c r="B1354" s="5">
        <f>Movimientos_Actinver[[#This Row],[DATE]]</f>
        <v>0</v>
      </c>
      <c r="C1354" s="6"/>
      <c r="D1354" s="1" t="s">
        <v>22</v>
      </c>
      <c r="E1354" s="1" t="s">
        <v>22</v>
      </c>
      <c r="F1354" s="1"/>
      <c r="G1354" s="1"/>
      <c r="H1354" s="1">
        <f>Movimientos_Actinver[[#This Row],[TITLES]]*Movimientos_Actinver[[#This Row],[VALUE]]</f>
        <v>0</v>
      </c>
      <c r="I1354" s="1"/>
      <c r="J1354" s="1"/>
      <c r="K1354" s="1"/>
    </row>
    <row r="1355" spans="1:11" x14ac:dyDescent="0.25">
      <c r="A1355" s="5"/>
      <c r="B1355" s="5">
        <f>Movimientos_Actinver[[#This Row],[DATE]]</f>
        <v>0</v>
      </c>
      <c r="C1355" s="6"/>
      <c r="D1355" s="1" t="s">
        <v>22</v>
      </c>
      <c r="E1355" s="1" t="s">
        <v>22</v>
      </c>
      <c r="F1355" s="1"/>
      <c r="G1355" s="1"/>
      <c r="H1355" s="1">
        <f>Movimientos_Actinver[[#This Row],[TITLES]]*Movimientos_Actinver[[#This Row],[VALUE]]</f>
        <v>0</v>
      </c>
      <c r="I1355" s="1"/>
      <c r="J1355" s="1"/>
      <c r="K1355" s="1"/>
    </row>
    <row r="1356" spans="1:11" x14ac:dyDescent="0.25">
      <c r="A1356" s="5"/>
      <c r="B1356" s="5">
        <f>Movimientos_Actinver[[#This Row],[DATE]]</f>
        <v>0</v>
      </c>
      <c r="C1356" s="6"/>
      <c r="D1356" s="1" t="s">
        <v>22</v>
      </c>
      <c r="E1356" s="1" t="s">
        <v>22</v>
      </c>
      <c r="F1356" s="1"/>
      <c r="G1356" s="1"/>
      <c r="H1356" s="1">
        <f>Movimientos_Actinver[[#This Row],[TITLES]]*Movimientos_Actinver[[#This Row],[VALUE]]</f>
        <v>0</v>
      </c>
      <c r="I1356" s="1"/>
      <c r="J1356" s="1"/>
      <c r="K1356" s="1"/>
    </row>
    <row r="1357" spans="1:11" x14ac:dyDescent="0.25">
      <c r="A1357" s="5"/>
      <c r="B1357" s="5">
        <f>Movimientos_Actinver[[#This Row],[DATE]]</f>
        <v>0</v>
      </c>
      <c r="C1357" s="6"/>
      <c r="D1357" s="1" t="s">
        <v>22</v>
      </c>
      <c r="E1357" s="1" t="s">
        <v>22</v>
      </c>
      <c r="F1357" s="1"/>
      <c r="G1357" s="1"/>
      <c r="H1357" s="1">
        <f>Movimientos_Actinver[[#This Row],[TITLES]]*Movimientos_Actinver[[#This Row],[VALUE]]</f>
        <v>0</v>
      </c>
      <c r="I1357" s="1"/>
      <c r="J1357" s="1"/>
      <c r="K1357" s="1"/>
    </row>
    <row r="1358" spans="1:11" x14ac:dyDescent="0.25">
      <c r="A1358" s="5"/>
      <c r="B1358" s="5">
        <f>Movimientos_Actinver[[#This Row],[DATE]]</f>
        <v>0</v>
      </c>
      <c r="C1358" s="6"/>
      <c r="D1358" s="1" t="s">
        <v>22</v>
      </c>
      <c r="E1358" s="1" t="s">
        <v>22</v>
      </c>
      <c r="F1358" s="1"/>
      <c r="G1358" s="1"/>
      <c r="H1358" s="1">
        <f>Movimientos_Actinver[[#This Row],[TITLES]]*Movimientos_Actinver[[#This Row],[VALUE]]</f>
        <v>0</v>
      </c>
      <c r="I1358" s="1"/>
      <c r="J1358" s="1"/>
      <c r="K1358" s="1"/>
    </row>
    <row r="1359" spans="1:11" x14ac:dyDescent="0.25">
      <c r="A1359" s="5"/>
      <c r="B1359" s="5">
        <f>Movimientos_Actinver[[#This Row],[DATE]]</f>
        <v>0</v>
      </c>
      <c r="C1359" s="6"/>
      <c r="D1359" s="1" t="s">
        <v>22</v>
      </c>
      <c r="E1359" s="1" t="s">
        <v>22</v>
      </c>
      <c r="F1359" s="1"/>
      <c r="G1359" s="1"/>
      <c r="H1359" s="1">
        <f>Movimientos_Actinver[[#This Row],[TITLES]]*Movimientos_Actinver[[#This Row],[VALUE]]</f>
        <v>0</v>
      </c>
      <c r="I1359" s="1"/>
      <c r="J1359" s="1"/>
      <c r="K1359" s="1"/>
    </row>
    <row r="1360" spans="1:11" x14ac:dyDescent="0.25">
      <c r="A1360" s="5"/>
      <c r="B1360" s="5">
        <f>Movimientos_Actinver[[#This Row],[DATE]]</f>
        <v>0</v>
      </c>
      <c r="C1360" s="6"/>
      <c r="D1360" s="1" t="s">
        <v>22</v>
      </c>
      <c r="E1360" s="1" t="s">
        <v>22</v>
      </c>
      <c r="F1360" s="1"/>
      <c r="G1360" s="1"/>
      <c r="H1360" s="1">
        <f>Movimientos_Actinver[[#This Row],[TITLES]]*Movimientos_Actinver[[#This Row],[VALUE]]</f>
        <v>0</v>
      </c>
      <c r="I1360" s="1"/>
      <c r="J1360" s="1"/>
      <c r="K1360" s="1"/>
    </row>
    <row r="1361" spans="1:11" x14ac:dyDescent="0.25">
      <c r="A1361" s="5"/>
      <c r="B1361" s="5">
        <f>Movimientos_Actinver[[#This Row],[DATE]]</f>
        <v>0</v>
      </c>
      <c r="C1361" s="6"/>
      <c r="D1361" s="1" t="s">
        <v>22</v>
      </c>
      <c r="E1361" s="1" t="s">
        <v>22</v>
      </c>
      <c r="F1361" s="1"/>
      <c r="G1361" s="1"/>
      <c r="H1361" s="1">
        <f>Movimientos_Actinver[[#This Row],[TITLES]]*Movimientos_Actinver[[#This Row],[VALUE]]</f>
        <v>0</v>
      </c>
      <c r="I1361" s="1"/>
      <c r="J1361" s="1"/>
      <c r="K1361" s="1"/>
    </row>
    <row r="1362" spans="1:11" x14ac:dyDescent="0.25">
      <c r="A1362" s="5"/>
      <c r="B1362" s="5">
        <f>Movimientos_Actinver[[#This Row],[DATE]]</f>
        <v>0</v>
      </c>
      <c r="C1362" s="6"/>
      <c r="D1362" s="1" t="s">
        <v>22</v>
      </c>
      <c r="E1362" s="1" t="s">
        <v>22</v>
      </c>
      <c r="F1362" s="1"/>
      <c r="G1362" s="1"/>
      <c r="H1362" s="1">
        <f>Movimientos_Actinver[[#This Row],[TITLES]]*Movimientos_Actinver[[#This Row],[VALUE]]</f>
        <v>0</v>
      </c>
      <c r="I1362" s="1"/>
      <c r="J1362" s="1"/>
      <c r="K1362" s="1"/>
    </row>
    <row r="1363" spans="1:11" x14ac:dyDescent="0.25">
      <c r="A1363" s="5"/>
      <c r="B1363" s="5">
        <f>Movimientos_Actinver[[#This Row],[DATE]]</f>
        <v>0</v>
      </c>
      <c r="C1363" s="6"/>
      <c r="D1363" s="1" t="s">
        <v>22</v>
      </c>
      <c r="E1363" s="1" t="s">
        <v>22</v>
      </c>
      <c r="F1363" s="1"/>
      <c r="G1363" s="1"/>
      <c r="H1363" s="1">
        <f>Movimientos_Actinver[[#This Row],[TITLES]]*Movimientos_Actinver[[#This Row],[VALUE]]</f>
        <v>0</v>
      </c>
      <c r="I1363" s="1"/>
      <c r="J1363" s="1"/>
      <c r="K1363" s="1"/>
    </row>
    <row r="1364" spans="1:11" x14ac:dyDescent="0.25">
      <c r="A1364" s="5"/>
      <c r="B1364" s="5">
        <f>Movimientos_Actinver[[#This Row],[DATE]]</f>
        <v>0</v>
      </c>
      <c r="C1364" s="6"/>
      <c r="D1364" s="1" t="s">
        <v>22</v>
      </c>
      <c r="E1364" s="1" t="s">
        <v>22</v>
      </c>
      <c r="F1364" s="1"/>
      <c r="G1364" s="1"/>
      <c r="H1364" s="1">
        <f>Movimientos_Actinver[[#This Row],[TITLES]]*Movimientos_Actinver[[#This Row],[VALUE]]</f>
        <v>0</v>
      </c>
      <c r="I1364" s="1"/>
      <c r="J1364" s="1"/>
      <c r="K1364" s="1"/>
    </row>
    <row r="1365" spans="1:11" x14ac:dyDescent="0.25">
      <c r="A1365" s="5"/>
      <c r="B1365" s="5">
        <f>Movimientos_Actinver[[#This Row],[DATE]]</f>
        <v>0</v>
      </c>
      <c r="C1365" s="6"/>
      <c r="D1365" s="1" t="s">
        <v>22</v>
      </c>
      <c r="E1365" s="1" t="s">
        <v>22</v>
      </c>
      <c r="F1365" s="1"/>
      <c r="G1365" s="1"/>
      <c r="H1365" s="1">
        <f>Movimientos_Actinver[[#This Row],[TITLES]]*Movimientos_Actinver[[#This Row],[VALUE]]</f>
        <v>0</v>
      </c>
      <c r="I1365" s="1"/>
      <c r="J1365" s="1"/>
      <c r="K1365" s="1"/>
    </row>
    <row r="1366" spans="1:11" x14ac:dyDescent="0.25">
      <c r="A1366" s="5"/>
      <c r="B1366" s="5">
        <f>Movimientos_Actinver[[#This Row],[DATE]]</f>
        <v>0</v>
      </c>
      <c r="C1366" s="6"/>
      <c r="D1366" s="1" t="s">
        <v>22</v>
      </c>
      <c r="E1366" s="1" t="s">
        <v>22</v>
      </c>
      <c r="F1366" s="1"/>
      <c r="G1366" s="1"/>
      <c r="H1366" s="1">
        <f>Movimientos_Actinver[[#This Row],[TITLES]]*Movimientos_Actinver[[#This Row],[VALUE]]</f>
        <v>0</v>
      </c>
      <c r="I1366" s="1"/>
      <c r="J1366" s="1"/>
      <c r="K1366" s="1"/>
    </row>
    <row r="1367" spans="1:11" x14ac:dyDescent="0.25">
      <c r="A1367" s="5"/>
      <c r="B1367" s="5">
        <f>Movimientos_Actinver[[#This Row],[DATE]]</f>
        <v>0</v>
      </c>
      <c r="C1367" s="6"/>
      <c r="D1367" s="1" t="s">
        <v>22</v>
      </c>
      <c r="E1367" s="1" t="s">
        <v>22</v>
      </c>
      <c r="F1367" s="1"/>
      <c r="G1367" s="1"/>
      <c r="H1367" s="1">
        <f>Movimientos_Actinver[[#This Row],[TITLES]]*Movimientos_Actinver[[#This Row],[VALUE]]</f>
        <v>0</v>
      </c>
      <c r="I1367" s="1"/>
      <c r="J1367" s="1"/>
      <c r="K1367" s="1"/>
    </row>
    <row r="1368" spans="1:11" x14ac:dyDescent="0.25">
      <c r="A1368" s="5"/>
      <c r="B1368" s="5">
        <f>Movimientos_Actinver[[#This Row],[DATE]]</f>
        <v>0</v>
      </c>
      <c r="C1368" s="6"/>
      <c r="D1368" s="1" t="s">
        <v>22</v>
      </c>
      <c r="E1368" s="1" t="s">
        <v>22</v>
      </c>
      <c r="F1368" s="1"/>
      <c r="G1368" s="1"/>
      <c r="H1368" s="1">
        <f>Movimientos_Actinver[[#This Row],[TITLES]]*Movimientos_Actinver[[#This Row],[VALUE]]</f>
        <v>0</v>
      </c>
      <c r="I1368" s="1"/>
      <c r="J1368" s="1"/>
      <c r="K1368" s="1"/>
    </row>
    <row r="1369" spans="1:11" x14ac:dyDescent="0.25">
      <c r="A1369" s="5"/>
      <c r="B1369" s="5">
        <f>Movimientos_Actinver[[#This Row],[DATE]]</f>
        <v>0</v>
      </c>
      <c r="C1369" s="6"/>
      <c r="D1369" s="1" t="s">
        <v>22</v>
      </c>
      <c r="E1369" s="1" t="s">
        <v>22</v>
      </c>
      <c r="F1369" s="1"/>
      <c r="G1369" s="1"/>
      <c r="H1369" s="1">
        <f>Movimientos_Actinver[[#This Row],[TITLES]]*Movimientos_Actinver[[#This Row],[VALUE]]</f>
        <v>0</v>
      </c>
      <c r="I1369" s="1"/>
      <c r="J1369" s="1"/>
      <c r="K1369" s="1"/>
    </row>
    <row r="1370" spans="1:11" x14ac:dyDescent="0.25">
      <c r="A1370" s="5"/>
      <c r="B1370" s="5">
        <f>Movimientos_Actinver[[#This Row],[DATE]]</f>
        <v>0</v>
      </c>
      <c r="C1370" s="6"/>
      <c r="D1370" s="1" t="s">
        <v>22</v>
      </c>
      <c r="E1370" s="1" t="s">
        <v>22</v>
      </c>
      <c r="F1370" s="1"/>
      <c r="G1370" s="1"/>
      <c r="H1370" s="1">
        <f>Movimientos_Actinver[[#This Row],[TITLES]]*Movimientos_Actinver[[#This Row],[VALUE]]</f>
        <v>0</v>
      </c>
      <c r="I1370" s="1"/>
      <c r="J1370" s="1"/>
      <c r="K1370" s="1"/>
    </row>
    <row r="1371" spans="1:11" x14ac:dyDescent="0.25">
      <c r="A1371" s="5"/>
      <c r="B1371" s="5">
        <f>Movimientos_Actinver[[#This Row],[DATE]]</f>
        <v>0</v>
      </c>
      <c r="C1371" s="6"/>
      <c r="D1371" s="1" t="s">
        <v>22</v>
      </c>
      <c r="E1371" s="1" t="s">
        <v>22</v>
      </c>
      <c r="F1371" s="1"/>
      <c r="G1371" s="1"/>
      <c r="H1371" s="1">
        <f>Movimientos_Actinver[[#This Row],[TITLES]]*Movimientos_Actinver[[#This Row],[VALUE]]</f>
        <v>0</v>
      </c>
      <c r="I1371" s="1"/>
      <c r="J1371" s="1"/>
      <c r="K1371" s="1"/>
    </row>
    <row r="1372" spans="1:11" x14ac:dyDescent="0.25">
      <c r="A1372" s="5"/>
      <c r="B1372" s="5">
        <f>Movimientos_Actinver[[#This Row],[DATE]]</f>
        <v>0</v>
      </c>
      <c r="C1372" s="6"/>
      <c r="D1372" s="1" t="s">
        <v>22</v>
      </c>
      <c r="E1372" s="1" t="s">
        <v>22</v>
      </c>
      <c r="F1372" s="1"/>
      <c r="G1372" s="1"/>
      <c r="H1372" s="1">
        <f>Movimientos_Actinver[[#This Row],[TITLES]]*Movimientos_Actinver[[#This Row],[VALUE]]</f>
        <v>0</v>
      </c>
      <c r="I1372" s="1"/>
      <c r="J1372" s="1"/>
      <c r="K1372" s="1"/>
    </row>
    <row r="1373" spans="1:11" x14ac:dyDescent="0.25">
      <c r="A1373" s="5"/>
      <c r="B1373" s="5">
        <f>Movimientos_Actinver[[#This Row],[DATE]]</f>
        <v>0</v>
      </c>
      <c r="C1373" s="6"/>
      <c r="D1373" s="1" t="s">
        <v>22</v>
      </c>
      <c r="E1373" s="1" t="s">
        <v>22</v>
      </c>
      <c r="F1373" s="1"/>
      <c r="G1373" s="1"/>
      <c r="H1373" s="1">
        <f>Movimientos_Actinver[[#This Row],[TITLES]]*Movimientos_Actinver[[#This Row],[VALUE]]</f>
        <v>0</v>
      </c>
      <c r="I1373" s="1"/>
      <c r="J1373" s="1"/>
      <c r="K1373" s="1"/>
    </row>
    <row r="1374" spans="1:11" x14ac:dyDescent="0.25">
      <c r="A1374" s="5"/>
      <c r="B1374" s="5">
        <f>Movimientos_Actinver[[#This Row],[DATE]]</f>
        <v>0</v>
      </c>
      <c r="C1374" s="6"/>
      <c r="D1374" s="1" t="s">
        <v>22</v>
      </c>
      <c r="E1374" s="1" t="s">
        <v>22</v>
      </c>
      <c r="F1374" s="1"/>
      <c r="G1374" s="1"/>
      <c r="H1374" s="1">
        <f>Movimientos_Actinver[[#This Row],[TITLES]]*Movimientos_Actinver[[#This Row],[VALUE]]</f>
        <v>0</v>
      </c>
      <c r="I1374" s="1"/>
      <c r="J1374" s="1"/>
      <c r="K1374" s="1"/>
    </row>
    <row r="1375" spans="1:11" x14ac:dyDescent="0.25">
      <c r="A1375" s="5"/>
      <c r="B1375" s="5">
        <f>Movimientos_Actinver[[#This Row],[DATE]]</f>
        <v>0</v>
      </c>
      <c r="C1375" s="6"/>
      <c r="D1375" s="1" t="s">
        <v>22</v>
      </c>
      <c r="E1375" s="1" t="s">
        <v>22</v>
      </c>
      <c r="F1375" s="1"/>
      <c r="G1375" s="1"/>
      <c r="H1375" s="1">
        <f>Movimientos_Actinver[[#This Row],[TITLES]]*Movimientos_Actinver[[#This Row],[VALUE]]</f>
        <v>0</v>
      </c>
      <c r="I1375" s="1"/>
      <c r="J1375" s="1"/>
      <c r="K1375" s="1"/>
    </row>
    <row r="1376" spans="1:11" x14ac:dyDescent="0.25">
      <c r="A1376" s="5"/>
      <c r="B1376" s="5">
        <f>Movimientos_Actinver[[#This Row],[DATE]]</f>
        <v>0</v>
      </c>
      <c r="C1376" s="6"/>
      <c r="D1376" s="1" t="s">
        <v>22</v>
      </c>
      <c r="E1376" s="1" t="s">
        <v>22</v>
      </c>
      <c r="F1376" s="1"/>
      <c r="G1376" s="1"/>
      <c r="H1376" s="1">
        <f>Movimientos_Actinver[[#This Row],[TITLES]]*Movimientos_Actinver[[#This Row],[VALUE]]</f>
        <v>0</v>
      </c>
      <c r="I1376" s="1"/>
      <c r="J1376" s="1"/>
      <c r="K1376" s="1"/>
    </row>
    <row r="1377" spans="1:11" x14ac:dyDescent="0.25">
      <c r="A1377" s="5"/>
      <c r="B1377" s="5">
        <f>Movimientos_Actinver[[#This Row],[DATE]]</f>
        <v>0</v>
      </c>
      <c r="C1377" s="6"/>
      <c r="D1377" s="1" t="s">
        <v>22</v>
      </c>
      <c r="E1377" s="1" t="s">
        <v>22</v>
      </c>
      <c r="F1377" s="1"/>
      <c r="G1377" s="1"/>
      <c r="H1377" s="1">
        <f>Movimientos_Actinver[[#This Row],[TITLES]]*Movimientos_Actinver[[#This Row],[VALUE]]</f>
        <v>0</v>
      </c>
      <c r="I1377" s="1"/>
      <c r="J1377" s="1"/>
      <c r="K1377" s="1"/>
    </row>
    <row r="1378" spans="1:11" x14ac:dyDescent="0.25">
      <c r="A1378" s="5"/>
      <c r="B1378" s="5">
        <f>Movimientos_Actinver[[#This Row],[DATE]]</f>
        <v>0</v>
      </c>
      <c r="C1378" s="6"/>
      <c r="D1378" s="1" t="s">
        <v>22</v>
      </c>
      <c r="E1378" s="1" t="s">
        <v>22</v>
      </c>
      <c r="F1378" s="1"/>
      <c r="G1378" s="1"/>
      <c r="H1378" s="1">
        <f>Movimientos_Actinver[[#This Row],[TITLES]]*Movimientos_Actinver[[#This Row],[VALUE]]</f>
        <v>0</v>
      </c>
      <c r="I1378" s="1"/>
      <c r="J1378" s="1"/>
      <c r="K1378" s="1"/>
    </row>
    <row r="1379" spans="1:11" x14ac:dyDescent="0.25">
      <c r="A1379" s="5"/>
      <c r="B1379" s="5">
        <f>Movimientos_Actinver[[#This Row],[DATE]]</f>
        <v>0</v>
      </c>
      <c r="C1379" s="6"/>
      <c r="D1379" s="1" t="s">
        <v>22</v>
      </c>
      <c r="E1379" s="1" t="s">
        <v>22</v>
      </c>
      <c r="F1379" s="1"/>
      <c r="G1379" s="1"/>
      <c r="H1379" s="1">
        <f>Movimientos_Actinver[[#This Row],[TITLES]]*Movimientos_Actinver[[#This Row],[VALUE]]</f>
        <v>0</v>
      </c>
      <c r="I1379" s="1"/>
      <c r="J1379" s="1"/>
      <c r="K1379" s="1"/>
    </row>
    <row r="1380" spans="1:11" x14ac:dyDescent="0.25">
      <c r="A1380" s="5"/>
      <c r="B1380" s="5">
        <f>Movimientos_Actinver[[#This Row],[DATE]]</f>
        <v>0</v>
      </c>
      <c r="C1380" s="6"/>
      <c r="D1380" s="1" t="s">
        <v>22</v>
      </c>
      <c r="E1380" s="1" t="s">
        <v>22</v>
      </c>
      <c r="F1380" s="1"/>
      <c r="G1380" s="1"/>
      <c r="H1380" s="1">
        <f>Movimientos_Actinver[[#This Row],[TITLES]]*Movimientos_Actinver[[#This Row],[VALUE]]</f>
        <v>0</v>
      </c>
      <c r="I1380" s="1"/>
      <c r="J1380" s="1"/>
      <c r="K1380" s="1"/>
    </row>
    <row r="1381" spans="1:11" x14ac:dyDescent="0.25">
      <c r="A1381" s="5"/>
      <c r="B1381" s="5">
        <f>Movimientos_Actinver[[#This Row],[DATE]]</f>
        <v>0</v>
      </c>
      <c r="C1381" s="6"/>
      <c r="D1381" s="1" t="s">
        <v>22</v>
      </c>
      <c r="E1381" s="1" t="s">
        <v>22</v>
      </c>
      <c r="F1381" s="1"/>
      <c r="G1381" s="1"/>
      <c r="H1381" s="1">
        <f>Movimientos_Actinver[[#This Row],[TITLES]]*Movimientos_Actinver[[#This Row],[VALUE]]</f>
        <v>0</v>
      </c>
      <c r="I1381" s="1"/>
      <c r="J1381" s="1"/>
      <c r="K1381" s="1"/>
    </row>
    <row r="1382" spans="1:11" x14ac:dyDescent="0.25">
      <c r="A1382" s="5"/>
      <c r="B1382" s="5">
        <f>Movimientos_Actinver[[#This Row],[DATE]]</f>
        <v>0</v>
      </c>
      <c r="C1382" s="6"/>
      <c r="D1382" s="1" t="s">
        <v>22</v>
      </c>
      <c r="E1382" s="1" t="s">
        <v>22</v>
      </c>
      <c r="F1382" s="1"/>
      <c r="G1382" s="1"/>
      <c r="H1382" s="1">
        <f>Movimientos_Actinver[[#This Row],[TITLES]]*Movimientos_Actinver[[#This Row],[VALUE]]</f>
        <v>0</v>
      </c>
      <c r="I1382" s="1"/>
      <c r="J1382" s="1"/>
      <c r="K1382" s="1"/>
    </row>
    <row r="1383" spans="1:11" x14ac:dyDescent="0.25">
      <c r="A1383" s="5"/>
      <c r="B1383" s="5">
        <f>Movimientos_Actinver[[#This Row],[DATE]]</f>
        <v>0</v>
      </c>
      <c r="C1383" s="6"/>
      <c r="D1383" s="1" t="s">
        <v>22</v>
      </c>
      <c r="E1383" s="1" t="s">
        <v>22</v>
      </c>
      <c r="F1383" s="1"/>
      <c r="G1383" s="1"/>
      <c r="H1383" s="1">
        <f>Movimientos_Actinver[[#This Row],[TITLES]]*Movimientos_Actinver[[#This Row],[VALUE]]</f>
        <v>0</v>
      </c>
      <c r="I1383" s="1"/>
      <c r="J1383" s="1"/>
      <c r="K1383" s="1"/>
    </row>
    <row r="1384" spans="1:11" x14ac:dyDescent="0.25">
      <c r="A1384" s="5"/>
      <c r="B1384" s="5">
        <f>Movimientos_Actinver[[#This Row],[DATE]]</f>
        <v>0</v>
      </c>
      <c r="C1384" s="6"/>
      <c r="D1384" s="1" t="s">
        <v>22</v>
      </c>
      <c r="E1384" s="1" t="s">
        <v>22</v>
      </c>
      <c r="F1384" s="1"/>
      <c r="G1384" s="1"/>
      <c r="H1384" s="1">
        <f>Movimientos_Actinver[[#This Row],[TITLES]]*Movimientos_Actinver[[#This Row],[VALUE]]</f>
        <v>0</v>
      </c>
      <c r="I1384" s="1"/>
      <c r="J1384" s="1"/>
      <c r="K1384" s="1"/>
    </row>
    <row r="1385" spans="1:11" x14ac:dyDescent="0.25">
      <c r="A1385" s="5"/>
      <c r="B1385" s="5">
        <f>Movimientos_Actinver[[#This Row],[DATE]]</f>
        <v>0</v>
      </c>
      <c r="C1385" s="6"/>
      <c r="D1385" s="1" t="s">
        <v>22</v>
      </c>
      <c r="E1385" s="1" t="s">
        <v>22</v>
      </c>
      <c r="F1385" s="1"/>
      <c r="G1385" s="1"/>
      <c r="H1385" s="1">
        <f>Movimientos_Actinver[[#This Row],[TITLES]]*Movimientos_Actinver[[#This Row],[VALUE]]</f>
        <v>0</v>
      </c>
      <c r="I1385" s="1"/>
      <c r="J1385" s="1"/>
      <c r="K1385" s="1"/>
    </row>
    <row r="1386" spans="1:11" x14ac:dyDescent="0.25">
      <c r="A1386" s="5"/>
      <c r="B1386" s="5">
        <f>Movimientos_Actinver[[#This Row],[DATE]]</f>
        <v>0</v>
      </c>
      <c r="C1386" s="6"/>
      <c r="D1386" s="1" t="s">
        <v>22</v>
      </c>
      <c r="E1386" s="1" t="s">
        <v>22</v>
      </c>
      <c r="F1386" s="1"/>
      <c r="G1386" s="1"/>
      <c r="H1386" s="1">
        <f>Movimientos_Actinver[[#This Row],[TITLES]]*Movimientos_Actinver[[#This Row],[VALUE]]</f>
        <v>0</v>
      </c>
      <c r="I1386" s="1"/>
      <c r="J1386" s="1"/>
      <c r="K1386" s="1"/>
    </row>
    <row r="1387" spans="1:11" x14ac:dyDescent="0.25">
      <c r="A1387" s="5"/>
      <c r="B1387" s="5">
        <f>Movimientos_Actinver[[#This Row],[DATE]]</f>
        <v>0</v>
      </c>
      <c r="C1387" s="6"/>
      <c r="D1387" s="1" t="s">
        <v>22</v>
      </c>
      <c r="E1387" s="1" t="s">
        <v>22</v>
      </c>
      <c r="F1387" s="1"/>
      <c r="G1387" s="1"/>
      <c r="H1387" s="1">
        <f>Movimientos_Actinver[[#This Row],[TITLES]]*Movimientos_Actinver[[#This Row],[VALUE]]</f>
        <v>0</v>
      </c>
      <c r="I1387" s="1"/>
      <c r="J1387" s="1"/>
      <c r="K1387" s="1"/>
    </row>
    <row r="1388" spans="1:11" x14ac:dyDescent="0.25">
      <c r="A1388" s="5"/>
      <c r="B1388" s="5">
        <f>Movimientos_Actinver[[#This Row],[DATE]]</f>
        <v>0</v>
      </c>
      <c r="C1388" s="6"/>
      <c r="D1388" s="1" t="s">
        <v>22</v>
      </c>
      <c r="E1388" s="1" t="s">
        <v>22</v>
      </c>
      <c r="F1388" s="1"/>
      <c r="G1388" s="1"/>
      <c r="H1388" s="1">
        <f>Movimientos_Actinver[[#This Row],[TITLES]]*Movimientos_Actinver[[#This Row],[VALUE]]</f>
        <v>0</v>
      </c>
      <c r="I1388" s="1"/>
      <c r="J1388" s="1"/>
      <c r="K1388" s="1"/>
    </row>
    <row r="1389" spans="1:11" x14ac:dyDescent="0.25">
      <c r="A1389" s="5"/>
      <c r="B1389" s="5">
        <f>Movimientos_Actinver[[#This Row],[DATE]]</f>
        <v>0</v>
      </c>
      <c r="C1389" s="6"/>
      <c r="D1389" s="1" t="s">
        <v>22</v>
      </c>
      <c r="E1389" s="1" t="s">
        <v>22</v>
      </c>
      <c r="F1389" s="1"/>
      <c r="G1389" s="1"/>
      <c r="H1389" s="1">
        <f>Movimientos_Actinver[[#This Row],[TITLES]]*Movimientos_Actinver[[#This Row],[VALUE]]</f>
        <v>0</v>
      </c>
      <c r="I1389" s="1"/>
      <c r="J1389" s="1"/>
      <c r="K1389" s="1"/>
    </row>
    <row r="1390" spans="1:11" x14ac:dyDescent="0.25">
      <c r="A1390" s="5"/>
      <c r="B1390" s="5">
        <f>Movimientos_Actinver[[#This Row],[DATE]]</f>
        <v>0</v>
      </c>
      <c r="C1390" s="6"/>
      <c r="D1390" s="1" t="s">
        <v>22</v>
      </c>
      <c r="E1390" s="1" t="s">
        <v>22</v>
      </c>
      <c r="F1390" s="1"/>
      <c r="G1390" s="1"/>
      <c r="H1390" s="1">
        <f>Movimientos_Actinver[[#This Row],[TITLES]]*Movimientos_Actinver[[#This Row],[VALUE]]</f>
        <v>0</v>
      </c>
      <c r="I1390" s="1"/>
      <c r="J1390" s="1"/>
      <c r="K1390" s="1"/>
    </row>
    <row r="1391" spans="1:11" x14ac:dyDescent="0.25">
      <c r="A1391" s="5"/>
      <c r="B1391" s="5">
        <f>Movimientos_Actinver[[#This Row],[DATE]]</f>
        <v>0</v>
      </c>
      <c r="C1391" s="6"/>
      <c r="D1391" s="1" t="s">
        <v>22</v>
      </c>
      <c r="E1391" s="1" t="s">
        <v>22</v>
      </c>
      <c r="F1391" s="1"/>
      <c r="G1391" s="1"/>
      <c r="H1391" s="1">
        <f>Movimientos_Actinver[[#This Row],[TITLES]]*Movimientos_Actinver[[#This Row],[VALUE]]</f>
        <v>0</v>
      </c>
      <c r="I1391" s="1"/>
      <c r="J1391" s="1"/>
      <c r="K1391" s="1"/>
    </row>
    <row r="1392" spans="1:11" x14ac:dyDescent="0.25">
      <c r="A1392" s="5"/>
      <c r="B1392" s="5">
        <f>Movimientos_Actinver[[#This Row],[DATE]]</f>
        <v>0</v>
      </c>
      <c r="C1392" s="6"/>
      <c r="D1392" s="1" t="s">
        <v>22</v>
      </c>
      <c r="E1392" s="1" t="s">
        <v>22</v>
      </c>
      <c r="F1392" s="1"/>
      <c r="G1392" s="1"/>
      <c r="H1392" s="1">
        <f>Movimientos_Actinver[[#This Row],[TITLES]]*Movimientos_Actinver[[#This Row],[VALUE]]</f>
        <v>0</v>
      </c>
      <c r="I1392" s="1"/>
      <c r="J1392" s="1"/>
      <c r="K1392" s="1"/>
    </row>
    <row r="1393" spans="1:11" x14ac:dyDescent="0.25">
      <c r="A1393" s="5"/>
      <c r="B1393" s="5">
        <f>Movimientos_Actinver[[#This Row],[DATE]]</f>
        <v>0</v>
      </c>
      <c r="C1393" s="6"/>
      <c r="D1393" s="1" t="s">
        <v>22</v>
      </c>
      <c r="E1393" s="1" t="s">
        <v>22</v>
      </c>
      <c r="F1393" s="1"/>
      <c r="G1393" s="1"/>
      <c r="H1393" s="1">
        <f>Movimientos_Actinver[[#This Row],[TITLES]]*Movimientos_Actinver[[#This Row],[VALUE]]</f>
        <v>0</v>
      </c>
      <c r="I1393" s="1"/>
      <c r="J1393" s="1"/>
      <c r="K1393" s="1"/>
    </row>
    <row r="1394" spans="1:11" x14ac:dyDescent="0.25">
      <c r="A1394" s="5"/>
      <c r="B1394" s="5">
        <f>Movimientos_Actinver[[#This Row],[DATE]]</f>
        <v>0</v>
      </c>
      <c r="C1394" s="6"/>
      <c r="D1394" s="1" t="s">
        <v>22</v>
      </c>
      <c r="E1394" s="1" t="s">
        <v>22</v>
      </c>
      <c r="F1394" s="1"/>
      <c r="G1394" s="1"/>
      <c r="H1394" s="1">
        <f>Movimientos_Actinver[[#This Row],[TITLES]]*Movimientos_Actinver[[#This Row],[VALUE]]</f>
        <v>0</v>
      </c>
      <c r="I1394" s="1"/>
      <c r="J1394" s="1"/>
      <c r="K1394" s="1"/>
    </row>
    <row r="1395" spans="1:11" x14ac:dyDescent="0.25">
      <c r="A1395" s="5"/>
      <c r="B1395" s="5">
        <f>Movimientos_Actinver[[#This Row],[DATE]]</f>
        <v>0</v>
      </c>
      <c r="C1395" s="6"/>
      <c r="D1395" s="1" t="s">
        <v>22</v>
      </c>
      <c r="E1395" s="1" t="s">
        <v>22</v>
      </c>
      <c r="F1395" s="1"/>
      <c r="G1395" s="1"/>
      <c r="H1395" s="1">
        <f>Movimientos_Actinver[[#This Row],[TITLES]]*Movimientos_Actinver[[#This Row],[VALUE]]</f>
        <v>0</v>
      </c>
      <c r="I1395" s="1"/>
      <c r="J1395" s="1"/>
      <c r="K1395" s="1"/>
    </row>
    <row r="1396" spans="1:11" x14ac:dyDescent="0.25">
      <c r="A1396" s="5"/>
      <c r="B1396" s="5">
        <f>Movimientos_Actinver[[#This Row],[DATE]]</f>
        <v>0</v>
      </c>
      <c r="C1396" s="6"/>
      <c r="D1396" s="1" t="s">
        <v>22</v>
      </c>
      <c r="E1396" s="1" t="s">
        <v>22</v>
      </c>
      <c r="F1396" s="1"/>
      <c r="G1396" s="1"/>
      <c r="H1396" s="1">
        <f>Movimientos_Actinver[[#This Row],[TITLES]]*Movimientos_Actinver[[#This Row],[VALUE]]</f>
        <v>0</v>
      </c>
      <c r="I1396" s="1"/>
      <c r="J1396" s="1"/>
      <c r="K1396" s="1"/>
    </row>
    <row r="1397" spans="1:11" x14ac:dyDescent="0.25">
      <c r="A1397" s="5"/>
      <c r="B1397" s="5">
        <f>Movimientos_Actinver[[#This Row],[DATE]]</f>
        <v>0</v>
      </c>
      <c r="C1397" s="6"/>
      <c r="D1397" s="1" t="s">
        <v>22</v>
      </c>
      <c r="E1397" s="1" t="s">
        <v>22</v>
      </c>
      <c r="F1397" s="1"/>
      <c r="G1397" s="1"/>
      <c r="H1397" s="1">
        <f>Movimientos_Actinver[[#This Row],[TITLES]]*Movimientos_Actinver[[#This Row],[VALUE]]</f>
        <v>0</v>
      </c>
      <c r="I1397" s="1"/>
      <c r="J1397" s="1"/>
      <c r="K1397" s="1"/>
    </row>
    <row r="1398" spans="1:11" x14ac:dyDescent="0.25">
      <c r="A1398" s="5"/>
      <c r="B1398" s="5">
        <f>Movimientos_Actinver[[#This Row],[DATE]]</f>
        <v>0</v>
      </c>
      <c r="C1398" s="6"/>
      <c r="D1398" s="1" t="s">
        <v>22</v>
      </c>
      <c r="E1398" s="1" t="s">
        <v>22</v>
      </c>
      <c r="F1398" s="1"/>
      <c r="G1398" s="1"/>
      <c r="H1398" s="1">
        <f>Movimientos_Actinver[[#This Row],[TITLES]]*Movimientos_Actinver[[#This Row],[VALUE]]</f>
        <v>0</v>
      </c>
      <c r="I1398" s="1"/>
      <c r="J1398" s="1"/>
      <c r="K1398" s="1"/>
    </row>
    <row r="1399" spans="1:11" x14ac:dyDescent="0.25">
      <c r="A1399" s="5"/>
      <c r="B1399" s="5">
        <f>Movimientos_Actinver[[#This Row],[DATE]]</f>
        <v>0</v>
      </c>
      <c r="C1399" s="6"/>
      <c r="D1399" s="1" t="s">
        <v>22</v>
      </c>
      <c r="E1399" s="1" t="s">
        <v>22</v>
      </c>
      <c r="F1399" s="1"/>
      <c r="G1399" s="1"/>
      <c r="H1399" s="1">
        <f>Movimientos_Actinver[[#This Row],[TITLES]]*Movimientos_Actinver[[#This Row],[VALUE]]</f>
        <v>0</v>
      </c>
      <c r="I1399" s="1"/>
      <c r="J1399" s="1"/>
      <c r="K1399" s="1"/>
    </row>
    <row r="1400" spans="1:11" x14ac:dyDescent="0.25">
      <c r="A1400" s="5"/>
      <c r="B1400" s="5">
        <f>Movimientos_Actinver[[#This Row],[DATE]]</f>
        <v>0</v>
      </c>
      <c r="C1400" s="6"/>
      <c r="D1400" s="1" t="s">
        <v>22</v>
      </c>
      <c r="E1400" s="1" t="s">
        <v>22</v>
      </c>
      <c r="F1400" s="1"/>
      <c r="G1400" s="1"/>
      <c r="H1400" s="1">
        <f>Movimientos_Actinver[[#This Row],[TITLES]]*Movimientos_Actinver[[#This Row],[VALUE]]</f>
        <v>0</v>
      </c>
      <c r="I1400" s="1"/>
      <c r="J1400" s="1"/>
      <c r="K1400" s="1"/>
    </row>
    <row r="1401" spans="1:11" x14ac:dyDescent="0.25">
      <c r="A1401" s="5"/>
      <c r="B1401" s="5">
        <f>Movimientos_Actinver[[#This Row],[DATE]]</f>
        <v>0</v>
      </c>
      <c r="C1401" s="6"/>
      <c r="D1401" s="1" t="s">
        <v>22</v>
      </c>
      <c r="E1401" s="1" t="s">
        <v>22</v>
      </c>
      <c r="F1401" s="1"/>
      <c r="G1401" s="1"/>
      <c r="H1401" s="1">
        <f>Movimientos_Actinver[[#This Row],[TITLES]]*Movimientos_Actinver[[#This Row],[VALUE]]</f>
        <v>0</v>
      </c>
      <c r="I1401" s="1"/>
      <c r="J1401" s="1"/>
      <c r="K1401" s="1"/>
    </row>
    <row r="1402" spans="1:11" x14ac:dyDescent="0.25">
      <c r="A1402" s="5"/>
      <c r="B1402" s="5">
        <f>Movimientos_Actinver[[#This Row],[DATE]]</f>
        <v>0</v>
      </c>
      <c r="C1402" s="6"/>
      <c r="D1402" s="1" t="s">
        <v>22</v>
      </c>
      <c r="E1402" s="1" t="s">
        <v>22</v>
      </c>
      <c r="F1402" s="1"/>
      <c r="G1402" s="1"/>
      <c r="H1402" s="1">
        <f>Movimientos_Actinver[[#This Row],[TITLES]]*Movimientos_Actinver[[#This Row],[VALUE]]</f>
        <v>0</v>
      </c>
      <c r="I1402" s="1"/>
      <c r="J1402" s="1"/>
      <c r="K1402" s="1"/>
    </row>
    <row r="1403" spans="1:11" x14ac:dyDescent="0.25">
      <c r="A1403" s="5"/>
      <c r="B1403" s="5">
        <f>Movimientos_Actinver[[#This Row],[DATE]]</f>
        <v>0</v>
      </c>
      <c r="C1403" s="6"/>
      <c r="D1403" s="1" t="s">
        <v>22</v>
      </c>
      <c r="E1403" s="1" t="s">
        <v>22</v>
      </c>
      <c r="F1403" s="1"/>
      <c r="G1403" s="1"/>
      <c r="H1403" s="1">
        <f>Movimientos_Actinver[[#This Row],[TITLES]]*Movimientos_Actinver[[#This Row],[VALUE]]</f>
        <v>0</v>
      </c>
      <c r="I1403" s="1"/>
      <c r="J1403" s="1"/>
      <c r="K1403" s="1"/>
    </row>
    <row r="1404" spans="1:11" x14ac:dyDescent="0.25">
      <c r="A1404" s="5"/>
      <c r="B1404" s="5">
        <f>Movimientos_Actinver[[#This Row],[DATE]]</f>
        <v>0</v>
      </c>
      <c r="C1404" s="6"/>
      <c r="D1404" s="1" t="s">
        <v>22</v>
      </c>
      <c r="E1404" s="1" t="s">
        <v>22</v>
      </c>
      <c r="F1404" s="1"/>
      <c r="G1404" s="1"/>
      <c r="H1404" s="1">
        <f>Movimientos_Actinver[[#This Row],[TITLES]]*Movimientos_Actinver[[#This Row],[VALUE]]</f>
        <v>0</v>
      </c>
      <c r="I1404" s="1"/>
      <c r="J1404" s="1"/>
      <c r="K1404" s="1"/>
    </row>
    <row r="1405" spans="1:11" x14ac:dyDescent="0.25">
      <c r="A1405" s="5"/>
      <c r="B1405" s="5">
        <f>Movimientos_Actinver[[#This Row],[DATE]]</f>
        <v>0</v>
      </c>
      <c r="C1405" s="6"/>
      <c r="D1405" s="1" t="s">
        <v>22</v>
      </c>
      <c r="E1405" s="1" t="s">
        <v>22</v>
      </c>
      <c r="F1405" s="1"/>
      <c r="G1405" s="1"/>
      <c r="H1405" s="1">
        <f>Movimientos_Actinver[[#This Row],[TITLES]]*Movimientos_Actinver[[#This Row],[VALUE]]</f>
        <v>0</v>
      </c>
      <c r="I1405" s="1"/>
      <c r="J1405" s="1"/>
      <c r="K1405" s="1"/>
    </row>
    <row r="1406" spans="1:11" x14ac:dyDescent="0.25">
      <c r="A1406" s="5"/>
      <c r="B1406" s="5">
        <f>Movimientos_Actinver[[#This Row],[DATE]]</f>
        <v>0</v>
      </c>
      <c r="C1406" s="6"/>
      <c r="D1406" s="1" t="s">
        <v>22</v>
      </c>
      <c r="E1406" s="1" t="s">
        <v>22</v>
      </c>
      <c r="F1406" s="1"/>
      <c r="G1406" s="1"/>
      <c r="H1406" s="1">
        <f>Movimientos_Actinver[[#This Row],[TITLES]]*Movimientos_Actinver[[#This Row],[VALUE]]</f>
        <v>0</v>
      </c>
      <c r="I1406" s="1"/>
      <c r="J1406" s="1"/>
      <c r="K1406" s="1"/>
    </row>
    <row r="1407" spans="1:11" x14ac:dyDescent="0.25">
      <c r="A1407" s="5"/>
      <c r="B1407" s="5">
        <f>Movimientos_Actinver[[#This Row],[DATE]]</f>
        <v>0</v>
      </c>
      <c r="C1407" s="6"/>
      <c r="D1407" s="1" t="s">
        <v>22</v>
      </c>
      <c r="E1407" s="1" t="s">
        <v>22</v>
      </c>
      <c r="F1407" s="1"/>
      <c r="G1407" s="1"/>
      <c r="H1407" s="1">
        <f>Movimientos_Actinver[[#This Row],[TITLES]]*Movimientos_Actinver[[#This Row],[VALUE]]</f>
        <v>0</v>
      </c>
      <c r="I1407" s="1"/>
      <c r="J1407" s="1"/>
      <c r="K1407" s="1"/>
    </row>
    <row r="1408" spans="1:11" x14ac:dyDescent="0.25">
      <c r="A1408" s="5"/>
      <c r="B1408" s="5">
        <f>Movimientos_Actinver[[#This Row],[DATE]]</f>
        <v>0</v>
      </c>
      <c r="C1408" s="6"/>
      <c r="D1408" s="1" t="s">
        <v>22</v>
      </c>
      <c r="E1408" s="1" t="s">
        <v>22</v>
      </c>
      <c r="F1408" s="1"/>
      <c r="G1408" s="1"/>
      <c r="H1408" s="1">
        <f>Movimientos_Actinver[[#This Row],[TITLES]]*Movimientos_Actinver[[#This Row],[VALUE]]</f>
        <v>0</v>
      </c>
      <c r="I1408" s="1"/>
      <c r="J1408" s="1"/>
      <c r="K1408" s="1"/>
    </row>
    <row r="1409" spans="1:11" x14ac:dyDescent="0.25">
      <c r="A1409" s="5"/>
      <c r="B1409" s="5">
        <f>Movimientos_Actinver[[#This Row],[DATE]]</f>
        <v>0</v>
      </c>
      <c r="C1409" s="6"/>
      <c r="D1409" s="1" t="s">
        <v>22</v>
      </c>
      <c r="E1409" s="1" t="s">
        <v>22</v>
      </c>
      <c r="F1409" s="1"/>
      <c r="G1409" s="1"/>
      <c r="H1409" s="1">
        <f>Movimientos_Actinver[[#This Row],[TITLES]]*Movimientos_Actinver[[#This Row],[VALUE]]</f>
        <v>0</v>
      </c>
      <c r="I1409" s="1"/>
      <c r="J1409" s="1"/>
      <c r="K1409" s="1"/>
    </row>
    <row r="1410" spans="1:11" x14ac:dyDescent="0.25">
      <c r="A1410" s="5"/>
      <c r="B1410" s="5">
        <f>Movimientos_Actinver[[#This Row],[DATE]]</f>
        <v>0</v>
      </c>
      <c r="C1410" s="6"/>
      <c r="D1410" s="1" t="s">
        <v>22</v>
      </c>
      <c r="E1410" s="1" t="s">
        <v>22</v>
      </c>
      <c r="F1410" s="1"/>
      <c r="G1410" s="1"/>
      <c r="H1410" s="1">
        <f>Movimientos_Actinver[[#This Row],[TITLES]]*Movimientos_Actinver[[#This Row],[VALUE]]</f>
        <v>0</v>
      </c>
      <c r="I1410" s="1"/>
      <c r="J1410" s="1"/>
      <c r="K1410" s="1"/>
    </row>
    <row r="1411" spans="1:11" x14ac:dyDescent="0.25">
      <c r="A1411" s="5"/>
      <c r="B1411" s="5">
        <f>Movimientos_Actinver[[#This Row],[DATE]]</f>
        <v>0</v>
      </c>
      <c r="C1411" s="6"/>
      <c r="D1411" s="1" t="s">
        <v>22</v>
      </c>
      <c r="E1411" s="1" t="s">
        <v>22</v>
      </c>
      <c r="F1411" s="1"/>
      <c r="G1411" s="1"/>
      <c r="H1411" s="1">
        <f>Movimientos_Actinver[[#This Row],[TITLES]]*Movimientos_Actinver[[#This Row],[VALUE]]</f>
        <v>0</v>
      </c>
      <c r="I1411" s="1"/>
      <c r="J1411" s="1"/>
      <c r="K1411" s="1"/>
    </row>
    <row r="1412" spans="1:11" x14ac:dyDescent="0.25">
      <c r="A1412" s="5"/>
      <c r="B1412" s="5">
        <f>Movimientos_Actinver[[#This Row],[DATE]]</f>
        <v>0</v>
      </c>
      <c r="C1412" s="6"/>
      <c r="D1412" s="1" t="s">
        <v>22</v>
      </c>
      <c r="E1412" s="1" t="s">
        <v>22</v>
      </c>
      <c r="F1412" s="1"/>
      <c r="G1412" s="1"/>
      <c r="H1412" s="1">
        <f>Movimientos_Actinver[[#This Row],[TITLES]]*Movimientos_Actinver[[#This Row],[VALUE]]</f>
        <v>0</v>
      </c>
      <c r="I1412" s="1"/>
      <c r="J1412" s="1"/>
      <c r="K1412" s="1"/>
    </row>
    <row r="1413" spans="1:11" x14ac:dyDescent="0.25">
      <c r="A1413" s="5"/>
      <c r="B1413" s="5">
        <f>Movimientos_Actinver[[#This Row],[DATE]]</f>
        <v>0</v>
      </c>
      <c r="C1413" s="6"/>
      <c r="D1413" s="1" t="s">
        <v>22</v>
      </c>
      <c r="E1413" s="1" t="s">
        <v>22</v>
      </c>
      <c r="F1413" s="1"/>
      <c r="G1413" s="1"/>
      <c r="H1413" s="1">
        <f>Movimientos_Actinver[[#This Row],[TITLES]]*Movimientos_Actinver[[#This Row],[VALUE]]</f>
        <v>0</v>
      </c>
      <c r="I1413" s="1"/>
      <c r="J1413" s="1"/>
      <c r="K1413" s="1"/>
    </row>
    <row r="1414" spans="1:11" x14ac:dyDescent="0.25">
      <c r="A1414" s="5"/>
      <c r="B1414" s="5">
        <f>Movimientos_Actinver[[#This Row],[DATE]]</f>
        <v>0</v>
      </c>
      <c r="C1414" s="6"/>
      <c r="D1414" s="1" t="s">
        <v>22</v>
      </c>
      <c r="E1414" s="1" t="s">
        <v>22</v>
      </c>
      <c r="F1414" s="1"/>
      <c r="G1414" s="1"/>
      <c r="H1414" s="1">
        <f>Movimientos_Actinver[[#This Row],[TITLES]]*Movimientos_Actinver[[#This Row],[VALUE]]</f>
        <v>0</v>
      </c>
      <c r="I1414" s="1"/>
      <c r="J1414" s="1"/>
      <c r="K1414" s="1"/>
    </row>
    <row r="1415" spans="1:11" x14ac:dyDescent="0.25">
      <c r="A1415" s="5"/>
      <c r="B1415" s="5">
        <f>Movimientos_Actinver[[#This Row],[DATE]]</f>
        <v>0</v>
      </c>
      <c r="C1415" s="6"/>
      <c r="D1415" s="1" t="s">
        <v>22</v>
      </c>
      <c r="E1415" s="1" t="s">
        <v>22</v>
      </c>
      <c r="F1415" s="1"/>
      <c r="G1415" s="1"/>
      <c r="H1415" s="1">
        <f>Movimientos_Actinver[[#This Row],[TITLES]]*Movimientos_Actinver[[#This Row],[VALUE]]</f>
        <v>0</v>
      </c>
      <c r="I1415" s="1"/>
      <c r="J1415" s="1"/>
      <c r="K1415" s="1"/>
    </row>
    <row r="1416" spans="1:11" x14ac:dyDescent="0.25">
      <c r="A1416" s="5"/>
      <c r="B1416" s="5">
        <f>Movimientos_Actinver[[#This Row],[DATE]]</f>
        <v>0</v>
      </c>
      <c r="C1416" s="6"/>
      <c r="D1416" s="1" t="s">
        <v>22</v>
      </c>
      <c r="E1416" s="1" t="s">
        <v>22</v>
      </c>
      <c r="F1416" s="1"/>
      <c r="G1416" s="1"/>
      <c r="H1416" s="1">
        <f>Movimientos_Actinver[[#This Row],[TITLES]]*Movimientos_Actinver[[#This Row],[VALUE]]</f>
        <v>0</v>
      </c>
      <c r="I1416" s="1"/>
      <c r="J1416" s="1"/>
      <c r="K1416" s="1"/>
    </row>
    <row r="1417" spans="1:11" x14ac:dyDescent="0.25">
      <c r="A1417" s="5"/>
      <c r="B1417" s="5">
        <f>Movimientos_Actinver[[#This Row],[DATE]]</f>
        <v>0</v>
      </c>
      <c r="C1417" s="6"/>
      <c r="D1417" s="1" t="s">
        <v>22</v>
      </c>
      <c r="E1417" s="1" t="s">
        <v>22</v>
      </c>
      <c r="F1417" s="1"/>
      <c r="G1417" s="1"/>
      <c r="H1417" s="1">
        <f>Movimientos_Actinver[[#This Row],[TITLES]]*Movimientos_Actinver[[#This Row],[VALUE]]</f>
        <v>0</v>
      </c>
      <c r="I1417" s="1"/>
      <c r="J1417" s="1"/>
      <c r="K1417" s="1"/>
    </row>
    <row r="1418" spans="1:11" x14ac:dyDescent="0.25">
      <c r="A1418" s="5"/>
      <c r="B1418" s="5">
        <f>Movimientos_Actinver[[#This Row],[DATE]]</f>
        <v>0</v>
      </c>
      <c r="C1418" s="6"/>
      <c r="D1418" s="1" t="s">
        <v>22</v>
      </c>
      <c r="E1418" s="1" t="s">
        <v>22</v>
      </c>
      <c r="F1418" s="1"/>
      <c r="G1418" s="1"/>
      <c r="H1418" s="1">
        <f>Movimientos_Actinver[[#This Row],[TITLES]]*Movimientos_Actinver[[#This Row],[VALUE]]</f>
        <v>0</v>
      </c>
      <c r="I1418" s="1"/>
      <c r="J1418" s="1"/>
      <c r="K1418" s="1"/>
    </row>
    <row r="1419" spans="1:11" x14ac:dyDescent="0.25">
      <c r="A1419" s="5"/>
      <c r="B1419" s="5">
        <f>Movimientos_Actinver[[#This Row],[DATE]]</f>
        <v>0</v>
      </c>
      <c r="C1419" s="6"/>
      <c r="D1419" s="1" t="s">
        <v>22</v>
      </c>
      <c r="E1419" s="1" t="s">
        <v>22</v>
      </c>
      <c r="F1419" s="1"/>
      <c r="G1419" s="1"/>
      <c r="H1419" s="1">
        <f>Movimientos_Actinver[[#This Row],[TITLES]]*Movimientos_Actinver[[#This Row],[VALUE]]</f>
        <v>0</v>
      </c>
      <c r="I1419" s="1"/>
      <c r="J1419" s="1"/>
      <c r="K1419" s="1"/>
    </row>
    <row r="1420" spans="1:11" x14ac:dyDescent="0.25">
      <c r="A1420" s="5"/>
      <c r="B1420" s="5">
        <f>Movimientos_Actinver[[#This Row],[DATE]]</f>
        <v>0</v>
      </c>
      <c r="C1420" s="6"/>
      <c r="D1420" s="1" t="s">
        <v>22</v>
      </c>
      <c r="E1420" s="1" t="s">
        <v>22</v>
      </c>
      <c r="F1420" s="1"/>
      <c r="G1420" s="1"/>
      <c r="H1420" s="1">
        <f>Movimientos_Actinver[[#This Row],[TITLES]]*Movimientos_Actinver[[#This Row],[VALUE]]</f>
        <v>0</v>
      </c>
      <c r="I1420" s="1"/>
      <c r="J1420" s="1"/>
      <c r="K1420" s="1"/>
    </row>
    <row r="1421" spans="1:11" x14ac:dyDescent="0.25">
      <c r="A1421" s="5"/>
      <c r="B1421" s="5">
        <f>Movimientos_Actinver[[#This Row],[DATE]]</f>
        <v>0</v>
      </c>
      <c r="C1421" s="6"/>
      <c r="D1421" s="1" t="s">
        <v>22</v>
      </c>
      <c r="E1421" s="1" t="s">
        <v>22</v>
      </c>
      <c r="F1421" s="1"/>
      <c r="G1421" s="1"/>
      <c r="H1421" s="1">
        <f>Movimientos_Actinver[[#This Row],[TITLES]]*Movimientos_Actinver[[#This Row],[VALUE]]</f>
        <v>0</v>
      </c>
      <c r="I1421" s="1"/>
      <c r="J1421" s="1"/>
      <c r="K1421" s="1"/>
    </row>
    <row r="1422" spans="1:11" x14ac:dyDescent="0.25">
      <c r="A1422" s="5"/>
      <c r="B1422" s="5">
        <f>Movimientos_Actinver[[#This Row],[DATE]]</f>
        <v>0</v>
      </c>
      <c r="C1422" s="6"/>
      <c r="D1422" s="1" t="s">
        <v>22</v>
      </c>
      <c r="E1422" s="1" t="s">
        <v>22</v>
      </c>
      <c r="F1422" s="1"/>
      <c r="G1422" s="1"/>
      <c r="H1422" s="1">
        <f>Movimientos_Actinver[[#This Row],[TITLES]]*Movimientos_Actinver[[#This Row],[VALUE]]</f>
        <v>0</v>
      </c>
      <c r="I1422" s="1"/>
      <c r="J1422" s="1"/>
      <c r="K1422" s="1"/>
    </row>
    <row r="1423" spans="1:11" x14ac:dyDescent="0.25">
      <c r="A1423" s="5"/>
      <c r="B1423" s="5">
        <f>Movimientos_Actinver[[#This Row],[DATE]]</f>
        <v>0</v>
      </c>
      <c r="C1423" s="6"/>
      <c r="D1423" s="1" t="s">
        <v>22</v>
      </c>
      <c r="E1423" s="1" t="s">
        <v>22</v>
      </c>
      <c r="F1423" s="1"/>
      <c r="G1423" s="1"/>
      <c r="H1423" s="1">
        <f>Movimientos_Actinver[[#This Row],[TITLES]]*Movimientos_Actinver[[#This Row],[VALUE]]</f>
        <v>0</v>
      </c>
      <c r="I1423" s="1"/>
      <c r="J1423" s="1"/>
      <c r="K1423" s="1"/>
    </row>
    <row r="1424" spans="1:11" x14ac:dyDescent="0.25">
      <c r="A1424" s="5"/>
      <c r="B1424" s="5">
        <f>Movimientos_Actinver[[#This Row],[DATE]]</f>
        <v>0</v>
      </c>
      <c r="C1424" s="6"/>
      <c r="D1424" s="1" t="s">
        <v>22</v>
      </c>
      <c r="E1424" s="1" t="s">
        <v>22</v>
      </c>
      <c r="F1424" s="1"/>
      <c r="G1424" s="1"/>
      <c r="H1424" s="1">
        <f>Movimientos_Actinver[[#This Row],[TITLES]]*Movimientos_Actinver[[#This Row],[VALUE]]</f>
        <v>0</v>
      </c>
      <c r="I1424" s="1"/>
      <c r="J1424" s="1"/>
      <c r="K1424" s="1"/>
    </row>
    <row r="1425" spans="1:11" x14ac:dyDescent="0.25">
      <c r="A1425" s="5"/>
      <c r="B1425" s="5">
        <f>Movimientos_Actinver[[#This Row],[DATE]]</f>
        <v>0</v>
      </c>
      <c r="C1425" s="6"/>
      <c r="D1425" s="1" t="s">
        <v>22</v>
      </c>
      <c r="E1425" s="1" t="s">
        <v>22</v>
      </c>
      <c r="F1425" s="1"/>
      <c r="G1425" s="1"/>
      <c r="H1425" s="1">
        <f>Movimientos_Actinver[[#This Row],[TITLES]]*Movimientos_Actinver[[#This Row],[VALUE]]</f>
        <v>0</v>
      </c>
      <c r="I1425" s="1"/>
      <c r="J1425" s="1"/>
      <c r="K1425" s="1"/>
    </row>
    <row r="1426" spans="1:11" x14ac:dyDescent="0.25">
      <c r="A1426" s="5"/>
      <c r="B1426" s="5">
        <f>Movimientos_Actinver[[#This Row],[DATE]]</f>
        <v>0</v>
      </c>
      <c r="C1426" s="6"/>
      <c r="D1426" s="1" t="s">
        <v>22</v>
      </c>
      <c r="E1426" s="1" t="s">
        <v>22</v>
      </c>
      <c r="F1426" s="1"/>
      <c r="G1426" s="1"/>
      <c r="H1426" s="1">
        <f>Movimientos_Actinver[[#This Row],[TITLES]]*Movimientos_Actinver[[#This Row],[VALUE]]</f>
        <v>0</v>
      </c>
      <c r="I1426" s="1"/>
      <c r="J1426" s="1"/>
      <c r="K1426" s="1"/>
    </row>
    <row r="1427" spans="1:11" x14ac:dyDescent="0.25">
      <c r="A1427" s="5"/>
      <c r="B1427" s="5">
        <f>Movimientos_Actinver[[#This Row],[DATE]]</f>
        <v>0</v>
      </c>
      <c r="C1427" s="6"/>
      <c r="D1427" s="1" t="s">
        <v>22</v>
      </c>
      <c r="E1427" s="1" t="s">
        <v>22</v>
      </c>
      <c r="F1427" s="1"/>
      <c r="G1427" s="1"/>
      <c r="H1427" s="1">
        <f>Movimientos_Actinver[[#This Row],[TITLES]]*Movimientos_Actinver[[#This Row],[VALUE]]</f>
        <v>0</v>
      </c>
      <c r="I1427" s="1"/>
      <c r="J1427" s="1"/>
      <c r="K1427" s="1"/>
    </row>
    <row r="1428" spans="1:11" x14ac:dyDescent="0.25">
      <c r="A1428" s="5"/>
      <c r="B1428" s="5">
        <f>Movimientos_Actinver[[#This Row],[DATE]]</f>
        <v>0</v>
      </c>
      <c r="C1428" s="6"/>
      <c r="D1428" s="1" t="s">
        <v>22</v>
      </c>
      <c r="E1428" s="1" t="s">
        <v>22</v>
      </c>
      <c r="F1428" s="1"/>
      <c r="G1428" s="1"/>
      <c r="H1428" s="1">
        <f>Movimientos_Actinver[[#This Row],[TITLES]]*Movimientos_Actinver[[#This Row],[VALUE]]</f>
        <v>0</v>
      </c>
      <c r="I1428" s="1"/>
      <c r="J1428" s="1"/>
      <c r="K1428" s="1"/>
    </row>
    <row r="1429" spans="1:11" x14ac:dyDescent="0.25">
      <c r="A1429" s="5"/>
      <c r="B1429" s="5">
        <f>Movimientos_Actinver[[#This Row],[DATE]]</f>
        <v>0</v>
      </c>
      <c r="C1429" s="6"/>
      <c r="D1429" s="1" t="s">
        <v>22</v>
      </c>
      <c r="E1429" s="1" t="s">
        <v>22</v>
      </c>
      <c r="F1429" s="1"/>
      <c r="G1429" s="1"/>
      <c r="H1429" s="1">
        <f>Movimientos_Actinver[[#This Row],[TITLES]]*Movimientos_Actinver[[#This Row],[VALUE]]</f>
        <v>0</v>
      </c>
      <c r="I1429" s="1"/>
      <c r="J1429" s="1"/>
      <c r="K1429" s="1"/>
    </row>
    <row r="1430" spans="1:11" x14ac:dyDescent="0.25">
      <c r="A1430" s="5"/>
      <c r="B1430" s="5">
        <f>Movimientos_Actinver[[#This Row],[DATE]]</f>
        <v>0</v>
      </c>
      <c r="C1430" s="6"/>
      <c r="D1430" s="1" t="s">
        <v>22</v>
      </c>
      <c r="E1430" s="1" t="s">
        <v>22</v>
      </c>
      <c r="F1430" s="1"/>
      <c r="G1430" s="1"/>
      <c r="H1430" s="1">
        <f>Movimientos_Actinver[[#This Row],[TITLES]]*Movimientos_Actinver[[#This Row],[VALUE]]</f>
        <v>0</v>
      </c>
      <c r="I1430" s="1"/>
      <c r="J1430" s="1"/>
      <c r="K1430" s="1"/>
    </row>
    <row r="1431" spans="1:11" x14ac:dyDescent="0.25">
      <c r="A1431" s="5"/>
      <c r="B1431" s="5">
        <f>Movimientos_Actinver[[#This Row],[DATE]]</f>
        <v>0</v>
      </c>
      <c r="C1431" s="6"/>
      <c r="D1431" s="1" t="s">
        <v>22</v>
      </c>
      <c r="E1431" s="1" t="s">
        <v>22</v>
      </c>
      <c r="F1431" s="1"/>
      <c r="G1431" s="1"/>
      <c r="H1431" s="1">
        <f>Movimientos_Actinver[[#This Row],[TITLES]]*Movimientos_Actinver[[#This Row],[VALUE]]</f>
        <v>0</v>
      </c>
      <c r="I1431" s="1"/>
      <c r="J1431" s="1"/>
      <c r="K1431" s="1"/>
    </row>
    <row r="1432" spans="1:11" x14ac:dyDescent="0.25">
      <c r="A1432" s="5"/>
      <c r="B1432" s="5">
        <f>Movimientos_Actinver[[#This Row],[DATE]]</f>
        <v>0</v>
      </c>
      <c r="C1432" s="6"/>
      <c r="D1432" s="1" t="s">
        <v>22</v>
      </c>
      <c r="E1432" s="1" t="s">
        <v>22</v>
      </c>
      <c r="F1432" s="1"/>
      <c r="G1432" s="1"/>
      <c r="H1432" s="1">
        <f>Movimientos_Actinver[[#This Row],[TITLES]]*Movimientos_Actinver[[#This Row],[VALUE]]</f>
        <v>0</v>
      </c>
      <c r="I1432" s="1"/>
      <c r="J1432" s="1"/>
      <c r="K1432" s="1"/>
    </row>
    <row r="1433" spans="1:11" x14ac:dyDescent="0.25">
      <c r="A1433" s="5"/>
      <c r="B1433" s="5">
        <f>Movimientos_Actinver[[#This Row],[DATE]]</f>
        <v>0</v>
      </c>
      <c r="C1433" s="6"/>
      <c r="D1433" s="1" t="s">
        <v>22</v>
      </c>
      <c r="E1433" s="1" t="s">
        <v>22</v>
      </c>
      <c r="F1433" s="1"/>
      <c r="G1433" s="1"/>
      <c r="H1433" s="1">
        <f>Movimientos_Actinver[[#This Row],[TITLES]]*Movimientos_Actinver[[#This Row],[VALUE]]</f>
        <v>0</v>
      </c>
      <c r="I1433" s="1"/>
      <c r="J1433" s="1"/>
      <c r="K1433" s="1"/>
    </row>
    <row r="1434" spans="1:11" x14ac:dyDescent="0.25">
      <c r="A1434" s="5"/>
      <c r="B1434" s="5">
        <f>Movimientos_Actinver[[#This Row],[DATE]]</f>
        <v>0</v>
      </c>
      <c r="C1434" s="6"/>
      <c r="D1434" s="1" t="s">
        <v>22</v>
      </c>
      <c r="E1434" s="1" t="s">
        <v>22</v>
      </c>
      <c r="F1434" s="1"/>
      <c r="G1434" s="1"/>
      <c r="H1434" s="1">
        <f>Movimientos_Actinver[[#This Row],[TITLES]]*Movimientos_Actinver[[#This Row],[VALUE]]</f>
        <v>0</v>
      </c>
      <c r="I1434" s="1"/>
      <c r="J1434" s="1"/>
      <c r="K1434" s="1"/>
    </row>
    <row r="1435" spans="1:11" x14ac:dyDescent="0.25">
      <c r="A1435" s="5"/>
      <c r="B1435" s="5">
        <f>Movimientos_Actinver[[#This Row],[DATE]]</f>
        <v>0</v>
      </c>
      <c r="C1435" s="6"/>
      <c r="D1435" s="1" t="s">
        <v>22</v>
      </c>
      <c r="E1435" s="1" t="s">
        <v>22</v>
      </c>
      <c r="F1435" s="1"/>
      <c r="G1435" s="1"/>
      <c r="H1435" s="1">
        <f>Movimientos_Actinver[[#This Row],[TITLES]]*Movimientos_Actinver[[#This Row],[VALUE]]</f>
        <v>0</v>
      </c>
      <c r="I1435" s="1"/>
      <c r="J1435" s="1"/>
      <c r="K1435" s="1"/>
    </row>
    <row r="1436" spans="1:11" x14ac:dyDescent="0.25">
      <c r="A1436" s="5"/>
      <c r="B1436" s="5">
        <f>Movimientos_Actinver[[#This Row],[DATE]]</f>
        <v>0</v>
      </c>
      <c r="C1436" s="6"/>
      <c r="D1436" s="1" t="s">
        <v>22</v>
      </c>
      <c r="E1436" s="1" t="s">
        <v>22</v>
      </c>
      <c r="F1436" s="1"/>
      <c r="G1436" s="1"/>
      <c r="H1436" s="1">
        <f>Movimientos_Actinver[[#This Row],[TITLES]]*Movimientos_Actinver[[#This Row],[VALUE]]</f>
        <v>0</v>
      </c>
      <c r="I1436" s="1"/>
      <c r="J1436" s="1"/>
      <c r="K1436" s="1"/>
    </row>
    <row r="1437" spans="1:11" x14ac:dyDescent="0.25">
      <c r="A1437" s="5"/>
      <c r="B1437" s="5">
        <f>Movimientos_Actinver[[#This Row],[DATE]]</f>
        <v>0</v>
      </c>
      <c r="C1437" s="6"/>
      <c r="D1437" s="1" t="s">
        <v>22</v>
      </c>
      <c r="E1437" s="1" t="s">
        <v>22</v>
      </c>
      <c r="F1437" s="1"/>
      <c r="G1437" s="1"/>
      <c r="H1437" s="1">
        <f>Movimientos_Actinver[[#This Row],[TITLES]]*Movimientos_Actinver[[#This Row],[VALUE]]</f>
        <v>0</v>
      </c>
      <c r="I1437" s="1"/>
      <c r="J1437" s="1"/>
      <c r="K1437" s="1"/>
    </row>
    <row r="1438" spans="1:11" x14ac:dyDescent="0.25">
      <c r="A1438" s="5"/>
      <c r="B1438" s="5">
        <f>Movimientos_Actinver[[#This Row],[DATE]]</f>
        <v>0</v>
      </c>
      <c r="C1438" s="6"/>
      <c r="D1438" s="1" t="s">
        <v>22</v>
      </c>
      <c r="E1438" s="1" t="s">
        <v>22</v>
      </c>
      <c r="F1438" s="1"/>
      <c r="G1438" s="1"/>
      <c r="H1438" s="1">
        <f>Movimientos_Actinver[[#This Row],[TITLES]]*Movimientos_Actinver[[#This Row],[VALUE]]</f>
        <v>0</v>
      </c>
      <c r="I1438" s="1"/>
      <c r="J1438" s="1"/>
      <c r="K1438" s="1"/>
    </row>
    <row r="1439" spans="1:11" x14ac:dyDescent="0.25">
      <c r="A1439" s="5"/>
      <c r="B1439" s="5">
        <f>Movimientos_Actinver[[#This Row],[DATE]]</f>
        <v>0</v>
      </c>
      <c r="C1439" s="6"/>
      <c r="D1439" s="1" t="s">
        <v>22</v>
      </c>
      <c r="E1439" s="1" t="s">
        <v>22</v>
      </c>
      <c r="F1439" s="1"/>
      <c r="G1439" s="1"/>
      <c r="H1439" s="1">
        <f>Movimientos_Actinver[[#This Row],[TITLES]]*Movimientos_Actinver[[#This Row],[VALUE]]</f>
        <v>0</v>
      </c>
      <c r="I1439" s="1"/>
      <c r="J1439" s="1"/>
      <c r="K1439" s="1"/>
    </row>
    <row r="1440" spans="1:11" x14ac:dyDescent="0.25">
      <c r="A1440" s="5"/>
      <c r="B1440" s="5">
        <f>Movimientos_Actinver[[#This Row],[DATE]]</f>
        <v>0</v>
      </c>
      <c r="C1440" s="6"/>
      <c r="D1440" s="1" t="s">
        <v>22</v>
      </c>
      <c r="E1440" s="1" t="s">
        <v>22</v>
      </c>
      <c r="F1440" s="1"/>
      <c r="G1440" s="1"/>
      <c r="H1440" s="1">
        <f>Movimientos_Actinver[[#This Row],[TITLES]]*Movimientos_Actinver[[#This Row],[VALUE]]</f>
        <v>0</v>
      </c>
      <c r="I1440" s="1"/>
      <c r="J1440" s="1"/>
      <c r="K1440" s="1"/>
    </row>
    <row r="1441" spans="1:11" x14ac:dyDescent="0.25">
      <c r="A1441" s="5"/>
      <c r="B1441" s="5">
        <f>Movimientos_Actinver[[#This Row],[DATE]]</f>
        <v>0</v>
      </c>
      <c r="C1441" s="6"/>
      <c r="D1441" s="1" t="s">
        <v>22</v>
      </c>
      <c r="E1441" s="1" t="s">
        <v>22</v>
      </c>
      <c r="F1441" s="1"/>
      <c r="G1441" s="1"/>
      <c r="H1441" s="1">
        <f>Movimientos_Actinver[[#This Row],[TITLES]]*Movimientos_Actinver[[#This Row],[VALUE]]</f>
        <v>0</v>
      </c>
      <c r="I1441" s="1"/>
      <c r="J1441" s="1"/>
      <c r="K1441" s="1"/>
    </row>
    <row r="1442" spans="1:11" x14ac:dyDescent="0.25">
      <c r="A1442" s="5"/>
      <c r="B1442" s="5">
        <f>Movimientos_Actinver[[#This Row],[DATE]]</f>
        <v>0</v>
      </c>
      <c r="C1442" s="6"/>
      <c r="D1442" s="1" t="s">
        <v>22</v>
      </c>
      <c r="E1442" s="1" t="s">
        <v>22</v>
      </c>
      <c r="F1442" s="1"/>
      <c r="G1442" s="1"/>
      <c r="H1442" s="1">
        <f>Movimientos_Actinver[[#This Row],[TITLES]]*Movimientos_Actinver[[#This Row],[VALUE]]</f>
        <v>0</v>
      </c>
      <c r="I1442" s="1"/>
      <c r="J1442" s="1"/>
      <c r="K1442" s="1"/>
    </row>
    <row r="1443" spans="1:11" x14ac:dyDescent="0.25">
      <c r="A1443" s="5"/>
      <c r="B1443" s="5">
        <f>Movimientos_Actinver[[#This Row],[DATE]]</f>
        <v>0</v>
      </c>
      <c r="C1443" s="6"/>
      <c r="D1443" s="1" t="s">
        <v>22</v>
      </c>
      <c r="E1443" s="1" t="s">
        <v>22</v>
      </c>
      <c r="F1443" s="1"/>
      <c r="G1443" s="1"/>
      <c r="H1443" s="1">
        <f>Movimientos_Actinver[[#This Row],[TITLES]]*Movimientos_Actinver[[#This Row],[VALUE]]</f>
        <v>0</v>
      </c>
      <c r="I1443" s="1"/>
      <c r="J1443" s="1"/>
      <c r="K1443" s="1"/>
    </row>
    <row r="1444" spans="1:11" x14ac:dyDescent="0.25">
      <c r="A1444" s="5"/>
      <c r="B1444" s="5">
        <f>Movimientos_Actinver[[#This Row],[DATE]]</f>
        <v>0</v>
      </c>
      <c r="C1444" s="6"/>
      <c r="D1444" s="1" t="s">
        <v>22</v>
      </c>
      <c r="E1444" s="1" t="s">
        <v>22</v>
      </c>
      <c r="F1444" s="1"/>
      <c r="G1444" s="1"/>
      <c r="H1444" s="1">
        <f>Movimientos_Actinver[[#This Row],[TITLES]]*Movimientos_Actinver[[#This Row],[VALUE]]</f>
        <v>0</v>
      </c>
      <c r="I1444" s="1"/>
      <c r="J1444" s="1"/>
      <c r="K1444" s="1"/>
    </row>
    <row r="1445" spans="1:11" x14ac:dyDescent="0.25">
      <c r="A1445" s="5"/>
      <c r="B1445" s="5">
        <f>Movimientos_Actinver[[#This Row],[DATE]]</f>
        <v>0</v>
      </c>
      <c r="C1445" s="6"/>
      <c r="D1445" s="1" t="s">
        <v>22</v>
      </c>
      <c r="E1445" s="1" t="s">
        <v>22</v>
      </c>
      <c r="F1445" s="1"/>
      <c r="G1445" s="1"/>
      <c r="H1445" s="1">
        <f>Movimientos_Actinver[[#This Row],[TITLES]]*Movimientos_Actinver[[#This Row],[VALUE]]</f>
        <v>0</v>
      </c>
      <c r="I1445" s="1"/>
      <c r="J1445" s="1"/>
      <c r="K1445" s="1"/>
    </row>
    <row r="1446" spans="1:11" x14ac:dyDescent="0.25">
      <c r="A1446" s="5"/>
      <c r="B1446" s="5">
        <f>Movimientos_Actinver[[#This Row],[DATE]]</f>
        <v>0</v>
      </c>
      <c r="C1446" s="6"/>
      <c r="D1446" s="1" t="s">
        <v>22</v>
      </c>
      <c r="E1446" s="1" t="s">
        <v>22</v>
      </c>
      <c r="F1446" s="1"/>
      <c r="G1446" s="1"/>
      <c r="H1446" s="1">
        <f>Movimientos_Actinver[[#This Row],[TITLES]]*Movimientos_Actinver[[#This Row],[VALUE]]</f>
        <v>0</v>
      </c>
      <c r="I1446" s="1"/>
      <c r="J1446" s="1"/>
      <c r="K1446" s="1"/>
    </row>
    <row r="1447" spans="1:11" x14ac:dyDescent="0.25">
      <c r="A1447" s="5"/>
      <c r="B1447" s="5">
        <f>Movimientos_Actinver[[#This Row],[DATE]]</f>
        <v>0</v>
      </c>
      <c r="C1447" s="6"/>
      <c r="D1447" s="1" t="s">
        <v>22</v>
      </c>
      <c r="E1447" s="1" t="s">
        <v>22</v>
      </c>
      <c r="F1447" s="1"/>
      <c r="G1447" s="1"/>
      <c r="H1447" s="1">
        <f>Movimientos_Actinver[[#This Row],[TITLES]]*Movimientos_Actinver[[#This Row],[VALUE]]</f>
        <v>0</v>
      </c>
      <c r="I1447" s="1"/>
      <c r="J1447" s="1"/>
      <c r="K1447" s="1"/>
    </row>
    <row r="1448" spans="1:11" x14ac:dyDescent="0.25">
      <c r="A1448" s="5"/>
      <c r="B1448" s="5">
        <f>Movimientos_Actinver[[#This Row],[DATE]]</f>
        <v>0</v>
      </c>
      <c r="C1448" s="6"/>
      <c r="D1448" s="1" t="s">
        <v>22</v>
      </c>
      <c r="E1448" s="1" t="s">
        <v>22</v>
      </c>
      <c r="F1448" s="1"/>
      <c r="G1448" s="1"/>
      <c r="H1448" s="1">
        <f>Movimientos_Actinver[[#This Row],[TITLES]]*Movimientos_Actinver[[#This Row],[VALUE]]</f>
        <v>0</v>
      </c>
      <c r="I1448" s="1"/>
      <c r="J1448" s="1"/>
      <c r="K1448" s="1"/>
    </row>
    <row r="1449" spans="1:11" x14ac:dyDescent="0.25">
      <c r="A1449" s="5"/>
      <c r="B1449" s="5">
        <f>Movimientos_Actinver[[#This Row],[DATE]]</f>
        <v>0</v>
      </c>
      <c r="C1449" s="6"/>
      <c r="D1449" s="1" t="s">
        <v>22</v>
      </c>
      <c r="E1449" s="1" t="s">
        <v>22</v>
      </c>
      <c r="F1449" s="1"/>
      <c r="G1449" s="1"/>
      <c r="H1449" s="1">
        <f>Movimientos_Actinver[[#This Row],[TITLES]]*Movimientos_Actinver[[#This Row],[VALUE]]</f>
        <v>0</v>
      </c>
      <c r="I1449" s="1"/>
      <c r="J1449" s="1"/>
      <c r="K1449" s="1"/>
    </row>
    <row r="1450" spans="1:11" x14ac:dyDescent="0.25">
      <c r="A1450" s="5"/>
      <c r="B1450" s="5">
        <f>Movimientos_Actinver[[#This Row],[DATE]]</f>
        <v>0</v>
      </c>
      <c r="C1450" s="6"/>
      <c r="D1450" s="1" t="s">
        <v>22</v>
      </c>
      <c r="E1450" s="1" t="s">
        <v>22</v>
      </c>
      <c r="F1450" s="1"/>
      <c r="G1450" s="1"/>
      <c r="H1450" s="1">
        <f>Movimientos_Actinver[[#This Row],[TITLES]]*Movimientos_Actinver[[#This Row],[VALUE]]</f>
        <v>0</v>
      </c>
      <c r="I1450" s="1"/>
      <c r="J1450" s="1"/>
      <c r="K1450" s="1"/>
    </row>
    <row r="1451" spans="1:11" x14ac:dyDescent="0.25">
      <c r="A1451" s="5"/>
      <c r="B1451" s="5">
        <f>Movimientos_Actinver[[#This Row],[DATE]]</f>
        <v>0</v>
      </c>
      <c r="C1451" s="6"/>
      <c r="D1451" s="1" t="s">
        <v>22</v>
      </c>
      <c r="E1451" s="1" t="s">
        <v>22</v>
      </c>
      <c r="F1451" s="1"/>
      <c r="G1451" s="1"/>
      <c r="H1451" s="1">
        <f>Movimientos_Actinver[[#This Row],[TITLES]]*Movimientos_Actinver[[#This Row],[VALUE]]</f>
        <v>0</v>
      </c>
      <c r="I1451" s="1"/>
      <c r="J1451" s="1"/>
      <c r="K1451" s="1"/>
    </row>
    <row r="1452" spans="1:11" x14ac:dyDescent="0.25">
      <c r="A1452" s="5"/>
      <c r="B1452" s="5">
        <f>Movimientos_Actinver[[#This Row],[DATE]]</f>
        <v>0</v>
      </c>
      <c r="C1452" s="6"/>
      <c r="D1452" s="1" t="s">
        <v>22</v>
      </c>
      <c r="E1452" s="1" t="s">
        <v>22</v>
      </c>
      <c r="F1452" s="1"/>
      <c r="G1452" s="1"/>
      <c r="H1452" s="1">
        <f>Movimientos_Actinver[[#This Row],[TITLES]]*Movimientos_Actinver[[#This Row],[VALUE]]</f>
        <v>0</v>
      </c>
      <c r="I1452" s="1"/>
      <c r="J1452" s="1"/>
      <c r="K1452" s="1"/>
    </row>
    <row r="1453" spans="1:11" x14ac:dyDescent="0.25">
      <c r="A1453" s="5"/>
      <c r="B1453" s="5">
        <f>Movimientos_Actinver[[#This Row],[DATE]]</f>
        <v>0</v>
      </c>
      <c r="C1453" s="6"/>
      <c r="D1453" s="1" t="s">
        <v>22</v>
      </c>
      <c r="E1453" s="1" t="s">
        <v>22</v>
      </c>
      <c r="F1453" s="1"/>
      <c r="G1453" s="1"/>
      <c r="H1453" s="1">
        <f>Movimientos_Actinver[[#This Row],[TITLES]]*Movimientos_Actinver[[#This Row],[VALUE]]</f>
        <v>0</v>
      </c>
      <c r="I1453" s="1"/>
      <c r="J1453" s="1"/>
      <c r="K1453" s="1"/>
    </row>
    <row r="1454" spans="1:11" x14ac:dyDescent="0.25">
      <c r="A1454" s="5"/>
      <c r="B1454" s="5">
        <f>Movimientos_Actinver[[#This Row],[DATE]]</f>
        <v>0</v>
      </c>
      <c r="C1454" s="6"/>
      <c r="D1454" s="1" t="s">
        <v>22</v>
      </c>
      <c r="E1454" s="1" t="s">
        <v>22</v>
      </c>
      <c r="F1454" s="1"/>
      <c r="G1454" s="1"/>
      <c r="H1454" s="1">
        <f>Movimientos_Actinver[[#This Row],[TITLES]]*Movimientos_Actinver[[#This Row],[VALUE]]</f>
        <v>0</v>
      </c>
      <c r="I1454" s="1"/>
      <c r="J1454" s="1"/>
      <c r="K1454" s="1"/>
    </row>
    <row r="1455" spans="1:11" x14ac:dyDescent="0.25">
      <c r="A1455" s="5"/>
      <c r="B1455" s="5">
        <f>Movimientos_Actinver[[#This Row],[DATE]]</f>
        <v>0</v>
      </c>
      <c r="C1455" s="6"/>
      <c r="D1455" s="1" t="s">
        <v>22</v>
      </c>
      <c r="E1455" s="1" t="s">
        <v>22</v>
      </c>
      <c r="F1455" s="1"/>
      <c r="G1455" s="1"/>
      <c r="H1455" s="1">
        <f>Movimientos_Actinver[[#This Row],[TITLES]]*Movimientos_Actinver[[#This Row],[VALUE]]</f>
        <v>0</v>
      </c>
      <c r="I1455" s="1"/>
      <c r="J1455" s="1"/>
      <c r="K1455" s="1"/>
    </row>
    <row r="1456" spans="1:11" x14ac:dyDescent="0.25">
      <c r="A1456" s="5"/>
      <c r="B1456" s="5">
        <f>Movimientos_Actinver[[#This Row],[DATE]]</f>
        <v>0</v>
      </c>
      <c r="C1456" s="6"/>
      <c r="D1456" s="1" t="s">
        <v>22</v>
      </c>
      <c r="E1456" s="1" t="s">
        <v>22</v>
      </c>
      <c r="F1456" s="1"/>
      <c r="G1456" s="1"/>
      <c r="H1456" s="1">
        <f>Movimientos_Actinver[[#This Row],[TITLES]]*Movimientos_Actinver[[#This Row],[VALUE]]</f>
        <v>0</v>
      </c>
      <c r="I1456" s="1"/>
      <c r="J1456" s="1"/>
      <c r="K1456" s="1"/>
    </row>
    <row r="1457" spans="1:11" x14ac:dyDescent="0.25">
      <c r="A1457" s="5"/>
      <c r="B1457" s="5">
        <f>Movimientos_Actinver[[#This Row],[DATE]]</f>
        <v>0</v>
      </c>
      <c r="C1457" s="6"/>
      <c r="D1457" s="1" t="s">
        <v>22</v>
      </c>
      <c r="E1457" s="1" t="s">
        <v>22</v>
      </c>
      <c r="F1457" s="1"/>
      <c r="G1457" s="1"/>
      <c r="H1457" s="1">
        <f>Movimientos_Actinver[[#This Row],[TITLES]]*Movimientos_Actinver[[#This Row],[VALUE]]</f>
        <v>0</v>
      </c>
      <c r="I1457" s="1"/>
      <c r="J1457" s="1"/>
      <c r="K1457" s="1"/>
    </row>
    <row r="1458" spans="1:11" x14ac:dyDescent="0.25">
      <c r="A1458" s="5"/>
      <c r="B1458" s="5">
        <f>Movimientos_Actinver[[#This Row],[DATE]]</f>
        <v>0</v>
      </c>
      <c r="C1458" s="6"/>
      <c r="D1458" s="1" t="s">
        <v>22</v>
      </c>
      <c r="E1458" s="1" t="s">
        <v>22</v>
      </c>
      <c r="F1458" s="1"/>
      <c r="G1458" s="1"/>
      <c r="H1458" s="1">
        <f>Movimientos_Actinver[[#This Row],[TITLES]]*Movimientos_Actinver[[#This Row],[VALUE]]</f>
        <v>0</v>
      </c>
      <c r="I1458" s="1"/>
      <c r="J1458" s="1"/>
      <c r="K1458" s="1"/>
    </row>
    <row r="1459" spans="1:11" x14ac:dyDescent="0.25">
      <c r="A1459" s="5"/>
      <c r="B1459" s="5">
        <f>Movimientos_Actinver[[#This Row],[DATE]]</f>
        <v>0</v>
      </c>
      <c r="C1459" s="6"/>
      <c r="D1459" s="1" t="s">
        <v>22</v>
      </c>
      <c r="E1459" s="1" t="s">
        <v>22</v>
      </c>
      <c r="F1459" s="1"/>
      <c r="G1459" s="1"/>
      <c r="H1459" s="1">
        <f>Movimientos_Actinver[[#This Row],[TITLES]]*Movimientos_Actinver[[#This Row],[VALUE]]</f>
        <v>0</v>
      </c>
      <c r="I1459" s="1"/>
      <c r="J1459" s="1"/>
      <c r="K1459" s="1"/>
    </row>
    <row r="1460" spans="1:11" x14ac:dyDescent="0.25">
      <c r="A1460" s="5"/>
      <c r="B1460" s="5">
        <f>Movimientos_Actinver[[#This Row],[DATE]]</f>
        <v>0</v>
      </c>
      <c r="C1460" s="6"/>
      <c r="D1460" s="1" t="s">
        <v>22</v>
      </c>
      <c r="E1460" s="1" t="s">
        <v>22</v>
      </c>
      <c r="F1460" s="1"/>
      <c r="G1460" s="1"/>
      <c r="H1460" s="1">
        <f>Movimientos_Actinver[[#This Row],[TITLES]]*Movimientos_Actinver[[#This Row],[VALUE]]</f>
        <v>0</v>
      </c>
      <c r="I1460" s="1"/>
      <c r="J1460" s="1"/>
      <c r="K1460" s="1"/>
    </row>
    <row r="1461" spans="1:11" x14ac:dyDescent="0.25">
      <c r="A1461" s="5"/>
      <c r="B1461" s="5">
        <f>Movimientos_Actinver[[#This Row],[DATE]]</f>
        <v>0</v>
      </c>
      <c r="C1461" s="6"/>
      <c r="D1461" s="1" t="s">
        <v>22</v>
      </c>
      <c r="E1461" s="1" t="s">
        <v>22</v>
      </c>
      <c r="F1461" s="1"/>
      <c r="G1461" s="1"/>
      <c r="H1461" s="1">
        <f>Movimientos_Actinver[[#This Row],[TITLES]]*Movimientos_Actinver[[#This Row],[VALUE]]</f>
        <v>0</v>
      </c>
      <c r="I1461" s="1"/>
      <c r="J1461" s="1"/>
      <c r="K1461" s="1"/>
    </row>
    <row r="1462" spans="1:11" x14ac:dyDescent="0.25">
      <c r="A1462" s="5"/>
      <c r="B1462" s="5">
        <f>Movimientos_Actinver[[#This Row],[DATE]]</f>
        <v>0</v>
      </c>
      <c r="C1462" s="6"/>
      <c r="D1462" s="1" t="s">
        <v>22</v>
      </c>
      <c r="E1462" s="1" t="s">
        <v>22</v>
      </c>
      <c r="F1462" s="1"/>
      <c r="G1462" s="1"/>
      <c r="H1462" s="1">
        <f>Movimientos_Actinver[[#This Row],[TITLES]]*Movimientos_Actinver[[#This Row],[VALUE]]</f>
        <v>0</v>
      </c>
      <c r="I1462" s="1"/>
      <c r="J1462" s="1"/>
      <c r="K1462" s="1"/>
    </row>
    <row r="1463" spans="1:11" x14ac:dyDescent="0.25">
      <c r="A1463" s="5"/>
      <c r="B1463" s="5">
        <f>Movimientos_Actinver[[#This Row],[DATE]]</f>
        <v>0</v>
      </c>
      <c r="C1463" s="6"/>
      <c r="D1463" s="1" t="s">
        <v>22</v>
      </c>
      <c r="E1463" s="1" t="s">
        <v>22</v>
      </c>
      <c r="F1463" s="1"/>
      <c r="G1463" s="1"/>
      <c r="H1463" s="1">
        <f>Movimientos_Actinver[[#This Row],[TITLES]]*Movimientos_Actinver[[#This Row],[VALUE]]</f>
        <v>0</v>
      </c>
      <c r="I1463" s="1"/>
      <c r="J1463" s="1"/>
      <c r="K1463" s="1"/>
    </row>
    <row r="1464" spans="1:11" x14ac:dyDescent="0.25">
      <c r="A1464" s="5"/>
      <c r="B1464" s="5">
        <f>Movimientos_Actinver[[#This Row],[DATE]]</f>
        <v>0</v>
      </c>
      <c r="C1464" s="6"/>
      <c r="D1464" s="1" t="s">
        <v>22</v>
      </c>
      <c r="E1464" s="1" t="s">
        <v>22</v>
      </c>
      <c r="F1464" s="1"/>
      <c r="G1464" s="1"/>
      <c r="H1464" s="1">
        <f>Movimientos_Actinver[[#This Row],[TITLES]]*Movimientos_Actinver[[#This Row],[VALUE]]</f>
        <v>0</v>
      </c>
      <c r="I1464" s="1"/>
      <c r="J1464" s="1"/>
      <c r="K1464" s="1"/>
    </row>
    <row r="1465" spans="1:11" x14ac:dyDescent="0.25">
      <c r="A1465" s="5"/>
      <c r="B1465" s="5">
        <f>Movimientos_Actinver[[#This Row],[DATE]]</f>
        <v>0</v>
      </c>
      <c r="C1465" s="6"/>
      <c r="D1465" s="1" t="s">
        <v>22</v>
      </c>
      <c r="E1465" s="1" t="s">
        <v>22</v>
      </c>
      <c r="F1465" s="1"/>
      <c r="G1465" s="1"/>
      <c r="H1465" s="1">
        <f>Movimientos_Actinver[[#This Row],[TITLES]]*Movimientos_Actinver[[#This Row],[VALUE]]</f>
        <v>0</v>
      </c>
      <c r="I1465" s="1"/>
      <c r="J1465" s="1"/>
      <c r="K1465" s="1"/>
    </row>
    <row r="1466" spans="1:11" x14ac:dyDescent="0.25">
      <c r="A1466" s="5"/>
      <c r="B1466" s="5">
        <f>Movimientos_Actinver[[#This Row],[DATE]]</f>
        <v>0</v>
      </c>
      <c r="C1466" s="6"/>
      <c r="D1466" s="1" t="s">
        <v>22</v>
      </c>
      <c r="E1466" s="1" t="s">
        <v>22</v>
      </c>
      <c r="F1466" s="1"/>
      <c r="G1466" s="1"/>
      <c r="H1466" s="1">
        <f>Movimientos_Actinver[[#This Row],[TITLES]]*Movimientos_Actinver[[#This Row],[VALUE]]</f>
        <v>0</v>
      </c>
      <c r="I1466" s="1"/>
      <c r="J1466" s="1"/>
      <c r="K1466" s="1"/>
    </row>
    <row r="1467" spans="1:11" x14ac:dyDescent="0.25">
      <c r="A1467" s="5"/>
      <c r="B1467" s="5">
        <f>Movimientos_Actinver[[#This Row],[DATE]]</f>
        <v>0</v>
      </c>
      <c r="C1467" s="6"/>
      <c r="D1467" s="1" t="s">
        <v>22</v>
      </c>
      <c r="E1467" s="1" t="s">
        <v>22</v>
      </c>
      <c r="F1467" s="1"/>
      <c r="G1467" s="1"/>
      <c r="H1467" s="1">
        <f>Movimientos_Actinver[[#This Row],[TITLES]]*Movimientos_Actinver[[#This Row],[VALUE]]</f>
        <v>0</v>
      </c>
      <c r="I1467" s="1"/>
      <c r="J1467" s="1"/>
      <c r="K1467" s="1"/>
    </row>
    <row r="1468" spans="1:11" x14ac:dyDescent="0.25">
      <c r="A1468" s="5"/>
      <c r="B1468" s="5">
        <f>Movimientos_Actinver[[#This Row],[DATE]]</f>
        <v>0</v>
      </c>
      <c r="C1468" s="6"/>
      <c r="D1468" s="1" t="s">
        <v>22</v>
      </c>
      <c r="E1468" s="1" t="s">
        <v>22</v>
      </c>
      <c r="F1468" s="1"/>
      <c r="G1468" s="1"/>
      <c r="H1468" s="1">
        <f>Movimientos_Actinver[[#This Row],[TITLES]]*Movimientos_Actinver[[#This Row],[VALUE]]</f>
        <v>0</v>
      </c>
      <c r="I1468" s="1"/>
      <c r="J1468" s="1"/>
      <c r="K1468" s="1"/>
    </row>
    <row r="1469" spans="1:11" x14ac:dyDescent="0.25">
      <c r="A1469" s="5"/>
      <c r="B1469" s="5">
        <f>Movimientos_Actinver[[#This Row],[DATE]]</f>
        <v>0</v>
      </c>
      <c r="C1469" s="6"/>
      <c r="D1469" s="1" t="s">
        <v>22</v>
      </c>
      <c r="E1469" s="1" t="s">
        <v>22</v>
      </c>
      <c r="F1469" s="1"/>
      <c r="G1469" s="1"/>
      <c r="H1469" s="1">
        <f>Movimientos_Actinver[[#This Row],[TITLES]]*Movimientos_Actinver[[#This Row],[VALUE]]</f>
        <v>0</v>
      </c>
      <c r="I1469" s="1"/>
      <c r="J1469" s="1"/>
      <c r="K1469" s="1"/>
    </row>
    <row r="1470" spans="1:11" x14ac:dyDescent="0.25">
      <c r="A1470" s="5"/>
      <c r="B1470" s="5">
        <f>Movimientos_Actinver[[#This Row],[DATE]]</f>
        <v>0</v>
      </c>
      <c r="C1470" s="6"/>
      <c r="D1470" s="1" t="s">
        <v>22</v>
      </c>
      <c r="E1470" s="1" t="s">
        <v>22</v>
      </c>
      <c r="F1470" s="1"/>
      <c r="G1470" s="1"/>
      <c r="H1470" s="1">
        <f>Movimientos_Actinver[[#This Row],[TITLES]]*Movimientos_Actinver[[#This Row],[VALUE]]</f>
        <v>0</v>
      </c>
      <c r="I1470" s="1"/>
      <c r="J1470" s="1"/>
      <c r="K1470" s="1"/>
    </row>
    <row r="1471" spans="1:11" x14ac:dyDescent="0.25">
      <c r="A1471" s="5"/>
      <c r="B1471" s="5">
        <f>Movimientos_Actinver[[#This Row],[DATE]]</f>
        <v>0</v>
      </c>
      <c r="C1471" s="6"/>
      <c r="D1471" s="1" t="s">
        <v>22</v>
      </c>
      <c r="E1471" s="1" t="s">
        <v>22</v>
      </c>
      <c r="F1471" s="1"/>
      <c r="G1471" s="1"/>
      <c r="H1471" s="1">
        <f>Movimientos_Actinver[[#This Row],[TITLES]]*Movimientos_Actinver[[#This Row],[VALUE]]</f>
        <v>0</v>
      </c>
      <c r="I1471" s="1"/>
      <c r="J1471" s="1"/>
      <c r="K1471" s="1"/>
    </row>
    <row r="1472" spans="1:11" x14ac:dyDescent="0.25">
      <c r="A1472" s="5"/>
      <c r="B1472" s="5">
        <f>Movimientos_Actinver[[#This Row],[DATE]]</f>
        <v>0</v>
      </c>
      <c r="C1472" s="6"/>
      <c r="D1472" s="1" t="s">
        <v>22</v>
      </c>
      <c r="E1472" s="1" t="s">
        <v>22</v>
      </c>
      <c r="F1472" s="1"/>
      <c r="G1472" s="1"/>
      <c r="H1472" s="1">
        <f>Movimientos_Actinver[[#This Row],[TITLES]]*Movimientos_Actinver[[#This Row],[VALUE]]</f>
        <v>0</v>
      </c>
      <c r="I1472" s="1"/>
      <c r="J1472" s="1"/>
      <c r="K1472" s="1"/>
    </row>
    <row r="1473" spans="1:11" x14ac:dyDescent="0.25">
      <c r="A1473" s="5"/>
      <c r="B1473" s="5">
        <f>Movimientos_Actinver[[#This Row],[DATE]]</f>
        <v>0</v>
      </c>
      <c r="C1473" s="6"/>
      <c r="D1473" s="1" t="s">
        <v>22</v>
      </c>
      <c r="E1473" s="1" t="s">
        <v>22</v>
      </c>
      <c r="F1473" s="1"/>
      <c r="G1473" s="1"/>
      <c r="H1473" s="1">
        <f>Movimientos_Actinver[[#This Row],[TITLES]]*Movimientos_Actinver[[#This Row],[VALUE]]</f>
        <v>0</v>
      </c>
      <c r="I1473" s="1"/>
      <c r="J1473" s="1"/>
      <c r="K1473" s="1"/>
    </row>
    <row r="1474" spans="1:11" x14ac:dyDescent="0.25">
      <c r="A1474" s="5"/>
      <c r="B1474" s="5">
        <f>Movimientos_Actinver[[#This Row],[DATE]]</f>
        <v>0</v>
      </c>
      <c r="C1474" s="6"/>
      <c r="D1474" s="1" t="s">
        <v>22</v>
      </c>
      <c r="E1474" s="1" t="s">
        <v>22</v>
      </c>
      <c r="F1474" s="1"/>
      <c r="G1474" s="1"/>
      <c r="H1474" s="1">
        <f>Movimientos_Actinver[[#This Row],[TITLES]]*Movimientos_Actinver[[#This Row],[VALUE]]</f>
        <v>0</v>
      </c>
      <c r="I1474" s="1"/>
      <c r="J1474" s="1"/>
      <c r="K1474" s="1"/>
    </row>
    <row r="1475" spans="1:11" x14ac:dyDescent="0.25">
      <c r="A1475" s="5"/>
      <c r="B1475" s="5">
        <f>Movimientos_Actinver[[#This Row],[DATE]]</f>
        <v>0</v>
      </c>
      <c r="C1475" s="6"/>
      <c r="D1475" s="1" t="s">
        <v>22</v>
      </c>
      <c r="E1475" s="1" t="s">
        <v>22</v>
      </c>
      <c r="F1475" s="1"/>
      <c r="G1475" s="1"/>
      <c r="H1475" s="1">
        <f>Movimientos_Actinver[[#This Row],[TITLES]]*Movimientos_Actinver[[#This Row],[VALUE]]</f>
        <v>0</v>
      </c>
      <c r="I1475" s="1"/>
      <c r="J1475" s="1"/>
      <c r="K1475" s="1"/>
    </row>
    <row r="1476" spans="1:11" x14ac:dyDescent="0.25">
      <c r="A1476" s="5"/>
      <c r="B1476" s="5">
        <f>Movimientos_Actinver[[#This Row],[DATE]]</f>
        <v>0</v>
      </c>
      <c r="C1476" s="6"/>
      <c r="D1476" s="1" t="s">
        <v>22</v>
      </c>
      <c r="E1476" s="1" t="s">
        <v>22</v>
      </c>
      <c r="F1476" s="1"/>
      <c r="G1476" s="1"/>
      <c r="H1476" s="1">
        <f>Movimientos_Actinver[[#This Row],[TITLES]]*Movimientos_Actinver[[#This Row],[VALUE]]</f>
        <v>0</v>
      </c>
      <c r="I1476" s="1"/>
      <c r="J1476" s="1"/>
      <c r="K1476" s="1"/>
    </row>
    <row r="1477" spans="1:11" x14ac:dyDescent="0.25">
      <c r="A1477" s="5"/>
      <c r="B1477" s="5">
        <f>Movimientos_Actinver[[#This Row],[DATE]]</f>
        <v>0</v>
      </c>
      <c r="C1477" s="6"/>
      <c r="D1477" s="1" t="s">
        <v>22</v>
      </c>
      <c r="E1477" s="1" t="s">
        <v>22</v>
      </c>
      <c r="F1477" s="1"/>
      <c r="G1477" s="1"/>
      <c r="H1477" s="1">
        <f>Movimientos_Actinver[[#This Row],[TITLES]]*Movimientos_Actinver[[#This Row],[VALUE]]</f>
        <v>0</v>
      </c>
      <c r="I1477" s="1"/>
      <c r="J1477" s="1"/>
      <c r="K1477" s="1"/>
    </row>
    <row r="1478" spans="1:11" x14ac:dyDescent="0.25">
      <c r="A1478" s="5"/>
      <c r="B1478" s="5">
        <f>Movimientos_Actinver[[#This Row],[DATE]]</f>
        <v>0</v>
      </c>
      <c r="C1478" s="6"/>
      <c r="D1478" s="1" t="s">
        <v>22</v>
      </c>
      <c r="E1478" s="1" t="s">
        <v>22</v>
      </c>
      <c r="F1478" s="1"/>
      <c r="G1478" s="1"/>
      <c r="H1478" s="1">
        <f>Movimientos_Actinver[[#This Row],[TITLES]]*Movimientos_Actinver[[#This Row],[VALUE]]</f>
        <v>0</v>
      </c>
      <c r="I1478" s="1"/>
      <c r="J1478" s="1"/>
      <c r="K1478" s="1"/>
    </row>
    <row r="1479" spans="1:11" x14ac:dyDescent="0.25">
      <c r="A1479" s="5"/>
      <c r="B1479" s="5">
        <f>Movimientos_Actinver[[#This Row],[DATE]]</f>
        <v>0</v>
      </c>
      <c r="C1479" s="6"/>
      <c r="D1479" s="1" t="s">
        <v>22</v>
      </c>
      <c r="E1479" s="1" t="s">
        <v>22</v>
      </c>
      <c r="F1479" s="1"/>
      <c r="G1479" s="1"/>
      <c r="H1479" s="1">
        <f>Movimientos_Actinver[[#This Row],[TITLES]]*Movimientos_Actinver[[#This Row],[VALUE]]</f>
        <v>0</v>
      </c>
      <c r="I1479" s="1"/>
      <c r="J1479" s="1"/>
      <c r="K1479" s="1"/>
    </row>
    <row r="1480" spans="1:11" x14ac:dyDescent="0.25">
      <c r="A1480" s="5"/>
      <c r="B1480" s="5">
        <f>Movimientos_Actinver[[#This Row],[DATE]]</f>
        <v>0</v>
      </c>
      <c r="C1480" s="6"/>
      <c r="D1480" s="1" t="s">
        <v>22</v>
      </c>
      <c r="E1480" s="1" t="s">
        <v>22</v>
      </c>
      <c r="F1480" s="1"/>
      <c r="G1480" s="1"/>
      <c r="H1480" s="1">
        <f>Movimientos_Actinver[[#This Row],[TITLES]]*Movimientos_Actinver[[#This Row],[VALUE]]</f>
        <v>0</v>
      </c>
      <c r="I1480" s="1"/>
      <c r="J1480" s="1"/>
      <c r="K1480" s="1"/>
    </row>
    <row r="1481" spans="1:11" x14ac:dyDescent="0.25">
      <c r="A1481" s="5"/>
      <c r="B1481" s="5">
        <f>Movimientos_Actinver[[#This Row],[DATE]]</f>
        <v>0</v>
      </c>
      <c r="C1481" s="6"/>
      <c r="D1481" s="1" t="s">
        <v>22</v>
      </c>
      <c r="E1481" s="1" t="s">
        <v>22</v>
      </c>
      <c r="F1481" s="1"/>
      <c r="G1481" s="1"/>
      <c r="H1481" s="1">
        <f>Movimientos_Actinver[[#This Row],[TITLES]]*Movimientos_Actinver[[#This Row],[VALUE]]</f>
        <v>0</v>
      </c>
      <c r="I1481" s="1"/>
      <c r="J1481" s="1"/>
      <c r="K1481" s="1"/>
    </row>
    <row r="1482" spans="1:11" x14ac:dyDescent="0.25">
      <c r="A1482" s="5"/>
      <c r="B1482" s="5">
        <f>Movimientos_Actinver[[#This Row],[DATE]]</f>
        <v>0</v>
      </c>
      <c r="C1482" s="6"/>
      <c r="D1482" s="1" t="s">
        <v>22</v>
      </c>
      <c r="E1482" s="1" t="s">
        <v>22</v>
      </c>
      <c r="F1482" s="1"/>
      <c r="G1482" s="1"/>
      <c r="H1482" s="1">
        <f>Movimientos_Actinver[[#This Row],[TITLES]]*Movimientos_Actinver[[#This Row],[VALUE]]</f>
        <v>0</v>
      </c>
      <c r="I1482" s="1"/>
      <c r="J1482" s="1"/>
      <c r="K1482" s="1"/>
    </row>
    <row r="1483" spans="1:11" x14ac:dyDescent="0.25">
      <c r="A1483" s="5"/>
      <c r="B1483" s="5">
        <f>Movimientos_Actinver[[#This Row],[DATE]]</f>
        <v>0</v>
      </c>
      <c r="C1483" s="6"/>
      <c r="D1483" s="1" t="s">
        <v>22</v>
      </c>
      <c r="E1483" s="1" t="s">
        <v>22</v>
      </c>
      <c r="F1483" s="1"/>
      <c r="G1483" s="1"/>
      <c r="H1483" s="1">
        <f>Movimientos_Actinver[[#This Row],[TITLES]]*Movimientos_Actinver[[#This Row],[VALUE]]</f>
        <v>0</v>
      </c>
      <c r="I1483" s="1"/>
      <c r="J1483" s="1"/>
      <c r="K1483" s="1"/>
    </row>
    <row r="1484" spans="1:11" x14ac:dyDescent="0.25">
      <c r="A1484" s="5"/>
      <c r="B1484" s="5">
        <f>Movimientos_Actinver[[#This Row],[DATE]]</f>
        <v>0</v>
      </c>
      <c r="C1484" s="6"/>
      <c r="D1484" s="1" t="s">
        <v>22</v>
      </c>
      <c r="E1484" s="1" t="s">
        <v>22</v>
      </c>
      <c r="F1484" s="1"/>
      <c r="G1484" s="1"/>
      <c r="H1484" s="1">
        <f>Movimientos_Actinver[[#This Row],[TITLES]]*Movimientos_Actinver[[#This Row],[VALUE]]</f>
        <v>0</v>
      </c>
      <c r="I1484" s="1"/>
      <c r="J1484" s="1"/>
      <c r="K1484" s="1"/>
    </row>
    <row r="1485" spans="1:11" x14ac:dyDescent="0.25">
      <c r="A1485" s="5"/>
      <c r="B1485" s="5">
        <f>Movimientos_Actinver[[#This Row],[DATE]]</f>
        <v>0</v>
      </c>
      <c r="C1485" s="6"/>
      <c r="D1485" s="1" t="s">
        <v>22</v>
      </c>
      <c r="E1485" s="1" t="s">
        <v>22</v>
      </c>
      <c r="F1485" s="1"/>
      <c r="G1485" s="1"/>
      <c r="H1485" s="1">
        <f>Movimientos_Actinver[[#This Row],[TITLES]]*Movimientos_Actinver[[#This Row],[VALUE]]</f>
        <v>0</v>
      </c>
      <c r="I1485" s="1"/>
      <c r="J1485" s="1"/>
      <c r="K1485" s="1"/>
    </row>
    <row r="1486" spans="1:11" x14ac:dyDescent="0.25">
      <c r="A1486" s="5"/>
      <c r="B1486" s="5">
        <f>Movimientos_Actinver[[#This Row],[DATE]]</f>
        <v>0</v>
      </c>
      <c r="C1486" s="6"/>
      <c r="D1486" s="1" t="s">
        <v>22</v>
      </c>
      <c r="E1486" s="1" t="s">
        <v>22</v>
      </c>
      <c r="F1486" s="1"/>
      <c r="G1486" s="1"/>
      <c r="H1486" s="1">
        <f>Movimientos_Actinver[[#This Row],[TITLES]]*Movimientos_Actinver[[#This Row],[VALUE]]</f>
        <v>0</v>
      </c>
      <c r="I1486" s="1"/>
      <c r="J1486" s="1"/>
      <c r="K1486" s="1"/>
    </row>
    <row r="1487" spans="1:11" x14ac:dyDescent="0.25">
      <c r="A1487" s="5"/>
      <c r="B1487" s="5">
        <f>Movimientos_Actinver[[#This Row],[DATE]]</f>
        <v>0</v>
      </c>
      <c r="C1487" s="6"/>
      <c r="D1487" s="1" t="s">
        <v>22</v>
      </c>
      <c r="E1487" s="1" t="s">
        <v>22</v>
      </c>
      <c r="F1487" s="1"/>
      <c r="G1487" s="1"/>
      <c r="H1487" s="1">
        <f>Movimientos_Actinver[[#This Row],[TITLES]]*Movimientos_Actinver[[#This Row],[VALUE]]</f>
        <v>0</v>
      </c>
      <c r="I1487" s="1"/>
      <c r="J1487" s="1"/>
      <c r="K1487" s="1"/>
    </row>
    <row r="1488" spans="1:11" x14ac:dyDescent="0.25">
      <c r="A1488" s="5"/>
      <c r="B1488" s="5">
        <f>Movimientos_Actinver[[#This Row],[DATE]]</f>
        <v>0</v>
      </c>
      <c r="C1488" s="6"/>
      <c r="D1488" s="1" t="s">
        <v>22</v>
      </c>
      <c r="E1488" s="1" t="s">
        <v>22</v>
      </c>
      <c r="F1488" s="1"/>
      <c r="G1488" s="1"/>
      <c r="H1488" s="1">
        <f>Movimientos_Actinver[[#This Row],[TITLES]]*Movimientos_Actinver[[#This Row],[VALUE]]</f>
        <v>0</v>
      </c>
      <c r="I1488" s="1"/>
      <c r="J1488" s="1"/>
      <c r="K1488" s="1"/>
    </row>
    <row r="1489" spans="1:11" x14ac:dyDescent="0.25">
      <c r="A1489" s="5"/>
      <c r="B1489" s="5">
        <f>Movimientos_Actinver[[#This Row],[DATE]]</f>
        <v>0</v>
      </c>
      <c r="C1489" s="6"/>
      <c r="D1489" s="1" t="s">
        <v>22</v>
      </c>
      <c r="E1489" s="1" t="s">
        <v>22</v>
      </c>
      <c r="F1489" s="1"/>
      <c r="G1489" s="1"/>
      <c r="H1489" s="1">
        <f>Movimientos_Actinver[[#This Row],[TITLES]]*Movimientos_Actinver[[#This Row],[VALUE]]</f>
        <v>0</v>
      </c>
      <c r="I1489" s="1"/>
      <c r="J1489" s="1"/>
      <c r="K1489" s="1"/>
    </row>
    <row r="1490" spans="1:11" x14ac:dyDescent="0.25">
      <c r="A1490" s="5"/>
      <c r="B1490" s="5">
        <f>Movimientos_Actinver[[#This Row],[DATE]]</f>
        <v>0</v>
      </c>
      <c r="C1490" s="6"/>
      <c r="D1490" s="1" t="s">
        <v>22</v>
      </c>
      <c r="E1490" s="1" t="s">
        <v>22</v>
      </c>
      <c r="F1490" s="1"/>
      <c r="G1490" s="1"/>
      <c r="H1490" s="1">
        <f>Movimientos_Actinver[[#This Row],[TITLES]]*Movimientos_Actinver[[#This Row],[VALUE]]</f>
        <v>0</v>
      </c>
      <c r="I1490" s="1"/>
      <c r="J1490" s="1"/>
      <c r="K1490" s="1"/>
    </row>
    <row r="1491" spans="1:11" x14ac:dyDescent="0.25">
      <c r="A1491" s="5"/>
      <c r="B1491" s="5">
        <f>Movimientos_Actinver[[#This Row],[DATE]]</f>
        <v>0</v>
      </c>
      <c r="C1491" s="6"/>
      <c r="D1491" s="1" t="s">
        <v>22</v>
      </c>
      <c r="E1491" s="1" t="s">
        <v>22</v>
      </c>
      <c r="F1491" s="1"/>
      <c r="G1491" s="1"/>
      <c r="H1491" s="1">
        <f>Movimientos_Actinver[[#This Row],[TITLES]]*Movimientos_Actinver[[#This Row],[VALUE]]</f>
        <v>0</v>
      </c>
      <c r="I1491" s="1"/>
      <c r="J1491" s="1"/>
      <c r="K1491" s="1"/>
    </row>
    <row r="1492" spans="1:11" x14ac:dyDescent="0.25">
      <c r="A1492" s="5"/>
      <c r="B1492" s="5">
        <f>Movimientos_Actinver[[#This Row],[DATE]]</f>
        <v>0</v>
      </c>
      <c r="C1492" s="6"/>
      <c r="D1492" s="1" t="s">
        <v>22</v>
      </c>
      <c r="E1492" s="1" t="s">
        <v>22</v>
      </c>
      <c r="F1492" s="1"/>
      <c r="G1492" s="1"/>
      <c r="H1492" s="1">
        <f>Movimientos_Actinver[[#This Row],[TITLES]]*Movimientos_Actinver[[#This Row],[VALUE]]</f>
        <v>0</v>
      </c>
      <c r="I1492" s="1"/>
      <c r="J1492" s="1"/>
      <c r="K1492" s="1"/>
    </row>
    <row r="1493" spans="1:11" x14ac:dyDescent="0.25">
      <c r="A1493" s="5"/>
      <c r="B1493" s="5">
        <f>Movimientos_Actinver[[#This Row],[DATE]]</f>
        <v>0</v>
      </c>
      <c r="C1493" s="6"/>
      <c r="D1493" s="1" t="s">
        <v>22</v>
      </c>
      <c r="E1493" s="1" t="s">
        <v>22</v>
      </c>
      <c r="F1493" s="1"/>
      <c r="G1493" s="1"/>
      <c r="H1493" s="1">
        <f>Movimientos_Actinver[[#This Row],[TITLES]]*Movimientos_Actinver[[#This Row],[VALUE]]</f>
        <v>0</v>
      </c>
      <c r="I1493" s="1"/>
      <c r="J1493" s="1"/>
      <c r="K1493" s="1"/>
    </row>
    <row r="1494" spans="1:11" x14ac:dyDescent="0.25">
      <c r="A1494" s="5"/>
      <c r="B1494" s="5">
        <f>Movimientos_Actinver[[#This Row],[DATE]]</f>
        <v>0</v>
      </c>
      <c r="C1494" s="6"/>
      <c r="D1494" s="1" t="s">
        <v>22</v>
      </c>
      <c r="E1494" s="1" t="s">
        <v>22</v>
      </c>
      <c r="F1494" s="1"/>
      <c r="G1494" s="1"/>
      <c r="H1494" s="1">
        <f>Movimientos_Actinver[[#This Row],[TITLES]]*Movimientos_Actinver[[#This Row],[VALUE]]</f>
        <v>0</v>
      </c>
      <c r="I1494" s="1"/>
      <c r="J1494" s="1"/>
      <c r="K1494" s="1"/>
    </row>
    <row r="1495" spans="1:11" x14ac:dyDescent="0.25">
      <c r="A1495" s="5"/>
      <c r="B1495" s="5">
        <f>Movimientos_Actinver[[#This Row],[DATE]]</f>
        <v>0</v>
      </c>
      <c r="C1495" s="6"/>
      <c r="D1495" s="1" t="s">
        <v>22</v>
      </c>
      <c r="E1495" s="1" t="s">
        <v>22</v>
      </c>
      <c r="F1495" s="1"/>
      <c r="G1495" s="1"/>
      <c r="H1495" s="1">
        <f>Movimientos_Actinver[[#This Row],[TITLES]]*Movimientos_Actinver[[#This Row],[VALUE]]</f>
        <v>0</v>
      </c>
      <c r="I1495" s="1"/>
      <c r="J1495" s="1"/>
      <c r="K1495" s="1"/>
    </row>
    <row r="1496" spans="1:11" x14ac:dyDescent="0.25">
      <c r="A1496" s="5"/>
      <c r="B1496" s="5">
        <f>Movimientos_Actinver[[#This Row],[DATE]]</f>
        <v>0</v>
      </c>
      <c r="C1496" s="6"/>
      <c r="D1496" s="1" t="s">
        <v>22</v>
      </c>
      <c r="E1496" s="1" t="s">
        <v>22</v>
      </c>
      <c r="F1496" s="1"/>
      <c r="G1496" s="1"/>
      <c r="H1496" s="1">
        <f>Movimientos_Actinver[[#This Row],[TITLES]]*Movimientos_Actinver[[#This Row],[VALUE]]</f>
        <v>0</v>
      </c>
      <c r="I1496" s="1"/>
      <c r="J1496" s="1"/>
      <c r="K1496" s="1"/>
    </row>
    <row r="1497" spans="1:11" x14ac:dyDescent="0.25">
      <c r="A1497" s="5"/>
      <c r="B1497" s="5">
        <f>Movimientos_Actinver[[#This Row],[DATE]]</f>
        <v>0</v>
      </c>
      <c r="C1497" s="6"/>
      <c r="D1497" s="1" t="s">
        <v>22</v>
      </c>
      <c r="E1497" s="1" t="s">
        <v>22</v>
      </c>
      <c r="F1497" s="1"/>
      <c r="G1497" s="1"/>
      <c r="H1497" s="1">
        <f>Movimientos_Actinver[[#This Row],[TITLES]]*Movimientos_Actinver[[#This Row],[VALUE]]</f>
        <v>0</v>
      </c>
      <c r="I1497" s="1"/>
      <c r="J1497" s="1"/>
      <c r="K1497" s="1"/>
    </row>
    <row r="1498" spans="1:11" x14ac:dyDescent="0.25">
      <c r="A1498" s="5"/>
      <c r="B1498" s="5">
        <f>Movimientos_Actinver[[#This Row],[DATE]]</f>
        <v>0</v>
      </c>
      <c r="C1498" s="6"/>
      <c r="D1498" s="1" t="s">
        <v>22</v>
      </c>
      <c r="E1498" s="1" t="s">
        <v>22</v>
      </c>
      <c r="F1498" s="1"/>
      <c r="G1498" s="1"/>
      <c r="H1498" s="1">
        <f>Movimientos_Actinver[[#This Row],[TITLES]]*Movimientos_Actinver[[#This Row],[VALUE]]</f>
        <v>0</v>
      </c>
      <c r="I1498" s="1"/>
      <c r="J1498" s="1"/>
      <c r="K1498" s="1"/>
    </row>
    <row r="1499" spans="1:11" x14ac:dyDescent="0.25">
      <c r="A1499" s="5"/>
      <c r="B1499" s="5">
        <f>Movimientos_Actinver[[#This Row],[DATE]]</f>
        <v>0</v>
      </c>
      <c r="C1499" s="6"/>
      <c r="D1499" s="1" t="s">
        <v>22</v>
      </c>
      <c r="E1499" s="1" t="s">
        <v>22</v>
      </c>
      <c r="F1499" s="1"/>
      <c r="G1499" s="1"/>
      <c r="H1499" s="1">
        <f>Movimientos_Actinver[[#This Row],[TITLES]]*Movimientos_Actinver[[#This Row],[VALUE]]</f>
        <v>0</v>
      </c>
      <c r="I1499" s="1"/>
      <c r="J1499" s="1"/>
      <c r="K1499" s="1"/>
    </row>
    <row r="1500" spans="1:11" x14ac:dyDescent="0.25">
      <c r="A1500" s="5"/>
      <c r="B1500" s="5">
        <f>Movimientos_Actinver[[#This Row],[DATE]]</f>
        <v>0</v>
      </c>
      <c r="C1500" s="6"/>
      <c r="D1500" s="1" t="s">
        <v>22</v>
      </c>
      <c r="E1500" s="1" t="s">
        <v>22</v>
      </c>
      <c r="F1500" s="1"/>
      <c r="G1500" s="1"/>
      <c r="H1500" s="1">
        <f>Movimientos_Actinver[[#This Row],[TITLES]]*Movimientos_Actinver[[#This Row],[VALUE]]</f>
        <v>0</v>
      </c>
      <c r="I1500" s="1"/>
      <c r="J1500" s="1"/>
      <c r="K1500" s="1"/>
    </row>
    <row r="1501" spans="1:11" x14ac:dyDescent="0.25">
      <c r="A1501" s="5"/>
      <c r="B1501" s="5">
        <f>Movimientos_Actinver[[#This Row],[DATE]]</f>
        <v>0</v>
      </c>
      <c r="C1501" s="6"/>
      <c r="D1501" s="1" t="s">
        <v>22</v>
      </c>
      <c r="E1501" s="1" t="s">
        <v>22</v>
      </c>
      <c r="F1501" s="1"/>
      <c r="G1501" s="1"/>
      <c r="H1501" s="1">
        <f>Movimientos_Actinver[[#This Row],[TITLES]]*Movimientos_Actinver[[#This Row],[VALUE]]</f>
        <v>0</v>
      </c>
      <c r="I1501" s="1"/>
      <c r="J1501" s="1"/>
      <c r="K1501" s="1"/>
    </row>
    <row r="1502" spans="1:11" x14ac:dyDescent="0.25">
      <c r="A1502" s="5"/>
      <c r="B1502" s="5">
        <f>Movimientos_Actinver[[#This Row],[DATE]]</f>
        <v>0</v>
      </c>
      <c r="C1502" s="6"/>
      <c r="D1502" s="1" t="s">
        <v>22</v>
      </c>
      <c r="E1502" s="1" t="s">
        <v>22</v>
      </c>
      <c r="F1502" s="1"/>
      <c r="G1502" s="1"/>
      <c r="H1502" s="1">
        <f>Movimientos_Actinver[[#This Row],[TITLES]]*Movimientos_Actinver[[#This Row],[VALUE]]</f>
        <v>0</v>
      </c>
      <c r="I1502" s="1"/>
      <c r="J1502" s="1"/>
      <c r="K1502" s="1"/>
    </row>
    <row r="1503" spans="1:11" x14ac:dyDescent="0.25">
      <c r="A1503" s="5"/>
      <c r="B1503" s="5">
        <f>Movimientos_Actinver[[#This Row],[DATE]]</f>
        <v>0</v>
      </c>
      <c r="C1503" s="6"/>
      <c r="D1503" s="1" t="s">
        <v>22</v>
      </c>
      <c r="E1503" s="1" t="s">
        <v>22</v>
      </c>
      <c r="F1503" s="1"/>
      <c r="G1503" s="1"/>
      <c r="H1503" s="1">
        <f>Movimientos_Actinver[[#This Row],[TITLES]]*Movimientos_Actinver[[#This Row],[VALUE]]</f>
        <v>0</v>
      </c>
      <c r="I1503" s="1"/>
      <c r="J1503" s="1"/>
      <c r="K1503" s="1"/>
    </row>
    <row r="1504" spans="1:11" x14ac:dyDescent="0.25">
      <c r="A1504" s="5"/>
      <c r="B1504" s="5">
        <f>Movimientos_Actinver[[#This Row],[DATE]]</f>
        <v>0</v>
      </c>
      <c r="C1504" s="6"/>
      <c r="D1504" s="1" t="s">
        <v>22</v>
      </c>
      <c r="E1504" s="1" t="s">
        <v>22</v>
      </c>
      <c r="F1504" s="1"/>
      <c r="G1504" s="1"/>
      <c r="H1504" s="1">
        <f>Movimientos_Actinver[[#This Row],[TITLES]]*Movimientos_Actinver[[#This Row],[VALUE]]</f>
        <v>0</v>
      </c>
      <c r="I1504" s="1"/>
      <c r="J1504" s="1"/>
      <c r="K1504" s="1"/>
    </row>
    <row r="1505" spans="1:11" x14ac:dyDescent="0.25">
      <c r="A1505" s="5"/>
      <c r="B1505" s="5">
        <f>Movimientos_Actinver[[#This Row],[DATE]]</f>
        <v>0</v>
      </c>
      <c r="C1505" s="6"/>
      <c r="D1505" s="1" t="s">
        <v>22</v>
      </c>
      <c r="E1505" s="1" t="s">
        <v>22</v>
      </c>
      <c r="F1505" s="1"/>
      <c r="G1505" s="1"/>
      <c r="H1505" s="1">
        <f>Movimientos_Actinver[[#This Row],[TITLES]]*Movimientos_Actinver[[#This Row],[VALUE]]</f>
        <v>0</v>
      </c>
      <c r="I1505" s="1"/>
      <c r="J1505" s="1"/>
      <c r="K1505" s="1"/>
    </row>
    <row r="1506" spans="1:11" x14ac:dyDescent="0.25">
      <c r="A1506" s="5"/>
      <c r="B1506" s="5">
        <f>Movimientos_Actinver[[#This Row],[DATE]]</f>
        <v>0</v>
      </c>
      <c r="C1506" s="6"/>
      <c r="D1506" s="1" t="s">
        <v>22</v>
      </c>
      <c r="E1506" s="1" t="s">
        <v>22</v>
      </c>
      <c r="F1506" s="1"/>
      <c r="G1506" s="1"/>
      <c r="H1506" s="1">
        <f>Movimientos_Actinver[[#This Row],[TITLES]]*Movimientos_Actinver[[#This Row],[VALUE]]</f>
        <v>0</v>
      </c>
      <c r="I1506" s="1"/>
      <c r="J1506" s="1"/>
      <c r="K1506" s="1"/>
    </row>
    <row r="1507" spans="1:11" x14ac:dyDescent="0.25">
      <c r="A1507" s="5"/>
      <c r="B1507" s="5">
        <f>Movimientos_Actinver[[#This Row],[DATE]]</f>
        <v>0</v>
      </c>
      <c r="C1507" s="6"/>
      <c r="D1507" s="1" t="s">
        <v>22</v>
      </c>
      <c r="E1507" s="1" t="s">
        <v>22</v>
      </c>
      <c r="F1507" s="1"/>
      <c r="G1507" s="1"/>
      <c r="H1507" s="1">
        <f>Movimientos_Actinver[[#This Row],[TITLES]]*Movimientos_Actinver[[#This Row],[VALUE]]</f>
        <v>0</v>
      </c>
      <c r="I1507" s="1"/>
      <c r="J1507" s="1"/>
      <c r="K1507" s="1"/>
    </row>
    <row r="1508" spans="1:11" x14ac:dyDescent="0.25">
      <c r="A1508" s="5"/>
      <c r="B1508" s="5">
        <f>Movimientos_Actinver[[#This Row],[DATE]]</f>
        <v>0</v>
      </c>
      <c r="C1508" s="6"/>
      <c r="D1508" s="1" t="s">
        <v>22</v>
      </c>
      <c r="E1508" s="1" t="s">
        <v>22</v>
      </c>
      <c r="F1508" s="1"/>
      <c r="G1508" s="1"/>
      <c r="H1508" s="1">
        <f>Movimientos_Actinver[[#This Row],[TITLES]]*Movimientos_Actinver[[#This Row],[VALUE]]</f>
        <v>0</v>
      </c>
      <c r="I1508" s="1"/>
      <c r="J1508" s="1"/>
      <c r="K1508" s="1"/>
    </row>
    <row r="1509" spans="1:11" x14ac:dyDescent="0.25">
      <c r="A1509" s="5"/>
      <c r="B1509" s="5">
        <f>Movimientos_Actinver[[#This Row],[DATE]]</f>
        <v>0</v>
      </c>
      <c r="C1509" s="6"/>
      <c r="D1509" s="1" t="s">
        <v>22</v>
      </c>
      <c r="E1509" s="1" t="s">
        <v>22</v>
      </c>
      <c r="F1509" s="1"/>
      <c r="G1509" s="1"/>
      <c r="H1509" s="1">
        <f>Movimientos_Actinver[[#This Row],[TITLES]]*Movimientos_Actinver[[#This Row],[VALUE]]</f>
        <v>0</v>
      </c>
      <c r="I1509" s="1"/>
      <c r="J1509" s="1"/>
      <c r="K1509" s="1"/>
    </row>
    <row r="1510" spans="1:11" x14ac:dyDescent="0.25">
      <c r="A1510" s="5"/>
      <c r="B1510" s="5">
        <f>Movimientos_Actinver[[#This Row],[DATE]]</f>
        <v>0</v>
      </c>
      <c r="C1510" s="6"/>
      <c r="D1510" s="1" t="s">
        <v>22</v>
      </c>
      <c r="E1510" s="1" t="s">
        <v>22</v>
      </c>
      <c r="F1510" s="1"/>
      <c r="G1510" s="1"/>
      <c r="H1510" s="1">
        <f>Movimientos_Actinver[[#This Row],[TITLES]]*Movimientos_Actinver[[#This Row],[VALUE]]</f>
        <v>0</v>
      </c>
      <c r="I1510" s="1"/>
      <c r="J1510" s="1"/>
      <c r="K1510" s="1"/>
    </row>
    <row r="1511" spans="1:11" x14ac:dyDescent="0.25">
      <c r="A1511" s="5"/>
      <c r="B1511" s="5">
        <f>Movimientos_Actinver[[#This Row],[DATE]]</f>
        <v>0</v>
      </c>
      <c r="C1511" s="6"/>
      <c r="D1511" s="1" t="s">
        <v>22</v>
      </c>
      <c r="E1511" s="1" t="s">
        <v>22</v>
      </c>
      <c r="F1511" s="1"/>
      <c r="G1511" s="1"/>
      <c r="H1511" s="1">
        <f>Movimientos_Actinver[[#This Row],[TITLES]]*Movimientos_Actinver[[#This Row],[VALUE]]</f>
        <v>0</v>
      </c>
      <c r="I1511" s="1"/>
      <c r="J1511" s="1"/>
      <c r="K1511" s="1"/>
    </row>
    <row r="1512" spans="1:11" x14ac:dyDescent="0.25">
      <c r="A1512" s="5"/>
      <c r="B1512" s="5">
        <f>Movimientos_Actinver[[#This Row],[DATE]]</f>
        <v>0</v>
      </c>
      <c r="C1512" s="6"/>
      <c r="D1512" s="1" t="s">
        <v>22</v>
      </c>
      <c r="E1512" s="1" t="s">
        <v>22</v>
      </c>
      <c r="F1512" s="1"/>
      <c r="G1512" s="1"/>
      <c r="H1512" s="1">
        <f>Movimientos_Actinver[[#This Row],[TITLES]]*Movimientos_Actinver[[#This Row],[VALUE]]</f>
        <v>0</v>
      </c>
      <c r="I1512" s="1"/>
      <c r="J1512" s="1"/>
      <c r="K1512" s="1"/>
    </row>
    <row r="1513" spans="1:11" x14ac:dyDescent="0.25">
      <c r="A1513" s="5"/>
      <c r="B1513" s="5">
        <f>Movimientos_Actinver[[#This Row],[DATE]]</f>
        <v>0</v>
      </c>
      <c r="C1513" s="6"/>
      <c r="D1513" s="1" t="s">
        <v>22</v>
      </c>
      <c r="E1513" s="1" t="s">
        <v>22</v>
      </c>
      <c r="F1513" s="1"/>
      <c r="G1513" s="1"/>
      <c r="H1513" s="1">
        <f>Movimientos_Actinver[[#This Row],[TITLES]]*Movimientos_Actinver[[#This Row],[VALUE]]</f>
        <v>0</v>
      </c>
      <c r="I1513" s="1"/>
      <c r="J1513" s="1"/>
      <c r="K1513" s="1"/>
    </row>
    <row r="1514" spans="1:11" x14ac:dyDescent="0.25">
      <c r="A1514" s="5"/>
      <c r="B1514" s="5">
        <f>Movimientos_Actinver[[#This Row],[DATE]]</f>
        <v>0</v>
      </c>
      <c r="C1514" s="6"/>
      <c r="D1514" s="1" t="s">
        <v>22</v>
      </c>
      <c r="E1514" s="1" t="s">
        <v>22</v>
      </c>
      <c r="F1514" s="1"/>
      <c r="G1514" s="1"/>
      <c r="H1514" s="1">
        <f>Movimientos_Actinver[[#This Row],[TITLES]]*Movimientos_Actinver[[#This Row],[VALUE]]</f>
        <v>0</v>
      </c>
      <c r="I1514" s="1"/>
      <c r="J1514" s="1"/>
      <c r="K1514" s="1"/>
    </row>
    <row r="1515" spans="1:11" x14ac:dyDescent="0.25">
      <c r="A1515" s="5"/>
      <c r="B1515" s="5">
        <f>Movimientos_Actinver[[#This Row],[DATE]]</f>
        <v>0</v>
      </c>
      <c r="C1515" s="6"/>
      <c r="D1515" s="1" t="s">
        <v>22</v>
      </c>
      <c r="E1515" s="1" t="s">
        <v>22</v>
      </c>
      <c r="F1515" s="1"/>
      <c r="G1515" s="1"/>
      <c r="H1515" s="1">
        <f>Movimientos_Actinver[[#This Row],[TITLES]]*Movimientos_Actinver[[#This Row],[VALUE]]</f>
        <v>0</v>
      </c>
      <c r="I1515" s="1"/>
      <c r="J1515" s="1"/>
      <c r="K1515" s="1"/>
    </row>
    <row r="1516" spans="1:11" x14ac:dyDescent="0.25">
      <c r="A1516" s="5"/>
      <c r="B1516" s="5">
        <f>Movimientos_Actinver[[#This Row],[DATE]]</f>
        <v>0</v>
      </c>
      <c r="C1516" s="6"/>
      <c r="D1516" s="1" t="s">
        <v>22</v>
      </c>
      <c r="E1516" s="1" t="s">
        <v>22</v>
      </c>
      <c r="F1516" s="1"/>
      <c r="G1516" s="1"/>
      <c r="H1516" s="1">
        <f>Movimientos_Actinver[[#This Row],[TITLES]]*Movimientos_Actinver[[#This Row],[VALUE]]</f>
        <v>0</v>
      </c>
      <c r="I1516" s="1"/>
      <c r="J1516" s="1"/>
      <c r="K1516" s="1"/>
    </row>
    <row r="1517" spans="1:11" x14ac:dyDescent="0.25">
      <c r="A1517" s="5"/>
      <c r="B1517" s="5">
        <f>Movimientos_Actinver[[#This Row],[DATE]]</f>
        <v>0</v>
      </c>
      <c r="C1517" s="6"/>
      <c r="D1517" s="1" t="s">
        <v>22</v>
      </c>
      <c r="E1517" s="1" t="s">
        <v>22</v>
      </c>
      <c r="F1517" s="1"/>
      <c r="G1517" s="1"/>
      <c r="H1517" s="1">
        <f>Movimientos_Actinver[[#This Row],[TITLES]]*Movimientos_Actinver[[#This Row],[VALUE]]</f>
        <v>0</v>
      </c>
      <c r="I1517" s="1"/>
      <c r="J1517" s="1"/>
      <c r="K1517" s="1"/>
    </row>
    <row r="1518" spans="1:11" x14ac:dyDescent="0.25">
      <c r="A1518" s="5"/>
      <c r="B1518" s="5">
        <f>Movimientos_Actinver[[#This Row],[DATE]]</f>
        <v>0</v>
      </c>
      <c r="C1518" s="6"/>
      <c r="D1518" s="1" t="s">
        <v>22</v>
      </c>
      <c r="E1518" s="1" t="s">
        <v>22</v>
      </c>
      <c r="F1518" s="1"/>
      <c r="G1518" s="1"/>
      <c r="H1518" s="1">
        <f>Movimientos_Actinver[[#This Row],[TITLES]]*Movimientos_Actinver[[#This Row],[VALUE]]</f>
        <v>0</v>
      </c>
      <c r="I1518" s="1"/>
      <c r="J1518" s="1"/>
      <c r="K1518" s="1"/>
    </row>
    <row r="1519" spans="1:11" x14ac:dyDescent="0.25">
      <c r="A1519" s="5"/>
      <c r="B1519" s="5">
        <f>Movimientos_Actinver[[#This Row],[DATE]]</f>
        <v>0</v>
      </c>
      <c r="C1519" s="6"/>
      <c r="D1519" s="1" t="s">
        <v>22</v>
      </c>
      <c r="E1519" s="1" t="s">
        <v>22</v>
      </c>
      <c r="F1519" s="1"/>
      <c r="G1519" s="1"/>
      <c r="H1519" s="1">
        <f>Movimientos_Actinver[[#This Row],[TITLES]]*Movimientos_Actinver[[#This Row],[VALUE]]</f>
        <v>0</v>
      </c>
      <c r="I1519" s="1"/>
      <c r="J1519" s="1"/>
      <c r="K1519" s="1"/>
    </row>
    <row r="1520" spans="1:11" x14ac:dyDescent="0.25">
      <c r="A1520" s="5"/>
      <c r="B1520" s="5">
        <f>Movimientos_Actinver[[#This Row],[DATE]]</f>
        <v>0</v>
      </c>
      <c r="C1520" s="6"/>
      <c r="D1520" s="1" t="s">
        <v>22</v>
      </c>
      <c r="E1520" s="1" t="s">
        <v>22</v>
      </c>
      <c r="F1520" s="1"/>
      <c r="G1520" s="1"/>
      <c r="H1520" s="1">
        <f>Movimientos_Actinver[[#This Row],[TITLES]]*Movimientos_Actinver[[#This Row],[VALUE]]</f>
        <v>0</v>
      </c>
      <c r="I1520" s="1"/>
      <c r="J1520" s="1"/>
      <c r="K1520" s="1"/>
    </row>
    <row r="1521" spans="1:11" x14ac:dyDescent="0.25">
      <c r="A1521" s="5"/>
      <c r="B1521" s="5">
        <f>Movimientos_Actinver[[#This Row],[DATE]]</f>
        <v>0</v>
      </c>
      <c r="C1521" s="6"/>
      <c r="D1521" s="1" t="s">
        <v>22</v>
      </c>
      <c r="E1521" s="1" t="s">
        <v>22</v>
      </c>
      <c r="F1521" s="1"/>
      <c r="G1521" s="1"/>
      <c r="H1521" s="1">
        <f>Movimientos_Actinver[[#This Row],[TITLES]]*Movimientos_Actinver[[#This Row],[VALUE]]</f>
        <v>0</v>
      </c>
      <c r="I1521" s="1"/>
      <c r="J1521" s="1"/>
      <c r="K1521" s="1"/>
    </row>
    <row r="1522" spans="1:11" x14ac:dyDescent="0.25">
      <c r="A1522" s="5"/>
      <c r="B1522" s="5">
        <f>Movimientos_Actinver[[#This Row],[DATE]]</f>
        <v>0</v>
      </c>
      <c r="C1522" s="6"/>
      <c r="D1522" s="1" t="s">
        <v>22</v>
      </c>
      <c r="E1522" s="1" t="s">
        <v>22</v>
      </c>
      <c r="F1522" s="1"/>
      <c r="G1522" s="1"/>
      <c r="H1522" s="1">
        <f>Movimientos_Actinver[[#This Row],[TITLES]]*Movimientos_Actinver[[#This Row],[VALUE]]</f>
        <v>0</v>
      </c>
      <c r="I1522" s="1"/>
      <c r="J1522" s="1"/>
      <c r="K1522" s="1"/>
    </row>
    <row r="1523" spans="1:11" x14ac:dyDescent="0.25">
      <c r="A1523" s="5"/>
      <c r="B1523" s="5">
        <f>Movimientos_Actinver[[#This Row],[DATE]]</f>
        <v>0</v>
      </c>
      <c r="C1523" s="6"/>
      <c r="D1523" s="1" t="s">
        <v>22</v>
      </c>
      <c r="E1523" s="1" t="s">
        <v>22</v>
      </c>
      <c r="F1523" s="1"/>
      <c r="G1523" s="1"/>
      <c r="H1523" s="1">
        <f>Movimientos_Actinver[[#This Row],[TITLES]]*Movimientos_Actinver[[#This Row],[VALUE]]</f>
        <v>0</v>
      </c>
      <c r="I1523" s="1"/>
      <c r="J1523" s="1"/>
      <c r="K1523" s="1"/>
    </row>
    <row r="1524" spans="1:11" x14ac:dyDescent="0.25">
      <c r="A1524" s="5"/>
      <c r="B1524" s="5">
        <f>Movimientos_Actinver[[#This Row],[DATE]]</f>
        <v>0</v>
      </c>
      <c r="C1524" s="6"/>
      <c r="D1524" s="1" t="s">
        <v>22</v>
      </c>
      <c r="E1524" s="1" t="s">
        <v>22</v>
      </c>
      <c r="F1524" s="1"/>
      <c r="G1524" s="1"/>
      <c r="H1524" s="1">
        <f>Movimientos_Actinver[[#This Row],[TITLES]]*Movimientos_Actinver[[#This Row],[VALUE]]</f>
        <v>0</v>
      </c>
      <c r="I1524" s="1"/>
      <c r="J1524" s="1"/>
      <c r="K1524" s="1"/>
    </row>
    <row r="1525" spans="1:11" x14ac:dyDescent="0.25">
      <c r="A1525" s="5"/>
      <c r="B1525" s="5">
        <f>Movimientos_Actinver[[#This Row],[DATE]]</f>
        <v>0</v>
      </c>
      <c r="C1525" s="6"/>
      <c r="D1525" s="1" t="s">
        <v>22</v>
      </c>
      <c r="E1525" s="1" t="s">
        <v>22</v>
      </c>
      <c r="F1525" s="1"/>
      <c r="G1525" s="1"/>
      <c r="H1525" s="1">
        <f>Movimientos_Actinver[[#This Row],[TITLES]]*Movimientos_Actinver[[#This Row],[VALUE]]</f>
        <v>0</v>
      </c>
      <c r="I1525" s="1"/>
      <c r="J1525" s="1"/>
      <c r="K1525" s="1"/>
    </row>
    <row r="1526" spans="1:11" x14ac:dyDescent="0.25">
      <c r="A1526" s="5"/>
      <c r="B1526" s="5">
        <f>Movimientos_Actinver[[#This Row],[DATE]]</f>
        <v>0</v>
      </c>
      <c r="C1526" s="6"/>
      <c r="D1526" s="1" t="s">
        <v>22</v>
      </c>
      <c r="E1526" s="1" t="s">
        <v>22</v>
      </c>
      <c r="F1526" s="1"/>
      <c r="G1526" s="1"/>
      <c r="H1526" s="1">
        <f>Movimientos_Actinver[[#This Row],[TITLES]]*Movimientos_Actinver[[#This Row],[VALUE]]</f>
        <v>0</v>
      </c>
      <c r="I1526" s="1"/>
      <c r="J1526" s="1"/>
      <c r="K1526" s="1"/>
    </row>
    <row r="1527" spans="1:11" x14ac:dyDescent="0.25">
      <c r="A1527" s="5"/>
      <c r="B1527" s="5">
        <f>Movimientos_Actinver[[#This Row],[DATE]]</f>
        <v>0</v>
      </c>
      <c r="C1527" s="6"/>
      <c r="D1527" s="1" t="s">
        <v>22</v>
      </c>
      <c r="E1527" s="1" t="s">
        <v>22</v>
      </c>
      <c r="F1527" s="1"/>
      <c r="G1527" s="1"/>
      <c r="H1527" s="1">
        <f>Movimientos_Actinver[[#This Row],[TITLES]]*Movimientos_Actinver[[#This Row],[VALUE]]</f>
        <v>0</v>
      </c>
      <c r="I1527" s="1"/>
      <c r="J1527" s="1"/>
      <c r="K1527" s="1"/>
    </row>
    <row r="1528" spans="1:11" x14ac:dyDescent="0.25">
      <c r="A1528" s="5"/>
      <c r="B1528" s="5">
        <f>Movimientos_Actinver[[#This Row],[DATE]]</f>
        <v>0</v>
      </c>
      <c r="C1528" s="6"/>
      <c r="D1528" s="1" t="s">
        <v>22</v>
      </c>
      <c r="E1528" s="1" t="s">
        <v>22</v>
      </c>
      <c r="F1528" s="1"/>
      <c r="G1528" s="1"/>
      <c r="H1528" s="1">
        <f>Movimientos_Actinver[[#This Row],[TITLES]]*Movimientos_Actinver[[#This Row],[VALUE]]</f>
        <v>0</v>
      </c>
      <c r="I1528" s="1"/>
      <c r="J1528" s="1"/>
      <c r="K1528" s="1"/>
    </row>
    <row r="1529" spans="1:11" x14ac:dyDescent="0.25">
      <c r="A1529" s="5"/>
      <c r="B1529" s="5">
        <f>Movimientos_Actinver[[#This Row],[DATE]]</f>
        <v>0</v>
      </c>
      <c r="C1529" s="6"/>
      <c r="D1529" s="1" t="s">
        <v>22</v>
      </c>
      <c r="E1529" s="1" t="s">
        <v>22</v>
      </c>
      <c r="F1529" s="1"/>
      <c r="G1529" s="1"/>
      <c r="H1529" s="1">
        <f>Movimientos_Actinver[[#This Row],[TITLES]]*Movimientos_Actinver[[#This Row],[VALUE]]</f>
        <v>0</v>
      </c>
      <c r="I1529" s="1"/>
      <c r="J1529" s="1"/>
      <c r="K1529" s="1"/>
    </row>
    <row r="1530" spans="1:11" x14ac:dyDescent="0.25">
      <c r="A1530" s="5"/>
      <c r="B1530" s="5">
        <f>Movimientos_Actinver[[#This Row],[DATE]]</f>
        <v>0</v>
      </c>
      <c r="C1530" s="6"/>
      <c r="D1530" s="1" t="s">
        <v>22</v>
      </c>
      <c r="E1530" s="1" t="s">
        <v>22</v>
      </c>
      <c r="F1530" s="1"/>
      <c r="G1530" s="1"/>
      <c r="H1530" s="1">
        <f>Movimientos_Actinver[[#This Row],[TITLES]]*Movimientos_Actinver[[#This Row],[VALUE]]</f>
        <v>0</v>
      </c>
      <c r="I1530" s="1"/>
      <c r="J1530" s="1"/>
      <c r="K1530" s="1"/>
    </row>
    <row r="1531" spans="1:11" x14ac:dyDescent="0.25">
      <c r="A1531" s="5"/>
      <c r="B1531" s="5">
        <f>Movimientos_Actinver[[#This Row],[DATE]]</f>
        <v>0</v>
      </c>
      <c r="C1531" s="6"/>
      <c r="D1531" s="1" t="s">
        <v>22</v>
      </c>
      <c r="E1531" s="1" t="s">
        <v>22</v>
      </c>
      <c r="F1531" s="1"/>
      <c r="G1531" s="1"/>
      <c r="H1531" s="1">
        <f>Movimientos_Actinver[[#This Row],[TITLES]]*Movimientos_Actinver[[#This Row],[VALUE]]</f>
        <v>0</v>
      </c>
      <c r="I1531" s="1"/>
      <c r="J1531" s="1"/>
      <c r="K1531" s="1"/>
    </row>
    <row r="1532" spans="1:11" x14ac:dyDescent="0.25">
      <c r="A1532" s="5"/>
      <c r="B1532" s="5">
        <f>Movimientos_Actinver[[#This Row],[DATE]]</f>
        <v>0</v>
      </c>
      <c r="C1532" s="6"/>
      <c r="D1532" s="1" t="s">
        <v>22</v>
      </c>
      <c r="E1532" s="1" t="s">
        <v>22</v>
      </c>
      <c r="F1532" s="1"/>
      <c r="G1532" s="1"/>
      <c r="H1532" s="1">
        <f>Movimientos_Actinver[[#This Row],[TITLES]]*Movimientos_Actinver[[#This Row],[VALUE]]</f>
        <v>0</v>
      </c>
      <c r="I1532" s="1"/>
      <c r="J1532" s="1"/>
      <c r="K1532" s="1"/>
    </row>
    <row r="1533" spans="1:11" x14ac:dyDescent="0.25">
      <c r="A1533" s="5"/>
      <c r="B1533" s="5">
        <f>Movimientos_Actinver[[#This Row],[DATE]]</f>
        <v>0</v>
      </c>
      <c r="C1533" s="6"/>
      <c r="D1533" s="1" t="s">
        <v>22</v>
      </c>
      <c r="E1533" s="1" t="s">
        <v>22</v>
      </c>
      <c r="F1533" s="1"/>
      <c r="G1533" s="1"/>
      <c r="H1533" s="1">
        <f>Movimientos_Actinver[[#This Row],[TITLES]]*Movimientos_Actinver[[#This Row],[VALUE]]</f>
        <v>0</v>
      </c>
      <c r="I1533" s="1"/>
      <c r="J1533" s="1"/>
      <c r="K1533" s="1"/>
    </row>
    <row r="1534" spans="1:11" x14ac:dyDescent="0.25">
      <c r="A1534" s="5"/>
      <c r="B1534" s="5">
        <f>Movimientos_Actinver[[#This Row],[DATE]]</f>
        <v>0</v>
      </c>
      <c r="C1534" s="6"/>
      <c r="D1534" s="1" t="s">
        <v>22</v>
      </c>
      <c r="E1534" s="1" t="s">
        <v>22</v>
      </c>
      <c r="F1534" s="1"/>
      <c r="G1534" s="1"/>
      <c r="H1534" s="1">
        <f>Movimientos_Actinver[[#This Row],[TITLES]]*Movimientos_Actinver[[#This Row],[VALUE]]</f>
        <v>0</v>
      </c>
      <c r="I1534" s="1"/>
      <c r="J1534" s="1"/>
      <c r="K1534" s="1"/>
    </row>
    <row r="1535" spans="1:11" x14ac:dyDescent="0.25">
      <c r="A1535" s="5"/>
      <c r="B1535" s="5">
        <f>Movimientos_Actinver[[#This Row],[DATE]]</f>
        <v>0</v>
      </c>
      <c r="C1535" s="6"/>
      <c r="D1535" s="1" t="s">
        <v>22</v>
      </c>
      <c r="E1535" s="1" t="s">
        <v>22</v>
      </c>
      <c r="F1535" s="1"/>
      <c r="G1535" s="1"/>
      <c r="H1535" s="1">
        <f>Movimientos_Actinver[[#This Row],[TITLES]]*Movimientos_Actinver[[#This Row],[VALUE]]</f>
        <v>0</v>
      </c>
      <c r="I1535" s="1"/>
      <c r="J1535" s="1"/>
      <c r="K1535" s="1"/>
    </row>
    <row r="1536" spans="1:11" x14ac:dyDescent="0.25">
      <c r="A1536" s="5"/>
      <c r="B1536" s="5">
        <f>Movimientos_Actinver[[#This Row],[DATE]]</f>
        <v>0</v>
      </c>
      <c r="C1536" s="6"/>
      <c r="D1536" s="1" t="s">
        <v>22</v>
      </c>
      <c r="E1536" s="1" t="s">
        <v>22</v>
      </c>
      <c r="F1536" s="1"/>
      <c r="G1536" s="1"/>
      <c r="H1536" s="1">
        <f>Movimientos_Actinver[[#This Row],[TITLES]]*Movimientos_Actinver[[#This Row],[VALUE]]</f>
        <v>0</v>
      </c>
      <c r="I1536" s="1"/>
      <c r="J1536" s="1"/>
      <c r="K1536" s="1"/>
    </row>
    <row r="1537" spans="1:11" x14ac:dyDescent="0.25">
      <c r="A1537" s="5"/>
      <c r="B1537" s="5">
        <f>Movimientos_Actinver[[#This Row],[DATE]]</f>
        <v>0</v>
      </c>
      <c r="C1537" s="6"/>
      <c r="D1537" s="1" t="s">
        <v>22</v>
      </c>
      <c r="E1537" s="1" t="s">
        <v>22</v>
      </c>
      <c r="F1537" s="1"/>
      <c r="G1537" s="1"/>
      <c r="H1537" s="1">
        <f>Movimientos_Actinver[[#This Row],[TITLES]]*Movimientos_Actinver[[#This Row],[VALUE]]</f>
        <v>0</v>
      </c>
      <c r="I1537" s="1"/>
      <c r="J1537" s="1"/>
      <c r="K1537" s="1"/>
    </row>
    <row r="1538" spans="1:11" x14ac:dyDescent="0.25">
      <c r="A1538" s="5"/>
      <c r="B1538" s="5">
        <f>Movimientos_Actinver[[#This Row],[DATE]]</f>
        <v>0</v>
      </c>
      <c r="C1538" s="6"/>
      <c r="D1538" s="1" t="s">
        <v>22</v>
      </c>
      <c r="E1538" s="1" t="s">
        <v>22</v>
      </c>
      <c r="F1538" s="1"/>
      <c r="G1538" s="1"/>
      <c r="H1538" s="1">
        <f>Movimientos_Actinver[[#This Row],[TITLES]]*Movimientos_Actinver[[#This Row],[VALUE]]</f>
        <v>0</v>
      </c>
      <c r="I1538" s="1"/>
      <c r="J1538" s="1"/>
      <c r="K1538" s="1"/>
    </row>
    <row r="1539" spans="1:11" x14ac:dyDescent="0.25">
      <c r="A1539" s="5"/>
      <c r="B1539" s="5">
        <f>Movimientos_Actinver[[#This Row],[DATE]]</f>
        <v>0</v>
      </c>
      <c r="C1539" s="6"/>
      <c r="D1539" s="1" t="s">
        <v>22</v>
      </c>
      <c r="E1539" s="1" t="s">
        <v>22</v>
      </c>
      <c r="F1539" s="1"/>
      <c r="G1539" s="1"/>
      <c r="H1539" s="1">
        <f>Movimientos_Actinver[[#This Row],[TITLES]]*Movimientos_Actinver[[#This Row],[VALUE]]</f>
        <v>0</v>
      </c>
      <c r="I1539" s="1"/>
      <c r="J1539" s="1"/>
      <c r="K1539" s="1"/>
    </row>
    <row r="1540" spans="1:11" x14ac:dyDescent="0.25">
      <c r="A1540" s="5"/>
      <c r="B1540" s="5">
        <f>Movimientos_Actinver[[#This Row],[DATE]]</f>
        <v>0</v>
      </c>
      <c r="C1540" s="6"/>
      <c r="D1540" s="1" t="s">
        <v>22</v>
      </c>
      <c r="E1540" s="1" t="s">
        <v>22</v>
      </c>
      <c r="F1540" s="1"/>
      <c r="G1540" s="1"/>
      <c r="H1540" s="1">
        <f>Movimientos_Actinver[[#This Row],[TITLES]]*Movimientos_Actinver[[#This Row],[VALUE]]</f>
        <v>0</v>
      </c>
      <c r="I1540" s="1"/>
      <c r="J1540" s="1"/>
      <c r="K1540" s="1"/>
    </row>
    <row r="1541" spans="1:11" x14ac:dyDescent="0.25">
      <c r="A1541" s="5"/>
      <c r="B1541" s="5">
        <f>Movimientos_Actinver[[#This Row],[DATE]]</f>
        <v>0</v>
      </c>
      <c r="C1541" s="6"/>
      <c r="D1541" s="1" t="s">
        <v>22</v>
      </c>
      <c r="E1541" s="1" t="s">
        <v>22</v>
      </c>
      <c r="F1541" s="1"/>
      <c r="G1541" s="1"/>
      <c r="H1541" s="1">
        <f>Movimientos_Actinver[[#This Row],[TITLES]]*Movimientos_Actinver[[#This Row],[VALUE]]</f>
        <v>0</v>
      </c>
      <c r="I1541" s="1"/>
      <c r="J1541" s="1"/>
      <c r="K1541" s="1"/>
    </row>
    <row r="1542" spans="1:11" x14ac:dyDescent="0.25">
      <c r="A1542" s="5"/>
      <c r="B1542" s="5">
        <f>Movimientos_Actinver[[#This Row],[DATE]]</f>
        <v>0</v>
      </c>
      <c r="C1542" s="6"/>
      <c r="D1542" s="1" t="s">
        <v>22</v>
      </c>
      <c r="E1542" s="1" t="s">
        <v>22</v>
      </c>
      <c r="F1542" s="1"/>
      <c r="G1542" s="1"/>
      <c r="H1542" s="1">
        <f>Movimientos_Actinver[[#This Row],[TITLES]]*Movimientos_Actinver[[#This Row],[VALUE]]</f>
        <v>0</v>
      </c>
      <c r="I1542" s="1"/>
      <c r="J1542" s="1"/>
      <c r="K1542" s="1"/>
    </row>
    <row r="1543" spans="1:11" x14ac:dyDescent="0.25">
      <c r="A1543" s="5"/>
      <c r="B1543" s="5">
        <f>Movimientos_Actinver[[#This Row],[DATE]]</f>
        <v>0</v>
      </c>
      <c r="C1543" s="6"/>
      <c r="D1543" s="1" t="s">
        <v>22</v>
      </c>
      <c r="E1543" s="1" t="s">
        <v>22</v>
      </c>
      <c r="F1543" s="1"/>
      <c r="G1543" s="1"/>
      <c r="H1543" s="1">
        <f>Movimientos_Actinver[[#This Row],[TITLES]]*Movimientos_Actinver[[#This Row],[VALUE]]</f>
        <v>0</v>
      </c>
      <c r="I1543" s="1"/>
      <c r="J1543" s="1"/>
      <c r="K1543" s="1"/>
    </row>
    <row r="1544" spans="1:11" x14ac:dyDescent="0.25">
      <c r="A1544" s="5"/>
      <c r="B1544" s="5">
        <f>Movimientos_Actinver[[#This Row],[DATE]]</f>
        <v>0</v>
      </c>
      <c r="C1544" s="6"/>
      <c r="D1544" s="1" t="s">
        <v>22</v>
      </c>
      <c r="E1544" s="1" t="s">
        <v>22</v>
      </c>
      <c r="F1544" s="1"/>
      <c r="G1544" s="1"/>
      <c r="H1544" s="1">
        <f>Movimientos_Actinver[[#This Row],[TITLES]]*Movimientos_Actinver[[#This Row],[VALUE]]</f>
        <v>0</v>
      </c>
      <c r="I1544" s="1"/>
      <c r="J1544" s="1"/>
      <c r="K1544" s="1"/>
    </row>
    <row r="1545" spans="1:11" x14ac:dyDescent="0.25">
      <c r="A1545" s="5"/>
      <c r="B1545" s="5">
        <f>Movimientos_Actinver[[#This Row],[DATE]]</f>
        <v>0</v>
      </c>
      <c r="C1545" s="6"/>
      <c r="D1545" s="1" t="s">
        <v>22</v>
      </c>
      <c r="E1545" s="1" t="s">
        <v>22</v>
      </c>
      <c r="F1545" s="1"/>
      <c r="G1545" s="1"/>
      <c r="H1545" s="1">
        <f>Movimientos_Actinver[[#This Row],[TITLES]]*Movimientos_Actinver[[#This Row],[VALUE]]</f>
        <v>0</v>
      </c>
      <c r="I1545" s="1"/>
      <c r="J1545" s="1"/>
      <c r="K1545" s="1"/>
    </row>
    <row r="1546" spans="1:11" x14ac:dyDescent="0.25">
      <c r="A1546" s="5"/>
      <c r="B1546" s="5">
        <f>Movimientos_Actinver[[#This Row],[DATE]]</f>
        <v>0</v>
      </c>
      <c r="C1546" s="6"/>
      <c r="D1546" s="1" t="s">
        <v>22</v>
      </c>
      <c r="E1546" s="1" t="s">
        <v>22</v>
      </c>
      <c r="F1546" s="1"/>
      <c r="G1546" s="1"/>
      <c r="H1546" s="1">
        <f>Movimientos_Actinver[[#This Row],[TITLES]]*Movimientos_Actinver[[#This Row],[VALUE]]</f>
        <v>0</v>
      </c>
      <c r="I1546" s="1"/>
      <c r="J1546" s="1"/>
      <c r="K1546" s="1"/>
    </row>
    <row r="1547" spans="1:11" x14ac:dyDescent="0.25">
      <c r="A1547" s="5"/>
      <c r="B1547" s="5">
        <f>Movimientos_Actinver[[#This Row],[DATE]]</f>
        <v>0</v>
      </c>
      <c r="C1547" s="6"/>
      <c r="D1547" s="1" t="s">
        <v>22</v>
      </c>
      <c r="E1547" s="1" t="s">
        <v>22</v>
      </c>
      <c r="F1547" s="1"/>
      <c r="G1547" s="1"/>
      <c r="H1547" s="1">
        <f>Movimientos_Actinver[[#This Row],[TITLES]]*Movimientos_Actinver[[#This Row],[VALUE]]</f>
        <v>0</v>
      </c>
      <c r="I1547" s="1"/>
      <c r="J1547" s="1"/>
      <c r="K1547" s="1"/>
    </row>
    <row r="1548" spans="1:11" x14ac:dyDescent="0.25">
      <c r="A1548" s="5"/>
      <c r="B1548" s="5">
        <f>Movimientos_Actinver[[#This Row],[DATE]]</f>
        <v>0</v>
      </c>
      <c r="C1548" s="6"/>
      <c r="D1548" s="1" t="s">
        <v>22</v>
      </c>
      <c r="E1548" s="1" t="s">
        <v>22</v>
      </c>
      <c r="F1548" s="1"/>
      <c r="G1548" s="1"/>
      <c r="H1548" s="1">
        <f>Movimientos_Actinver[[#This Row],[TITLES]]*Movimientos_Actinver[[#This Row],[VALUE]]</f>
        <v>0</v>
      </c>
      <c r="I1548" s="1"/>
      <c r="J1548" s="1"/>
      <c r="K1548" s="1"/>
    </row>
    <row r="1549" spans="1:11" x14ac:dyDescent="0.25">
      <c r="A1549" s="5"/>
      <c r="B1549" s="5">
        <f>Movimientos_Actinver[[#This Row],[DATE]]</f>
        <v>0</v>
      </c>
      <c r="C1549" s="6"/>
      <c r="D1549" s="1" t="s">
        <v>22</v>
      </c>
      <c r="E1549" s="1" t="s">
        <v>22</v>
      </c>
      <c r="F1549" s="1"/>
      <c r="G1549" s="1"/>
      <c r="H1549" s="1">
        <f>Movimientos_Actinver[[#This Row],[TITLES]]*Movimientos_Actinver[[#This Row],[VALUE]]</f>
        <v>0</v>
      </c>
      <c r="I1549" s="1"/>
      <c r="J1549" s="1"/>
      <c r="K1549" s="1"/>
    </row>
    <row r="1550" spans="1:11" x14ac:dyDescent="0.25">
      <c r="A1550" s="5"/>
      <c r="B1550" s="5">
        <f>Movimientos_Actinver[[#This Row],[DATE]]</f>
        <v>0</v>
      </c>
      <c r="C1550" s="6"/>
      <c r="D1550" s="1" t="s">
        <v>22</v>
      </c>
      <c r="E1550" s="1" t="s">
        <v>22</v>
      </c>
      <c r="F1550" s="1"/>
      <c r="G1550" s="1"/>
      <c r="H1550" s="1">
        <f>Movimientos_Actinver[[#This Row],[TITLES]]*Movimientos_Actinver[[#This Row],[VALUE]]</f>
        <v>0</v>
      </c>
      <c r="I1550" s="1"/>
      <c r="J1550" s="1"/>
      <c r="K1550" s="1"/>
    </row>
    <row r="1551" spans="1:11" x14ac:dyDescent="0.25">
      <c r="A1551" s="5"/>
      <c r="B1551" s="5">
        <f>Movimientos_Actinver[[#This Row],[DATE]]</f>
        <v>0</v>
      </c>
      <c r="C1551" s="6"/>
      <c r="D1551" s="1" t="s">
        <v>22</v>
      </c>
      <c r="E1551" s="1" t="s">
        <v>22</v>
      </c>
      <c r="F1551" s="1"/>
      <c r="G1551" s="1"/>
      <c r="H1551" s="1">
        <f>Movimientos_Actinver[[#This Row],[TITLES]]*Movimientos_Actinver[[#This Row],[VALUE]]</f>
        <v>0</v>
      </c>
      <c r="I1551" s="1"/>
      <c r="J1551" s="1"/>
      <c r="K1551" s="1"/>
    </row>
    <row r="1552" spans="1:11" x14ac:dyDescent="0.25">
      <c r="A1552" s="5"/>
      <c r="B1552" s="5">
        <f>Movimientos_Actinver[[#This Row],[DATE]]</f>
        <v>0</v>
      </c>
      <c r="C1552" s="6"/>
      <c r="D1552" s="1" t="s">
        <v>22</v>
      </c>
      <c r="E1552" s="1" t="s">
        <v>22</v>
      </c>
      <c r="F1552" s="1"/>
      <c r="G1552" s="1"/>
      <c r="H1552" s="1">
        <f>Movimientos_Actinver[[#This Row],[TITLES]]*Movimientos_Actinver[[#This Row],[VALUE]]</f>
        <v>0</v>
      </c>
      <c r="I1552" s="1"/>
      <c r="J1552" s="1"/>
      <c r="K1552" s="1"/>
    </row>
    <row r="1553" spans="1:11" x14ac:dyDescent="0.25">
      <c r="A1553" s="5"/>
      <c r="B1553" s="5">
        <f>Movimientos_Actinver[[#This Row],[DATE]]</f>
        <v>0</v>
      </c>
      <c r="C1553" s="6"/>
      <c r="D1553" s="1" t="s">
        <v>22</v>
      </c>
      <c r="E1553" s="1" t="s">
        <v>22</v>
      </c>
      <c r="F1553" s="1"/>
      <c r="G1553" s="1"/>
      <c r="H1553" s="1">
        <f>Movimientos_Actinver[[#This Row],[TITLES]]*Movimientos_Actinver[[#This Row],[VALUE]]</f>
        <v>0</v>
      </c>
      <c r="I1553" s="1"/>
      <c r="J1553" s="1"/>
      <c r="K1553" s="1"/>
    </row>
    <row r="1554" spans="1:11" x14ac:dyDescent="0.25">
      <c r="A1554" s="5"/>
      <c r="B1554" s="5">
        <f>Movimientos_Actinver[[#This Row],[DATE]]</f>
        <v>0</v>
      </c>
      <c r="C1554" s="6"/>
      <c r="D1554" s="1" t="s">
        <v>22</v>
      </c>
      <c r="E1554" s="1" t="s">
        <v>22</v>
      </c>
      <c r="F1554" s="1"/>
      <c r="G1554" s="1"/>
      <c r="H1554" s="1">
        <f>Movimientos_Actinver[[#This Row],[TITLES]]*Movimientos_Actinver[[#This Row],[VALUE]]</f>
        <v>0</v>
      </c>
      <c r="I1554" s="1"/>
      <c r="J1554" s="1"/>
      <c r="K1554" s="1"/>
    </row>
    <row r="1555" spans="1:11" x14ac:dyDescent="0.25">
      <c r="A1555" s="5"/>
      <c r="B1555" s="5">
        <f>Movimientos_Actinver[[#This Row],[DATE]]</f>
        <v>0</v>
      </c>
      <c r="C1555" s="6"/>
      <c r="D1555" s="1" t="s">
        <v>22</v>
      </c>
      <c r="E1555" s="1" t="s">
        <v>22</v>
      </c>
      <c r="F1555" s="1"/>
      <c r="G1555" s="1"/>
      <c r="H1555" s="1">
        <f>Movimientos_Actinver[[#This Row],[TITLES]]*Movimientos_Actinver[[#This Row],[VALUE]]</f>
        <v>0</v>
      </c>
      <c r="I1555" s="1"/>
      <c r="J1555" s="1"/>
      <c r="K1555" s="1"/>
    </row>
    <row r="1556" spans="1:11" x14ac:dyDescent="0.25">
      <c r="A1556" s="5"/>
      <c r="B1556" s="5">
        <f>Movimientos_Actinver[[#This Row],[DATE]]</f>
        <v>0</v>
      </c>
      <c r="C1556" s="6"/>
      <c r="D1556" s="1" t="s">
        <v>22</v>
      </c>
      <c r="E1556" s="1" t="s">
        <v>22</v>
      </c>
      <c r="F1556" s="1"/>
      <c r="G1556" s="1"/>
      <c r="H1556" s="1">
        <f>Movimientos_Actinver[[#This Row],[TITLES]]*Movimientos_Actinver[[#This Row],[VALUE]]</f>
        <v>0</v>
      </c>
      <c r="I1556" s="1"/>
      <c r="J1556" s="1"/>
      <c r="K1556" s="1"/>
    </row>
    <row r="1557" spans="1:11" x14ac:dyDescent="0.25">
      <c r="A1557" s="5"/>
      <c r="B1557" s="5">
        <f>Movimientos_Actinver[[#This Row],[DATE]]</f>
        <v>0</v>
      </c>
      <c r="C1557" s="6"/>
      <c r="D1557" s="1" t="s">
        <v>22</v>
      </c>
      <c r="E1557" s="1" t="s">
        <v>22</v>
      </c>
      <c r="F1557" s="1"/>
      <c r="G1557" s="1"/>
      <c r="H1557" s="1">
        <f>Movimientos_Actinver[[#This Row],[TITLES]]*Movimientos_Actinver[[#This Row],[VALUE]]</f>
        <v>0</v>
      </c>
      <c r="I1557" s="1"/>
      <c r="J1557" s="1"/>
      <c r="K1557" s="1"/>
    </row>
    <row r="1558" spans="1:11" x14ac:dyDescent="0.25">
      <c r="A1558" s="5"/>
      <c r="B1558" s="5">
        <f>Movimientos_Actinver[[#This Row],[DATE]]</f>
        <v>0</v>
      </c>
      <c r="C1558" s="6"/>
      <c r="D1558" s="1" t="s">
        <v>22</v>
      </c>
      <c r="E1558" s="1" t="s">
        <v>22</v>
      </c>
      <c r="F1558" s="1"/>
      <c r="G1558" s="1"/>
      <c r="H1558" s="1">
        <f>Movimientos_Actinver[[#This Row],[TITLES]]*Movimientos_Actinver[[#This Row],[VALUE]]</f>
        <v>0</v>
      </c>
      <c r="I1558" s="1"/>
      <c r="J1558" s="1"/>
      <c r="K1558" s="1"/>
    </row>
    <row r="1559" spans="1:11" x14ac:dyDescent="0.25">
      <c r="A1559" s="5"/>
      <c r="B1559" s="5">
        <f>Movimientos_Actinver[[#This Row],[DATE]]</f>
        <v>0</v>
      </c>
      <c r="C1559" s="6"/>
      <c r="D1559" s="1" t="s">
        <v>22</v>
      </c>
      <c r="E1559" s="1" t="s">
        <v>22</v>
      </c>
      <c r="F1559" s="1"/>
      <c r="G1559" s="1"/>
      <c r="H1559" s="1">
        <f>Movimientos_Actinver[[#This Row],[TITLES]]*Movimientos_Actinver[[#This Row],[VALUE]]</f>
        <v>0</v>
      </c>
      <c r="I1559" s="1"/>
      <c r="J1559" s="1"/>
      <c r="K1559" s="1"/>
    </row>
    <row r="1560" spans="1:11" x14ac:dyDescent="0.25">
      <c r="A1560" s="5"/>
      <c r="B1560" s="5">
        <f>Movimientos_Actinver[[#This Row],[DATE]]</f>
        <v>0</v>
      </c>
      <c r="C1560" s="6"/>
      <c r="D1560" s="1" t="s">
        <v>22</v>
      </c>
      <c r="E1560" s="1" t="s">
        <v>22</v>
      </c>
      <c r="F1560" s="1"/>
      <c r="G1560" s="1"/>
      <c r="H1560" s="1">
        <f>Movimientos_Actinver[[#This Row],[TITLES]]*Movimientos_Actinver[[#This Row],[VALUE]]</f>
        <v>0</v>
      </c>
      <c r="I1560" s="1"/>
      <c r="J1560" s="1"/>
      <c r="K1560" s="1"/>
    </row>
    <row r="1561" spans="1:11" x14ac:dyDescent="0.25">
      <c r="A1561" s="5"/>
      <c r="B1561" s="5">
        <f>Movimientos_Actinver[[#This Row],[DATE]]</f>
        <v>0</v>
      </c>
      <c r="C1561" s="6"/>
      <c r="D1561" s="1" t="s">
        <v>22</v>
      </c>
      <c r="E1561" s="1" t="s">
        <v>22</v>
      </c>
      <c r="F1561" s="1"/>
      <c r="G1561" s="1"/>
      <c r="H1561" s="1">
        <f>Movimientos_Actinver[[#This Row],[TITLES]]*Movimientos_Actinver[[#This Row],[VALUE]]</f>
        <v>0</v>
      </c>
      <c r="I1561" s="1"/>
      <c r="J1561" s="1"/>
      <c r="K1561" s="1"/>
    </row>
    <row r="1562" spans="1:11" x14ac:dyDescent="0.25">
      <c r="A1562" s="5"/>
      <c r="B1562" s="5">
        <f>Movimientos_Actinver[[#This Row],[DATE]]</f>
        <v>0</v>
      </c>
      <c r="C1562" s="6"/>
      <c r="D1562" s="1" t="s">
        <v>22</v>
      </c>
      <c r="E1562" s="1" t="s">
        <v>22</v>
      </c>
      <c r="F1562" s="1"/>
      <c r="G1562" s="1"/>
      <c r="H1562" s="1">
        <f>Movimientos_Actinver[[#This Row],[TITLES]]*Movimientos_Actinver[[#This Row],[VALUE]]</f>
        <v>0</v>
      </c>
      <c r="I1562" s="1"/>
      <c r="J1562" s="1"/>
      <c r="K1562" s="1"/>
    </row>
    <row r="1563" spans="1:11" x14ac:dyDescent="0.25">
      <c r="A1563" s="5"/>
      <c r="B1563" s="5">
        <f>Movimientos_Actinver[[#This Row],[DATE]]</f>
        <v>0</v>
      </c>
      <c r="C1563" s="6"/>
      <c r="D1563" s="1" t="s">
        <v>22</v>
      </c>
      <c r="E1563" s="1" t="s">
        <v>22</v>
      </c>
      <c r="F1563" s="1"/>
      <c r="G1563" s="1"/>
      <c r="H1563" s="1">
        <f>Movimientos_Actinver[[#This Row],[TITLES]]*Movimientos_Actinver[[#This Row],[VALUE]]</f>
        <v>0</v>
      </c>
      <c r="I1563" s="1"/>
      <c r="J1563" s="1"/>
      <c r="K1563" s="1"/>
    </row>
    <row r="1564" spans="1:11" x14ac:dyDescent="0.25">
      <c r="A1564" s="5"/>
      <c r="B1564" s="5">
        <f>Movimientos_Actinver[[#This Row],[DATE]]</f>
        <v>0</v>
      </c>
      <c r="C1564" s="6"/>
      <c r="D1564" s="1" t="s">
        <v>22</v>
      </c>
      <c r="E1564" s="1" t="s">
        <v>22</v>
      </c>
      <c r="F1564" s="1"/>
      <c r="G1564" s="1"/>
      <c r="H1564" s="1">
        <f>Movimientos_Actinver[[#This Row],[TITLES]]*Movimientos_Actinver[[#This Row],[VALUE]]</f>
        <v>0</v>
      </c>
      <c r="I1564" s="1"/>
      <c r="J1564" s="1"/>
      <c r="K1564" s="1"/>
    </row>
    <row r="1565" spans="1:11" x14ac:dyDescent="0.25">
      <c r="A1565" s="5"/>
      <c r="B1565" s="5">
        <f>Movimientos_Actinver[[#This Row],[DATE]]</f>
        <v>0</v>
      </c>
      <c r="C1565" s="6"/>
      <c r="D1565" s="1" t="s">
        <v>22</v>
      </c>
      <c r="E1565" s="1" t="s">
        <v>22</v>
      </c>
      <c r="F1565" s="1"/>
      <c r="G1565" s="1"/>
      <c r="H1565" s="1">
        <f>Movimientos_Actinver[[#This Row],[TITLES]]*Movimientos_Actinver[[#This Row],[VALUE]]</f>
        <v>0</v>
      </c>
      <c r="I1565" s="1"/>
      <c r="J1565" s="1"/>
      <c r="K1565" s="1"/>
    </row>
    <row r="1566" spans="1:11" x14ac:dyDescent="0.25">
      <c r="A1566" s="5"/>
      <c r="B1566" s="5">
        <f>Movimientos_Actinver[[#This Row],[DATE]]</f>
        <v>0</v>
      </c>
      <c r="C1566" s="6"/>
      <c r="D1566" s="1" t="s">
        <v>22</v>
      </c>
      <c r="E1566" s="1" t="s">
        <v>22</v>
      </c>
      <c r="F1566" s="1"/>
      <c r="G1566" s="1"/>
      <c r="H1566" s="1">
        <f>Movimientos_Actinver[[#This Row],[TITLES]]*Movimientos_Actinver[[#This Row],[VALUE]]</f>
        <v>0</v>
      </c>
      <c r="I1566" s="1"/>
      <c r="J1566" s="1"/>
      <c r="K1566" s="1"/>
    </row>
    <row r="1567" spans="1:11" x14ac:dyDescent="0.25">
      <c r="A1567" s="5"/>
      <c r="B1567" s="5">
        <f>Movimientos_Actinver[[#This Row],[DATE]]</f>
        <v>0</v>
      </c>
      <c r="C1567" s="6"/>
      <c r="D1567" s="1" t="s">
        <v>22</v>
      </c>
      <c r="E1567" s="1" t="s">
        <v>22</v>
      </c>
      <c r="F1567" s="1"/>
      <c r="G1567" s="1"/>
      <c r="H1567" s="1">
        <f>Movimientos_Actinver[[#This Row],[TITLES]]*Movimientos_Actinver[[#This Row],[VALUE]]</f>
        <v>0</v>
      </c>
      <c r="I1567" s="1"/>
      <c r="J1567" s="1"/>
      <c r="K1567" s="1"/>
    </row>
    <row r="1568" spans="1:11" x14ac:dyDescent="0.25">
      <c r="A1568" s="5"/>
      <c r="B1568" s="5">
        <f>Movimientos_Actinver[[#This Row],[DATE]]</f>
        <v>0</v>
      </c>
      <c r="C1568" s="6"/>
      <c r="D1568" s="1" t="s">
        <v>22</v>
      </c>
      <c r="E1568" s="1" t="s">
        <v>22</v>
      </c>
      <c r="F1568" s="1"/>
      <c r="G1568" s="1"/>
      <c r="H1568" s="1">
        <f>Movimientos_Actinver[[#This Row],[TITLES]]*Movimientos_Actinver[[#This Row],[VALUE]]</f>
        <v>0</v>
      </c>
      <c r="I1568" s="1"/>
      <c r="J1568" s="1"/>
      <c r="K1568" s="1"/>
    </row>
    <row r="1569" spans="1:11" x14ac:dyDescent="0.25">
      <c r="A1569" s="5"/>
      <c r="B1569" s="5">
        <f>Movimientos_Actinver[[#This Row],[DATE]]</f>
        <v>0</v>
      </c>
      <c r="C1569" s="6"/>
      <c r="D1569" s="1" t="s">
        <v>22</v>
      </c>
      <c r="E1569" s="1" t="s">
        <v>22</v>
      </c>
      <c r="F1569" s="1"/>
      <c r="G1569" s="1"/>
      <c r="H1569" s="1">
        <f>Movimientos_Actinver[[#This Row],[TITLES]]*Movimientos_Actinver[[#This Row],[VALUE]]</f>
        <v>0</v>
      </c>
      <c r="I1569" s="1"/>
      <c r="J1569" s="1"/>
      <c r="K1569" s="1"/>
    </row>
    <row r="1570" spans="1:11" x14ac:dyDescent="0.25">
      <c r="A1570" s="5"/>
      <c r="B1570" s="5">
        <f>Movimientos_Actinver[[#This Row],[DATE]]</f>
        <v>0</v>
      </c>
      <c r="C1570" s="6"/>
      <c r="D1570" s="1" t="s">
        <v>22</v>
      </c>
      <c r="E1570" s="1" t="s">
        <v>22</v>
      </c>
      <c r="F1570" s="1"/>
      <c r="G1570" s="1"/>
      <c r="H1570" s="1">
        <f>Movimientos_Actinver[[#This Row],[TITLES]]*Movimientos_Actinver[[#This Row],[VALUE]]</f>
        <v>0</v>
      </c>
      <c r="I1570" s="1"/>
      <c r="J1570" s="1"/>
      <c r="K1570" s="1"/>
    </row>
    <row r="1571" spans="1:11" x14ac:dyDescent="0.25">
      <c r="A1571" s="5"/>
      <c r="B1571" s="5">
        <f>Movimientos_Actinver[[#This Row],[DATE]]</f>
        <v>0</v>
      </c>
      <c r="C1571" s="6"/>
      <c r="D1571" s="1" t="s">
        <v>22</v>
      </c>
      <c r="E1571" s="1" t="s">
        <v>22</v>
      </c>
      <c r="F1571" s="1"/>
      <c r="G1571" s="1"/>
      <c r="H1571" s="1">
        <f>Movimientos_Actinver[[#This Row],[TITLES]]*Movimientos_Actinver[[#This Row],[VALUE]]</f>
        <v>0</v>
      </c>
      <c r="I1571" s="1"/>
      <c r="J1571" s="1"/>
      <c r="K1571" s="1"/>
    </row>
    <row r="1572" spans="1:11" x14ac:dyDescent="0.25">
      <c r="A1572" s="5"/>
      <c r="B1572" s="5">
        <f>Movimientos_Actinver[[#This Row],[DATE]]</f>
        <v>0</v>
      </c>
      <c r="C1572" s="6"/>
      <c r="D1572" s="1" t="s">
        <v>22</v>
      </c>
      <c r="E1572" s="1" t="s">
        <v>22</v>
      </c>
      <c r="F1572" s="1"/>
      <c r="G1572" s="1"/>
      <c r="H1572" s="1">
        <f>Movimientos_Actinver[[#This Row],[TITLES]]*Movimientos_Actinver[[#This Row],[VALUE]]</f>
        <v>0</v>
      </c>
      <c r="I1572" s="1"/>
      <c r="J1572" s="1"/>
      <c r="K1572" s="1"/>
    </row>
    <row r="1573" spans="1:11" x14ac:dyDescent="0.25">
      <c r="A1573" s="5"/>
      <c r="B1573" s="5">
        <f>Movimientos_Actinver[[#This Row],[DATE]]</f>
        <v>0</v>
      </c>
      <c r="C1573" s="6"/>
      <c r="D1573" s="1" t="s">
        <v>22</v>
      </c>
      <c r="E1573" s="1" t="s">
        <v>22</v>
      </c>
      <c r="F1573" s="1"/>
      <c r="G1573" s="1"/>
      <c r="H1573" s="1">
        <f>Movimientos_Actinver[[#This Row],[TITLES]]*Movimientos_Actinver[[#This Row],[VALUE]]</f>
        <v>0</v>
      </c>
      <c r="I1573" s="1"/>
      <c r="J1573" s="1"/>
      <c r="K1573" s="1"/>
    </row>
    <row r="1574" spans="1:11" x14ac:dyDescent="0.25">
      <c r="A1574" s="5"/>
      <c r="B1574" s="5">
        <f>Movimientos_Actinver[[#This Row],[DATE]]</f>
        <v>0</v>
      </c>
      <c r="C1574" s="6"/>
      <c r="D1574" s="1" t="s">
        <v>22</v>
      </c>
      <c r="E1574" s="1" t="s">
        <v>22</v>
      </c>
      <c r="F1574" s="1"/>
      <c r="G1574" s="1"/>
      <c r="H1574" s="1">
        <f>Movimientos_Actinver[[#This Row],[TITLES]]*Movimientos_Actinver[[#This Row],[VALUE]]</f>
        <v>0</v>
      </c>
      <c r="I1574" s="1"/>
      <c r="J1574" s="1"/>
      <c r="K1574" s="1"/>
    </row>
    <row r="1575" spans="1:11" x14ac:dyDescent="0.25">
      <c r="A1575" s="5"/>
      <c r="B1575" s="5">
        <f>Movimientos_Actinver[[#This Row],[DATE]]</f>
        <v>0</v>
      </c>
      <c r="C1575" s="6"/>
      <c r="D1575" s="1" t="s">
        <v>22</v>
      </c>
      <c r="E1575" s="1" t="s">
        <v>22</v>
      </c>
      <c r="F1575" s="1"/>
      <c r="G1575" s="1"/>
      <c r="H1575" s="1">
        <f>Movimientos_Actinver[[#This Row],[TITLES]]*Movimientos_Actinver[[#This Row],[VALUE]]</f>
        <v>0</v>
      </c>
      <c r="I1575" s="1"/>
      <c r="J1575" s="1"/>
      <c r="K1575" s="1"/>
    </row>
    <row r="1576" spans="1:11" x14ac:dyDescent="0.25">
      <c r="A1576" s="5"/>
      <c r="B1576" s="5">
        <f>Movimientos_Actinver[[#This Row],[DATE]]</f>
        <v>0</v>
      </c>
      <c r="C1576" s="6"/>
      <c r="D1576" s="1" t="s">
        <v>22</v>
      </c>
      <c r="E1576" s="1" t="s">
        <v>22</v>
      </c>
      <c r="F1576" s="1"/>
      <c r="G1576" s="1"/>
      <c r="H1576" s="1">
        <f>Movimientos_Actinver[[#This Row],[TITLES]]*Movimientos_Actinver[[#This Row],[VALUE]]</f>
        <v>0</v>
      </c>
      <c r="I1576" s="1"/>
      <c r="J1576" s="1"/>
      <c r="K1576" s="1"/>
    </row>
    <row r="1577" spans="1:11" x14ac:dyDescent="0.25">
      <c r="A1577" s="5"/>
      <c r="B1577" s="5">
        <f>Movimientos_Actinver[[#This Row],[DATE]]</f>
        <v>0</v>
      </c>
      <c r="C1577" s="6"/>
      <c r="D1577" s="1" t="s">
        <v>22</v>
      </c>
      <c r="E1577" s="1" t="s">
        <v>22</v>
      </c>
      <c r="F1577" s="1"/>
      <c r="G1577" s="1"/>
      <c r="H1577" s="1">
        <f>Movimientos_Actinver[[#This Row],[TITLES]]*Movimientos_Actinver[[#This Row],[VALUE]]</f>
        <v>0</v>
      </c>
      <c r="I1577" s="1"/>
      <c r="J1577" s="1"/>
      <c r="K1577" s="1"/>
    </row>
    <row r="1578" spans="1:11" x14ac:dyDescent="0.25">
      <c r="A1578" s="5"/>
      <c r="B1578" s="5">
        <f>Movimientos_Actinver[[#This Row],[DATE]]</f>
        <v>0</v>
      </c>
      <c r="C1578" s="6"/>
      <c r="D1578" s="1" t="s">
        <v>22</v>
      </c>
      <c r="E1578" s="1" t="s">
        <v>22</v>
      </c>
      <c r="F1578" s="1"/>
      <c r="G1578" s="1"/>
      <c r="H1578" s="1">
        <f>Movimientos_Actinver[[#This Row],[TITLES]]*Movimientos_Actinver[[#This Row],[VALUE]]</f>
        <v>0</v>
      </c>
      <c r="I1578" s="1"/>
      <c r="J1578" s="1"/>
      <c r="K1578" s="1"/>
    </row>
    <row r="1579" spans="1:11" x14ac:dyDescent="0.25">
      <c r="A1579" s="5"/>
      <c r="B1579" s="5">
        <f>Movimientos_Actinver[[#This Row],[DATE]]</f>
        <v>0</v>
      </c>
      <c r="C1579" s="6"/>
      <c r="D1579" s="1" t="s">
        <v>22</v>
      </c>
      <c r="E1579" s="1" t="s">
        <v>22</v>
      </c>
      <c r="F1579" s="1"/>
      <c r="G1579" s="1"/>
      <c r="H1579" s="1">
        <f>Movimientos_Actinver[[#This Row],[TITLES]]*Movimientos_Actinver[[#This Row],[VALUE]]</f>
        <v>0</v>
      </c>
      <c r="I1579" s="1"/>
      <c r="J1579" s="1"/>
      <c r="K1579" s="1"/>
    </row>
    <row r="1580" spans="1:11" x14ac:dyDescent="0.25">
      <c r="A1580" s="5"/>
      <c r="B1580" s="5">
        <f>Movimientos_Actinver[[#This Row],[DATE]]</f>
        <v>0</v>
      </c>
      <c r="C1580" s="6"/>
      <c r="D1580" s="1" t="s">
        <v>22</v>
      </c>
      <c r="E1580" s="1" t="s">
        <v>22</v>
      </c>
      <c r="F1580" s="1"/>
      <c r="G1580" s="1"/>
      <c r="H1580" s="1">
        <f>Movimientos_Actinver[[#This Row],[TITLES]]*Movimientos_Actinver[[#This Row],[VALUE]]</f>
        <v>0</v>
      </c>
      <c r="I1580" s="1"/>
      <c r="J1580" s="1"/>
      <c r="K1580" s="1"/>
    </row>
    <row r="1581" spans="1:11" x14ac:dyDescent="0.25">
      <c r="A1581" s="5"/>
      <c r="B1581" s="5">
        <f>Movimientos_Actinver[[#This Row],[DATE]]</f>
        <v>0</v>
      </c>
      <c r="C1581" s="6"/>
      <c r="D1581" s="1" t="s">
        <v>22</v>
      </c>
      <c r="E1581" s="1" t="s">
        <v>22</v>
      </c>
      <c r="F1581" s="1"/>
      <c r="G1581" s="1"/>
      <c r="H1581" s="1">
        <f>Movimientos_Actinver[[#This Row],[TITLES]]*Movimientos_Actinver[[#This Row],[VALUE]]</f>
        <v>0</v>
      </c>
      <c r="I1581" s="1"/>
      <c r="J1581" s="1"/>
      <c r="K1581" s="1"/>
    </row>
    <row r="1582" spans="1:11" x14ac:dyDescent="0.25">
      <c r="A1582" s="5"/>
      <c r="B1582" s="5">
        <f>Movimientos_Actinver[[#This Row],[DATE]]</f>
        <v>0</v>
      </c>
      <c r="C1582" s="6"/>
      <c r="D1582" s="1" t="s">
        <v>22</v>
      </c>
      <c r="E1582" s="1" t="s">
        <v>22</v>
      </c>
      <c r="F1582" s="1"/>
      <c r="G1582" s="1"/>
      <c r="H1582" s="1">
        <f>Movimientos_Actinver[[#This Row],[TITLES]]*Movimientos_Actinver[[#This Row],[VALUE]]</f>
        <v>0</v>
      </c>
      <c r="I1582" s="1"/>
      <c r="J1582" s="1"/>
      <c r="K1582" s="1"/>
    </row>
    <row r="1583" spans="1:11" x14ac:dyDescent="0.25">
      <c r="A1583" s="5"/>
      <c r="B1583" s="5">
        <f>Movimientos_Actinver[[#This Row],[DATE]]</f>
        <v>0</v>
      </c>
      <c r="C1583" s="6"/>
      <c r="D1583" s="1" t="s">
        <v>22</v>
      </c>
      <c r="E1583" s="1" t="s">
        <v>22</v>
      </c>
      <c r="F1583" s="1"/>
      <c r="G1583" s="1"/>
      <c r="H1583" s="1">
        <f>Movimientos_Actinver[[#This Row],[TITLES]]*Movimientos_Actinver[[#This Row],[VALUE]]</f>
        <v>0</v>
      </c>
      <c r="I1583" s="1"/>
      <c r="J1583" s="1"/>
      <c r="K1583" s="1"/>
    </row>
    <row r="1584" spans="1:11" x14ac:dyDescent="0.25">
      <c r="A1584" s="5"/>
      <c r="B1584" s="5">
        <f>Movimientos_Actinver[[#This Row],[DATE]]</f>
        <v>0</v>
      </c>
      <c r="C1584" s="6"/>
      <c r="D1584" s="1" t="s">
        <v>1722</v>
      </c>
      <c r="E1584" s="1" t="s">
        <v>22</v>
      </c>
      <c r="F1584" s="1"/>
      <c r="G1584" s="1"/>
      <c r="H1584" s="1">
        <f>Movimientos_Actinver[[#This Row],[TITLES]]*Movimientos_Actinver[[#This Row],[VALUE]]</f>
        <v>0</v>
      </c>
      <c r="I1584" s="1"/>
      <c r="J1584" s="1"/>
      <c r="K1584" s="1"/>
    </row>
    <row r="1585" spans="1:11" x14ac:dyDescent="0.25">
      <c r="A1585" s="5"/>
      <c r="B1585" s="5">
        <f>Movimientos_Actinver[[#This Row],[DATE]]</f>
        <v>0</v>
      </c>
      <c r="C1585" s="6"/>
      <c r="D1585" s="1" t="s">
        <v>22</v>
      </c>
      <c r="E1585" s="1" t="s">
        <v>22</v>
      </c>
      <c r="F1585" s="1"/>
      <c r="G1585" s="1"/>
      <c r="H1585" s="1">
        <f>Movimientos_Actinver[[#This Row],[TITLES]]*Movimientos_Actinver[[#This Row],[VALUE]]</f>
        <v>0</v>
      </c>
      <c r="I1585" s="1"/>
      <c r="J1585" s="1"/>
      <c r="K1585" s="1"/>
    </row>
    <row r="1586" spans="1:11" x14ac:dyDescent="0.25">
      <c r="A1586" s="5"/>
      <c r="B1586" s="5">
        <f>Movimientos_Actinver[[#This Row],[DATE]]</f>
        <v>0</v>
      </c>
      <c r="C1586" s="6"/>
      <c r="D1586" s="1" t="s">
        <v>22</v>
      </c>
      <c r="E1586" s="1" t="s">
        <v>22</v>
      </c>
      <c r="F1586" s="1"/>
      <c r="G1586" s="1"/>
      <c r="H1586" s="1">
        <f>Movimientos_Actinver[[#This Row],[TITLES]]*Movimientos_Actinver[[#This Row],[VALUE]]</f>
        <v>0</v>
      </c>
      <c r="I1586" s="1"/>
      <c r="J1586" s="1"/>
      <c r="K1586" s="1"/>
    </row>
    <row r="1587" spans="1:11" x14ac:dyDescent="0.25">
      <c r="A1587" s="5"/>
      <c r="B1587" s="5">
        <f>Movimientos_Actinver[[#This Row],[DATE]]</f>
        <v>0</v>
      </c>
      <c r="C1587" s="6"/>
      <c r="D1587" s="1" t="s">
        <v>22</v>
      </c>
      <c r="E1587" s="1" t="s">
        <v>22</v>
      </c>
      <c r="F1587" s="1"/>
      <c r="G1587" s="1"/>
      <c r="H1587" s="1">
        <f>Movimientos_Actinver[[#This Row],[TITLES]]*Movimientos_Actinver[[#This Row],[VALUE]]</f>
        <v>0</v>
      </c>
      <c r="I1587" s="1"/>
      <c r="J1587" s="1"/>
      <c r="K1587" s="1"/>
    </row>
    <row r="1588" spans="1:11" x14ac:dyDescent="0.25">
      <c r="A1588" s="5"/>
      <c r="B1588" s="5">
        <f>Movimientos_Actinver[[#This Row],[DATE]]</f>
        <v>0</v>
      </c>
      <c r="C1588" s="6"/>
      <c r="D1588" s="1" t="s">
        <v>22</v>
      </c>
      <c r="E1588" s="1" t="s">
        <v>22</v>
      </c>
      <c r="F1588" s="1"/>
      <c r="G1588" s="1"/>
      <c r="H1588" s="1">
        <f>Movimientos_Actinver[[#This Row],[TITLES]]*Movimientos_Actinver[[#This Row],[VALUE]]</f>
        <v>0</v>
      </c>
      <c r="I1588" s="1"/>
      <c r="J1588" s="1"/>
      <c r="K1588" s="1"/>
    </row>
    <row r="1589" spans="1:11" x14ac:dyDescent="0.25">
      <c r="A1589" s="5"/>
      <c r="B1589" s="5">
        <f>Movimientos_Actinver[[#This Row],[DATE]]</f>
        <v>0</v>
      </c>
      <c r="C1589" s="6"/>
      <c r="D1589" s="1" t="s">
        <v>22</v>
      </c>
      <c r="E1589" s="1" t="s">
        <v>22</v>
      </c>
      <c r="F1589" s="1"/>
      <c r="G1589" s="1"/>
      <c r="H1589" s="1">
        <f>Movimientos_Actinver[[#This Row],[TITLES]]*Movimientos_Actinver[[#This Row],[VALUE]]</f>
        <v>0</v>
      </c>
      <c r="I1589" s="1"/>
      <c r="J1589" s="1"/>
      <c r="K1589" s="1"/>
    </row>
    <row r="1590" spans="1:11" x14ac:dyDescent="0.25">
      <c r="A1590" s="5"/>
      <c r="B1590" s="5">
        <f>Movimientos_Actinver[[#This Row],[DATE]]</f>
        <v>0</v>
      </c>
      <c r="C1590" s="6"/>
      <c r="D1590" s="1" t="s">
        <v>22</v>
      </c>
      <c r="E1590" s="1" t="s">
        <v>22</v>
      </c>
      <c r="F1590" s="1"/>
      <c r="G1590" s="1"/>
      <c r="H1590" s="1">
        <f>Movimientos_Actinver[[#This Row],[TITLES]]*Movimientos_Actinver[[#This Row],[VALUE]]</f>
        <v>0</v>
      </c>
      <c r="I1590" s="1"/>
      <c r="J1590" s="1"/>
      <c r="K1590" s="1"/>
    </row>
    <row r="1591" spans="1:11" x14ac:dyDescent="0.25">
      <c r="A1591" s="5"/>
      <c r="B1591" s="5">
        <f>Movimientos_Actinver[[#This Row],[DATE]]</f>
        <v>0</v>
      </c>
      <c r="C1591" s="6"/>
      <c r="D1591" s="1" t="s">
        <v>22</v>
      </c>
      <c r="E1591" s="1" t="s">
        <v>22</v>
      </c>
      <c r="F1591" s="1"/>
      <c r="G1591" s="1"/>
      <c r="H1591" s="1">
        <f>Movimientos_Actinver[[#This Row],[TITLES]]*Movimientos_Actinver[[#This Row],[VALUE]]</f>
        <v>0</v>
      </c>
      <c r="I1591" s="1"/>
      <c r="J1591" s="1"/>
      <c r="K1591" s="1"/>
    </row>
    <row r="1592" spans="1:11" x14ac:dyDescent="0.25">
      <c r="A1592" s="5"/>
      <c r="B1592" s="5">
        <f>Movimientos_Actinver[[#This Row],[DATE]]</f>
        <v>0</v>
      </c>
      <c r="C1592" s="6"/>
      <c r="D1592" s="1" t="s">
        <v>22</v>
      </c>
      <c r="E1592" s="1" t="s">
        <v>22</v>
      </c>
      <c r="F1592" s="1"/>
      <c r="G1592" s="1"/>
      <c r="H1592" s="1">
        <f>Movimientos_Actinver[[#This Row],[TITLES]]*Movimientos_Actinver[[#This Row],[VALUE]]</f>
        <v>0</v>
      </c>
      <c r="I1592" s="1"/>
      <c r="J1592" s="1"/>
      <c r="K1592" s="1"/>
    </row>
    <row r="1593" spans="1:11" x14ac:dyDescent="0.25">
      <c r="A1593" s="5"/>
      <c r="B1593" s="5">
        <f>Movimientos_Actinver[[#This Row],[DATE]]</f>
        <v>0</v>
      </c>
      <c r="C1593" s="6"/>
      <c r="D1593" s="1" t="s">
        <v>22</v>
      </c>
      <c r="E1593" s="1" t="s">
        <v>22</v>
      </c>
      <c r="F1593" s="1"/>
      <c r="G1593" s="1"/>
      <c r="H1593" s="1">
        <f>Movimientos_Actinver[[#This Row],[TITLES]]*Movimientos_Actinver[[#This Row],[VALUE]]</f>
        <v>0</v>
      </c>
      <c r="I1593" s="1"/>
      <c r="J1593" s="1"/>
      <c r="K1593" s="1"/>
    </row>
    <row r="1594" spans="1:11" x14ac:dyDescent="0.25">
      <c r="A1594" s="5"/>
      <c r="B1594" s="5">
        <f>Movimientos_Actinver[[#This Row],[DATE]]</f>
        <v>0</v>
      </c>
      <c r="C1594" s="6"/>
      <c r="D1594" s="1" t="s">
        <v>22</v>
      </c>
      <c r="E1594" s="1" t="s">
        <v>22</v>
      </c>
      <c r="F1594" s="1"/>
      <c r="G1594" s="1"/>
      <c r="H1594" s="1">
        <f>Movimientos_Actinver[[#This Row],[TITLES]]*Movimientos_Actinver[[#This Row],[VALUE]]</f>
        <v>0</v>
      </c>
      <c r="I1594" s="1"/>
      <c r="J1594" s="1"/>
      <c r="K1594" s="1"/>
    </row>
    <row r="1595" spans="1:11" x14ac:dyDescent="0.25">
      <c r="A1595" s="5"/>
      <c r="B1595" s="5">
        <f>Movimientos_Actinver[[#This Row],[DATE]]</f>
        <v>0</v>
      </c>
      <c r="C1595" s="6"/>
      <c r="D1595" s="1" t="s">
        <v>22</v>
      </c>
      <c r="E1595" s="1" t="s">
        <v>22</v>
      </c>
      <c r="F1595" s="1"/>
      <c r="G1595" s="1"/>
      <c r="H1595" s="1">
        <f>Movimientos_Actinver[[#This Row],[TITLES]]*Movimientos_Actinver[[#This Row],[VALUE]]</f>
        <v>0</v>
      </c>
      <c r="I1595" s="1"/>
      <c r="J1595" s="1"/>
      <c r="K1595" s="1"/>
    </row>
    <row r="1596" spans="1:11" x14ac:dyDescent="0.25">
      <c r="A1596" s="5"/>
      <c r="B1596" s="5">
        <f>Movimientos_Actinver[[#This Row],[DATE]]</f>
        <v>0</v>
      </c>
      <c r="C1596" s="6"/>
      <c r="D1596" s="1" t="s">
        <v>22</v>
      </c>
      <c r="E1596" s="1" t="s">
        <v>22</v>
      </c>
      <c r="F1596" s="1"/>
      <c r="G1596" s="1"/>
      <c r="H1596" s="1">
        <f>Movimientos_Actinver[[#This Row],[TITLES]]*Movimientos_Actinver[[#This Row],[VALUE]]</f>
        <v>0</v>
      </c>
      <c r="I1596" s="1"/>
      <c r="J1596" s="1"/>
      <c r="K1596" s="1"/>
    </row>
    <row r="1597" spans="1:11" x14ac:dyDescent="0.25">
      <c r="A1597" s="5"/>
      <c r="B1597" s="5">
        <f>Movimientos_Actinver[[#This Row],[DATE]]</f>
        <v>0</v>
      </c>
      <c r="C1597" s="6"/>
      <c r="D1597" s="1" t="s">
        <v>22</v>
      </c>
      <c r="E1597" s="1" t="s">
        <v>22</v>
      </c>
      <c r="F1597" s="1"/>
      <c r="G1597" s="1"/>
      <c r="H1597" s="1">
        <f>Movimientos_Actinver[[#This Row],[TITLES]]*Movimientos_Actinver[[#This Row],[VALUE]]</f>
        <v>0</v>
      </c>
      <c r="I1597" s="1"/>
      <c r="J1597" s="1"/>
      <c r="K1597" s="1"/>
    </row>
    <row r="1598" spans="1:11" x14ac:dyDescent="0.25">
      <c r="A1598" s="5"/>
      <c r="B1598" s="5">
        <f>Movimientos_Actinver[[#This Row],[DATE]]</f>
        <v>0</v>
      </c>
      <c r="C1598" s="6"/>
      <c r="D1598" s="1" t="s">
        <v>22</v>
      </c>
      <c r="E1598" s="1" t="s">
        <v>22</v>
      </c>
      <c r="F1598" s="1"/>
      <c r="G1598" s="1"/>
      <c r="H1598" s="1">
        <f>Movimientos_Actinver[[#This Row],[TITLES]]*Movimientos_Actinver[[#This Row],[VALUE]]</f>
        <v>0</v>
      </c>
      <c r="I1598" s="1"/>
      <c r="J1598" s="1"/>
      <c r="K1598" s="1"/>
    </row>
    <row r="1599" spans="1:11" x14ac:dyDescent="0.25">
      <c r="A1599" s="5"/>
      <c r="B1599" s="5">
        <f>Movimientos_Actinver[[#This Row],[DATE]]</f>
        <v>0</v>
      </c>
      <c r="C1599" s="6"/>
      <c r="D1599" s="1" t="s">
        <v>22</v>
      </c>
      <c r="E1599" s="1" t="s">
        <v>22</v>
      </c>
      <c r="F1599" s="1"/>
      <c r="G1599" s="1"/>
      <c r="H1599" s="1">
        <f>Movimientos_Actinver[[#This Row],[TITLES]]*Movimientos_Actinver[[#This Row],[VALUE]]</f>
        <v>0</v>
      </c>
      <c r="I1599" s="1"/>
      <c r="J1599" s="1"/>
      <c r="K1599" s="1"/>
    </row>
    <row r="1600" spans="1:11" x14ac:dyDescent="0.25">
      <c r="A1600" s="5"/>
      <c r="B1600" s="5">
        <f>Movimientos_Actinver[[#This Row],[DATE]]</f>
        <v>0</v>
      </c>
      <c r="C1600" s="6"/>
      <c r="D1600" s="1" t="s">
        <v>22</v>
      </c>
      <c r="E1600" s="1" t="s">
        <v>22</v>
      </c>
      <c r="F1600" s="1"/>
      <c r="G1600" s="1"/>
      <c r="H1600" s="1">
        <f>Movimientos_Actinver[[#This Row],[TITLES]]*Movimientos_Actinver[[#This Row],[VALUE]]</f>
        <v>0</v>
      </c>
      <c r="I1600" s="1"/>
      <c r="J1600" s="1"/>
      <c r="K1600" s="1"/>
    </row>
    <row r="1601" spans="1:11" x14ac:dyDescent="0.25">
      <c r="A1601" s="5"/>
      <c r="B1601" s="5">
        <f>Movimientos_Actinver[[#This Row],[DATE]]</f>
        <v>0</v>
      </c>
      <c r="C1601" s="6"/>
      <c r="D1601" s="1" t="s">
        <v>22</v>
      </c>
      <c r="E1601" s="1" t="s">
        <v>22</v>
      </c>
      <c r="F1601" s="1"/>
      <c r="G1601" s="1"/>
      <c r="H1601" s="1">
        <f>Movimientos_Actinver[[#This Row],[TITLES]]*Movimientos_Actinver[[#This Row],[VALUE]]</f>
        <v>0</v>
      </c>
      <c r="I1601" s="1"/>
      <c r="J1601" s="1"/>
      <c r="K1601" s="1"/>
    </row>
    <row r="1602" spans="1:11" x14ac:dyDescent="0.25">
      <c r="A1602" s="5"/>
      <c r="B1602" s="5">
        <f>Movimientos_Actinver[[#This Row],[DATE]]</f>
        <v>0</v>
      </c>
      <c r="C1602" s="6"/>
      <c r="D1602" s="1" t="s">
        <v>22</v>
      </c>
      <c r="E1602" s="1" t="s">
        <v>22</v>
      </c>
      <c r="F1602" s="1"/>
      <c r="G1602" s="1"/>
      <c r="H1602" s="1">
        <f>Movimientos_Actinver[[#This Row],[TITLES]]*Movimientos_Actinver[[#This Row],[VALUE]]</f>
        <v>0</v>
      </c>
      <c r="I1602" s="1"/>
      <c r="J1602" s="1"/>
      <c r="K1602" s="1"/>
    </row>
    <row r="1603" spans="1:11" x14ac:dyDescent="0.25">
      <c r="A1603" s="5"/>
      <c r="B1603" s="5">
        <f>Movimientos_Actinver[[#This Row],[DATE]]</f>
        <v>0</v>
      </c>
      <c r="C1603" s="6"/>
      <c r="D1603" s="1" t="s">
        <v>22</v>
      </c>
      <c r="E1603" s="1" t="s">
        <v>22</v>
      </c>
      <c r="F1603" s="1"/>
      <c r="G1603" s="1"/>
      <c r="H1603" s="1">
        <f>Movimientos_Actinver[[#This Row],[TITLES]]*Movimientos_Actinver[[#This Row],[VALUE]]</f>
        <v>0</v>
      </c>
      <c r="I1603" s="1"/>
      <c r="J1603" s="1"/>
      <c r="K1603" s="1"/>
    </row>
    <row r="1604" spans="1:11" x14ac:dyDescent="0.25">
      <c r="A1604" s="5"/>
      <c r="B1604" s="5">
        <f>Movimientos_Actinver[[#This Row],[DATE]]</f>
        <v>0</v>
      </c>
      <c r="C1604" s="6"/>
      <c r="D1604" s="1" t="s">
        <v>22</v>
      </c>
      <c r="E1604" s="1" t="s">
        <v>22</v>
      </c>
      <c r="F1604" s="1"/>
      <c r="G1604" s="1"/>
      <c r="H1604" s="1">
        <f>Movimientos_Actinver[[#This Row],[TITLES]]*Movimientos_Actinver[[#This Row],[VALUE]]</f>
        <v>0</v>
      </c>
      <c r="I1604" s="1"/>
      <c r="J1604" s="1"/>
      <c r="K1604" s="1"/>
    </row>
    <row r="1605" spans="1:11" x14ac:dyDescent="0.25">
      <c r="A1605" s="5"/>
      <c r="B1605" s="5">
        <f>Movimientos_Actinver[[#This Row],[DATE]]</f>
        <v>0</v>
      </c>
      <c r="C1605" s="6"/>
      <c r="D1605" s="1" t="s">
        <v>22</v>
      </c>
      <c r="E1605" s="1" t="s">
        <v>22</v>
      </c>
      <c r="F1605" s="1"/>
      <c r="G1605" s="1"/>
      <c r="H1605" s="1">
        <f>Movimientos_Actinver[[#This Row],[TITLES]]*Movimientos_Actinver[[#This Row],[VALUE]]</f>
        <v>0</v>
      </c>
      <c r="I1605" s="1"/>
      <c r="J1605" s="1"/>
      <c r="K1605" s="1"/>
    </row>
    <row r="1606" spans="1:11" x14ac:dyDescent="0.25">
      <c r="A1606" s="5"/>
      <c r="B1606" s="5">
        <f>Movimientos_Actinver[[#This Row],[DATE]]</f>
        <v>0</v>
      </c>
      <c r="C1606" s="6"/>
      <c r="D1606" s="1" t="s">
        <v>22</v>
      </c>
      <c r="E1606" s="1" t="s">
        <v>22</v>
      </c>
      <c r="F1606" s="1"/>
      <c r="G1606" s="1"/>
      <c r="H1606" s="1">
        <f>Movimientos_Actinver[[#This Row],[TITLES]]*Movimientos_Actinver[[#This Row],[VALUE]]</f>
        <v>0</v>
      </c>
      <c r="I1606" s="1"/>
      <c r="J1606" s="1"/>
      <c r="K1606" s="1"/>
    </row>
    <row r="1607" spans="1:11" x14ac:dyDescent="0.25">
      <c r="A1607" s="5"/>
      <c r="B1607" s="5">
        <f>Movimientos_Actinver[[#This Row],[DATE]]</f>
        <v>0</v>
      </c>
      <c r="C1607" s="6"/>
      <c r="D1607" s="1" t="s">
        <v>22</v>
      </c>
      <c r="E1607" s="1" t="s">
        <v>22</v>
      </c>
      <c r="F1607" s="1"/>
      <c r="G1607" s="1"/>
      <c r="H1607" s="1">
        <f>Movimientos_Actinver[[#This Row],[TITLES]]*Movimientos_Actinver[[#This Row],[VALUE]]</f>
        <v>0</v>
      </c>
      <c r="I1607" s="1"/>
      <c r="J1607" s="1"/>
      <c r="K1607" s="1"/>
    </row>
    <row r="1608" spans="1:11" x14ac:dyDescent="0.25">
      <c r="A1608" s="5"/>
      <c r="B1608" s="5">
        <f>Movimientos_Actinver[[#This Row],[DATE]]</f>
        <v>0</v>
      </c>
      <c r="C1608" s="6"/>
      <c r="D1608" s="1" t="s">
        <v>22</v>
      </c>
      <c r="E1608" s="1" t="s">
        <v>22</v>
      </c>
      <c r="F1608" s="1"/>
      <c r="G1608" s="1"/>
      <c r="H1608" s="1">
        <f>Movimientos_Actinver[[#This Row],[TITLES]]*Movimientos_Actinver[[#This Row],[VALUE]]</f>
        <v>0</v>
      </c>
      <c r="I1608" s="1"/>
      <c r="J1608" s="1"/>
      <c r="K1608" s="1"/>
    </row>
    <row r="1609" spans="1:11" x14ac:dyDescent="0.25">
      <c r="A1609" s="5"/>
      <c r="B1609" s="5">
        <f>Movimientos_Actinver[[#This Row],[DATE]]</f>
        <v>0</v>
      </c>
      <c r="C1609" s="6"/>
      <c r="D1609" s="1" t="s">
        <v>22</v>
      </c>
      <c r="E1609" s="1" t="s">
        <v>22</v>
      </c>
      <c r="F1609" s="1"/>
      <c r="G1609" s="1"/>
      <c r="H1609" s="1">
        <f>Movimientos_Actinver[[#This Row],[TITLES]]*Movimientos_Actinver[[#This Row],[VALUE]]</f>
        <v>0</v>
      </c>
      <c r="I1609" s="1"/>
      <c r="J1609" s="1"/>
      <c r="K1609" s="1"/>
    </row>
    <row r="1610" spans="1:11" x14ac:dyDescent="0.25">
      <c r="A1610" s="5"/>
      <c r="B1610" s="5">
        <f>Movimientos_Actinver[[#This Row],[DATE]]</f>
        <v>0</v>
      </c>
      <c r="C1610" s="6"/>
      <c r="D1610" s="1" t="s">
        <v>22</v>
      </c>
      <c r="E1610" s="1" t="s">
        <v>22</v>
      </c>
      <c r="F1610" s="1"/>
      <c r="G1610" s="1"/>
      <c r="H1610" s="1">
        <f>Movimientos_Actinver[[#This Row],[TITLES]]*Movimientos_Actinver[[#This Row],[VALUE]]</f>
        <v>0</v>
      </c>
      <c r="I1610" s="1"/>
      <c r="J1610" s="1"/>
      <c r="K1610" s="1"/>
    </row>
    <row r="1611" spans="1:11" x14ac:dyDescent="0.25">
      <c r="A1611" s="5"/>
      <c r="B1611" s="5">
        <f>Movimientos_Actinver[[#This Row],[DATE]]</f>
        <v>0</v>
      </c>
      <c r="C1611" s="6"/>
      <c r="D1611" s="1" t="s">
        <v>22</v>
      </c>
      <c r="E1611" s="1" t="s">
        <v>22</v>
      </c>
      <c r="F1611" s="1"/>
      <c r="G1611" s="1"/>
      <c r="H1611" s="1">
        <f>Movimientos_Actinver[[#This Row],[TITLES]]*Movimientos_Actinver[[#This Row],[VALUE]]</f>
        <v>0</v>
      </c>
      <c r="I1611" s="1"/>
      <c r="J1611" s="1"/>
      <c r="K1611" s="1"/>
    </row>
    <row r="1612" spans="1:11" x14ac:dyDescent="0.25">
      <c r="A1612" s="5"/>
      <c r="B1612" s="5">
        <f>Movimientos_Actinver[[#This Row],[DATE]]</f>
        <v>0</v>
      </c>
      <c r="C1612" s="6"/>
      <c r="D1612" s="1" t="s">
        <v>22</v>
      </c>
      <c r="E1612" s="1" t="s">
        <v>22</v>
      </c>
      <c r="F1612" s="1"/>
      <c r="G1612" s="1"/>
      <c r="H1612" s="1">
        <f>Movimientos_Actinver[[#This Row],[TITLES]]*Movimientos_Actinver[[#This Row],[VALUE]]</f>
        <v>0</v>
      </c>
      <c r="I1612" s="1"/>
      <c r="J1612" s="1"/>
      <c r="K1612" s="1"/>
    </row>
    <row r="1613" spans="1:11" x14ac:dyDescent="0.25">
      <c r="A1613" s="5"/>
      <c r="B1613" s="5">
        <f>Movimientos_Actinver[[#This Row],[DATE]]</f>
        <v>0</v>
      </c>
      <c r="C1613" s="6"/>
      <c r="D1613" s="1" t="s">
        <v>22</v>
      </c>
      <c r="E1613" s="1" t="s">
        <v>22</v>
      </c>
      <c r="F1613" s="1"/>
      <c r="G1613" s="1"/>
      <c r="H1613" s="1">
        <f>Movimientos_Actinver[[#This Row],[TITLES]]*Movimientos_Actinver[[#This Row],[VALUE]]</f>
        <v>0</v>
      </c>
      <c r="I1613" s="1"/>
      <c r="J1613" s="1"/>
      <c r="K1613" s="1"/>
    </row>
    <row r="1614" spans="1:11" x14ac:dyDescent="0.25">
      <c r="A1614" s="5"/>
      <c r="B1614" s="5">
        <f>Movimientos_Actinver[[#This Row],[DATE]]</f>
        <v>0</v>
      </c>
      <c r="C1614" s="6"/>
      <c r="D1614" s="1" t="s">
        <v>22</v>
      </c>
      <c r="E1614" s="1" t="s">
        <v>22</v>
      </c>
      <c r="F1614" s="1"/>
      <c r="G1614" s="1"/>
      <c r="H1614" s="1">
        <f>Movimientos_Actinver[[#This Row],[TITLES]]*Movimientos_Actinver[[#This Row],[VALUE]]</f>
        <v>0</v>
      </c>
      <c r="I1614" s="1"/>
      <c r="J1614" s="1"/>
      <c r="K1614" s="1"/>
    </row>
    <row r="1615" spans="1:11" x14ac:dyDescent="0.25">
      <c r="A1615" s="5"/>
      <c r="B1615" s="5">
        <f>Movimientos_Actinver[[#This Row],[DATE]]</f>
        <v>0</v>
      </c>
      <c r="C1615" s="6"/>
      <c r="D1615" s="1" t="s">
        <v>22</v>
      </c>
      <c r="E1615" s="1" t="s">
        <v>22</v>
      </c>
      <c r="F1615" s="1"/>
      <c r="G1615" s="1"/>
      <c r="H1615" s="1">
        <f>Movimientos_Actinver[[#This Row],[TITLES]]*Movimientos_Actinver[[#This Row],[VALUE]]</f>
        <v>0</v>
      </c>
      <c r="I1615" s="1"/>
      <c r="J1615" s="1"/>
      <c r="K1615" s="1"/>
    </row>
    <row r="1616" spans="1:11" x14ac:dyDescent="0.25">
      <c r="A1616" s="5"/>
      <c r="B1616" s="5">
        <f>Movimientos_Actinver[[#This Row],[DATE]]</f>
        <v>0</v>
      </c>
      <c r="C1616" s="6"/>
      <c r="D1616" s="1" t="s">
        <v>22</v>
      </c>
      <c r="E1616" s="1" t="s">
        <v>22</v>
      </c>
      <c r="F1616" s="1"/>
      <c r="G1616" s="1"/>
      <c r="H1616" s="1">
        <f>Movimientos_Actinver[[#This Row],[TITLES]]*Movimientos_Actinver[[#This Row],[VALUE]]</f>
        <v>0</v>
      </c>
      <c r="I1616" s="1"/>
      <c r="J1616" s="1"/>
      <c r="K1616" s="1"/>
    </row>
    <row r="1617" spans="1:11" x14ac:dyDescent="0.25">
      <c r="A1617" s="5"/>
      <c r="B1617" s="5">
        <f>Movimientos_Actinver[[#This Row],[DATE]]</f>
        <v>0</v>
      </c>
      <c r="C1617" s="6"/>
      <c r="D1617" s="1" t="s">
        <v>22</v>
      </c>
      <c r="E1617" s="1" t="s">
        <v>22</v>
      </c>
      <c r="F1617" s="1"/>
      <c r="G1617" s="1"/>
      <c r="H1617" s="1">
        <f>Movimientos_Actinver[[#This Row],[TITLES]]*Movimientos_Actinver[[#This Row],[VALUE]]</f>
        <v>0</v>
      </c>
      <c r="I1617" s="1"/>
      <c r="J1617" s="1"/>
      <c r="K1617" s="1"/>
    </row>
    <row r="1618" spans="1:11" x14ac:dyDescent="0.25">
      <c r="A1618" s="5"/>
      <c r="B1618" s="5">
        <f>Movimientos_Actinver[[#This Row],[DATE]]</f>
        <v>0</v>
      </c>
      <c r="C1618" s="6"/>
      <c r="D1618" s="1" t="s">
        <v>22</v>
      </c>
      <c r="E1618" s="1" t="s">
        <v>22</v>
      </c>
      <c r="F1618" s="1"/>
      <c r="G1618" s="1"/>
      <c r="H1618" s="1">
        <f>Movimientos_Actinver[[#This Row],[TITLES]]*Movimientos_Actinver[[#This Row],[VALUE]]</f>
        <v>0</v>
      </c>
      <c r="I1618" s="1"/>
      <c r="J1618" s="1"/>
      <c r="K1618" s="1"/>
    </row>
    <row r="1619" spans="1:11" x14ac:dyDescent="0.25">
      <c r="A1619" s="5"/>
      <c r="B1619" s="5">
        <f>Movimientos_Actinver[[#This Row],[DATE]]</f>
        <v>0</v>
      </c>
      <c r="C1619" s="6"/>
      <c r="D1619" s="1" t="s">
        <v>22</v>
      </c>
      <c r="E1619" s="1" t="s">
        <v>22</v>
      </c>
      <c r="F1619" s="1"/>
      <c r="G1619" s="1"/>
      <c r="H1619" s="1">
        <f>Movimientos_Actinver[[#This Row],[TITLES]]*Movimientos_Actinver[[#This Row],[VALUE]]</f>
        <v>0</v>
      </c>
      <c r="I1619" s="1"/>
      <c r="J1619" s="1"/>
      <c r="K1619" s="1"/>
    </row>
    <row r="1620" spans="1:11" x14ac:dyDescent="0.25">
      <c r="A1620" s="5"/>
      <c r="B1620" s="5">
        <f>Movimientos_Actinver[[#This Row],[DATE]]</f>
        <v>0</v>
      </c>
      <c r="C1620" s="6"/>
      <c r="D1620" s="1" t="s">
        <v>22</v>
      </c>
      <c r="E1620" s="1" t="s">
        <v>22</v>
      </c>
      <c r="F1620" s="1"/>
      <c r="G1620" s="1"/>
      <c r="H1620" s="1">
        <f>Movimientos_Actinver[[#This Row],[TITLES]]*Movimientos_Actinver[[#This Row],[VALUE]]</f>
        <v>0</v>
      </c>
      <c r="I1620" s="1"/>
      <c r="J1620" s="1"/>
      <c r="K1620" s="1"/>
    </row>
    <row r="1621" spans="1:11" x14ac:dyDescent="0.25">
      <c r="A1621" s="5"/>
      <c r="B1621" s="5">
        <f>Movimientos_Actinver[[#This Row],[DATE]]</f>
        <v>0</v>
      </c>
      <c r="C1621" s="6"/>
      <c r="D1621" s="1" t="s">
        <v>22</v>
      </c>
      <c r="E1621" s="1" t="s">
        <v>22</v>
      </c>
      <c r="F1621" s="1"/>
      <c r="G1621" s="1"/>
      <c r="H1621" s="1">
        <f>Movimientos_Actinver[[#This Row],[TITLES]]*Movimientos_Actinver[[#This Row],[VALUE]]</f>
        <v>0</v>
      </c>
      <c r="I1621" s="1"/>
      <c r="J1621" s="1"/>
      <c r="K1621" s="1"/>
    </row>
    <row r="1622" spans="1:11" x14ac:dyDescent="0.25">
      <c r="A1622" s="5"/>
      <c r="B1622" s="5">
        <f>Movimientos_Actinver[[#This Row],[DATE]]</f>
        <v>0</v>
      </c>
      <c r="C1622" s="6"/>
      <c r="D1622" s="1" t="s">
        <v>22</v>
      </c>
      <c r="E1622" s="1" t="s">
        <v>22</v>
      </c>
      <c r="F1622" s="1"/>
      <c r="G1622" s="1"/>
      <c r="H1622" s="1">
        <f>Movimientos_Actinver[[#This Row],[TITLES]]*Movimientos_Actinver[[#This Row],[VALUE]]</f>
        <v>0</v>
      </c>
      <c r="I1622" s="1"/>
      <c r="J1622" s="1"/>
      <c r="K1622" s="1"/>
    </row>
    <row r="1623" spans="1:11" x14ac:dyDescent="0.25">
      <c r="A1623" s="5"/>
      <c r="B1623" s="5">
        <f>Movimientos_Actinver[[#This Row],[DATE]]</f>
        <v>0</v>
      </c>
      <c r="C1623" s="6"/>
      <c r="D1623" s="1" t="s">
        <v>22</v>
      </c>
      <c r="E1623" s="1" t="s">
        <v>22</v>
      </c>
      <c r="F1623" s="1"/>
      <c r="G1623" s="1"/>
      <c r="H1623" s="1">
        <f>Movimientos_Actinver[[#This Row],[TITLES]]*Movimientos_Actinver[[#This Row],[VALUE]]</f>
        <v>0</v>
      </c>
      <c r="I1623" s="1"/>
      <c r="J1623" s="1"/>
      <c r="K1623" s="1"/>
    </row>
    <row r="1624" spans="1:11" x14ac:dyDescent="0.25">
      <c r="A1624" s="5"/>
      <c r="B1624" s="5">
        <f>Movimientos_Actinver[[#This Row],[DATE]]</f>
        <v>0</v>
      </c>
      <c r="C1624" s="6"/>
      <c r="D1624" s="1" t="s">
        <v>22</v>
      </c>
      <c r="E1624" s="1" t="s">
        <v>22</v>
      </c>
      <c r="F1624" s="1"/>
      <c r="G1624" s="1"/>
      <c r="H1624" s="1">
        <f>Movimientos_Actinver[[#This Row],[TITLES]]*Movimientos_Actinver[[#This Row],[VALUE]]</f>
        <v>0</v>
      </c>
      <c r="I1624" s="1"/>
      <c r="J1624" s="1"/>
      <c r="K1624" s="1"/>
    </row>
    <row r="1625" spans="1:11" x14ac:dyDescent="0.25">
      <c r="A1625" s="5"/>
      <c r="B1625" s="5">
        <f>Movimientos_Actinver[[#This Row],[DATE]]</f>
        <v>0</v>
      </c>
      <c r="C1625" s="6"/>
      <c r="D1625" s="1" t="s">
        <v>22</v>
      </c>
      <c r="E1625" s="1" t="s">
        <v>22</v>
      </c>
      <c r="F1625" s="1"/>
      <c r="G1625" s="1"/>
      <c r="H1625" s="1">
        <f>Movimientos_Actinver[[#This Row],[TITLES]]*Movimientos_Actinver[[#This Row],[VALUE]]</f>
        <v>0</v>
      </c>
      <c r="I1625" s="1"/>
      <c r="J1625" s="1"/>
      <c r="K1625" s="1"/>
    </row>
    <row r="1626" spans="1:11" x14ac:dyDescent="0.25">
      <c r="A1626" s="5"/>
      <c r="B1626" s="5">
        <f>Movimientos_Actinver[[#This Row],[DATE]]</f>
        <v>0</v>
      </c>
      <c r="C1626" s="6"/>
      <c r="D1626" s="1" t="s">
        <v>22</v>
      </c>
      <c r="E1626" s="1" t="s">
        <v>22</v>
      </c>
      <c r="F1626" s="1"/>
      <c r="G1626" s="1"/>
      <c r="H1626" s="1">
        <f>Movimientos_Actinver[[#This Row],[TITLES]]*Movimientos_Actinver[[#This Row],[VALUE]]</f>
        <v>0</v>
      </c>
      <c r="I1626" s="1"/>
      <c r="J1626" s="1"/>
      <c r="K1626" s="1"/>
    </row>
    <row r="1627" spans="1:11" x14ac:dyDescent="0.25">
      <c r="A1627" s="5"/>
      <c r="B1627" s="5">
        <f>Movimientos_Actinver[[#This Row],[DATE]]</f>
        <v>0</v>
      </c>
      <c r="C1627" s="6"/>
      <c r="D1627" s="1" t="s">
        <v>22</v>
      </c>
      <c r="E1627" s="1" t="s">
        <v>22</v>
      </c>
      <c r="F1627" s="1"/>
      <c r="G1627" s="1"/>
      <c r="H1627" s="1">
        <f>Movimientos_Actinver[[#This Row],[TITLES]]*Movimientos_Actinver[[#This Row],[VALUE]]</f>
        <v>0</v>
      </c>
      <c r="I1627" s="1"/>
      <c r="J1627" s="1"/>
      <c r="K1627" s="1"/>
    </row>
    <row r="1628" spans="1:11" x14ac:dyDescent="0.25">
      <c r="A1628" s="5"/>
      <c r="B1628" s="5">
        <f>Movimientos_Actinver[[#This Row],[DATE]]</f>
        <v>0</v>
      </c>
      <c r="C1628" s="6"/>
      <c r="D1628" s="1" t="s">
        <v>22</v>
      </c>
      <c r="E1628" s="1" t="s">
        <v>22</v>
      </c>
      <c r="F1628" s="1"/>
      <c r="G1628" s="1"/>
      <c r="H1628" s="1">
        <f>Movimientos_Actinver[[#This Row],[TITLES]]*Movimientos_Actinver[[#This Row],[VALUE]]</f>
        <v>0</v>
      </c>
      <c r="I1628" s="1"/>
      <c r="J1628" s="1"/>
      <c r="K1628" s="1"/>
    </row>
    <row r="1629" spans="1:11" x14ac:dyDescent="0.25">
      <c r="A1629" s="5"/>
      <c r="B1629" s="5">
        <f>Movimientos_Actinver[[#This Row],[DATE]]</f>
        <v>0</v>
      </c>
      <c r="C1629" s="6"/>
      <c r="D1629" s="1" t="s">
        <v>22</v>
      </c>
      <c r="E1629" s="1" t="s">
        <v>22</v>
      </c>
      <c r="F1629" s="1"/>
      <c r="G1629" s="1"/>
      <c r="H1629" s="1">
        <f>Movimientos_Actinver[[#This Row],[TITLES]]*Movimientos_Actinver[[#This Row],[VALUE]]</f>
        <v>0</v>
      </c>
      <c r="I1629" s="1"/>
      <c r="J1629" s="1"/>
      <c r="K1629" s="1"/>
    </row>
    <row r="1630" spans="1:11" x14ac:dyDescent="0.25">
      <c r="A1630" s="5"/>
      <c r="B1630" s="5">
        <f>Movimientos_Actinver[[#This Row],[DATE]]</f>
        <v>0</v>
      </c>
      <c r="C1630" s="6"/>
      <c r="D1630" s="1" t="s">
        <v>22</v>
      </c>
      <c r="E1630" s="1" t="s">
        <v>22</v>
      </c>
      <c r="F1630" s="1"/>
      <c r="G1630" s="1"/>
      <c r="H1630" s="1">
        <f>Movimientos_Actinver[[#This Row],[TITLES]]*Movimientos_Actinver[[#This Row],[VALUE]]</f>
        <v>0</v>
      </c>
      <c r="I1630" s="1"/>
      <c r="J1630" s="1"/>
      <c r="K1630" s="1"/>
    </row>
    <row r="1631" spans="1:11" x14ac:dyDescent="0.25">
      <c r="A1631" s="5"/>
      <c r="B1631" s="5">
        <f>Movimientos_Actinver[[#This Row],[DATE]]</f>
        <v>0</v>
      </c>
      <c r="C1631" s="6"/>
      <c r="D1631" s="1" t="s">
        <v>22</v>
      </c>
      <c r="E1631" s="1" t="s">
        <v>22</v>
      </c>
      <c r="F1631" s="1"/>
      <c r="G1631" s="1"/>
      <c r="H1631" s="1">
        <f>Movimientos_Actinver[[#This Row],[TITLES]]*Movimientos_Actinver[[#This Row],[VALUE]]</f>
        <v>0</v>
      </c>
      <c r="I1631" s="1"/>
      <c r="J1631" s="1"/>
      <c r="K1631" s="1"/>
    </row>
    <row r="1632" spans="1:11" x14ac:dyDescent="0.25">
      <c r="A1632" s="5"/>
      <c r="B1632" s="5">
        <f>Movimientos_Actinver[[#This Row],[DATE]]</f>
        <v>0</v>
      </c>
      <c r="C1632" s="6"/>
      <c r="D1632" s="1" t="s">
        <v>22</v>
      </c>
      <c r="E1632" s="1" t="s">
        <v>22</v>
      </c>
      <c r="F1632" s="1"/>
      <c r="G1632" s="1"/>
      <c r="H1632" s="1">
        <f>Movimientos_Actinver[[#This Row],[TITLES]]*Movimientos_Actinver[[#This Row],[VALUE]]</f>
        <v>0</v>
      </c>
      <c r="I1632" s="1"/>
      <c r="J1632" s="1"/>
      <c r="K1632" s="1"/>
    </row>
    <row r="1633" spans="1:11" x14ac:dyDescent="0.25">
      <c r="A1633" s="5"/>
      <c r="B1633" s="5">
        <f>Movimientos_Actinver[[#This Row],[DATE]]</f>
        <v>0</v>
      </c>
      <c r="C1633" s="6"/>
      <c r="D1633" s="1" t="s">
        <v>22</v>
      </c>
      <c r="E1633" s="1" t="s">
        <v>22</v>
      </c>
      <c r="F1633" s="1"/>
      <c r="G1633" s="1"/>
      <c r="H1633" s="1">
        <f>Movimientos_Actinver[[#This Row],[TITLES]]*Movimientos_Actinver[[#This Row],[VALUE]]</f>
        <v>0</v>
      </c>
      <c r="I1633" s="1"/>
      <c r="J1633" s="1"/>
      <c r="K1633" s="1"/>
    </row>
    <row r="1634" spans="1:11" x14ac:dyDescent="0.25">
      <c r="A1634" s="5"/>
      <c r="B1634" s="5">
        <f>Movimientos_Actinver[[#This Row],[DATE]]</f>
        <v>0</v>
      </c>
      <c r="C1634" s="6"/>
      <c r="D1634" s="1" t="s">
        <v>22</v>
      </c>
      <c r="E1634" s="1" t="s">
        <v>22</v>
      </c>
      <c r="F1634" s="1"/>
      <c r="G1634" s="1"/>
      <c r="H1634" s="1">
        <f>Movimientos_Actinver[[#This Row],[TITLES]]*Movimientos_Actinver[[#This Row],[VALUE]]</f>
        <v>0</v>
      </c>
      <c r="I1634" s="1"/>
      <c r="J1634" s="1"/>
      <c r="K1634" s="1"/>
    </row>
    <row r="1635" spans="1:11" x14ac:dyDescent="0.25">
      <c r="A1635" s="5"/>
      <c r="B1635" s="5">
        <f>Movimientos_Actinver[[#This Row],[DATE]]</f>
        <v>0</v>
      </c>
      <c r="C1635" s="6"/>
      <c r="D1635" s="1" t="s">
        <v>22</v>
      </c>
      <c r="E1635" s="1" t="s">
        <v>22</v>
      </c>
      <c r="F1635" s="1"/>
      <c r="G1635" s="1"/>
      <c r="H1635" s="1">
        <f>Movimientos_Actinver[[#This Row],[TITLES]]*Movimientos_Actinver[[#This Row],[VALUE]]</f>
        <v>0</v>
      </c>
      <c r="I1635" s="1"/>
      <c r="J1635" s="1"/>
      <c r="K1635" s="1"/>
    </row>
    <row r="1636" spans="1:11" x14ac:dyDescent="0.25">
      <c r="A1636" s="5"/>
      <c r="B1636" s="5">
        <f>Movimientos_Actinver[[#This Row],[DATE]]</f>
        <v>0</v>
      </c>
      <c r="C1636" s="6"/>
      <c r="D1636" s="1" t="s">
        <v>22</v>
      </c>
      <c r="E1636" s="1" t="s">
        <v>22</v>
      </c>
      <c r="F1636" s="1"/>
      <c r="G1636" s="1"/>
      <c r="H1636" s="1">
        <f>Movimientos_Actinver[[#This Row],[TITLES]]*Movimientos_Actinver[[#This Row],[VALUE]]</f>
        <v>0</v>
      </c>
      <c r="I1636" s="1"/>
      <c r="J1636" s="1"/>
      <c r="K1636" s="1"/>
    </row>
    <row r="1637" spans="1:11" x14ac:dyDescent="0.25">
      <c r="A1637" s="5"/>
      <c r="B1637" s="5">
        <f>Movimientos_Actinver[[#This Row],[DATE]]</f>
        <v>0</v>
      </c>
      <c r="C1637" s="6"/>
      <c r="D1637" s="1" t="s">
        <v>1724</v>
      </c>
      <c r="E1637" s="1" t="s">
        <v>1725</v>
      </c>
      <c r="F1637" s="1"/>
      <c r="G1637" s="1"/>
      <c r="H1637" s="1">
        <f>Movimientos_Actinver[[#This Row],[TITLES]]*Movimientos_Actinver[[#This Row],[VALUE]]</f>
        <v>0</v>
      </c>
      <c r="I1637" s="1"/>
      <c r="J1637" s="1"/>
      <c r="K1637" s="1"/>
    </row>
    <row r="1638" spans="1:11" x14ac:dyDescent="0.25">
      <c r="A1638" s="5"/>
      <c r="B1638" s="5">
        <f>Movimientos_Actinver[[#This Row],[DATE]]</f>
        <v>0</v>
      </c>
      <c r="C1638" s="6"/>
      <c r="D1638" s="1" t="s">
        <v>22</v>
      </c>
      <c r="E1638" s="1" t="s">
        <v>22</v>
      </c>
      <c r="F1638" s="1"/>
      <c r="G1638" s="1"/>
      <c r="H1638" s="1">
        <f>Movimientos_Actinver[[#This Row],[TITLES]]*Movimientos_Actinver[[#This Row],[VALUE]]</f>
        <v>0</v>
      </c>
      <c r="I1638" s="1"/>
      <c r="J1638" s="1"/>
      <c r="K1638" s="1"/>
    </row>
    <row r="1639" spans="1:11" x14ac:dyDescent="0.25">
      <c r="A1639" s="5"/>
      <c r="B1639" s="5">
        <f>Movimientos_Actinver[[#This Row],[DATE]]</f>
        <v>0</v>
      </c>
      <c r="C1639" s="6"/>
      <c r="D1639" s="1" t="s">
        <v>22</v>
      </c>
      <c r="E1639" s="1" t="s">
        <v>22</v>
      </c>
      <c r="F1639" s="1"/>
      <c r="G1639" s="1"/>
      <c r="H1639" s="1">
        <f>Movimientos_Actinver[[#This Row],[TITLES]]*Movimientos_Actinver[[#This Row],[VALUE]]</f>
        <v>0</v>
      </c>
      <c r="I1639" s="1"/>
      <c r="J1639" s="1"/>
      <c r="K1639" s="1"/>
    </row>
    <row r="1640" spans="1:11" x14ac:dyDescent="0.25">
      <c r="A1640" s="5"/>
      <c r="B1640" s="5">
        <f>Movimientos_Actinver[[#This Row],[DATE]]</f>
        <v>0</v>
      </c>
      <c r="C1640" s="6"/>
      <c r="D1640" s="1" t="s">
        <v>22</v>
      </c>
      <c r="E1640" s="1" t="s">
        <v>22</v>
      </c>
      <c r="F1640" s="1"/>
      <c r="G1640" s="1"/>
      <c r="H1640" s="1">
        <f>Movimientos_Actinver[[#This Row],[TITLES]]*Movimientos_Actinver[[#This Row],[VALUE]]</f>
        <v>0</v>
      </c>
      <c r="I1640" s="1"/>
      <c r="J1640" s="1"/>
      <c r="K1640" s="1"/>
    </row>
    <row r="1641" spans="1:11" x14ac:dyDescent="0.25">
      <c r="A1641" s="5"/>
      <c r="B1641" s="5">
        <f>Movimientos_Actinver[[#This Row],[DATE]]</f>
        <v>0</v>
      </c>
      <c r="C1641" s="6"/>
      <c r="D1641" s="1" t="s">
        <v>22</v>
      </c>
      <c r="E1641" s="1" t="s">
        <v>22</v>
      </c>
      <c r="F1641" s="1"/>
      <c r="G1641" s="1"/>
      <c r="H1641" s="1">
        <f>Movimientos_Actinver[[#This Row],[TITLES]]*Movimientos_Actinver[[#This Row],[VALUE]]</f>
        <v>0</v>
      </c>
      <c r="I1641" s="1"/>
      <c r="J1641" s="1"/>
      <c r="K1641" s="1"/>
    </row>
    <row r="1642" spans="1:11" x14ac:dyDescent="0.25">
      <c r="A1642" s="5"/>
      <c r="B1642" s="5">
        <f>Movimientos_Actinver[[#This Row],[DATE]]</f>
        <v>0</v>
      </c>
      <c r="C1642" s="6"/>
      <c r="D1642" s="1" t="s">
        <v>22</v>
      </c>
      <c r="E1642" s="1" t="s">
        <v>22</v>
      </c>
      <c r="F1642" s="1"/>
      <c r="G1642" s="1"/>
      <c r="H1642" s="1">
        <f>Movimientos_Actinver[[#This Row],[TITLES]]*Movimientos_Actinver[[#This Row],[VALUE]]</f>
        <v>0</v>
      </c>
      <c r="I1642" s="1"/>
      <c r="J1642" s="1"/>
      <c r="K1642" s="1"/>
    </row>
    <row r="1643" spans="1:11" x14ac:dyDescent="0.25">
      <c r="A1643" s="5"/>
      <c r="B1643" s="5">
        <f>Movimientos_Actinver[[#This Row],[DATE]]</f>
        <v>0</v>
      </c>
      <c r="C1643" s="6"/>
      <c r="D1643" s="1" t="s">
        <v>22</v>
      </c>
      <c r="E1643" s="1" t="s">
        <v>22</v>
      </c>
      <c r="F1643" s="1"/>
      <c r="G1643" s="1"/>
      <c r="H1643" s="1">
        <f>Movimientos_Actinver[[#This Row],[TITLES]]*Movimientos_Actinver[[#This Row],[VALUE]]</f>
        <v>0</v>
      </c>
      <c r="I1643" s="1"/>
      <c r="J1643" s="1"/>
      <c r="K1643" s="1"/>
    </row>
    <row r="1644" spans="1:11" x14ac:dyDescent="0.25">
      <c r="A1644" s="5"/>
      <c r="B1644" s="5">
        <f>Movimientos_Actinver[[#This Row],[DATE]]</f>
        <v>0</v>
      </c>
      <c r="C1644" s="6"/>
      <c r="D1644" s="1" t="s">
        <v>22</v>
      </c>
      <c r="E1644" s="1" t="s">
        <v>22</v>
      </c>
      <c r="F1644" s="1"/>
      <c r="G1644" s="1"/>
      <c r="H1644" s="1">
        <f>Movimientos_Actinver[[#This Row],[TITLES]]*Movimientos_Actinver[[#This Row],[VALUE]]</f>
        <v>0</v>
      </c>
      <c r="I1644" s="1"/>
      <c r="J1644" s="1"/>
      <c r="K1644" s="1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7EDB7C-074B-4CBE-945D-8BA7C16B7709}">
  <sheetPr codeName="Hoja6"/>
  <dimension ref="A1"/>
  <sheetViews>
    <sheetView topLeftCell="A25" workbookViewId="0">
      <selection activeCell="H35" sqref="H35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6C392-D524-433A-B729-3EAB7CE05A83}">
  <sheetPr codeName="Hoja7"/>
  <dimension ref="A2:A4"/>
  <sheetViews>
    <sheetView workbookViewId="0">
      <selection activeCell="A5" sqref="A5"/>
    </sheetView>
  </sheetViews>
  <sheetFormatPr baseColWidth="10" defaultRowHeight="15" x14ac:dyDescent="0.25"/>
  <sheetData>
    <row r="2" spans="1:1" x14ac:dyDescent="0.25">
      <c r="A2" s="23"/>
    </row>
    <row r="3" spans="1:1" x14ac:dyDescent="0.25">
      <c r="A3" s="24"/>
    </row>
    <row r="4" spans="1:1" x14ac:dyDescent="0.25">
      <c r="A4" s="24" t="s">
        <v>1711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8 2 a e a c 1 c - 1 5 8 5 - 4 d 7 5 - 8 d 5 6 - a 0 2 3 5 5 0 3 f 6 1 7 "   x m l n s = " h t t p : / / s c h e m a s . m i c r o s o f t . c o m / D a t a M a s h u p " > A A A A A L k I A A B Q S w M E F A A C A A g A 6 F R b V W e l F 2 a j A A A A 9 g A A A B I A H A B D b 2 5 m a W c v U G F j a 2 F n Z S 5 4 b W w g o h g A K K A U A A A A A A A A A A A A A A A A A A A A A A A A A A A A h Y 8 x D o I w G I W v Q r r T l r I o + S m D q y Q m J o a 1 K R U a o T W 0 W O 7 m 4 J G 8 g h h F 3 R z f 9 7 7 h v f v 1 B s X U d 9 F F D U 5 b k 6 M E U x Q p I 2 2 t T Z O j 0 R / j F S o 4 7 I Q 8 i U Z F s 2 x c N r k 6 R 6 3 3 5 4 y Q E A I O K b Z D Q x i l C a n K 7 V 6 2 q h f o I + v / c q y N 8 8 J I h T g c X m M 4 w w l d 4 5 Q y T I E s E E p t v g K b 9 z 7 b H w i b s f P j o L h y c V k B W S K Q 9 w f + A F B L A w Q U A A I A C A D o V F t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6 F R b V X N e 8 Z W 0 B Q A A 5 h c A A B M A H A B G b 3 J t d W x h c y 9 T Z W N 0 a W 9 u M S 5 t I K I Y A C i g F A A A A A A A A A A A A A A A A A A A A A A A A A A A A L 1 Y X V L j R h B + p 4 o 7 T A 1 5 w F U q g w w G l s S 7 p T W m c B V Y r C x I p Q w P Y 2 k A J Z L G G Y 3 M X z h F T p A D 5 C l H 4 G J p / d i S L I 1 s X M n u y 5 r u U X d / 3 / T P z A T U E g 7 z 0 T D 5 X / 1 x c 2 N z I 3 g g n N r I J o I F B h U M d Z B L x e Y G g n 8 6 d + 6 p D 5 J u M G 2 e M C v 0 q C + 2 f 6 b j Z p f 5 A n 4 H 2 / h B i E l w v L P z + P j Y 5 P A 9 A d v + l P K m x b w d w q 0 H Z 8 q C n b n 5 p n g S u K G M T q j r e I 6 g v I P / w A r q M j f 0 / K D T a i m o 5 1 v M d v z 7 j t p q w 5 / f Q i b o U D y 7 t J P 9 b A 6 Y T 2 8 b S h L n F j a d C U M W 8 c Y O s R m G i E 0 y h l U m J 3 5 w x 7 i X 2 D e f J z T Y T l A p r 6 8 4 k a r g X 4 A G C f o k 3 h Q 0 k 7 c k 8 j 2 J f H 8 m 9 0 N v T H l O 0 5 Z q D k D T 9 8 X B f j O K L a c 4 l C m O Z I p P U i f q r l y l y s y p L a l m T 2 5 O z o H a l t q T k q B K W V C l N K h y H l q 7 s o 9 a q v y j Y h q 8 Z T m X 6 E m A L K g p n 3 l j T i t S 0 K A + 8 W i a 3 9 u L m Z p l Y e Q G 9 y 7 6 Q 9 3 Q 8 E J W 4 U u j 1 + 3 r e J F p f K 0 Z f a 3 b f / 9 z g B f S D V T n u o G 6 / Z 5 h 9 J A 2 M P E i E f h a P 7 + 6 6 A 3 Q d W 9 g F l z G b K Q + y 9 q Y + v n H X f 3 i s h h w v A G z r 2 f q t 8 b m h u O v x F y + K 2 3 h C z a F P g G t h g V I S 1 s L r u x R p 8 y 1 o e 2 c O i 7 U O O 4 e 3 1 w F l A c 3 7 I F y n / g 2 f b k 5 o c F v g k 1 u j F m P u q m 0 n u 2 w l r Y v B K 3 P j d b c O a 7 g E G S g Z h s 8 p C 7 0 U 4 M 9 z j s L o s R 6 Q C N N C O 6 M Q 0 G D 2 y + j M 8 e 2 q X / 7 B f 3 0 G Q k e 0 s x J 3 5 8 y i 3 B 0 F / q W 8 / 6 P j y Y Q N v O J 6 7 w Q m + Q c a b a d E L d d H x m w P + 9 7 Y D f t w T g N a 6 t S u T 1 K O / p t Y 7 U E V + U Z v g x Q l C o D + C I K d M h C b k E 3 j / 7 M l Z Y O W C K 3 q f / f Q 0 f A p 2 X W M 6 f 1 s U Y u 8 6 4 k F J W L G 9 l Q 9 + C Q I P o 0 g S x y C j v S i 2 X x 7 / n O S E O X b k t i K z E Q R R d 3 i a o 9 m m 9 7 F B X 9 l X o T l + F G Y 7 0 p W A 8 x 6 k t F w q o m 3 n 8 + O R f k b Y n 8 Q C I / l M i P J P J P M l y 7 M o W 6 d B j M N j x f H x 6 b 1 k w A W R H A O Y i M 6 U t U 1 G j C G R h x 4 G d m 9 z K S C X p G C f S 9 Q g 3 M Y 1 D Q K F 2 l u e 7 Q I i 7 h Q S d q P 7 K j k 7 o 0 a y R R J Q n D x X G J u V N q P Z C S 9 I z x s h B a u M N K 0 p 7 n B F W r d e g r J O 4 w J Z X 5 / r c I 3 S i s B c U l p 1 a F i y 4 D H 5 W W + t d a W e Z N A C k I m C D u / 3 g 6 U A u s 4 h P N 7 O G 8 i 2 v i M o 4 4 j R o B e V m w C y K L w o q Q L u m O W J l t E c Z K + h 2 f G T A B F W R o 4 n o 1 c C 0 5 u n L A E c B Z g u A z / c q o B 6 i u h R D a U Z p v c o S J 7 5 p 6 V u U F X R G m k m Z 4 H Z j W c j C 5 6 Z G V g R x E U j 8 r 7 t P e B / a p l W x U W p 5 4 + M v F V / 2 8 f q v 2 1 t o q m B C F u p Z j n d G x I t r 9 D 6 D d i 9 F m b Q f r l z 1 D M / v 6 o B 7 y / l q Q Y f j l + p U c c I 6 W F T G 3 P 4 B 5 P 8 Z c a K n Y 7 J v n v S F e 7 K j R 1 e J q S S d q r 0 U F z P u 0 Q / 9 Q x 0 T q f z U S D j 5 A Q j s m Y T 4 j M N x e 6 m E e r A U T j i / 5 i S M H G v u v c X 8 o d V 8 R q R L N s l p e s 5 h W 5 P b w A 9 w e x t w m 4 x S b u q m d 4 9 L o j d W 1 h B + t R f h h B D 4 / t G t p S I O r m Q W t D 8 y C o 2 g W F E 8 M b 5 L D V 2 v V I 3 s + k o j V e H j N z i G O l 7 x s x D M 7 F d p E J M K k d M p v H b l j T k 6 a M F H x M g J 5 W b E 6 a R e F J 5 b i v X 8 B b f G m X 3 G 3 + T 7 3 / A G Z 0 v u k 6 6 l g P 3 H 0 u v s 2 v x J n E P J L 8 9 F f E v 7 + l 0 c F Z 5 G F a i y g J m j U D 2 A t V I q g / F t I + X N 8 G l f Q V 8 c n / L l v g z v n z q G 8 U 2 k D 7 o p A a g c n q y O m F 6 w Z F B I D A k r O + E V + K 6 6 U S 7 k u v P v m Q B b e b 5 X c + 6 2 q 5 t 5 v D 9 q 7 u 2 r 9 A 2 5 G b e I z D n m E T k M / f q K O Q Q H a y B y E g 1 8 x p k 9 x a f F T Q B K 6 J L 4 0 4 W O 8 D B 5 + w + i 2 n o 1 q C v K w G 6 j z O V v y v Z m K / M 3 Y y n y X G P w X U E s B A i 0 A F A A C A A g A 6 F R b V W e l F 2 a j A A A A 9 g A A A B I A A A A A A A A A A A A A A A A A A A A A A E N v b m Z p Z y 9 Q Y W N r Y W d l L n h t b F B L A Q I t A B Q A A g A I A O h U W 1 U P y u m r p A A A A O k A A A A T A A A A A A A A A A A A A A A A A O 8 A A A B b Q 2 9 u d G V u d F 9 U e X B l c 1 0 u e G 1 s U E s B A i 0 A F A A C A A g A 6 F R b V X N e 8 Z W 0 B Q A A 5 h c A A B M A A A A A A A A A A A A A A A A A 4 A E A A E Z v c m 1 1 b G F z L 1 N l Y 3 R p b 2 4 x L m 1 Q S w U G A A A A A A M A A w D C A A A A 4 Q c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G k Q A A A A A A A D 4 Q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E V u d H J 5 I F R 5 c G U 9 I l F 1 Z X J 5 R 3 J v d X B z I i B W Y W x 1 Z T 0 i c 0 F n Q U F B Q U F B Q U F E Y 2 h S N 2 t J S 2 1 P U 0 l l N m R a R V l t S G E z S z F S e V l X N X p a b T l 5 Y l d G e U l H R n l Z M m h w Z G 0 4 Z 1 p H V W d U V z k y Y V c x c F p X N T B i M 0 1 n U V d O M G F X N T J a W E l B Q U F B Q U F B Q U F B Q U F B d m N W Q W 1 X L z R o R U 9 N N H V k O C 9 a a F Q 1 Q l J E Y j I 1 e m R X e D B Z W E 1 n W V h W N G F X e H B Z W E p s Y 3 d B Q j N J V W U 1 Q 0 N w a m t p S H V u V 1 J H S m g y d H d B Q U F B Q T 0 i I C 8 + P C 9 T d G F i b G V F b n R y a W V z P j w v S X R l b T 4 8 S X R l b T 4 8 S X R l b U x v Y 2 F 0 a W 9 u P j x J d G V t V H l w Z T 5 G b 3 J t d W x h P C 9 J d G V t V H l w Z T 4 8 S X R l b V B h d G g + U 2 V j d G l v b j E v Z G F 0 b 3 N S Z X R v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l Z 2 F j a c O z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k Y X R v c 1 J l d G 8 i I C 8 + P E V u d H J 5 I F R 5 c G U 9 I k Z p b G x l Z E N v b X B s Z X R l U m V z d W x 0 V G 9 X b 3 J r c 2 h l Z X Q i I F Z h b H V l P S J s M S I g L z 4 8 R W 5 0 c n k g V H l w Z T 0 i R m l s b E N v d W 5 0 I i B W Y W x 1 Z T 0 i b D I 3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C 0 y N 1 Q x N T o z O T o x M y 4 y N T k 1 N D I 3 W i I g L z 4 8 R W 5 0 c n k g V H l w Z T 0 i R m l s b E N v b H V t b l R 5 c G V z I i B W Y W x 1 Z T 0 i c 0 J n W U d C U V V E Q X d N R k J R T U R C U V V E Q X d N R E J R T U Z C Z z 0 9 I i A v P j x F b n R y e S B U e X B l P S J R d W V y e U l E I i B W Y W x 1 Z T 0 i c z B k O G Q 1 Y 2 I x L T Q 0 M 2 Q t N D A 1 M S 1 h Y m R m L W U 1 N D k 2 M D Y 2 Y 2 F j M C I g L z 4 8 R W 5 0 c n k g V H l w Z T 0 i R m l s b E N v b H V t b k 5 h b W V z I i B W Y W x 1 Z T 0 i c 1 s m c X V v d D t D b 2 x 1 b W 4 x J n F 1 b 3 Q 7 L C Z x d W 9 0 O 0 V N S V N P U k E m c X V v d D s s J n F 1 b 3 Q 7 Q 2 9 s d W 1 u M y Z x d W 9 0 O y w m c X V v d D t Q U k V D S U 8 m c X V v d D s s J n F 1 b 3 Q 7 V k F M T 1 I g Q 0 l F U l J F I E F O V C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1 Z B U k l B Q 0 n D k 0 4 m c X V v d D s s J n F 1 b 3 Q 7 Q 2 9 s d W 1 u M T U m c X V v d D s s J n F 1 b 3 Q 7 Q 2 9 s d W 1 u M T Y m c X V v d D s s J n F 1 b 3 Q 7 Q 2 9 s d W 1 u M T c m c X V v d D s s J n F 1 b 3 Q 7 V k 9 M V U 1 F T i B D T 0 1 Q U k E m c X V v d D s s J n F 1 b 3 Q 7 U F J F Q 0 l P I E N P T V B S Q S Z x d W 9 0 O y w m c X V v d D t W T 0 x V T U V O I F Z F T l R B J n F 1 b 3 Q 7 L C Z x d W 9 0 O 1 B S R U N J T y B W R U 5 U Q S Z x d W 9 0 O y w m c X V v d D t D b 2 x 1 b W 4 y M i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d G 9 z U m V 0 b y 9 B d X R v U m V t b 3 Z l Z E N v b H V t b n M x L n t D b 2 x 1 b W 4 x L D B 9 J n F 1 b 3 Q 7 L C Z x d W 9 0 O 1 N l Y 3 R p b 2 4 x L 2 R h d G 9 z U m V 0 b y 9 B d X R v U m V t b 3 Z l Z E N v b H V t b n M x L n t F T U l T T 1 J B L D F 9 J n F 1 b 3 Q 7 L C Z x d W 9 0 O 1 N l Y 3 R p b 2 4 x L 2 R h d G 9 z U m V 0 b y 9 B d X R v U m V t b 3 Z l Z E N v b H V t b n M x L n t D b 2 x 1 b W 4 z L D J 9 J n F 1 b 3 Q 7 L C Z x d W 9 0 O 1 N l Y 3 R p b 2 4 x L 2 R h d G 9 z U m V 0 b y 9 B d X R v U m V t b 3 Z l Z E N v b H V t b n M x L n t Q U k V D S U 8 s M 3 0 m c X V v d D s s J n F 1 b 3 Q 7 U 2 V j d G l v b j E v Z G F 0 b 3 N S Z X R v L 0 F 1 d G 9 S Z W 1 v d m V k Q 2 9 s d W 1 u c z E u e 1 Z B T E 9 S I E N J R V J S R S B B T l Q s N H 0 m c X V v d D s s J n F 1 b 3 Q 7 U 2 V j d G l v b j E v Z G F 0 b 3 N S Z X R v L 0 F 1 d G 9 S Z W 1 v d m V k Q 2 9 s d W 1 u c z E u e 0 N v b H V t b j Y s N X 0 m c X V v d D s s J n F 1 b 3 Q 7 U 2 V j d G l v b j E v Z G F 0 b 3 N S Z X R v L 0 F 1 d G 9 S Z W 1 v d m V k Q 2 9 s d W 1 u c z E u e 0 N v b H V t b j c s N n 0 m c X V v d D s s J n F 1 b 3 Q 7 U 2 V j d G l v b j E v Z G F 0 b 3 N S Z X R v L 0 F 1 d G 9 S Z W 1 v d m V k Q 2 9 s d W 1 u c z E u e 0 N v b H V t b j g s N 3 0 m c X V v d D s s J n F 1 b 3 Q 7 U 2 V j d G l v b j E v Z G F 0 b 3 N S Z X R v L 0 F 1 d G 9 S Z W 1 v d m V k Q 2 9 s d W 1 u c z E u e 0 N v b H V t b j k s O H 0 m c X V v d D s s J n F 1 b 3 Q 7 U 2 V j d G l v b j E v Z G F 0 b 3 N S Z X R v L 0 F 1 d G 9 S Z W 1 v d m V k Q 2 9 s d W 1 u c z E u e 0 N v b H V t b j E w L D l 9 J n F 1 b 3 Q 7 L C Z x d W 9 0 O 1 N l Y 3 R p b 2 4 x L 2 R h d G 9 z U m V 0 b y 9 B d X R v U m V t b 3 Z l Z E N v b H V t b n M x L n t D b 2 x 1 b W 4 x M S w x M H 0 m c X V v d D s s J n F 1 b 3 Q 7 U 2 V j d G l v b j E v Z G F 0 b 3 N S Z X R v L 0 F 1 d G 9 S Z W 1 v d m V k Q 2 9 s d W 1 u c z E u e 0 N v b H V t b j E y L D E x f S Z x d W 9 0 O y w m c X V v d D t T Z W N 0 a W 9 u M S 9 k Y X R v c 1 J l d G 8 v Q X V 0 b 1 J l b W 9 2 Z W R D b 2 x 1 b W 5 z M S 5 7 Q 2 9 s d W 1 u M T M s M T J 9 J n F 1 b 3 Q 7 L C Z x d W 9 0 O 1 N l Y 3 R p b 2 4 x L 2 R h d G 9 z U m V 0 b y 9 B d X R v U m V t b 3 Z l Z E N v b H V t b n M x L n t W Q V J J Q U N J w 5 N O L D E z f S Z x d W 9 0 O y w m c X V v d D t T Z W N 0 a W 9 u M S 9 k Y X R v c 1 J l d G 8 v Q X V 0 b 1 J l b W 9 2 Z W R D b 2 x 1 b W 5 z M S 5 7 Q 2 9 s d W 1 u M T U s M T R 9 J n F 1 b 3 Q 7 L C Z x d W 9 0 O 1 N l Y 3 R p b 2 4 x L 2 R h d G 9 z U m V 0 b y 9 B d X R v U m V t b 3 Z l Z E N v b H V t b n M x L n t D b 2 x 1 b W 4 x N i w x N X 0 m c X V v d D s s J n F 1 b 3 Q 7 U 2 V j d G l v b j E v Z G F 0 b 3 N S Z X R v L 0 F 1 d G 9 S Z W 1 v d m V k Q 2 9 s d W 1 u c z E u e 0 N v b H V t b j E 3 L D E 2 f S Z x d W 9 0 O y w m c X V v d D t T Z W N 0 a W 9 u M S 9 k Y X R v c 1 J l d G 8 v Q X V 0 b 1 J l b W 9 2 Z W R D b 2 x 1 b W 5 z M S 5 7 V k 9 M V U 1 F T i B D T 0 1 Q U k E s M T d 9 J n F 1 b 3 Q 7 L C Z x d W 9 0 O 1 N l Y 3 R p b 2 4 x L 2 R h d G 9 z U m V 0 b y 9 B d X R v U m V t b 3 Z l Z E N v b H V t b n M x L n t Q U k V D S U 8 g Q 0 9 N U F J B L D E 4 f S Z x d W 9 0 O y w m c X V v d D t T Z W N 0 a W 9 u M S 9 k Y X R v c 1 J l d G 8 v Q X V 0 b 1 J l b W 9 2 Z W R D b 2 x 1 b W 5 z M S 5 7 V k 9 M V U 1 F T i B W R U 5 U Q S w x O X 0 m c X V v d D s s J n F 1 b 3 Q 7 U 2 V j d G l v b j E v Z G F 0 b 3 N S Z X R v L 0 F 1 d G 9 S Z W 1 v d m V k Q 2 9 s d W 1 u c z E u e 1 B S R U N J T y B W R U 5 U Q S w y M H 0 m c X V v d D s s J n F 1 b 3 Q 7 U 2 V j d G l v b j E v Z G F 0 b 3 N S Z X R v L 0 F 1 d G 9 S Z W 1 v d m V k Q 2 9 s d W 1 u c z E u e 0 N v b H V t b j I y L D I x f S Z x d W 9 0 O 1 0 s J n F 1 b 3 Q 7 Q 2 9 s d W 1 u Q 2 9 1 b n Q m c X V v d D s 6 M j I s J n F 1 b 3 Q 7 S 2 V 5 Q 2 9 s d W 1 u T m F t Z X M m c X V v d D s 6 W 1 0 s J n F 1 b 3 Q 7 Q 2 9 s d W 1 u S W R l b n R p d G l l c y Z x d W 9 0 O z p b J n F 1 b 3 Q 7 U 2 V j d G l v b j E v Z G F 0 b 3 N S Z X R v L 0 F 1 d G 9 S Z W 1 v d m V k Q 2 9 s d W 1 u c z E u e 0 N v b H V t b j E s M H 0 m c X V v d D s s J n F 1 b 3 Q 7 U 2 V j d G l v b j E v Z G F 0 b 3 N S Z X R v L 0 F 1 d G 9 S Z W 1 v d m V k Q 2 9 s d W 1 u c z E u e 0 V N S V N P U k E s M X 0 m c X V v d D s s J n F 1 b 3 Q 7 U 2 V j d G l v b j E v Z G F 0 b 3 N S Z X R v L 0 F 1 d G 9 S Z W 1 v d m V k Q 2 9 s d W 1 u c z E u e 0 N v b H V t b j M s M n 0 m c X V v d D s s J n F 1 b 3 Q 7 U 2 V j d G l v b j E v Z G F 0 b 3 N S Z X R v L 0 F 1 d G 9 S Z W 1 v d m V k Q 2 9 s d W 1 u c z E u e 1 B S R U N J T y w z f S Z x d W 9 0 O y w m c X V v d D t T Z W N 0 a W 9 u M S 9 k Y X R v c 1 J l d G 8 v Q X V 0 b 1 J l b W 9 2 Z W R D b 2 x 1 b W 5 z M S 5 7 V k F M T 1 I g Q 0 l F U l J F I E F O V C w 0 f S Z x d W 9 0 O y w m c X V v d D t T Z W N 0 a W 9 u M S 9 k Y X R v c 1 J l d G 8 v Q X V 0 b 1 J l b W 9 2 Z W R D b 2 x 1 b W 5 z M S 5 7 Q 2 9 s d W 1 u N i w 1 f S Z x d W 9 0 O y w m c X V v d D t T Z W N 0 a W 9 u M S 9 k Y X R v c 1 J l d G 8 v Q X V 0 b 1 J l b W 9 2 Z W R D b 2 x 1 b W 5 z M S 5 7 Q 2 9 s d W 1 u N y w 2 f S Z x d W 9 0 O y w m c X V v d D t T Z W N 0 a W 9 u M S 9 k Y X R v c 1 J l d G 8 v Q X V 0 b 1 J l b W 9 2 Z W R D b 2 x 1 b W 5 z M S 5 7 Q 2 9 s d W 1 u O C w 3 f S Z x d W 9 0 O y w m c X V v d D t T Z W N 0 a W 9 u M S 9 k Y X R v c 1 J l d G 8 v Q X V 0 b 1 J l b W 9 2 Z W R D b 2 x 1 b W 5 z M S 5 7 Q 2 9 s d W 1 u O S w 4 f S Z x d W 9 0 O y w m c X V v d D t T Z W N 0 a W 9 u M S 9 k Y X R v c 1 J l d G 8 v Q X V 0 b 1 J l b W 9 2 Z W R D b 2 x 1 b W 5 z M S 5 7 Q 2 9 s d W 1 u M T A s O X 0 m c X V v d D s s J n F 1 b 3 Q 7 U 2 V j d G l v b j E v Z G F 0 b 3 N S Z X R v L 0 F 1 d G 9 S Z W 1 v d m V k Q 2 9 s d W 1 u c z E u e 0 N v b H V t b j E x L D E w f S Z x d W 9 0 O y w m c X V v d D t T Z W N 0 a W 9 u M S 9 k Y X R v c 1 J l d G 8 v Q X V 0 b 1 J l b W 9 2 Z W R D b 2 x 1 b W 5 z M S 5 7 Q 2 9 s d W 1 u M T I s M T F 9 J n F 1 b 3 Q 7 L C Z x d W 9 0 O 1 N l Y 3 R p b 2 4 x L 2 R h d G 9 z U m V 0 b y 9 B d X R v U m V t b 3 Z l Z E N v b H V t b n M x L n t D b 2 x 1 b W 4 x M y w x M n 0 m c X V v d D s s J n F 1 b 3 Q 7 U 2 V j d G l v b j E v Z G F 0 b 3 N S Z X R v L 0 F 1 d G 9 S Z W 1 v d m V k Q 2 9 s d W 1 u c z E u e 1 Z B U k l B Q 0 n D k 0 4 s M T N 9 J n F 1 b 3 Q 7 L C Z x d W 9 0 O 1 N l Y 3 R p b 2 4 x L 2 R h d G 9 z U m V 0 b y 9 B d X R v U m V t b 3 Z l Z E N v b H V t b n M x L n t D b 2 x 1 b W 4 x N S w x N H 0 m c X V v d D s s J n F 1 b 3 Q 7 U 2 V j d G l v b j E v Z G F 0 b 3 N S Z X R v L 0 F 1 d G 9 S Z W 1 v d m V k Q 2 9 s d W 1 u c z E u e 0 N v b H V t b j E 2 L D E 1 f S Z x d W 9 0 O y w m c X V v d D t T Z W N 0 a W 9 u M S 9 k Y X R v c 1 J l d G 8 v Q X V 0 b 1 J l b W 9 2 Z W R D b 2 x 1 b W 5 z M S 5 7 Q 2 9 s d W 1 u M T c s M T Z 9 J n F 1 b 3 Q 7 L C Z x d W 9 0 O 1 N l Y 3 R p b 2 4 x L 2 R h d G 9 z U m V 0 b y 9 B d X R v U m V t b 3 Z l Z E N v b H V t b n M x L n t W T 0 x V T U V O I E N P T V B S Q S w x N 3 0 m c X V v d D s s J n F 1 b 3 Q 7 U 2 V j d G l v b j E v Z G F 0 b 3 N S Z X R v L 0 F 1 d G 9 S Z W 1 v d m V k Q 2 9 s d W 1 u c z E u e 1 B S R U N J T y B D T 0 1 Q U k E s M T h 9 J n F 1 b 3 Q 7 L C Z x d W 9 0 O 1 N l Y 3 R p b 2 4 x L 2 R h d G 9 z U m V 0 b y 9 B d X R v U m V t b 3 Z l Z E N v b H V t b n M x L n t W T 0 x V T U V O I F Z F T l R B L D E 5 f S Z x d W 9 0 O y w m c X V v d D t T Z W N 0 a W 9 u M S 9 k Y X R v c 1 J l d G 8 v Q X V 0 b 1 J l b W 9 2 Z W R D b 2 x 1 b W 5 z M S 5 7 U F J F Q 0 l P I F Z F T l R B L D I w f S Z x d W 9 0 O y w m c X V v d D t T Z W N 0 a W 9 u M S 9 k Y X R v c 1 J l d G 8 v Q X V 0 b 1 J l b W 9 2 Z W R D b 2 x 1 b W 5 z M S 5 7 Q 2 9 s d W 1 u M j I s M j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X R v c 1 J l d G 8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b 3 N S Z X R v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9 z U m V 0 b y 9 D b 2 x 1 b W 5 h c y U y M G N v b i U y M G 5 v b W J y Z S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1 p Z W 5 0 b 3 M l M j B B Y 3 R p b n Z l c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U Y X J n Z X Q i I F Z h b H V l P S J z T W 9 2 a W 1 p Z W 5 0 b 3 N f Q W N 0 a W 5 2 Z X I i I C 8 + P E V u d H J 5 I F R 5 c G U 9 I k Z p b G x l Z E N v b X B s Z X R l U m V z d W x 0 V G 9 X b 3 J r c 2 h l Z X Q i I F Z h b H V l P S J s M S I g L z 4 8 R W 5 0 c n k g V H l w Z T 0 i R m l s b E N v d W 5 0 I i B W Y W x 1 Z T 0 i b D E 2 N D M i I C 8 + P E V u d H J 5 I F R 5 c G U 9 I k Z p b G x F c n J v c k N v Z G U i I F Z h b H V l P S J z V W 5 r b m 9 3 b i I g L z 4 8 R W 5 0 c n k g V H l w Z T 0 i R m l s b E V y c m 9 y Q 2 9 1 b n Q i I F Z h b H V l P S J s O T A 4 I i A v P j x F b n R y e S B U e X B l P S J G a W x s T G F z d F V w Z G F 0 Z W Q i I F Z h b H V l P S J k M j A y M i 0 x M C 0 y N 1 Q x N T o z O T o x N i 4 4 O D I 5 N j U z W i I g L z 4 8 R W 5 0 c n k g V H l w Z T 0 i R m l s b E N v b H V t b l R 5 c G V z I i B W Y W x 1 Z T 0 i c 0 N R b 0 d C Z 0 1 G Q l F V R i I g L z 4 8 R W 5 0 c n k g V H l w Z T 0 i U X V l c n l J R C I g V m F s d W U 9 I n M z M 2 F h N j h k M S 1 h Y m I z L T R l M D M t Y T I 2 Y y 0 1 N m I 4 O D R l Y z Q y Y j k i I C 8 + P E V u d H J 5 I F R 5 c G U 9 I k Z p b G x D b 2 x 1 b W 5 O Y W 1 l c y I g V m F s d W U 9 I n N b J n F 1 b 3 Q 7 R E F U R S Z x d W 9 0 O y w m c X V v d D t I T 1 V S J n F 1 b 3 Q 7 L C Z x d W 9 0 O 1 N Z T U J P T C Z x d W 9 0 O y w m c X V v d D t P U E V S Q V R J T 0 4 m c X V v d D s s J n F 1 b 3 Q 7 V E l U T E V T J n F 1 b 3 Q 7 L C Z x d W 9 0 O 1 Z B T F V F J n F 1 b 3 Q 7 L C Z x d W 9 0 O 0 N P T S Z x d W 9 0 O y w m c X V v d D t J V k E m c X V v d D s s J n F 1 b 3 Q 7 V E 9 U Q U w m c X V v d D t d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v d m l t a W V u d G 9 z I E F j d G l u d m V y L 0 F 1 d G 9 S Z W 1 v d m V k Q 2 9 s d W 1 u c z E u e 0 R B V E U s M H 0 m c X V v d D s s J n F 1 b 3 Q 7 U 2 V j d G l v b j E v T W 9 2 a W 1 p Z W 5 0 b 3 M g Q W N 0 a W 5 2 Z X I v Q X V 0 b 1 J l b W 9 2 Z W R D b 2 x 1 b W 5 z M S 5 7 S E 9 V U i w x f S Z x d W 9 0 O y w m c X V v d D t T Z W N 0 a W 9 u M S 9 N b 3 Z p b W l l b n R v c y B B Y 3 R p b n Z l c i 9 B d X R v U m V t b 3 Z l Z E N v b H V t b n M x L n t T W U 1 C T 0 w s M n 0 m c X V v d D s s J n F 1 b 3 Q 7 U 2 V j d G l v b j E v T W 9 2 a W 1 p Z W 5 0 b 3 M g Q W N 0 a W 5 2 Z X I v Q X V 0 b 1 J l b W 9 2 Z W R D b 2 x 1 b W 5 z M S 5 7 T 1 B F U k F U S U 9 O L D N 9 J n F 1 b 3 Q 7 L C Z x d W 9 0 O 1 N l Y 3 R p b 2 4 x L 0 1 v d m l t a W V u d G 9 z I E F j d G l u d m V y L 0 F 1 d G 9 S Z W 1 v d m V k Q 2 9 s d W 1 u c z E u e 1 R J V E x F U y w 0 f S Z x d W 9 0 O y w m c X V v d D t T Z W N 0 a W 9 u M S 9 N b 3 Z p b W l l b n R v c y B B Y 3 R p b n Z l c i 9 B d X R v U m V t b 3 Z l Z E N v b H V t b n M x L n t W Q U x V R S w 1 f S Z x d W 9 0 O y w m c X V v d D t T Z W N 0 a W 9 u M S 9 N b 3 Z p b W l l b n R v c y B B Y 3 R p b n Z l c i 9 B d X R v U m V t b 3 Z l Z E N v b H V t b n M x L n t D T 0 0 s N n 0 m c X V v d D s s J n F 1 b 3 Q 7 U 2 V j d G l v b j E v T W 9 2 a W 1 p Z W 5 0 b 3 M g Q W N 0 a W 5 2 Z X I v Q X V 0 b 1 J l b W 9 2 Z W R D b 2 x 1 b W 5 z M S 5 7 S V Z B L D d 9 J n F 1 b 3 Q 7 L C Z x d W 9 0 O 1 N l Y 3 R p b 2 4 x L 0 1 v d m l t a W V u d G 9 z I E F j d G l u d m V y L 0 F 1 d G 9 S Z W 1 v d m V k Q 2 9 s d W 1 u c z E u e 1 R P V E F M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0 1 v d m l t a W V u d G 9 z I E F j d G l u d m V y L 0 F 1 d G 9 S Z W 1 v d m V k Q 2 9 s d W 1 u c z E u e 0 R B V E U s M H 0 m c X V v d D s s J n F 1 b 3 Q 7 U 2 V j d G l v b j E v T W 9 2 a W 1 p Z W 5 0 b 3 M g Q W N 0 a W 5 2 Z X I v Q X V 0 b 1 J l b W 9 2 Z W R D b 2 x 1 b W 5 z M S 5 7 S E 9 V U i w x f S Z x d W 9 0 O y w m c X V v d D t T Z W N 0 a W 9 u M S 9 N b 3 Z p b W l l b n R v c y B B Y 3 R p b n Z l c i 9 B d X R v U m V t b 3 Z l Z E N v b H V t b n M x L n t T W U 1 C T 0 w s M n 0 m c X V v d D s s J n F 1 b 3 Q 7 U 2 V j d G l v b j E v T W 9 2 a W 1 p Z W 5 0 b 3 M g Q W N 0 a W 5 2 Z X I v Q X V 0 b 1 J l b W 9 2 Z W R D b 2 x 1 b W 5 z M S 5 7 T 1 B F U k F U S U 9 O L D N 9 J n F 1 b 3 Q 7 L C Z x d W 9 0 O 1 N l Y 3 R p b 2 4 x L 0 1 v d m l t a W V u d G 9 z I E F j d G l u d m V y L 0 F 1 d G 9 S Z W 1 v d m V k Q 2 9 s d W 1 u c z E u e 1 R J V E x F U y w 0 f S Z x d W 9 0 O y w m c X V v d D t T Z W N 0 a W 9 u M S 9 N b 3 Z p b W l l b n R v c y B B Y 3 R p b n Z l c i 9 B d X R v U m V t b 3 Z l Z E N v b H V t b n M x L n t W Q U x V R S w 1 f S Z x d W 9 0 O y w m c X V v d D t T Z W N 0 a W 9 u M S 9 N b 3 Z p b W l l b n R v c y B B Y 3 R p b n Z l c i 9 B d X R v U m V t b 3 Z l Z E N v b H V t b n M x L n t D T 0 0 s N n 0 m c X V v d D s s J n F 1 b 3 Q 7 U 2 V j d G l v b j E v T W 9 2 a W 1 p Z W 5 0 b 3 M g Q W N 0 a W 5 2 Z X I v Q X V 0 b 1 J l b W 9 2 Z W R D b 2 x 1 b W 5 z M S 5 7 S V Z B L D d 9 J n F 1 b 3 Q 7 L C Z x d W 9 0 O 1 N l Y 3 R p b 2 4 x L 0 1 v d m l t a W V u d G 9 z I E F j d G l u d m V y L 0 F 1 d G 9 S Z W 1 v d m V k Q 2 9 s d W 1 u c z E u e 1 R P V E F M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b 3 Z p b W l l b n R v c y U y M E F j d G l u d m V y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y Y 2 h p d m 8 l M j B k Z S U y M G V q Z W 1 w b G 8 8 L 0 l 0 Z W 1 Q Y X R o P j w v S X R l b U x v Y 2 F 0 a W 9 u P j x T d G F i b G V F b n R y a W V z P j x F b n R y e S B U e X B l P S J J c 1 B y a X Z h d G U i I F Z h b H V l P S J s M C I g L z 4 8 R W 5 0 c n k g V H l w Z T 0 i T G 9 h Z G V k V G 9 B b m F s e X N p c 1 N l c n Z p Y 2 V z I i B W Y W x 1 Z T 0 i b D A i I C 8 + P E V u d H J 5 I F R 5 c G U 9 I k Z p b G x T d G F 0 d X M i I F Z h b H V l P S J z Q 2 9 t c G x l d G U i I C 8 + P E V u d H J 5 I F R 5 c G U 9 I k Z p b G x M Y X N 0 V X B k Y X R l Z C I g V m F s d W U 9 I m Q y M D I y L T E w L T E 4 V D I w O j M 3 O j U x L j g x N j E x M z N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T G 9 h Z F R v U m V w b 3 J 0 R G l z Y W J s Z W Q i I F Z h b H V l P S J s M S I g L z 4 8 R W 5 0 c n k g V H l w Z T 0 i U X V l c n l H c m 9 1 c E l E I i B W Y W x 1 Z T 0 i c z k 5 N D B j N W J k L W Y 4 N m Y t N D M 4 N C 0 4 Y 2 U y L W U 3 N 2 N m Z D k 4 N T N l N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S I g L z 4 8 R W 5 0 c n k g V H l w Z T 0 i U m V z d W x 0 V H l w Z S I g V m F s d W U 9 I n N C a W 5 h c n k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B c m N o a X Z v J T I w Z G U l M j B l a m V t c G x v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y Y 2 h p d m 8 l M j B k Z S U y M G V q Z W 1 w b G 8 v T m F 2 Z W d h Y 2 k l Q z M l Q j N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c i V D M y V B M W 1 l d H J v M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R d W V y e U d y b 3 V w S U Q i I F Z h b H V l P S J z O T k 0 M G M 1 Y m Q t Z j g 2 Z i 0 0 M z g 0 L T h j Z T I t Z T c 3 Y 2 Z k O T g 1 M 2 U 0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J p b m F y e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I t M T A t M T h U M j A 6 M z c 6 N T E u O D E 2 M T E z M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Y X I l M j B h c m N o a X Z v J T I w Z G U l M j B l a m V t c G x v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l F 1 Z X J 5 R 3 J v d X B J R C I g V m F s d W U 9 I n N l N D F l O D V k Y y 1 h O T I w L T Q 4 O G U t O D d i Y S 0 3 N T k x M T g 5 O D c 2 Y j c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y L T E w L T E 4 V D I w O j M 3 O j U x L j g x N j E x M z N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W F y J T I w Y X J j a G l 2 b y U y M G R l J T I w Z W p l b X B s b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1 h c i U y M G F y Y 2 h p d m 8 8 L 0 l 0 Z W 1 Q Y X R o P j w v S X R l b U x v Y 2 F 0 a W 9 u P j x T d G F i b G V F b n R y a W V z P j x F b n R y e S B U e X B l P S J M b 2 F k V G 9 S Z X B v c n R E a X N h Y m x l Z C I g V m F s d W U 9 I m w x I i A v P j x F b n R y e S B U e X B l P S J R d W V y e U d y b 3 V w S U Q i I F Z h b H V l P S J z O T k 0 M G M 1 Y m Q t Z j g 2 Z i 0 0 M z g 0 L T h j Z T I t Z T c 3 Y 2 Z k O T g 1 M 2 U 0 I i A v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G d W 5 j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I t M T A t M T h U M j A 6 M z c 6 N T E u O D E 2 M T E z M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Y X I l M j B h c m N o a X Z v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t a W V u d G 9 z J T I w Q W N 0 a W 5 2 Z X I v Q X J j a G l 2 b 3 M l M j B v Y 3 V s d G 9 z J T I w Z m l s d H J h Z G 9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t a W V u d G 9 z J T I w Q W N 0 a W 5 2 Z X I v S W 5 2 b 2 N h c i U y M G Z 1 b m N p J U M z J U I z b i U y M H B l c n N v b m F s a X p h Z G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1 p Z W 5 0 b 3 M l M j B B Y 3 R p b n Z l c i 9 D b 2 x 1 b W 5 h c y U y M G N v b i U y M G 5 v b W J y Z S U y M G N h b W J p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t a W V u d G 9 z J T I w Q W N 0 a W 5 2 Z X I v T 3 R y Y X M l M j B j b 2 x 1 b W 5 h c y U y M H F 1 a X R h Z G F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t a W V u d G 9 z J T I w Q W N 0 a W 5 2 Z X I v Q 2 9 s d W 1 u Y S U y M G R l J T I w d G F i b G E l M j B l e H B h b m R p Z G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1 p Z W 5 0 b 3 M l M j B B Y 3 R p b n Z l c i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b W l l b n R v c y U y M E F j d G l u d m V y L 0 N v b H V t b m F z J T I w c X V p d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b W l l b n R v c y U y M E F j d G l u d m V y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t a W V u d G 9 z J T I w Q W N 0 a W 5 2 Z X I v V G l w b y U y M G N h b W J p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t a W V u d G 9 z J T I w Q W N 0 a W 5 2 Z X I v Q 2 9 s d W 1 u Y X M l M j B j b 2 4 l M j B u b 2 1 i c m U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t a W V u d G 9 z J T I w Q W N 0 a W 5 2 Z X I v V m F s b 3 I l M j B y Z W V t c G x h e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t a W V u d G 9 z J T I w Q W N 0 a W 5 2 Z X I v Q 2 9 s d W 1 u Y X M l M j B j b 2 4 l M j B u b 2 1 i c m U l M j B j Y W 1 i a W F k b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b W l l b n R v c y U y M E F j d G l u d m V y L 1 Z h b G 9 y J T I w c m V l b X B s Y X p h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1 p Z W 5 0 b 3 M l M j B B Y 3 R p b n Z l c i 9 D b 2 x 1 b W 5 h c y U y M H F 1 a X R h Z G F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t a W V u d G 9 z J T I w Q W N 0 a W 5 2 Z X I v V m F s b 3 I l M j B y Z W V t c G x h e m F k b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b W l l b n R v c y U y M E F j d G l u d m V y L 0 N v b H V t b m F z J T I w Y 2 9 u J T I w b m 9 t Y n J l J T I w Y 2 F t Y m l h Z G 8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1 p Z W 5 0 b 3 M l M j B B Y 3 R p b n Z l c i 9 W Y W x v c i U y M H J l Z W 1 w b G F 6 Y W R v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t a W V u d G 9 z J T I w Q W N 0 a W 5 2 Z X I v Q 2 9 s d W 1 u Y X M l M j B j b 2 4 l M j B u b 2 1 i c m U l M j B j Y W 1 i a W F k b z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b W l l b n R v c y U y M E F j d G l u d m V y L 1 Z h b G 9 y J T I w c m V l b X B s Y X p h Z G 8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1 p Z W 5 0 b 3 M l M j B B Y 3 R p b n Z l c i 9 D b 2 x 1 b W 5 h c y U y M G N v b i U y M G 5 v b W J y Z S U y M G N h b W J p Y W R v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t a W V u d G 9 z J T I w Q W N 0 a W 5 2 Z X I v V m F s b 3 I l M j B y Z W V t c G x h e m F k b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b W l l b n R v c y U y M E F j d G l u d m V y L 0 N v b H V t b m F z J T I w Y 2 9 u J T I w b m 9 t Y n J l J T I w Y 2 F t Y m l h Z G 8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1 p Z W 5 0 b 3 M l M j B B Y 3 R p b n Z l c i 9 W Y W x v c i U y M H J l Z W 1 w b G F 6 Y W R v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t a W V u d G 9 z J T I w Q W N 0 a W 5 2 Z X I v V m F s b 3 I l M j B y Z W V t c G x h e m F k b z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b W l l b n R v c y U y M E F j d G l u d m V y L 0 N v b H V t b m F z J T I w Y 2 9 u J T I w b m 9 t Y n J l J T I w Y 2 F t Y m l h Z G 8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1 p Z W 5 0 b 3 M l M j B B Y 3 R p b n Z l c i 9 W Y W x v c i U y M H J l Z W 1 w b G F 6 Y W R v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t a W V u d G 9 z J T I w Q W N 0 a W 5 2 Z X I v Q 2 9 s d W 1 u Y X M l M j B x d W l 0 Y W R h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b W l l b n R v c y U y M E F j d G l u d m V y L 1 R p c G 8 l M j B j Y W 1 i a W F k b z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Z H B 7 N / G c I k C Z U V n W C s G N e Q A A A A A C A A A A A A A D Z g A A w A A A A B A A A A B V Z y s d m G Z P O a R N q O k B g k u W A A A A A A S A A A C g A A A A E A A A A E K N E l Y v H T / i 9 J c 7 B e g Q g 6 R Q A A A A z r 0 S E / o 3 m j I 6 Z 2 f H A j P X r h B 2 D n x + 6 c j U 3 o K 2 q + 4 6 t r 4 h H j k l J g i u E U a + H x d 4 N 8 N E W U V + g x 8 m 5 4 T n L x S 6 Q Q C 0 f j + S 6 u b g F b M k Q g X 2 e m a a J 8 4 U A A A A B + H 3 D 1 D w G i 0 h R o Y J E C x J G T 4 v 8 U s = < / D a t a M a s h u p > 
</file>

<file path=customXml/itemProps1.xml><?xml version="1.0" encoding="utf-8"?>
<ds:datastoreItem xmlns:ds="http://schemas.openxmlformats.org/officeDocument/2006/customXml" ds:itemID="{443AD2FF-3109-4C19-B633-A9D530C53FD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ANALISIS</vt:lpstr>
      <vt:lpstr>DATOS_RETO</vt:lpstr>
      <vt:lpstr>TRADINGVIEW_DATA</vt:lpstr>
      <vt:lpstr>TRADINGVIEW_CDATA</vt:lpstr>
      <vt:lpstr>MOVES</vt:lpstr>
      <vt:lpstr>CHART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Osvaldo Hernández Morales</dc:creator>
  <cp:lastModifiedBy>Osvaldo Hernández Morales</cp:lastModifiedBy>
  <dcterms:created xsi:type="dcterms:W3CDTF">2022-10-11T17:59:26Z</dcterms:created>
  <dcterms:modified xsi:type="dcterms:W3CDTF">2022-11-01T20:51:24Z</dcterms:modified>
</cp:coreProperties>
</file>