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F7D41DC3-FB12-4B7A-A7EE-C0074EEEF7DD}" xr6:coauthVersionLast="47" xr6:coauthVersionMax="47" xr10:uidLastSave="{00000000-0000-0000-0000-000000000000}"/>
  <bookViews>
    <workbookView xWindow="-120" yWindow="-120" windowWidth="20730" windowHeight="11040" firstSheet="3" activeTab="3" xr2:uid="{602822C9-A359-48EE-900E-DEEC8F6F6A74}"/>
  </bookViews>
  <sheets>
    <sheet name="ANALISIS" sheetId="1" r:id="rId1"/>
    <sheet name="DATOS_RETO" sheetId="3" r:id="rId2"/>
    <sheet name="TRADINGVIEW_DATA" sheetId="5" r:id="rId3"/>
    <sheet name="TRADINGVIEW_CDATA" sheetId="15" r:id="rId4"/>
    <sheet name="MOVES" sheetId="7" r:id="rId5"/>
    <sheet name="DIN" sheetId="10" r:id="rId6"/>
    <sheet name="CHART" sheetId="9" r:id="rId7"/>
    <sheet name="Hoja1" sheetId="16" r:id="rId8"/>
  </sheets>
  <definedNames>
    <definedName name="_xlchart.v1.0" hidden="1">MOVES!$D$2:$D$740</definedName>
    <definedName name="_xlchart.v1.1" hidden="1">MOVES!$H$1</definedName>
    <definedName name="_xlchart.v1.2" hidden="1">MOVES!$H$2:$H$740</definedName>
    <definedName name="DatosExternos_1" localSheetId="1" hidden="1">DATOS_RETO!$A$1:$V$280</definedName>
    <definedName name="DatosExternos_1" localSheetId="4" hidden="1">MOVES!$A$1:$K$740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5" l="1"/>
  <c r="A9" i="15"/>
  <c r="A7" i="15"/>
  <c r="A8" i="15"/>
  <c r="A11" i="15"/>
  <c r="A6" i="15"/>
  <c r="A3" i="15"/>
  <c r="A10" i="15"/>
  <c r="A5" i="15"/>
  <c r="A4" i="15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E3" i="1" l="1"/>
  <c r="G3" i="1" s="1"/>
  <c r="F3" i="1" s="1"/>
  <c r="E2" i="1"/>
  <c r="S2" i="1" s="1"/>
  <c r="H3" i="1"/>
  <c r="N3" i="1"/>
  <c r="H2" i="1"/>
  <c r="N2" i="1"/>
  <c r="I2" i="1" l="1"/>
  <c r="S3" i="1"/>
  <c r="K3" i="1"/>
  <c r="K2" i="1"/>
  <c r="I3" i="1"/>
  <c r="G2" i="1"/>
  <c r="F2" i="1" s="1"/>
  <c r="M3" i="1" l="1"/>
  <c r="O3" i="1" s="1"/>
  <c r="P3" i="1" s="1"/>
  <c r="Q3" i="1" s="1"/>
  <c r="R3" i="1" s="1"/>
  <c r="M2" i="1"/>
  <c r="O2" i="1" s="1"/>
  <c r="P2" i="1" s="1"/>
  <c r="Q2" i="1" s="1"/>
  <c r="R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E902C-1E04-4085-91BD-AF945C578AFB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75E0C69-EF37-4711-98B4-54444F423F9B}" keepAlive="1" name="Consulta - datosReto" description="Conexión a la consulta 'datosReto' en el libro." type="5" refreshedVersion="8" background="1" saveData="1">
    <dbPr connection="Provider=Microsoft.Mashup.OleDb.1;Data Source=$Workbook$;Location=datosReto;Extended Properties=&quot;&quot;" command="SELECT * FROM [datosReto]"/>
  </connection>
  <connection id="3" xr16:uid="{DC8669D5-3CDF-4082-A4F6-C5001A5CB41E}" keepAlive="1" name="Consulta - Movimientos Actinver" description="Conexión a la consulta 'Movimientos Actinver' en el libro." type="5" refreshedVersion="8" background="1" saveData="1">
    <dbPr connection="Provider=Microsoft.Mashup.OleDb.1;Data Source=$Workbook$;Location=&quot;Movimientos Actinver&quot;;Extended Properties=&quot;&quot;" command="SELECT * FROM [Movimientos Actinver]"/>
  </connection>
  <connection id="4" xr16:uid="{6E8B1043-198B-4823-9A39-E568A1A6A64C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5" xr16:uid="{36364DF9-707D-4317-8E09-5743AFC989F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6" xr16:uid="{15289348-3C49-4EA4-820D-A11F6543EE4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<sst xmlns="http://schemas.openxmlformats.org/spreadsheetml/2006/main" count="4709" uniqueCount="1734">
  <si>
    <t>GOOGL</t>
  </si>
  <si>
    <t>Emisora</t>
  </si>
  <si>
    <t>Títulos</t>
  </si>
  <si>
    <t>Valor del Costo</t>
  </si>
  <si>
    <t>Costo</t>
  </si>
  <si>
    <t>Precio Actual</t>
  </si>
  <si>
    <t>Plus / Minusvalía</t>
  </si>
  <si>
    <t>% Comisión Venta</t>
  </si>
  <si>
    <t>% IVA Venta</t>
  </si>
  <si>
    <t>Column1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</si>
  <si>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</si>
  <si>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</si>
  <si>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</si>
  <si>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</si>
  <si>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</si>
  <si>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</si>
  <si>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</si>
  <si>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</si>
  <si>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</si>
  <si>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</si>
  <si>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</si>
  <si>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Column17</t>
  </si>
  <si>
    <t>Column22</t>
  </si>
  <si>
    <t>1A</t>
  </si>
  <si>
    <t>AAL</t>
  </si>
  <si>
    <t>*</t>
  </si>
  <si>
    <t/>
  </si>
  <si>
    <t>AAPL</t>
  </si>
  <si>
    <t>1I</t>
  </si>
  <si>
    <t>AAXJ</t>
  </si>
  <si>
    <t>ABNB</t>
  </si>
  <si>
    <t>52</t>
  </si>
  <si>
    <t>ACTDUAL</t>
  </si>
  <si>
    <t>B</t>
  </si>
  <si>
    <t>ACTI500</t>
  </si>
  <si>
    <t>ACTICOB</t>
  </si>
  <si>
    <t>ACTICRE</t>
  </si>
  <si>
    <t>ACTIG+2</t>
  </si>
  <si>
    <t>ACTIG+</t>
  </si>
  <si>
    <t>ACTIGOB</t>
  </si>
  <si>
    <t>ACTIMED</t>
  </si>
  <si>
    <t>ACTINMO</t>
  </si>
  <si>
    <t>1</t>
  </si>
  <si>
    <t>ACTINVR</t>
  </si>
  <si>
    <t>ACTIPLU</t>
  </si>
  <si>
    <t>ACTIREN</t>
  </si>
  <si>
    <t>ACTIVAR</t>
  </si>
  <si>
    <t>ACTOTAL</t>
  </si>
  <si>
    <t>ACWI</t>
  </si>
  <si>
    <t>AC</t>
  </si>
  <si>
    <t>AEROMEX</t>
  </si>
  <si>
    <t>AFRM</t>
  </si>
  <si>
    <t>AGUA</t>
  </si>
  <si>
    <t>ALFA</t>
  </si>
  <si>
    <t>A</t>
  </si>
  <si>
    <t>ALPEK</t>
  </si>
  <si>
    <t>ALSEA</t>
  </si>
  <si>
    <t>AMC</t>
  </si>
  <si>
    <t>AMD</t>
  </si>
  <si>
    <t>AMX</t>
  </si>
  <si>
    <t>L</t>
  </si>
  <si>
    <t>AMZN</t>
  </si>
  <si>
    <t>1B</t>
  </si>
  <si>
    <t>ANGELD</t>
  </si>
  <si>
    <t>10</t>
  </si>
  <si>
    <t>APA</t>
  </si>
  <si>
    <t>ARA</t>
  </si>
  <si>
    <t>ASUR</t>
  </si>
  <si>
    <t>ATER</t>
  </si>
  <si>
    <t>ATOS</t>
  </si>
  <si>
    <t>AUTLAN</t>
  </si>
  <si>
    <t>AXDX</t>
  </si>
  <si>
    <t>AXP</t>
  </si>
  <si>
    <t>AXTEL</t>
  </si>
  <si>
    <t>CPO</t>
  </si>
  <si>
    <t>AZTECA</t>
  </si>
  <si>
    <t>BABA</t>
  </si>
  <si>
    <t>N</t>
  </si>
  <si>
    <t>BACHOCO</t>
  </si>
  <si>
    <t>BAC</t>
  </si>
  <si>
    <t>BBBY</t>
  </si>
  <si>
    <t>BIL</t>
  </si>
  <si>
    <t>BIMBO</t>
  </si>
  <si>
    <t>BKCH</t>
  </si>
  <si>
    <t>BND</t>
  </si>
  <si>
    <t>BNGO</t>
  </si>
  <si>
    <t>BOLSA</t>
  </si>
  <si>
    <t>BOTZ</t>
  </si>
  <si>
    <t>BRKB</t>
  </si>
  <si>
    <t>BYND</t>
  </si>
  <si>
    <t>CCL1</t>
  </si>
  <si>
    <t>CEMEX</t>
  </si>
  <si>
    <t>1C</t>
  </si>
  <si>
    <t>CETETRC</t>
  </si>
  <si>
    <t>ISHRS</t>
  </si>
  <si>
    <t>CHDRAUI</t>
  </si>
  <si>
    <t>CIBR</t>
  </si>
  <si>
    <t>CMOCTEZ</t>
  </si>
  <si>
    <t>CMR</t>
  </si>
  <si>
    <t>COIN</t>
  </si>
  <si>
    <t>CORPTRC</t>
  </si>
  <si>
    <t>CRM</t>
  </si>
  <si>
    <t>CSCO</t>
  </si>
  <si>
    <t>CSPX</t>
  </si>
  <si>
    <t>CUERVO</t>
  </si>
  <si>
    <t>CULTIBA</t>
  </si>
  <si>
    <t>C</t>
  </si>
  <si>
    <t>CF</t>
  </si>
  <si>
    <t>DANHOS</t>
  </si>
  <si>
    <t>13</t>
  </si>
  <si>
    <t>DIABLOI</t>
  </si>
  <si>
    <t>DIA</t>
  </si>
  <si>
    <t>DIGITAL</t>
  </si>
  <si>
    <t>DINAMO</t>
  </si>
  <si>
    <t>DIS</t>
  </si>
  <si>
    <t>DKNG1</t>
  </si>
  <si>
    <t>DLRTRAC</t>
  </si>
  <si>
    <t>15</t>
  </si>
  <si>
    <t>DRIP</t>
  </si>
  <si>
    <t>DRIV</t>
  </si>
  <si>
    <t>DVN</t>
  </si>
  <si>
    <t>ECAR</t>
  </si>
  <si>
    <t>EDC</t>
  </si>
  <si>
    <t>EDUCA</t>
  </si>
  <si>
    <t>18</t>
  </si>
  <si>
    <t>EDZ</t>
  </si>
  <si>
    <t>ELEKTRA</t>
  </si>
  <si>
    <t>ESCALA</t>
  </si>
  <si>
    <t>ESFERA</t>
  </si>
  <si>
    <t>ESGMEX</t>
  </si>
  <si>
    <t>EWG</t>
  </si>
  <si>
    <t>EWZ</t>
  </si>
  <si>
    <t>FAS</t>
  </si>
  <si>
    <t>FAZ</t>
  </si>
  <si>
    <t>FEMSA</t>
  </si>
  <si>
    <t>UB</t>
  </si>
  <si>
    <t>UBD</t>
  </si>
  <si>
    <t>FIBRAHD</t>
  </si>
  <si>
    <t>FIBRAMQ</t>
  </si>
  <si>
    <t>12</t>
  </si>
  <si>
    <t>FIBRAPL</t>
  </si>
  <si>
    <t>14</t>
  </si>
  <si>
    <t>FIBRATC</t>
  </si>
  <si>
    <t>FIHO</t>
  </si>
  <si>
    <t>FINN</t>
  </si>
  <si>
    <t>FMTY</t>
  </si>
  <si>
    <t>FNOVA</t>
  </si>
  <si>
    <t>17</t>
  </si>
  <si>
    <t>FPLUS</t>
  </si>
  <si>
    <t>16</t>
  </si>
  <si>
    <t>FSHOP</t>
  </si>
  <si>
    <t>FUBO</t>
  </si>
  <si>
    <t>FUNO</t>
  </si>
  <si>
    <t>11</t>
  </si>
  <si>
    <t>F</t>
  </si>
  <si>
    <t>GAP</t>
  </si>
  <si>
    <t>GBM</t>
  </si>
  <si>
    <t>O</t>
  </si>
  <si>
    <t>GCARSO</t>
  </si>
  <si>
    <t>A1</t>
  </si>
  <si>
    <t>GCC</t>
  </si>
  <si>
    <t>GDX</t>
  </si>
  <si>
    <t>GENIUS</t>
  </si>
  <si>
    <t>21</t>
  </si>
  <si>
    <t>GENTERA</t>
  </si>
  <si>
    <t>GFAMSA</t>
  </si>
  <si>
    <t>GFINBUR</t>
  </si>
  <si>
    <t>GFNORTE</t>
  </si>
  <si>
    <t>GICSA</t>
  </si>
  <si>
    <t>GISSA</t>
  </si>
  <si>
    <t>GLD</t>
  </si>
  <si>
    <t>GMEXICO</t>
  </si>
  <si>
    <t>GME</t>
  </si>
  <si>
    <t>GMXT</t>
  </si>
  <si>
    <t>GM</t>
  </si>
  <si>
    <t>GOOG</t>
  </si>
  <si>
    <t>GPROFUT</t>
  </si>
  <si>
    <t>GRUMA</t>
  </si>
  <si>
    <t>GUSH</t>
  </si>
  <si>
    <t>HCITY</t>
  </si>
  <si>
    <t>HERDEZ</t>
  </si>
  <si>
    <t>HOMEX</t>
  </si>
  <si>
    <t>HOTEL</t>
  </si>
  <si>
    <t>IAU</t>
  </si>
  <si>
    <t>IB01</t>
  </si>
  <si>
    <t>IB1MXX</t>
  </si>
  <si>
    <t>ICH</t>
  </si>
  <si>
    <t>ICLN</t>
  </si>
  <si>
    <t>INDA</t>
  </si>
  <si>
    <t>INTC</t>
  </si>
  <si>
    <t>IVVPESO</t>
  </si>
  <si>
    <t>IVV</t>
  </si>
  <si>
    <t>IWM</t>
  </si>
  <si>
    <t>JNJ</t>
  </si>
  <si>
    <t>JNUG</t>
  </si>
  <si>
    <t>JPM</t>
  </si>
  <si>
    <t>KIMBER</t>
  </si>
  <si>
    <t>KOF</t>
  </si>
  <si>
    <t>UBL</t>
  </si>
  <si>
    <t>KO</t>
  </si>
  <si>
    <t>LABD</t>
  </si>
  <si>
    <t>LABU</t>
  </si>
  <si>
    <t>LAB</t>
  </si>
  <si>
    <t>LACOMER</t>
  </si>
  <si>
    <t>UBC</t>
  </si>
  <si>
    <t>LALA</t>
  </si>
  <si>
    <t>LCID</t>
  </si>
  <si>
    <t>LIT</t>
  </si>
  <si>
    <t>LIVEPOL</t>
  </si>
  <si>
    <t>C-1</t>
  </si>
  <si>
    <t>LMND</t>
  </si>
  <si>
    <t>LQDA</t>
  </si>
  <si>
    <t>MARA</t>
  </si>
  <si>
    <t>MAXIMO</t>
  </si>
  <si>
    <t>MAYA</t>
  </si>
  <si>
    <t>MCHI</t>
  </si>
  <si>
    <t>MEDICA</t>
  </si>
  <si>
    <t>MEGA</t>
  </si>
  <si>
    <t>META</t>
  </si>
  <si>
    <t>MEXTRAC</t>
  </si>
  <si>
    <t>9</t>
  </si>
  <si>
    <t>MFRISCO</t>
  </si>
  <si>
    <t>A-1</t>
  </si>
  <si>
    <t>MRNA</t>
  </si>
  <si>
    <t>MRO</t>
  </si>
  <si>
    <t>MSFT</t>
  </si>
  <si>
    <t>NAFTRAC</t>
  </si>
  <si>
    <t>NCLH</t>
  </si>
  <si>
    <t>NEMAK</t>
  </si>
  <si>
    <t>NFLX</t>
  </si>
  <si>
    <t>NIO</t>
  </si>
  <si>
    <t>NKE</t>
  </si>
  <si>
    <t>NKLA</t>
  </si>
  <si>
    <t>NU</t>
  </si>
  <si>
    <t>NVAX</t>
  </si>
  <si>
    <t>NVDA</t>
  </si>
  <si>
    <t>NVTA</t>
  </si>
  <si>
    <t>OMA</t>
  </si>
  <si>
    <t>OPORT1</t>
  </si>
  <si>
    <t>ORBIA</t>
  </si>
  <si>
    <t>OXY1</t>
  </si>
  <si>
    <t>PE&amp;OLES</t>
  </si>
  <si>
    <t>PFE</t>
  </si>
  <si>
    <t>PINFRA</t>
  </si>
  <si>
    <t>PLTR</t>
  </si>
  <si>
    <t>PLUG</t>
  </si>
  <si>
    <t>PSQ</t>
  </si>
  <si>
    <t>PYPL</t>
  </si>
  <si>
    <t>QCOM</t>
  </si>
  <si>
    <t>QLD</t>
  </si>
  <si>
    <t>QQQ</t>
  </si>
  <si>
    <t>QVGMEX</t>
  </si>
  <si>
    <t>QYLD</t>
  </si>
  <si>
    <t>Q</t>
  </si>
  <si>
    <t>RIOT</t>
  </si>
  <si>
    <t>ROBOTIK</t>
  </si>
  <si>
    <t>ROKU</t>
  </si>
  <si>
    <t>R</t>
  </si>
  <si>
    <t>SALUD</t>
  </si>
  <si>
    <t>SBUX</t>
  </si>
  <si>
    <t>SHOP</t>
  </si>
  <si>
    <t>SHV</t>
  </si>
  <si>
    <t>SHY</t>
  </si>
  <si>
    <t>SIMEC</t>
  </si>
  <si>
    <t>SLV</t>
  </si>
  <si>
    <t>SNAP</t>
  </si>
  <si>
    <t>SOFI</t>
  </si>
  <si>
    <t>SORIANA</t>
  </si>
  <si>
    <t>SOXL</t>
  </si>
  <si>
    <t>SOXS</t>
  </si>
  <si>
    <t>SOXX</t>
  </si>
  <si>
    <t>SPCE</t>
  </si>
  <si>
    <t>SPLG</t>
  </si>
  <si>
    <t>SPORT</t>
  </si>
  <si>
    <t>S</t>
  </si>
  <si>
    <t>SPXL</t>
  </si>
  <si>
    <t>SPXS</t>
  </si>
  <si>
    <t>SPY</t>
  </si>
  <si>
    <t>SQQQ</t>
  </si>
  <si>
    <t>SQ</t>
  </si>
  <si>
    <t>SRET1</t>
  </si>
  <si>
    <t>TAL</t>
  </si>
  <si>
    <t>TAN</t>
  </si>
  <si>
    <t>TECL</t>
  </si>
  <si>
    <t>TECS</t>
  </si>
  <si>
    <t>TEMATIK</t>
  </si>
  <si>
    <t>TERRA</t>
  </si>
  <si>
    <t>TGT</t>
  </si>
  <si>
    <t>TLEVISA</t>
  </si>
  <si>
    <t>TMM</t>
  </si>
  <si>
    <t>TQQQ</t>
  </si>
  <si>
    <t>TRAXION</t>
  </si>
  <si>
    <t>TSLA</t>
  </si>
  <si>
    <t>TWTR</t>
  </si>
  <si>
    <t>TZA</t>
  </si>
  <si>
    <t>T</t>
  </si>
  <si>
    <t>UBER</t>
  </si>
  <si>
    <t>UDITRAC</t>
  </si>
  <si>
    <t>UNG</t>
  </si>
  <si>
    <t>UPST</t>
  </si>
  <si>
    <t>USO</t>
  </si>
  <si>
    <t>VALUEGF</t>
  </si>
  <si>
    <t>VASCONI</t>
  </si>
  <si>
    <t>VEA</t>
  </si>
  <si>
    <t>VESTA</t>
  </si>
  <si>
    <t>VGK</t>
  </si>
  <si>
    <t>VGT</t>
  </si>
  <si>
    <t>VINTE</t>
  </si>
  <si>
    <t>VISTA</t>
  </si>
  <si>
    <t>VIXY</t>
  </si>
  <si>
    <t>VMEX</t>
  </si>
  <si>
    <t>19</t>
  </si>
  <si>
    <t>VNQ</t>
  </si>
  <si>
    <t>VOLAR</t>
  </si>
  <si>
    <t>VOO</t>
  </si>
  <si>
    <t>VRM</t>
  </si>
  <si>
    <t>VTI</t>
  </si>
  <si>
    <t>VT</t>
  </si>
  <si>
    <t>VUAA</t>
  </si>
  <si>
    <t>VWO</t>
  </si>
  <si>
    <t>VYM</t>
  </si>
  <si>
    <t>WALMEX</t>
  </si>
  <si>
    <t>WBD</t>
  </si>
  <si>
    <t>WISH</t>
  </si>
  <si>
    <t>WMT</t>
  </si>
  <si>
    <t>XLE</t>
  </si>
  <si>
    <t>XLF</t>
  </si>
  <si>
    <t>XLK</t>
  </si>
  <si>
    <t>XLV</t>
  </si>
  <si>
    <t>XOM</t>
  </si>
  <si>
    <t>XPEV</t>
  </si>
  <si>
    <t>X</t>
  </si>
  <si>
    <t>YANG</t>
  </si>
  <si>
    <t>YINN</t>
  </si>
  <si>
    <t>ZM</t>
  </si>
  <si>
    <t>EMISORA</t>
  </si>
  <si>
    <t>PRECIO</t>
  </si>
  <si>
    <t>VALOR CIERRE ANT</t>
  </si>
  <si>
    <t>VARIACIÓN</t>
  </si>
  <si>
    <t>VOLUMEN COMPRA</t>
  </si>
  <si>
    <t>PRECIO COMPRA</t>
  </si>
  <si>
    <t>VOLUMEN VENTA</t>
  </si>
  <si>
    <t>PRECIO VENTA</t>
  </si>
  <si>
    <t>% de variación hoy</t>
  </si>
  <si>
    <t>% de variación Plusvalia</t>
  </si>
  <si>
    <t>% Costo Venta</t>
  </si>
  <si>
    <t>Costo Venta</t>
  </si>
  <si>
    <t xml:space="preserve">Venta </t>
  </si>
  <si>
    <t>Venta Neta</t>
  </si>
  <si>
    <t>Ganancia Neta</t>
  </si>
  <si>
    <t>% Ganancia Neta</t>
  </si>
  <si>
    <t>Precio Venta Sugerido</t>
  </si>
  <si>
    <t>Comisión Venta</t>
  </si>
  <si>
    <t>IVA Venta</t>
  </si>
  <si>
    <t>Fecha</t>
  </si>
  <si>
    <t>Columna2</t>
  </si>
  <si>
    <t>Precio</t>
  </si>
  <si>
    <t>% de cambio</t>
  </si>
  <si>
    <t>% de cambio2</t>
  </si>
  <si>
    <t>Rating técnico2 elementos</t>
  </si>
  <si>
    <t>Valoración de medias móviles2 elementos</t>
  </si>
  <si>
    <t>Valoración de los osciladoresNeutro</t>
  </si>
  <si>
    <t>Columna1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</si>
  <si>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</si>
  <si>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</si>
  <si>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</si>
  <si>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</si>
  <si>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</si>
  <si>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</si>
  <si>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</si>
  <si>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</si>
  <si>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</si>
  <si>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</si>
  <si>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</si>
  <si>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</si>
  <si>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</si>
  <si>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</si>
  <si>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</si>
  <si>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GMXTDGMEXICO TRANSPORTES SAB DE CV https://s3-symbol-logo.tradingview.com/grupo-mexico-sab-de-cv.svg</t>
  </si>
  <si>
    <t>33.94MXN</t>
  </si>
  <si>
    <t>Buy</t>
  </si>
  <si>
    <t>59.95 N</t>
  </si>
  <si>
    <t>—</t>
  </si>
  <si>
    <t>14.65M</t>
  </si>
  <si>
    <t>32.20579746 N</t>
  </si>
  <si>
    <t>34.06420324 N</t>
  </si>
  <si>
    <t>0.08422965 B</t>
  </si>
  <si>
    <t>431.65K</t>
  </si>
  <si>
    <t>0.69MXN</t>
  </si>
  <si>
    <t>BNGODBIONANO GENOMICS INC https://s3-symbol-logo.tradingview.com/bionano-genomics.svg</t>
  </si>
  <si>
    <t>43.55MXN</t>
  </si>
  <si>
    <t>51.04 N</t>
  </si>
  <si>
    <t>2.787K</t>
  </si>
  <si>
    <t>32.77961021 N</t>
  </si>
  <si>
    <t>52.08538949 N</t>
  </si>
  <si>
    <t>-2.1607995 B</t>
  </si>
  <si>
    <t>-0.45MXN</t>
  </si>
  <si>
    <t>ASUR/BDGPO AEROPORTUARIO DEL SURESTE SAB https://s3-symbol-logo.tradingview.com/gpo-aeroportuario-del-sureste.svg</t>
  </si>
  <si>
    <t>419.03MXN</t>
  </si>
  <si>
    <t>50.69 N</t>
  </si>
  <si>
    <t>24.571M</t>
  </si>
  <si>
    <t>390.61710092 N</t>
  </si>
  <si>
    <t>448.10289908 N</t>
  </si>
  <si>
    <t>-3.25722311 B</t>
  </si>
  <si>
    <t>58.637K</t>
  </si>
  <si>
    <t>2.68MXN</t>
  </si>
  <si>
    <t>LACOMER/UBCDLACOMER SAB DE CV https://s3-symbol-logo.tradingview.com/lacomer-sab-de-cv.svg</t>
  </si>
  <si>
    <t>36.33MXN</t>
  </si>
  <si>
    <t>52.24 N</t>
  </si>
  <si>
    <t>927.723K</t>
  </si>
  <si>
    <t>34.75850953 N</t>
  </si>
  <si>
    <t>37.55849017 N</t>
  </si>
  <si>
    <t>0.37708097 B</t>
  </si>
  <si>
    <t>25.536K</t>
  </si>
  <si>
    <t>-0.66MXN</t>
  </si>
  <si>
    <t>NFLXDNETFLIX INC https://s3-symbol-logo.tradingview.com/netflix.svg</t>
  </si>
  <si>
    <t>4768.00MXN</t>
  </si>
  <si>
    <t>52.66 N</t>
  </si>
  <si>
    <t>28.608K</t>
  </si>
  <si>
    <t>4384.09530231 N</t>
  </si>
  <si>
    <t>5019.25870769 N</t>
  </si>
  <si>
    <t>60.98449481 B</t>
  </si>
  <si>
    <t>0.00MXN</t>
  </si>
  <si>
    <t>RCLDROYAL CARIBBEAN GROUP https://s3-symbol-logo.tradingview.com/royal-caribbean-cruises.svg</t>
  </si>
  <si>
    <t>911.00MXN</t>
  </si>
  <si>
    <t>Neutro</t>
  </si>
  <si>
    <t>52.95 N</t>
  </si>
  <si>
    <t>71.969K</t>
  </si>
  <si>
    <t>785.28790778 N</t>
  </si>
  <si>
    <t>1048.84509422 N</t>
  </si>
  <si>
    <t>-1.81317077 S</t>
  </si>
  <si>
    <t>3.00MXN</t>
  </si>
  <si>
    <t>AXTEL/CPODAXTEL SAB DE CV https://s3-symbol-logo.tradingview.com/axtel-sab-de-cv.svg</t>
  </si>
  <si>
    <t>1.47MXN</t>
  </si>
  <si>
    <t>55.75 N</t>
  </si>
  <si>
    <t>46.173K</t>
  </si>
  <si>
    <t>1.31709814 N</t>
  </si>
  <si>
    <t>1.55390186 N</t>
  </si>
  <si>
    <t>0.01429637 B</t>
  </si>
  <si>
    <t>31.41K</t>
  </si>
  <si>
    <t>0.03MXN</t>
  </si>
  <si>
    <t>GOLD/NDBARRICK GOLD CORPORATION https://s3-symbol-logo.tradingview.com/barrick-gold.svg</t>
  </si>
  <si>
    <t>320.00MXN</t>
  </si>
  <si>
    <t>58.35 N</t>
  </si>
  <si>
    <t>6.72K</t>
  </si>
  <si>
    <t>285.14577618 N</t>
  </si>
  <si>
    <t>328.04722582 N</t>
  </si>
  <si>
    <t>0.32814948 B</t>
  </si>
  <si>
    <t>AUTLAN/BDCIA MINERA AUTLAN SAB DE CV https://s3-symbol-logo.tradingview.com/cia-minera-autlan-sab-de-cv.svg</t>
  </si>
  <si>
    <t>16.88MXN</t>
  </si>
  <si>
    <t>57.92 N</t>
  </si>
  <si>
    <t>6.803K</t>
  </si>
  <si>
    <t>16.69141443 N</t>
  </si>
  <si>
    <t>17.20258567 N</t>
  </si>
  <si>
    <t>0.17842718 S</t>
  </si>
  <si>
    <t>-0.02MXN</t>
  </si>
  <si>
    <t>COINDCOINBASE GLOBAL INC https://s3-symbol-logo.tradingview.com/coinbase.svg</t>
  </si>
  <si>
    <t>1400.00MXN</t>
  </si>
  <si>
    <t>50.20 N</t>
  </si>
  <si>
    <t>26.6K</t>
  </si>
  <si>
    <t>1171.22174407 N</t>
  </si>
  <si>
    <t>1640.92825593 N</t>
  </si>
  <si>
    <t>-11.71354979 B</t>
  </si>
  <si>
    <t>10.00MXN</t>
  </si>
  <si>
    <t>FPLUS/16DBANCO AZTECA SA (MEXICO) REIT https://s3-symbol-logo.tradingview.com/banco-azteca-sa-mexico.svg</t>
  </si>
  <si>
    <t>8.00MXN</t>
  </si>
  <si>
    <t>Strong Buy</t>
  </si>
  <si>
    <t>56.28 N</t>
  </si>
  <si>
    <t>17.336K</t>
  </si>
  <si>
    <t>7.22016921 N</t>
  </si>
  <si>
    <t>8.29083089 N</t>
  </si>
  <si>
    <t>-0.10285461 B</t>
  </si>
  <si>
    <t>2.167K</t>
  </si>
  <si>
    <t>0.23MXN</t>
  </si>
  <si>
    <t>MRODMARATHON OIL CORPORATION https://s3-symbol-logo.tradingview.com/marathon-oil.svg</t>
  </si>
  <si>
    <t>575.00MXN</t>
  </si>
  <si>
    <t>67.57 N</t>
  </si>
  <si>
    <t>48.3K</t>
  </si>
  <si>
    <t>422.270157 N</t>
  </si>
  <si>
    <t>591.809841 N</t>
  </si>
  <si>
    <t>9.69921101 B</t>
  </si>
  <si>
    <t>3.01MXN</t>
  </si>
  <si>
    <t>XOMDEXXON MOBIL CORPORATION https://s3-symbol-logo.tradingview.com/exxon.svg</t>
  </si>
  <si>
    <t>2070.00MXN</t>
  </si>
  <si>
    <t>69.23 N</t>
  </si>
  <si>
    <t>273.24K</t>
  </si>
  <si>
    <t>1663.14843351 N</t>
  </si>
  <si>
    <t>2069.47256649 S</t>
  </si>
  <si>
    <t>23.13812285 B</t>
  </si>
  <si>
    <t>35.00MXN</t>
  </si>
  <si>
    <t>NEMAK/ADNEMAK SAB DE CV https://s3-symbol-logo.tradingview.com/nemak-sab-de-cv.svg</t>
  </si>
  <si>
    <t>4.74MXN</t>
  </si>
  <si>
    <t>55.97 N</t>
  </si>
  <si>
    <t>1.584M</t>
  </si>
  <si>
    <t>4.15656689 N</t>
  </si>
  <si>
    <t>4.99743311 N</t>
  </si>
  <si>
    <t>0.00641413 B</t>
  </si>
  <si>
    <t>334.081K</t>
  </si>
  <si>
    <t>0.02MXN</t>
  </si>
  <si>
    <t>GCARSO/A1DGRUPO CARSO SAB DE CV https://s3-symbol-logo.tradingview.com/grupo-carso-sab-de-cv.svg</t>
  </si>
  <si>
    <t>74.78MXN</t>
  </si>
  <si>
    <t>52.31 N</t>
  </si>
  <si>
    <t>267.712K</t>
  </si>
  <si>
    <t>70.56145028 N</t>
  </si>
  <si>
    <t>77.79554902 N</t>
  </si>
  <si>
    <t>0.17482371 B</t>
  </si>
  <si>
    <t>3.58K</t>
  </si>
  <si>
    <t>-0.62MXN</t>
  </si>
  <si>
    <t>FMTY/14DBANCO INVEX S.A. REIT https://s3-symbol-logo.tradingview.com/banco-invex-sa.svg</t>
  </si>
  <si>
    <t>12.41MXN</t>
  </si>
  <si>
    <t>71.31 N</t>
  </si>
  <si>
    <t>92.057K</t>
  </si>
  <si>
    <t>12.08622135 N</t>
  </si>
  <si>
    <t>12.38077865 S</t>
  </si>
  <si>
    <t>0.06844563 B</t>
  </si>
  <si>
    <t>7.418K</t>
  </si>
  <si>
    <t>0.06MXN</t>
  </si>
  <si>
    <t>HERDEZDGRUPO HERDEZ https://s3-symbol-logo.tradingview.com/grupo-herdez-sab-de-cv.svg</t>
  </si>
  <si>
    <t>34.38MXN</t>
  </si>
  <si>
    <t>244.511K</t>
  </si>
  <si>
    <t>30.5672809 N</t>
  </si>
  <si>
    <t>37.3187193 N</t>
  </si>
  <si>
    <t>0.8120989 S</t>
  </si>
  <si>
    <t>7.112K</t>
  </si>
  <si>
    <t>-0.22MXN</t>
  </si>
  <si>
    <t>BACHOCO/BDINDUSTRIAS BACHOCO SAB DE CV https://s3-symbol-logo.tradingview.com/industrias-bachoco.svg</t>
  </si>
  <si>
    <t>80.40MXN</t>
  </si>
  <si>
    <t>61.79 N</t>
  </si>
  <si>
    <t>593.754K</t>
  </si>
  <si>
    <t>76.84951817 N</t>
  </si>
  <si>
    <t>81.00248153 N</t>
  </si>
  <si>
    <t>0.03807377 B</t>
  </si>
  <si>
    <t>7.385K</t>
  </si>
  <si>
    <t>-0.03MXN</t>
  </si>
  <si>
    <t>GENTERADGENTERA SAB DE CV https://s3-symbol-logo.tradingview.com/gentera-sab-de-cv.svg</t>
  </si>
  <si>
    <t>17.26MXN</t>
  </si>
  <si>
    <t>56.54 N</t>
  </si>
  <si>
    <t>1.54M</t>
  </si>
  <si>
    <t>16.03690172 N</t>
  </si>
  <si>
    <t>17.89909848 N</t>
  </si>
  <si>
    <t>0.20022978 B</t>
  </si>
  <si>
    <t>89.242K</t>
  </si>
  <si>
    <t>-0.07MXN</t>
  </si>
  <si>
    <t>AGUADGRUPO ROTOPLAS SAB DE CV https://s3-symbol-logo.tradingview.com/grupo-rotoplas-sab-de-cv.svg</t>
  </si>
  <si>
    <t>32.20MXN</t>
  </si>
  <si>
    <t>64.80 N</t>
  </si>
  <si>
    <t>2.304M</t>
  </si>
  <si>
    <t>26.41928361 N</t>
  </si>
  <si>
    <t>32.08571609 S</t>
  </si>
  <si>
    <t>0.74250065 B</t>
  </si>
  <si>
    <t>71.563K</t>
  </si>
  <si>
    <t>0.01MXN</t>
  </si>
  <si>
    <t>GCCDGRUPO CEMENTOS DE CHIHUAHUA https://s3-symbol-logo.tradingview.com/gcc-sab-de-cv.svg</t>
  </si>
  <si>
    <t>125.00MXN</t>
  </si>
  <si>
    <t>61.02 N</t>
  </si>
  <si>
    <t>5.348M</t>
  </si>
  <si>
    <t>111.91759058 N</t>
  </si>
  <si>
    <t>126.22840942 N</t>
  </si>
  <si>
    <t>1.54252118 B</t>
  </si>
  <si>
    <t>42.787K</t>
  </si>
  <si>
    <t>-0.46MXN</t>
  </si>
  <si>
    <t>SORIANA/BDORGANIZACION SORIANA SAB DE CV https://s3-symbol-logo.tradingview.com/organizacion-soriana-sab-de-cv.svg</t>
  </si>
  <si>
    <t>26.59MXN</t>
  </si>
  <si>
    <t>66.70 N</t>
  </si>
  <si>
    <t>10.716K</t>
  </si>
  <si>
    <t>23.38188362 N</t>
  </si>
  <si>
    <t>28.04711648 N</t>
  </si>
  <si>
    <t>0.98739411 B</t>
  </si>
  <si>
    <t>-0.88MXN</t>
  </si>
  <si>
    <t>TWTRDTWITTER INC https://s3-symbol-logo.tradingview.com/twitter.svg</t>
  </si>
  <si>
    <t>999.99MXN</t>
  </si>
  <si>
    <t>Sell</t>
  </si>
  <si>
    <t>68.08 N</t>
  </si>
  <si>
    <t>24K</t>
  </si>
  <si>
    <t>737.10358497 N</t>
  </si>
  <si>
    <t>1019.07741603 N</t>
  </si>
  <si>
    <t>43.83845892 B</t>
  </si>
  <si>
    <t>HOTELDGRUPO HOTELERO SANTA FE SAB DE CV https://s3-symbol-logo.tradingview.com/grupo-hotelero-santa-fe-sab-de-cv.svg</t>
  </si>
  <si>
    <t>3.98MXN</t>
  </si>
  <si>
    <t>61.55 N</t>
  </si>
  <si>
    <t>179.315K</t>
  </si>
  <si>
    <t>3.78984638 N</t>
  </si>
  <si>
    <t>3.97715362 S</t>
  </si>
  <si>
    <t>0.02342913 B</t>
  </si>
  <si>
    <t>45.054K</t>
  </si>
  <si>
    <t>R/ADREGIONAL SAB DE CV https://s3-symbol-logo.tradingview.com/regional-sab-de-cv.svg</t>
  </si>
  <si>
    <t>118.34MXN</t>
  </si>
  <si>
    <t>59.37 N</t>
  </si>
  <si>
    <t>2.02M</t>
  </si>
  <si>
    <t>108.18200214 N</t>
  </si>
  <si>
    <t>120.90699786 N</t>
  </si>
  <si>
    <t>2.18956282 B</t>
  </si>
  <si>
    <t>17.071K</t>
  </si>
  <si>
    <t>-0.80MXN</t>
  </si>
  <si>
    <t>GFINBUR/ODGRUPO FINANCIERO INBURSA SAB DE CV https://s3-symbol-logo.tradingview.com/grupo-financiero-inbursa-sab-de-cv.svg</t>
  </si>
  <si>
    <t>34.51MXN</t>
  </si>
  <si>
    <t>54.03 N</t>
  </si>
  <si>
    <t>8.858M</t>
  </si>
  <si>
    <t>31.36952579 N</t>
  </si>
  <si>
    <t>35.32047461 N</t>
  </si>
  <si>
    <t>0.08150429 B</t>
  </si>
  <si>
    <t>256.686K</t>
  </si>
  <si>
    <t>-0.89MXN</t>
  </si>
  <si>
    <t>PE_OLESDINDUSTRIAS PENOLES S.A.B. DE C.V. https://s3-symbol-logo.tradingview.com/industrias-penoles-sab-de-cv.svg</t>
  </si>
  <si>
    <t>223.10MXN</t>
  </si>
  <si>
    <t>61.73 N</t>
  </si>
  <si>
    <t>6.865M</t>
  </si>
  <si>
    <t>162.02498455 N</t>
  </si>
  <si>
    <t>241.50101545 N</t>
  </si>
  <si>
    <t>9.72620121 B</t>
  </si>
  <si>
    <t>30.771K</t>
  </si>
  <si>
    <t>-6.37MXN</t>
  </si>
  <si>
    <t>HOMEXDDESARROLLADORA HOMEX https://s3-symbol-logo.tradingview.com/desarrolladora-homex-sab-de-cv.svg</t>
  </si>
  <si>
    <t>0.029MXN</t>
  </si>
  <si>
    <t>49.98 N</t>
  </si>
  <si>
    <t>0.02656697 N</t>
  </si>
  <si>
    <t>0.03023303 N</t>
  </si>
  <si>
    <t>-0.0003686 B</t>
  </si>
  <si>
    <t>7.984K</t>
  </si>
  <si>
    <t>0.001MXN</t>
  </si>
  <si>
    <t>MUDMICRON TECHNOLOGY INC https://s3-symbol-logo.tradingview.com/micron-technology.svg</t>
  </si>
  <si>
    <t>1104.99MXN</t>
  </si>
  <si>
    <t>54.75 N</t>
  </si>
  <si>
    <t>2.231M</t>
  </si>
  <si>
    <t>957.32056095 N</t>
  </si>
  <si>
    <t>1146.91745005 N</t>
  </si>
  <si>
    <t>-21.04146946 B</t>
  </si>
  <si>
    <t>2.019K</t>
  </si>
  <si>
    <t>0.99MXN</t>
  </si>
  <si>
    <t>DANHOS/13DBANCO NACIONAL DE MEXICO S.A. REIT https://s3-symbol-logo.tradingview.com/banco-nacional-de-mexico-sa.svg</t>
  </si>
  <si>
    <t>23.88MXN</t>
  </si>
  <si>
    <t>49.27 N</t>
  </si>
  <si>
    <t>172.485K</t>
  </si>
  <si>
    <t>23.63023993 N</t>
  </si>
  <si>
    <t>24.48376017 N</t>
  </si>
  <si>
    <t>0.1208296 S</t>
  </si>
  <si>
    <t>7.223K</t>
  </si>
  <si>
    <t>-0.27MXN</t>
  </si>
  <si>
    <t>SNAPDSNAP INC https://s3-symbol-logo.tradingview.com/snap.svg</t>
  </si>
  <si>
    <t>223.18MXN</t>
  </si>
  <si>
    <t>52.00 N</t>
  </si>
  <si>
    <t>25.889K</t>
  </si>
  <si>
    <t>189.93730119 N</t>
  </si>
  <si>
    <t>250.58069581 N</t>
  </si>
  <si>
    <t>-3.34598374 B</t>
  </si>
  <si>
    <t>FCXDFREEPORT-MCMORAN INC https://s3-symbol-logo.tradingview.com/freeport-mcmoran.svg</t>
  </si>
  <si>
    <t>599.00MXN</t>
  </si>
  <si>
    <t>52.38 N</t>
  </si>
  <si>
    <t>421.696K</t>
  </si>
  <si>
    <t>522.23831252 N</t>
  </si>
  <si>
    <t>653.20869048 N</t>
  </si>
  <si>
    <t>-3.57321578 B</t>
  </si>
  <si>
    <t>-1.00MXN</t>
  </si>
  <si>
    <t>QCOMDQUALCOMM INC https://s3-symbol-logo.tradingview.com/qualcomm.svg</t>
  </si>
  <si>
    <t>2535.00MXN</t>
  </si>
  <si>
    <t>50.38 N</t>
  </si>
  <si>
    <t>626.145K</t>
  </si>
  <si>
    <t>2280.35444638 N</t>
  </si>
  <si>
    <t>2683.49956362 N</t>
  </si>
  <si>
    <t>-77.7337227 B</t>
  </si>
  <si>
    <t>17.67MXN</t>
  </si>
  <si>
    <t>DALDDELTA AIR LINES INC https://s3-symbol-logo.tradingview.com/delta-air-lines.svg</t>
  </si>
  <si>
    <t>615.45MXN</t>
  </si>
  <si>
    <t>49.48 N</t>
  </si>
  <si>
    <t>16.617K</t>
  </si>
  <si>
    <t>549.36296411 N</t>
  </si>
  <si>
    <t>681.94702889 N</t>
  </si>
  <si>
    <t>-14.70143708 B</t>
  </si>
  <si>
    <t>F 			 				FUNO/11DBANCO ACTINVER SA REIT</t>
  </si>
  <si>
    <t>21.04MXN</t>
  </si>
  <si>
    <t>49.05 N</t>
  </si>
  <si>
    <t>7.277M</t>
  </si>
  <si>
    <t>20.22365539 N</t>
  </si>
  <si>
    <t>22.52934471 N</t>
  </si>
  <si>
    <t>-0.05740842 S</t>
  </si>
  <si>
    <t>345.842K</t>
  </si>
  <si>
    <t>0.28MXN</t>
  </si>
  <si>
    <t>EDUCA/18DBANCO INVEX S.A. REIT https://s3-symbol-logo.tradingview.com/banco-invex-sa.svg</t>
  </si>
  <si>
    <t>59.00MXN</t>
  </si>
  <si>
    <t>31.33 N</t>
  </si>
  <si>
    <t>5.015K</t>
  </si>
  <si>
    <t>58.50 N</t>
  </si>
  <si>
    <t>59.70 N</t>
  </si>
  <si>
    <t>-0.19480627 B</t>
  </si>
  <si>
    <t>LIVEPOL/C-1DEL PUERTO DE LIVERPOOL SAB DE CV https://s3-symbol-logo.tradingview.com/el-puerto-de-liverpool-sab-de-cv.svg</t>
  </si>
  <si>
    <t>91.47MXN</t>
  </si>
  <si>
    <t>50.89 N</t>
  </si>
  <si>
    <t>4.698M</t>
  </si>
  <si>
    <t>84.11450146 N</t>
  </si>
  <si>
    <t>99.53649804 N</t>
  </si>
  <si>
    <t>-0.9203593 B</t>
  </si>
  <si>
    <t>51.356K</t>
  </si>
  <si>
    <t>1.60MXN</t>
  </si>
  <si>
    <t>CRMDSALESFORCE INC https://s3-symbol-logo.tradingview.com/salesforce.svg</t>
  </si>
  <si>
    <t>3131.26MXN</t>
  </si>
  <si>
    <t>5.245M</t>
  </si>
  <si>
    <t>2855.1151087 N</t>
  </si>
  <si>
    <t>3271.6788913 N</t>
  </si>
  <si>
    <t>-68.94769617 B</t>
  </si>
  <si>
    <t>1.675K</t>
  </si>
  <si>
    <t>-18.74MXN</t>
  </si>
  <si>
    <t>BIMBO/ADGRUPO BIMBO SAB DE CV https://s3-symbol-logo.tradingview.com/grupo-bimbo.svg</t>
  </si>
  <si>
    <t>71.27MXN</t>
  </si>
  <si>
    <t>45.71 N</t>
  </si>
  <si>
    <t>6.098M</t>
  </si>
  <si>
    <t>70.53836017 N</t>
  </si>
  <si>
    <t>74.66063843 N</t>
  </si>
  <si>
    <t>-0.25949032 S</t>
  </si>
  <si>
    <t>85.556K</t>
  </si>
  <si>
    <t>0.38MXN</t>
  </si>
  <si>
    <t>UALDUNITED AIRLINES HOLDINGS INC https://s3-symbol-logo.tradingview.com/united-airlines.svg</t>
  </si>
  <si>
    <t>710.05MXN</t>
  </si>
  <si>
    <t>48.95 N</t>
  </si>
  <si>
    <t>1.42K</t>
  </si>
  <si>
    <t>616.69753511 N</t>
  </si>
  <si>
    <t>820.34346289 N</t>
  </si>
  <si>
    <t>-18.07442736 B</t>
  </si>
  <si>
    <t>GAP/BDGPO AEROPORTUARIO DEL PACIFICO SAB https://s3-symbol-logo.tradingview.com/gpo-aeroportuario-del-pacifico.svg</t>
  </si>
  <si>
    <t>280.74MXN</t>
  </si>
  <si>
    <t>51.00 N</t>
  </si>
  <si>
    <t>16.145M</t>
  </si>
  <si>
    <t>255.46518954 N</t>
  </si>
  <si>
    <t>301.25280646 N</t>
  </si>
  <si>
    <t>-3.87954649 B</t>
  </si>
  <si>
    <t>57.51K</t>
  </si>
  <si>
    <t>1.24MXN</t>
  </si>
  <si>
    <t>KOF/UBLDCOCA-COLA FEMSA S.A.B. DE C.V. https://s3-symbol-logo.tradingview.com/coca-cola.svg</t>
  </si>
  <si>
    <t>120.90MXN</t>
  </si>
  <si>
    <t>48.77 N</t>
  </si>
  <si>
    <t>2.582M</t>
  </si>
  <si>
    <t>113.71448913 N</t>
  </si>
  <si>
    <t>129.32551087 N</t>
  </si>
  <si>
    <t>-0.61843322 B</t>
  </si>
  <si>
    <t>21.354K</t>
  </si>
  <si>
    <t>-0.99MXN</t>
  </si>
  <si>
    <t>WALMEXDWALMART DE MÉXICO Y CENTROAMÉRICA https://s3-symbol-logo.tradingview.com/walmart.svg</t>
  </si>
  <si>
    <t>72.24MXN</t>
  </si>
  <si>
    <t>49.36 N</t>
  </si>
  <si>
    <t>53.657M</t>
  </si>
  <si>
    <t>70.53031041 N</t>
  </si>
  <si>
    <t>76.08168939 N</t>
  </si>
  <si>
    <t>0.18941373 S</t>
  </si>
  <si>
    <t>742.757K</t>
  </si>
  <si>
    <t>-1.07MXN</t>
  </si>
  <si>
    <t>OMA/BDGRUPO AEROPORTUARIO DEL CENTRO NORT https://s3-symbol-logo.tradingview.com/grupo-aeroportuario-del-centro-nort.svg</t>
  </si>
  <si>
    <t>134.44MXN</t>
  </si>
  <si>
    <t>49.87 N</t>
  </si>
  <si>
    <t>9.704M</t>
  </si>
  <si>
    <t>126.45313565 N</t>
  </si>
  <si>
    <t>146.13786535 N</t>
  </si>
  <si>
    <t>-0.96765027 S</t>
  </si>
  <si>
    <t>72.181K</t>
  </si>
  <si>
    <t>2.28MXN</t>
  </si>
  <si>
    <t>NCLH/NDNORWEGIAN CRUISE LINE HLDGS LTD https://s3-symbol-logo.tradingview.com/norwegian-cruise-line.svg</t>
  </si>
  <si>
    <t>267.22MXN</t>
  </si>
  <si>
    <t>48.26 N</t>
  </si>
  <si>
    <t>1.311M</t>
  </si>
  <si>
    <t>236.87788677 N</t>
  </si>
  <si>
    <t>324.21211123 N</t>
  </si>
  <si>
    <t>-4.62333584 S</t>
  </si>
  <si>
    <t>4.905K</t>
  </si>
  <si>
    <t>-2.78MXN</t>
  </si>
  <si>
    <t>GFAMSA/ADGRUPO FAMSA SAB DE CV https://s3-symbol-logo.tradingview.com/grupo-famsa-sab-de-cv.svg</t>
  </si>
  <si>
    <t>1.27MXN</t>
  </si>
  <si>
    <t>17.48K</t>
  </si>
  <si>
    <t>1.21766782 N</t>
  </si>
  <si>
    <t>1.31433218 N</t>
  </si>
  <si>
    <t>-0.01296591 B</t>
  </si>
  <si>
    <t>13.764K</t>
  </si>
  <si>
    <t>F 			 				FIBRAHD/15DBANCO ACTINVER SA REIT</t>
  </si>
  <si>
    <t>2.52MXN</t>
  </si>
  <si>
    <t>48.21 N</t>
  </si>
  <si>
    <t>1.086K</t>
  </si>
  <si>
    <t>2.37423964 N</t>
  </si>
  <si>
    <t>2.65776036 N</t>
  </si>
  <si>
    <t>-0.03478605 B</t>
  </si>
  <si>
    <t>BRKBDBERKSHIRE HATHAWAY INC https://s3-symbol-logo.tradingview.com/berkshire-hathaway.svg</t>
  </si>
  <si>
    <t>5566.66MXN</t>
  </si>
  <si>
    <t>49.28 N</t>
  </si>
  <si>
    <t>3.936M</t>
  </si>
  <si>
    <t>5335.09333589 N</t>
  </si>
  <si>
    <t>5708.99269411 N</t>
  </si>
  <si>
    <t>-51.94742767 B</t>
  </si>
  <si>
    <t>-34.04MXN</t>
  </si>
  <si>
    <t>SITES1/A-1DOPERADORA DE SITES MEXICANOS SA CV REIT https://s3-symbol-logo.tradingview.com/operadora-de-sites-mexicanos-sa-cv.svg</t>
  </si>
  <si>
    <t>17.19MXN</t>
  </si>
  <si>
    <t>39.07 N</t>
  </si>
  <si>
    <t>733.927K</t>
  </si>
  <si>
    <t>16.06077108 N</t>
  </si>
  <si>
    <t>19.35422872 N</t>
  </si>
  <si>
    <t>-0.88239641 B</t>
  </si>
  <si>
    <t>42.695K</t>
  </si>
  <si>
    <t>-0.05MXN</t>
  </si>
  <si>
    <t>PYPLDPAYPAL HOLDINGS INC https://s3-symbol-logo.tradingview.com/paypal.svg</t>
  </si>
  <si>
    <t>1830.00MXN</t>
  </si>
  <si>
    <t>49.40 N</t>
  </si>
  <si>
    <t>23.79K</t>
  </si>
  <si>
    <t>1683.94857167 N</t>
  </si>
  <si>
    <t>1989.87341833 N</t>
  </si>
  <si>
    <t>-6.53673923 B</t>
  </si>
  <si>
    <t>FIHO/12DDEUTSCHE BANK MEXICO S.A. REIT https://s3-symbol-logo.tradingview.com/deutsche-bank-mexico-sa.svg</t>
  </si>
  <si>
    <t>8.08MXN</t>
  </si>
  <si>
    <t>45.21 N</t>
  </si>
  <si>
    <t>10.884K</t>
  </si>
  <si>
    <t>7.98494703 N</t>
  </si>
  <si>
    <t>8.36105307 N</t>
  </si>
  <si>
    <t>-0.00605442 S</t>
  </si>
  <si>
    <t>1.347K</t>
  </si>
  <si>
    <t>FNOVA/17DBANCO ACTINVER SA REIT https://s3-symbol-logo.tradingview.com/banco-actinver-sa.svg</t>
  </si>
  <si>
    <t>29.43MXN</t>
  </si>
  <si>
    <t>Strong Sell</t>
  </si>
  <si>
    <t>14.98 B</t>
  </si>
  <si>
    <t>16.569K</t>
  </si>
  <si>
    <t>29.31381489 N</t>
  </si>
  <si>
    <t>30.10818491 N</t>
  </si>
  <si>
    <t>-0.37956338 B</t>
  </si>
  <si>
    <t>TRAXION/ADGRUPO TRAXION SAB DE CV https://s3-symbol-logo.tradingview.com/grupo-traxion-sab-de-cv.svg</t>
  </si>
  <si>
    <t>18.50MXN</t>
  </si>
  <si>
    <t>29.49 B</t>
  </si>
  <si>
    <t>1.058M</t>
  </si>
  <si>
    <t>16.97694563 N</t>
  </si>
  <si>
    <t>22.29105407 N</t>
  </si>
  <si>
    <t>-1.07175478 B</t>
  </si>
  <si>
    <t>57.189K</t>
  </si>
  <si>
    <t>0.26MXN</t>
  </si>
  <si>
    <t>LALA/BDGRUPO LALA SAB DE CV https://s3-symbol-logo.tradingview.com/grupo-lala-sab-de-cv.svg</t>
  </si>
  <si>
    <t>12.31MXN</t>
  </si>
  <si>
    <t>26.57 N</t>
  </si>
  <si>
    <t>102.001K</t>
  </si>
  <si>
    <t>12.07435684 N</t>
  </si>
  <si>
    <t>12.60364316 N</t>
  </si>
  <si>
    <t>-0.24627294 B</t>
  </si>
  <si>
    <t>8.286K</t>
  </si>
  <si>
    <t>HCITYDHOTELES CITY https://s3-symbol-logo.tradingview.com/hoteles-city-express-sab-de-cv.svg</t>
  </si>
  <si>
    <t>3.61MXN</t>
  </si>
  <si>
    <t>46.75 N</t>
  </si>
  <si>
    <t>8.076K</t>
  </si>
  <si>
    <t>3.51712507 N</t>
  </si>
  <si>
    <t>3.74087493 N</t>
  </si>
  <si>
    <t>-0.02543323 B</t>
  </si>
  <si>
    <t>2.237K</t>
  </si>
  <si>
    <t>BSMX/BDBANCO SANTANDER MEXICO SA https://s3-symbol-logo.tradingview.com/santander.svg</t>
  </si>
  <si>
    <t>20.90MXN</t>
  </si>
  <si>
    <t>47.59 N</t>
  </si>
  <si>
    <t>15.299K</t>
  </si>
  <si>
    <t>19.93227481 N</t>
  </si>
  <si>
    <t>22.11872469 N</t>
  </si>
  <si>
    <t>-0.10883137 B</t>
  </si>
  <si>
    <t>CUERVODBECLE SAB DE CV https://s3-symbol-logo.tradingview.com/becle.svg</t>
  </si>
  <si>
    <t>36.43MXN</t>
  </si>
  <si>
    <t>34.62 N</t>
  </si>
  <si>
    <t>159.737M</t>
  </si>
  <si>
    <t>34.02683985 N</t>
  </si>
  <si>
    <t>42.05715985 N</t>
  </si>
  <si>
    <t>-1.55495633 B</t>
  </si>
  <si>
    <t>4.385M</t>
  </si>
  <si>
    <t>BADBOEING CO https://s3-symbol-logo.tradingview.com/boeing.svg</t>
  </si>
  <si>
    <t>2662.00MXN</t>
  </si>
  <si>
    <t>39.92 N</t>
  </si>
  <si>
    <t>5.665M</t>
  </si>
  <si>
    <t>2373.1791273 N</t>
  </si>
  <si>
    <t>3217.7858827 N</t>
  </si>
  <si>
    <t>-143.72817946 B</t>
  </si>
  <si>
    <t>2.128K</t>
  </si>
  <si>
    <t>22.10MXN</t>
  </si>
  <si>
    <t>WFCDWELLS FARGO &amp; COMPANY https://s3-symbol-logo.tradingview.com/wells-fargo.svg</t>
  </si>
  <si>
    <t>830.01MXN</t>
  </si>
  <si>
    <t>43.77 N</t>
  </si>
  <si>
    <t>29.88K</t>
  </si>
  <si>
    <t>788.63562941 N</t>
  </si>
  <si>
    <t>909.00337059 N</t>
  </si>
  <si>
    <t>-9.78485708 B</t>
  </si>
  <si>
    <t>GMEXICO/BDGRUPO MEXICO SAB DE CV https://s3-symbol-logo.tradingview.com/grupo-mexico-sab-de-cv.svg</t>
  </si>
  <si>
    <t>70.06MXN</t>
  </si>
  <si>
    <t>40.57 N</t>
  </si>
  <si>
    <t>34.538M</t>
  </si>
  <si>
    <t>64.14517223 N</t>
  </si>
  <si>
    <t>84.10482637 N</t>
  </si>
  <si>
    <t>-1.79727035 B</t>
  </si>
  <si>
    <t>492.978K</t>
  </si>
  <si>
    <t>-1.72MXN</t>
  </si>
  <si>
    <t>XDUNITED STATES STEEL CORP https://s3-symbol-logo.tradingview.com/united-states-steel.svg</t>
  </si>
  <si>
    <t>384.00MXN</t>
  </si>
  <si>
    <t>40.75 N</t>
  </si>
  <si>
    <t>193.92K</t>
  </si>
  <si>
    <t>334.10183377 N</t>
  </si>
  <si>
    <t>473.73716823 N</t>
  </si>
  <si>
    <t>-16.0588643 B</t>
  </si>
  <si>
    <t>-6.00MXN</t>
  </si>
  <si>
    <t>LAB/BDGENOMMA LAB INTERNACIONAL SAB https://s3-symbol-logo.tradingview.com/genomma-lab-internacional-sab.svg</t>
  </si>
  <si>
    <t>13.49MXN</t>
  </si>
  <si>
    <t>34.91 N</t>
  </si>
  <si>
    <t>8.26M</t>
  </si>
  <si>
    <t>12.76297461 N</t>
  </si>
  <si>
    <t>16.50502539 N</t>
  </si>
  <si>
    <t>-0.82347997 S</t>
  </si>
  <si>
    <t>612.295K</t>
  </si>
  <si>
    <t>0.11MXN</t>
  </si>
  <si>
    <t>PINFRADPROMOTORA Y OPERADORA DE INFRSTRCTR https://s3-symbol-logo.tradingview.com/promotora-y-operadora-de-infrstrctr.svg</t>
  </si>
  <si>
    <t>132.72MXN</t>
  </si>
  <si>
    <t>34.09 N</t>
  </si>
  <si>
    <t>101.219M</t>
  </si>
  <si>
    <t>132.78873189 B</t>
  </si>
  <si>
    <t>143.37526711 N</t>
  </si>
  <si>
    <t>-2.35537898 S</t>
  </si>
  <si>
    <t>762.647K</t>
  </si>
  <si>
    <t>1.06MXN</t>
  </si>
  <si>
    <t>GRUMA/BDGRUMA SAB DE CV https://s3-symbol-logo.tradingview.com/gruma-sab-de-cv.svg</t>
  </si>
  <si>
    <t>201.40MXN</t>
  </si>
  <si>
    <t>39.61 N</t>
  </si>
  <si>
    <t>24.612M</t>
  </si>
  <si>
    <t>190.947133 N</t>
  </si>
  <si>
    <t>227.696866 N</t>
  </si>
  <si>
    <t>-7.32911406 S</t>
  </si>
  <si>
    <t>122.206K</t>
  </si>
  <si>
    <t>2.85MXN</t>
  </si>
  <si>
    <t>VESTADCORPORACION INMOBILIARIA VESTA SAB https://s3-symbol-logo.tradingview.com/corporacion-inmobiliaria-vesta-sab.svg</t>
  </si>
  <si>
    <t>37.55MXN</t>
  </si>
  <si>
    <t>43.74 N</t>
  </si>
  <si>
    <t>4.639M</t>
  </si>
  <si>
    <t>36.66495274 N</t>
  </si>
  <si>
    <t>39.53104756 N</t>
  </si>
  <si>
    <t>-0.23466974 S</t>
  </si>
  <si>
    <t>123.542K</t>
  </si>
  <si>
    <t>0.20MXN</t>
  </si>
  <si>
    <t>COSTDCOSTCO WHOLESALE CORP https://s3-symbol-logo.tradingview.com/costco-wholesale.svg</t>
  </si>
  <si>
    <t>9660.00MXN</t>
  </si>
  <si>
    <t>39.27 N</t>
  </si>
  <si>
    <t>38.64K</t>
  </si>
  <si>
    <t>9155.68851219 N</t>
  </si>
  <si>
    <t>10716.92258781 N</t>
  </si>
  <si>
    <t>-257.35137466 S</t>
  </si>
  <si>
    <t>AEROMEXDGRUPO AEROMEXICO SAB DE CV https://s3-symbol-logo.tradingview.com/grupo-aeromexico.svg</t>
  </si>
  <si>
    <t>169.33MXN</t>
  </si>
  <si>
    <t>29.47 N</t>
  </si>
  <si>
    <t>6.604K</t>
  </si>
  <si>
    <t>160.93818126 N</t>
  </si>
  <si>
    <t>203.21281974 N</t>
  </si>
  <si>
    <t>-7.39920657 S</t>
  </si>
  <si>
    <t>MCDDMCDONALD'S CORPORATION https://s3-symbol-logo.tradingview.com/mcdonalds.svg</t>
  </si>
  <si>
    <t>4791.00MXN</t>
  </si>
  <si>
    <t>33.66 N</t>
  </si>
  <si>
    <t>9.582K</t>
  </si>
  <si>
    <t>4619.25921843 N</t>
  </si>
  <si>
    <t>5304.69469157 N</t>
  </si>
  <si>
    <t>-112.00525119 S</t>
  </si>
  <si>
    <t>TCEHY/NDTENCENT HOLDINGS LIMITED DR https://s3-symbol-logo.tradingview.com/tencent.svg</t>
  </si>
  <si>
    <t>690.00MXN</t>
  </si>
  <si>
    <t>36.08 N</t>
  </si>
  <si>
    <t>4.14K</t>
  </si>
  <si>
    <t>644.78186429 N</t>
  </si>
  <si>
    <t>805.38913871 N</t>
  </si>
  <si>
    <t>-30.62441261 S</t>
  </si>
  <si>
    <t>VITRO/ADVITRO SAB DE CV https://s3-symbol-logo.tradingview.com/vitro-sab-de-cv.svg</t>
  </si>
  <si>
    <t>17.90MXN</t>
  </si>
  <si>
    <t>5.17 N</t>
  </si>
  <si>
    <t>149.841K</t>
  </si>
  <si>
    <t>17.59681901 N</t>
  </si>
  <si>
    <t>20.51118089 N</t>
  </si>
  <si>
    <t>-0.63891776 S</t>
  </si>
  <si>
    <t>8.371K</t>
  </si>
  <si>
    <t>NOK/NDNOKIA OYJ DR https://s3-symbol-logo.tradingview.com/nokia.svg</t>
  </si>
  <si>
    <t>90.00MXN</t>
  </si>
  <si>
    <t>43.35 N</t>
  </si>
  <si>
    <t>2.61K</t>
  </si>
  <si>
    <t>80.26026026 N</t>
  </si>
  <si>
    <t>105.88474094 N</t>
  </si>
  <si>
    <t>-3.26788859 S</t>
  </si>
  <si>
    <t>GEDGENERAL ELECTRIC CO https://s3-symbol-logo.tradingview.com/general-electric.svg</t>
  </si>
  <si>
    <t>1351.35MXN</t>
  </si>
  <si>
    <t>44.85 N</t>
  </si>
  <si>
    <t>1.351K</t>
  </si>
  <si>
    <t>1213.81916195 N</t>
  </si>
  <si>
    <t>1500.09883805 N</t>
  </si>
  <si>
    <t>-41.60860142 B</t>
  </si>
  <si>
    <t>GICSA/BDGRUPO GICSA SAB DE CV https://s3-symbol-logo.tradingview.com/grupo-gicsa-sab-de-cv.svg</t>
  </si>
  <si>
    <t>1.86MXN</t>
  </si>
  <si>
    <t>40.46 N</t>
  </si>
  <si>
    <t>1.84910767 N</t>
  </si>
  <si>
    <t>2.00689233 N</t>
  </si>
  <si>
    <t>-0.02733054 S</t>
  </si>
  <si>
    <t>GILDDGILEAD SCIENCES INC https://s3-symbol-logo.tradingview.com/gilead.svg</t>
  </si>
  <si>
    <t>1270.01MXN</t>
  </si>
  <si>
    <t>48.87 N</t>
  </si>
  <si>
    <t>1.27K</t>
  </si>
  <si>
    <t>1219.76469845 N</t>
  </si>
  <si>
    <t>1345.14430155 N</t>
  </si>
  <si>
    <t>-2.80883679 S</t>
  </si>
  <si>
    <t>MRNADMODERNA INC https://s3-symbol-logo.tradingview.com/moderna.svg</t>
  </si>
  <si>
    <t>2527.98MXN</t>
  </si>
  <si>
    <t>43.37 N</t>
  </si>
  <si>
    <t>1.651M</t>
  </si>
  <si>
    <t>2308.87019316 N</t>
  </si>
  <si>
    <t>2849.01482684 N</t>
  </si>
  <si>
    <t>-110.94741459 B</t>
  </si>
  <si>
    <t>63.57MXN</t>
  </si>
  <si>
    <t>FINN/13DDEUTSCHE BANK MEXICO S.A. REIT https://s3-symbol-logo.tradingview.com/deutsche-bank-mexico-sa.svg</t>
  </si>
  <si>
    <t>3.47MXN</t>
  </si>
  <si>
    <t>44.04 N</t>
  </si>
  <si>
    <t>27.656K</t>
  </si>
  <si>
    <t>3.45873987 N</t>
  </si>
  <si>
    <t>3.55126013 N</t>
  </si>
  <si>
    <t>-0.0157879 B</t>
  </si>
  <si>
    <t>7.97K</t>
  </si>
  <si>
    <t>ORBIADORBIA ADVANCE CORP S A B DE CV https://s3-symbol-logo.tradingview.com/orbia-advance-s-a-b-de-cv.svg</t>
  </si>
  <si>
    <t>33.84MXN</t>
  </si>
  <si>
    <t>32.06 N</t>
  </si>
  <si>
    <t>6.977M</t>
  </si>
  <si>
    <t>31.97189203 N</t>
  </si>
  <si>
    <t>40.54310697 N</t>
  </si>
  <si>
    <t>-1.71139606 S</t>
  </si>
  <si>
    <t>206.169K</t>
  </si>
  <si>
    <t>ELEKTRADGRUPO ELEKTRA https://s3-symbol-logo.tradingview.com/grupo-elektra-sab-de-cv.svg</t>
  </si>
  <si>
    <t>1010.00MXN</t>
  </si>
  <si>
    <t>38.10 N</t>
  </si>
  <si>
    <t>3.418M</t>
  </si>
  <si>
    <t>996.48774114 N</t>
  </si>
  <si>
    <t>1061.82423886 N</t>
  </si>
  <si>
    <t>-16.19599917 B</t>
  </si>
  <si>
    <t>3.384K</t>
  </si>
  <si>
    <t>FIBRAPL/14DBANCO ACTINVER SA REIT https://s3-symbol-logo.tradingview.com/prologis.svg</t>
  </si>
  <si>
    <t>50.91MXN</t>
  </si>
  <si>
    <t>41.26 N</t>
  </si>
  <si>
    <t>7.522M</t>
  </si>
  <si>
    <t>49.81744384 N</t>
  </si>
  <si>
    <t>54.17881196 N</t>
  </si>
  <si>
    <t>-0.60887894 S</t>
  </si>
  <si>
    <t>147.754K</t>
  </si>
  <si>
    <t>-0.30MXN</t>
  </si>
  <si>
    <t>MADMASTERCARD INCORPORATED https://s3-symbol-logo.tradingview.com/mastercard.svg</t>
  </si>
  <si>
    <t>6043.00MXN</t>
  </si>
  <si>
    <t>41.33 N</t>
  </si>
  <si>
    <t>1.251M</t>
  </si>
  <si>
    <t>5559.59127218 N</t>
  </si>
  <si>
    <t>6782.45968782 N</t>
  </si>
  <si>
    <t>-199.35420378 B</t>
  </si>
  <si>
    <t>JPMDJPMORGAN CHASE &amp; CO. https://s3-symbol-logo.tradingview.com/jpmorgan-chase.svg</t>
  </si>
  <si>
    <t>2156.70MXN</t>
  </si>
  <si>
    <t>39.86 N</t>
  </si>
  <si>
    <t>36.664K</t>
  </si>
  <si>
    <t>2067.05864783 N</t>
  </si>
  <si>
    <t>2412.49032217 N</t>
  </si>
  <si>
    <t>-41.57762973 S</t>
  </si>
  <si>
    <t>FIBRAMQ/12DCIBANCO SA INSTIT DE BANCA MULTIPLE REIT https://s3-symbol-logo.tradingview.com/cibanco-sa-instit-de-banca-multiple.svg</t>
  </si>
  <si>
    <t>24.74MXN</t>
  </si>
  <si>
    <t>48.18 N</t>
  </si>
  <si>
    <t>2.711M</t>
  </si>
  <si>
    <t>23.84442311 N</t>
  </si>
  <si>
    <t>25.95157729 N</t>
  </si>
  <si>
    <t>-0.17994736 B</t>
  </si>
  <si>
    <t>109.59K</t>
  </si>
  <si>
    <t>ALPEK/ADALPEK SAB DE CV https://s3-symbol-logo.tradingview.com/alpek-sab-de-cv.svg</t>
  </si>
  <si>
    <t>26.50MXN</t>
  </si>
  <si>
    <t>46.07 N</t>
  </si>
  <si>
    <t>663.693K</t>
  </si>
  <si>
    <t>24.98226574 N</t>
  </si>
  <si>
    <t>28.83773436 N</t>
  </si>
  <si>
    <t>-0.29494239 B</t>
  </si>
  <si>
    <t>25.045K</t>
  </si>
  <si>
    <t>-0.33MXN</t>
  </si>
  <si>
    <t>AZTECA/CPODTV AZTECA SAB DE CV https://s3-symbol-logo.tradingview.com/tv-azteca-sab-de-cv.svg</t>
  </si>
  <si>
    <t>0.720MXN</t>
  </si>
  <si>
    <t>38.23 N</t>
  </si>
  <si>
    <t>2.265K</t>
  </si>
  <si>
    <t>0.69143715 N</t>
  </si>
  <si>
    <t>0.85936285 N</t>
  </si>
  <si>
    <t>-0.02394044 S</t>
  </si>
  <si>
    <t>3.146K</t>
  </si>
  <si>
    <t>0.000MXN</t>
  </si>
  <si>
    <t>TLEVISA/CPODGRUPO TELEVISA SAB https://s3-symbol-logo.tradingview.com/grupo-televisa.svg</t>
  </si>
  <si>
    <t>21.39MXN</t>
  </si>
  <si>
    <t>29.42 N</t>
  </si>
  <si>
    <t>4.902M</t>
  </si>
  <si>
    <t>20.48952843 N</t>
  </si>
  <si>
    <t>26.18947127 N</t>
  </si>
  <si>
    <t>-1.31834628 B</t>
  </si>
  <si>
    <t>229.162K</t>
  </si>
  <si>
    <t>-0.16MXN</t>
  </si>
  <si>
    <t>VDVISA INC https://s3-symbol-logo.tradingview.com/visa.svg</t>
  </si>
  <si>
    <t>3666.00MXN</t>
  </si>
  <si>
    <t>36.84 N</t>
  </si>
  <si>
    <t>219.96K</t>
  </si>
  <si>
    <t>3479.6345068 N</t>
  </si>
  <si>
    <t>4088.6855132 N</t>
  </si>
  <si>
    <t>-100.34899225 B</t>
  </si>
  <si>
    <t>-4.00MXN</t>
  </si>
  <si>
    <t>CEMEX/CPODCEMEX S.A.B. DE C.V. https://s3-symbol-logo.tradingview.com/cemex.svg</t>
  </si>
  <si>
    <t>7.16MXN</t>
  </si>
  <si>
    <t>43.92 N</t>
  </si>
  <si>
    <t>17.516M</t>
  </si>
  <si>
    <t>6.53133743 N</t>
  </si>
  <si>
    <t>7.92166257 N</t>
  </si>
  <si>
    <t>-0.19116823 B</t>
  </si>
  <si>
    <t>2.446M</t>
  </si>
  <si>
    <t>-0.11MXN</t>
  </si>
  <si>
    <t>BOLSA/ADBOLSA MEXICANA DE VALORES SAB DE CV https://s3-symbol-logo.tradingview.com/bolsa-mexicana-de-valores-sab-de-cv.svg</t>
  </si>
  <si>
    <t>34.28MXN</t>
  </si>
  <si>
    <t>43.49 N</t>
  </si>
  <si>
    <t>959.292K</t>
  </si>
  <si>
    <t>32.73096302 N</t>
  </si>
  <si>
    <t>36.90403568 N</t>
  </si>
  <si>
    <t>-0.49597359 B</t>
  </si>
  <si>
    <t>27.984K</t>
  </si>
  <si>
    <t>-0.84MXN</t>
  </si>
  <si>
    <t>FEMSA/UBDDFOMENTO ECONOMICO MEXICANO SAB DE C https://s3-symbol-logo.tradingview.com/femsa.svg</t>
  </si>
  <si>
    <t>128.26MXN</t>
  </si>
  <si>
    <t>49.97 N</t>
  </si>
  <si>
    <t>18.302M</t>
  </si>
  <si>
    <t>121.291068 N</t>
  </si>
  <si>
    <t>135.489933 N</t>
  </si>
  <si>
    <t>-0.26352602 B</t>
  </si>
  <si>
    <t>142.693K</t>
  </si>
  <si>
    <t>-2.24MXN</t>
  </si>
  <si>
    <t>VOLAR/ADCONTROLADORA VUELA CIA DE AVIACION https://s3-symbol-logo.tradingview.com/controladora-vuela-cia-de-aviacion.svg</t>
  </si>
  <si>
    <t>16.04MXN</t>
  </si>
  <si>
    <t>44.06 N</t>
  </si>
  <si>
    <t>3.235M</t>
  </si>
  <si>
    <t>13.67199005 N</t>
  </si>
  <si>
    <t>19.42900965 N</t>
  </si>
  <si>
    <t>-0.78998719 B</t>
  </si>
  <si>
    <t>201.663K</t>
  </si>
  <si>
    <t>METADMETA PLATFORMS INC https://s3-symbol-logo.tradingview.com/meta-platforms.svg</t>
  </si>
  <si>
    <t>2723.83MXN</t>
  </si>
  <si>
    <t>33.04 N</t>
  </si>
  <si>
    <t>713.643K</t>
  </si>
  <si>
    <t>2540.62621808 N</t>
  </si>
  <si>
    <t>3255.97772192 N</t>
  </si>
  <si>
    <t>-124.23001079 B</t>
  </si>
  <si>
    <t>3.34MXN</t>
  </si>
  <si>
    <t>GMDGENERAL MOTORS CO https://s3-symbol-logo.tradingview.com/general-motors.svg</t>
  </si>
  <si>
    <t>680.00MXN</t>
  </si>
  <si>
    <t>38.44 N</t>
  </si>
  <si>
    <t>95.88K</t>
  </si>
  <si>
    <t>619.11681448 N</t>
  </si>
  <si>
    <t>860.15619652 N</t>
  </si>
  <si>
    <t>-25.09432137 S</t>
  </si>
  <si>
    <t>-1.10MXN</t>
  </si>
  <si>
    <t>BABA/NDALIBABA GROUP HOLDING LTD DR https://s3-symbol-logo.tradingview.com/alibaba.svg</t>
  </si>
  <si>
    <t>1650.01MXN</t>
  </si>
  <si>
    <t>42.43 N</t>
  </si>
  <si>
    <t>92.401K</t>
  </si>
  <si>
    <t>1517.4442508 N</t>
  </si>
  <si>
    <t>1862.5337492 N</t>
  </si>
  <si>
    <t>-49.14281393 B</t>
  </si>
  <si>
    <t>-14.99MXN</t>
  </si>
  <si>
    <t>AALDAMERICAN AIRLINES GROUP INC https://s3-symbol-logo.tradingview.com/american-airlines-group.svg</t>
  </si>
  <si>
    <t>247.50MXN</t>
  </si>
  <si>
    <t>41.63 N</t>
  </si>
  <si>
    <t>139.59K</t>
  </si>
  <si>
    <t>230.8661033 N</t>
  </si>
  <si>
    <t>291.8418937 N</t>
  </si>
  <si>
    <t>-7.30668124 B</t>
  </si>
  <si>
    <t>-2.50MXN</t>
  </si>
  <si>
    <t>BYNDDBEYOND MEAT INC https://s3-symbol-logo.tradingview.com/beyond-meat.svg</t>
  </si>
  <si>
    <t>293.00MXN</t>
  </si>
  <si>
    <t>31.17 N</t>
  </si>
  <si>
    <t>7.325K</t>
  </si>
  <si>
    <t>230.32266498 N</t>
  </si>
  <si>
    <t>445.92333102 N</t>
  </si>
  <si>
    <t>-53.08939135 B</t>
  </si>
  <si>
    <t>-2.00MXN</t>
  </si>
  <si>
    <t>TSLADTESLA INC https://s3-symbol-logo.tradingview.com/tesla.svg</t>
  </si>
  <si>
    <t>4590.00MXN</t>
  </si>
  <si>
    <t>26.67 N</t>
  </si>
  <si>
    <t>5.044M</t>
  </si>
  <si>
    <t>4591.1313331 B</t>
  </si>
  <si>
    <t>6580.3217069 N</t>
  </si>
  <si>
    <t>-263.10602999 S</t>
  </si>
  <si>
    <t>1.099K</t>
  </si>
  <si>
    <t>-186.01MXN</t>
  </si>
  <si>
    <t>INTCDINTEL CORP https://s3-symbol-logo.tradingview.com/intel.svg</t>
  </si>
  <si>
    <t>522.01MXN</t>
  </si>
  <si>
    <t>28.33 N</t>
  </si>
  <si>
    <t>516.79K</t>
  </si>
  <si>
    <t>507.13834231 N</t>
  </si>
  <si>
    <t>620.33065569 N</t>
  </si>
  <si>
    <t>-30.46648222 B</t>
  </si>
  <si>
    <t>-22.99MXN</t>
  </si>
  <si>
    <t>MSFTDMICROSOFT CORP. https://s3-symbol-logo.tradingview.com/microsoft.svg</t>
  </si>
  <si>
    <t>4740.00MXN</t>
  </si>
  <si>
    <t>37.30 N</t>
  </si>
  <si>
    <t>985.92K</t>
  </si>
  <si>
    <t>4613.13016541 N</t>
  </si>
  <si>
    <t>5214.70788459 N</t>
  </si>
  <si>
    <t>-108.62097603 B</t>
  </si>
  <si>
    <t>-60.05MXN</t>
  </si>
  <si>
    <t>CCL1/NDCARNIVAL CORP https://s3-symbol-logo.tradingview.com/carnival.svg</t>
  </si>
  <si>
    <t>134.01MXN</t>
  </si>
  <si>
    <t>30.98 N</t>
  </si>
  <si>
    <t>337.303K</t>
  </si>
  <si>
    <t>126.91159071 N</t>
  </si>
  <si>
    <t>238.37540429 N</t>
  </si>
  <si>
    <t>-15.59826435 S</t>
  </si>
  <si>
    <t>2.517K</t>
  </si>
  <si>
    <t>-6.29MXN</t>
  </si>
  <si>
    <t>NVDADNVIDIA CORP https://s3-symbol-logo.tradingview.com/nvidia.svg</t>
  </si>
  <si>
    <t>2490.00MXN</t>
  </si>
  <si>
    <t>36.48 N</t>
  </si>
  <si>
    <t>465.63K</t>
  </si>
  <si>
    <t>2383.0700238 N</t>
  </si>
  <si>
    <t>2819.3150162 N</t>
  </si>
  <si>
    <t>-131.19239932 B</t>
  </si>
  <si>
    <t>-55.00MXN</t>
  </si>
  <si>
    <t>AMDDADVANCED MICRO DEVICES INC https://s3-symbol-logo.tradingview.com/advanced-micro-devices.svg</t>
  </si>
  <si>
    <t>1230.00MXN</t>
  </si>
  <si>
    <t>25.78 N</t>
  </si>
  <si>
    <t>5.213M</t>
  </si>
  <si>
    <t>1185.29795748 N</t>
  </si>
  <si>
    <t>1680.33204252 N</t>
  </si>
  <si>
    <t>-106.90513785 B</t>
  </si>
  <si>
    <t>4.238K</t>
  </si>
  <si>
    <t>-90.00MXN</t>
  </si>
  <si>
    <t>AMX/LDAMERICA MOVIL SAB DE CV https://s3-symbol-logo.tradingview.com/america-movil.svg</t>
  </si>
  <si>
    <t>16.41MXN</t>
  </si>
  <si>
    <t>35.83 N</t>
  </si>
  <si>
    <t>66.832M</t>
  </si>
  <si>
    <t>16.25194717 N</t>
  </si>
  <si>
    <t>18.12205323 N</t>
  </si>
  <si>
    <t>-0.36310672 S</t>
  </si>
  <si>
    <t>4.073M</t>
  </si>
  <si>
    <t>-0.08MXN</t>
  </si>
  <si>
    <t>UBERDUBER TECHNOLOGIES INC https://s3-symbol-logo.tradingview.com/uber.svg</t>
  </si>
  <si>
    <t>565.00MXN</t>
  </si>
  <si>
    <t>46.62 N</t>
  </si>
  <si>
    <t>14.69K</t>
  </si>
  <si>
    <t>507.3920604 N</t>
  </si>
  <si>
    <t>675.1409466 N</t>
  </si>
  <si>
    <t>-6.47899495 S</t>
  </si>
  <si>
    <t>0.60MXN</t>
  </si>
  <si>
    <t>WYNNDWYNN RESORTS LTD https://s3-symbol-logo.tradingview.com/wynn-resorts.svg</t>
  </si>
  <si>
    <t>1492.00MXN</t>
  </si>
  <si>
    <t>66.37 N</t>
  </si>
  <si>
    <t>3.19M</t>
  </si>
  <si>
    <t>1155.5599945 N</t>
  </si>
  <si>
    <t>1456.1790155 S</t>
  </si>
  <si>
    <t>39.34611661 B</t>
  </si>
  <si>
    <t>2.138K</t>
  </si>
  <si>
    <t>32.00MXN</t>
  </si>
  <si>
    <t>APADAPA CORPORATION https://s3-symbol-logo.tradingview.com/apa-corporation.svg</t>
  </si>
  <si>
    <t>870.00MXN</t>
  </si>
  <si>
    <t>66.43 N</t>
  </si>
  <si>
    <t>2.652M</t>
  </si>
  <si>
    <t>637.54176356 N</t>
  </si>
  <si>
    <t>883.76924244 N</t>
  </si>
  <si>
    <t>14.57107982 B</t>
  </si>
  <si>
    <t>3.048K</t>
  </si>
  <si>
    <t>12.00MXN</t>
  </si>
  <si>
    <t>F 			 				FSHOP/13DCIBANCO SA INSTIT DE BANCA MULTIPLE REIT</t>
  </si>
  <si>
    <t>6.44MXN</t>
  </si>
  <si>
    <t>60.77 N</t>
  </si>
  <si>
    <t>7.895K</t>
  </si>
  <si>
    <t>6.0874741 N</t>
  </si>
  <si>
    <t>6.4735259 N</t>
  </si>
  <si>
    <t>0.03060827 B</t>
  </si>
  <si>
    <t>1.226K</t>
  </si>
  <si>
    <t>ACDARCA CONTINENTAL SAB DE CV https://s3-symbol-logo.tradingview.com/arca-continental-sab-de-cv.svg</t>
  </si>
  <si>
    <t>143.50MXN</t>
  </si>
  <si>
    <t>58.34 N</t>
  </si>
  <si>
    <t>8.97M</t>
  </si>
  <si>
    <t>137.38520999 N</t>
  </si>
  <si>
    <t>145.27979001 N</t>
  </si>
  <si>
    <t>1.09790414 B</t>
  </si>
  <si>
    <t>62.508K</t>
  </si>
  <si>
    <t>0.33MXN</t>
  </si>
  <si>
    <t>SBUXDSTARBUCKS CORP https://s3-symbol-logo.tradingview.com/starbucks.svg</t>
  </si>
  <si>
    <t>1800.15MXN</t>
  </si>
  <si>
    <t>56.52 N</t>
  </si>
  <si>
    <t>4.241M</t>
  </si>
  <si>
    <t>1668.27218069 N</t>
  </si>
  <si>
    <t>1867.74781931 N</t>
  </si>
  <si>
    <t>9.11251148 B</t>
  </si>
  <si>
    <t>2.356K</t>
  </si>
  <si>
    <t>-19.85MXN</t>
  </si>
  <si>
    <t>CHDRAUI/BDGRUPO COMERCIAL CHEDRAUI SAB DE CV https://s3-symbol-logo.tradingview.com/grupo-comercial-chedraui-sab-de-cv.svg</t>
  </si>
  <si>
    <t>62.67MXN</t>
  </si>
  <si>
    <t>71.03 N</t>
  </si>
  <si>
    <t>16.123M</t>
  </si>
  <si>
    <t>55.26916975 N</t>
  </si>
  <si>
    <t>62.23183015 S</t>
  </si>
  <si>
    <t>0.87883227 B</t>
  </si>
  <si>
    <t>257.264K</t>
  </si>
  <si>
    <t>0.51MXN</t>
  </si>
  <si>
    <t>VISTA/ADVISTA OIL &amp; GAS SAB DE CV https://s3-symbol-logo.tradingview.com/vista-oil-and-gas.svg</t>
  </si>
  <si>
    <t>238.00MXN</t>
  </si>
  <si>
    <t>88.84 N</t>
  </si>
  <si>
    <t>27.846K</t>
  </si>
  <si>
    <t>180.29668836 N</t>
  </si>
  <si>
    <t>229.42631164 S</t>
  </si>
  <si>
    <t>9.72105044 B</t>
  </si>
  <si>
    <t>GFNORTE/ODGRUPO FINANCIERO BANORTE https://s3-symbol-logo.tradingview.com/banorte.svg</t>
  </si>
  <si>
    <t>138.48MXN</t>
  </si>
  <si>
    <t>65.31 N</t>
  </si>
  <si>
    <t>296.766M</t>
  </si>
  <si>
    <t>124.05610422 N</t>
  </si>
  <si>
    <t>140.06989178 N</t>
  </si>
  <si>
    <t>2.8797771 B</t>
  </si>
  <si>
    <t>2.143M</t>
  </si>
  <si>
    <t>0.47MXN</t>
  </si>
  <si>
    <t>TERRA/13DCIBANCO SA INSTIT DE BANCA MULTIPLE REIT https://s3-symbol-logo.tradingview.com/cibanco-sa-instit-de-banca-multiple.svg</t>
  </si>
  <si>
    <t>26.13MXN</t>
  </si>
  <si>
    <t>42.51 N</t>
  </si>
  <si>
    <t>1.18M</t>
  </si>
  <si>
    <t>25.6930363 N</t>
  </si>
  <si>
    <t>27.4919636 N</t>
  </si>
  <si>
    <t>-0.2390498 S</t>
  </si>
  <si>
    <t>45.15K</t>
  </si>
  <si>
    <t>-0.18MXN</t>
  </si>
  <si>
    <t>QDQUALITAS COMPAÑÍA DE SEGUROS https://s3-symbol-logo.tradingview.com/qualitas-controladora-sab-de-cv.svg</t>
  </si>
  <si>
    <t>80.38MXN</t>
  </si>
  <si>
    <t>31.77 N</t>
  </si>
  <si>
    <t>33.724M</t>
  </si>
  <si>
    <t>80.07638389 N</t>
  </si>
  <si>
    <t>86.93261681 N</t>
  </si>
  <si>
    <t>-1.56499166 S</t>
  </si>
  <si>
    <t>419.56K</t>
  </si>
  <si>
    <t>-1.13MXN</t>
  </si>
  <si>
    <t>KIMBER/ADKIMBERLY-CLARK DE MEXICO SAB DE CV https://s3-symbol-logo.tradingview.com/kimberly-clark.svg</t>
  </si>
  <si>
    <t>26.44MXN</t>
  </si>
  <si>
    <t>42.58 N</t>
  </si>
  <si>
    <t>7.347M</t>
  </si>
  <si>
    <t>25.35061287 N</t>
  </si>
  <si>
    <t>28.84138693 N</t>
  </si>
  <si>
    <t>-0.45877606 B</t>
  </si>
  <si>
    <t>277.893K</t>
  </si>
  <si>
    <t>-0.41MXN</t>
  </si>
  <si>
    <t>GOOGLDALPHABET INC (GOOGLE) CLASS A https://s3-symbol-logo.tradingview.com/alphabet.svg</t>
  </si>
  <si>
    <t>2001.17MXN</t>
  </si>
  <si>
    <t>41.02 N</t>
  </si>
  <si>
    <t>668.391K</t>
  </si>
  <si>
    <t>1901.44498263 N</t>
  </si>
  <si>
    <t>2173.44004737 N</t>
  </si>
  <si>
    <t>-51.68069366 B</t>
  </si>
  <si>
    <t>-0.83MXN</t>
  </si>
  <si>
    <t>SPCEDVIRGIN GALACTIC HLDGS INC https://s3-symbol-logo.tradingview.com/virgin-galactic.svg</t>
  </si>
  <si>
    <t>98.62MXN</t>
  </si>
  <si>
    <t>36.89 N</t>
  </si>
  <si>
    <t>86.983K</t>
  </si>
  <si>
    <t>89.96032498 N</t>
  </si>
  <si>
    <t>118.05167482 N</t>
  </si>
  <si>
    <t>-5.9128211 B</t>
  </si>
  <si>
    <t>-4.38MXN</t>
  </si>
  <si>
    <t>AMZNDAMAZON COM INC https://s3-symbol-logo.tradingview.com/amazon.svg</t>
  </si>
  <si>
    <t>2329.65MXN</t>
  </si>
  <si>
    <t>40.39 N</t>
  </si>
  <si>
    <t>2.6M</t>
  </si>
  <si>
    <t>2193.74296011 N</t>
  </si>
  <si>
    <t>2660.67401989 N</t>
  </si>
  <si>
    <t>-60.15622383 B</t>
  </si>
  <si>
    <t>1.116K</t>
  </si>
  <si>
    <t>-79.34MXN</t>
  </si>
  <si>
    <t>NIO/NDNIO INC https://s3-symbol-logo.tradingview.com/nio.svg</t>
  </si>
  <si>
    <t>279.45MXN</t>
  </si>
  <si>
    <t>29.53 N</t>
  </si>
  <si>
    <t>2.642M</t>
  </si>
  <si>
    <t>266.75893719 N</t>
  </si>
  <si>
    <t>460.89406881 N</t>
  </si>
  <si>
    <t>-24.69325758 S</t>
  </si>
  <si>
    <t>9.453K</t>
  </si>
  <si>
    <t>-18.68MXN</t>
  </si>
  <si>
    <t>KODCOCA-COLA CO https://s3-symbol-logo.tradingview.com/coca-cola.svg</t>
  </si>
  <si>
    <t>1096.00MXN</t>
  </si>
  <si>
    <t>16.47 N</t>
  </si>
  <si>
    <t>235.64K</t>
  </si>
  <si>
    <t>1090.69769188 N</t>
  </si>
  <si>
    <t>1255.10831812 N</t>
  </si>
  <si>
    <t>-36.07047791 S</t>
  </si>
  <si>
    <t>0.97MXN</t>
  </si>
  <si>
    <t>ALFA/ADALFA S.A.B. DE C.V. https://s3-symbol-logo.tradingview.com/alfa.svg</t>
  </si>
  <si>
    <t>12.40MXN</t>
  </si>
  <si>
    <t>36.19 N</t>
  </si>
  <si>
    <t>3.535M</t>
  </si>
  <si>
    <t>12.30893838 N</t>
  </si>
  <si>
    <t>13.59106162 N</t>
  </si>
  <si>
    <t>-0.25376659 S</t>
  </si>
  <si>
    <t>285.107K</t>
  </si>
  <si>
    <t>-0.23MXN</t>
  </si>
  <si>
    <t>PFEDPFIZER INC https://s3-symbol-logo.tradingview.com/pfizer.svg</t>
  </si>
  <si>
    <t>851.50MXN</t>
  </si>
  <si>
    <t>29.59 N</t>
  </si>
  <si>
    <t>24.694K</t>
  </si>
  <si>
    <t>847.15177372 N</t>
  </si>
  <si>
    <t>948.70822528 N</t>
  </si>
  <si>
    <t>-21.28205058 S</t>
  </si>
  <si>
    <t>2.50MXN</t>
  </si>
  <si>
    <t>WMTDWALMART INC https://s3-symbol-logo.tradingview.com/walmart.svg</t>
  </si>
  <si>
    <t>2611.10MXN</t>
  </si>
  <si>
    <t>41.76 N</t>
  </si>
  <si>
    <t>174.944K</t>
  </si>
  <si>
    <t>2602.73379908 N</t>
  </si>
  <si>
    <t>2744.36821092 N</t>
  </si>
  <si>
    <t>-9.66034636 S</t>
  </si>
  <si>
    <t>DISDTHE WALT DISNEY COMPANY https://s3-symbol-logo.tradingview.com/walt-disney.svg</t>
  </si>
  <si>
    <t>1965.00MXN</t>
  </si>
  <si>
    <t>37.14 N</t>
  </si>
  <si>
    <t>1.698M</t>
  </si>
  <si>
    <t>1834.69763108 N</t>
  </si>
  <si>
    <t>2321.95638892 N</t>
  </si>
  <si>
    <t>-67.24031825 S</t>
  </si>
  <si>
    <t>14.98MXN</t>
  </si>
  <si>
    <t>BACDBANK OF AMERICA CORPORATION https://s3-symbol-logo.tradingview.com/bank-of-america.svg</t>
  </si>
  <si>
    <t>617.00MXN</t>
  </si>
  <si>
    <t>36.77 N</t>
  </si>
  <si>
    <t>1.045M</t>
  </si>
  <si>
    <t>593.10574776 N</t>
  </si>
  <si>
    <t>712.22625924 N</t>
  </si>
  <si>
    <t>-15.24226004 S</t>
  </si>
  <si>
    <t>1.694K</t>
  </si>
  <si>
    <t>-13.00MXN</t>
  </si>
  <si>
    <t>AXPDAMERICAN EXPRESS CO https://s3-symbol-logo.tradingview.com/american-express.svg</t>
  </si>
  <si>
    <t>2790.00MXN</t>
  </si>
  <si>
    <t>36.78 N</t>
  </si>
  <si>
    <t>47.43K</t>
  </si>
  <si>
    <t>2626.09194854 N</t>
  </si>
  <si>
    <t>3232.23803146 N</t>
  </si>
  <si>
    <t>-74.89420245 S</t>
  </si>
  <si>
    <t>NKEDNIKE INC https://s3-symbol-logo.tradingview.com/nike.svg</t>
  </si>
  <si>
    <t>1758.01MXN</t>
  </si>
  <si>
    <t>32.84 N</t>
  </si>
  <si>
    <t>1.617M</t>
  </si>
  <si>
    <t>1646.15840436 N</t>
  </si>
  <si>
    <t>2280.99361564 N</t>
  </si>
  <si>
    <t>-106.38738879 S</t>
  </si>
  <si>
    <t>-12.02MXN</t>
  </si>
  <si>
    <t>CDCITIGROUP INC. https://s3-symbol-logo.tradingview.com/citigroup.svg</t>
  </si>
  <si>
    <t>849.50MXN</t>
  </si>
  <si>
    <t>33.02 N</t>
  </si>
  <si>
    <t>775.594K</t>
  </si>
  <si>
    <t>806.49868757 N</t>
  </si>
  <si>
    <t>1024.17632643 N</t>
  </si>
  <si>
    <t>-35.91521608 S</t>
  </si>
  <si>
    <t>-10.50MXN</t>
  </si>
  <si>
    <t>ALSEADALSEA https://s3-symbol-logo.tradingview.com/alsea-sab-de-cv.svg</t>
  </si>
  <si>
    <t>35.61MXN</t>
  </si>
  <si>
    <t>40.33 N</t>
  </si>
  <si>
    <t>9.469M</t>
  </si>
  <si>
    <t>34.5803186 N</t>
  </si>
  <si>
    <t>39.493681 N</t>
  </si>
  <si>
    <t>-0.45938268 S</t>
  </si>
  <si>
    <t>265.905K</t>
  </si>
  <si>
    <t>-0.97MXN</t>
  </si>
  <si>
    <t>MEGA/CPODMEGACABLE HOLDINGS SAB DE CV https://s3-symbol-logo.tradingview.com/megacable-sab-de-cv.svg</t>
  </si>
  <si>
    <t>40.58MXN</t>
  </si>
  <si>
    <t>37.24 N</t>
  </si>
  <si>
    <t>3.186M</t>
  </si>
  <si>
    <t>39.72149725 N</t>
  </si>
  <si>
    <t>45.79350285 N</t>
  </si>
  <si>
    <t>-0.91829195 S</t>
  </si>
  <si>
    <t>78.514K</t>
  </si>
  <si>
    <t>-1.37MXN</t>
  </si>
  <si>
    <t>AAPLDAPPLE INC https://s3-symbol-logo.tradingview.com/apple.svg</t>
  </si>
  <si>
    <t>2825.04MXN</t>
  </si>
  <si>
    <t>34.77 N</t>
  </si>
  <si>
    <t>2.311M</t>
  </si>
  <si>
    <t>2785.53790531 N</t>
  </si>
  <si>
    <t>3249.48205469 N</t>
  </si>
  <si>
    <t>-84.95523292 S</t>
  </si>
  <si>
    <t>-54.96MXN</t>
  </si>
  <si>
    <t>CVSDCVS HEALTH CORPORATION https://s3-symbol-logo.tradingview.com/cvs-health.svg</t>
  </si>
  <si>
    <t>1816.50MXN</t>
  </si>
  <si>
    <t>28.22 N</t>
  </si>
  <si>
    <t>744.765K</t>
  </si>
  <si>
    <t>1893.66981709 B</t>
  </si>
  <si>
    <t>2098.77219291 N</t>
  </si>
  <si>
    <t>-25.60282241 S</t>
  </si>
  <si>
    <t>-59.69MXN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</si>
  <si>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</si>
  <si>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</si>
  <si>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</si>
  <si>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</si>
  <si>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</si>
  <si>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</si>
  <si>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</si>
  <si>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</si>
  <si>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</si>
  <si>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</si>
  <si>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</si>
  <si>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</si>
  <si>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</si>
  <si>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</si>
  <si>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</si>
  <si>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</si>
  <si>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</si>
  <si>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</si>
  <si>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</si>
  <si>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</si>
  <si>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</si>
  <si>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</si>
  <si>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</si>
  <si>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</si>
  <si>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</si>
  <si>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7.81MXN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</si>
  <si>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</si>
  <si>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</si>
  <si>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</si>
  <si>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</si>
  <si>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</si>
  <si>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</si>
  <si>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</si>
  <si>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</si>
  <si>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</si>
  <si>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</si>
  <si>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</si>
  <si>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34.73 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</si>
  <si>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</si>
  <si>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</si>
  <si>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</si>
  <si>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</si>
  <si>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</si>
  <si>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</si>
  <si>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</si>
  <si>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</si>
  <si>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</si>
  <si>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</si>
  <si>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</si>
  <si>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</si>
  <si>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</si>
  <si>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</si>
  <si>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</si>
  <si>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</si>
  <si>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</si>
  <si>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</si>
  <si>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</si>
  <si>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</si>
  <si>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</si>
  <si>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</si>
  <si>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</si>
  <si>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</si>
  <si>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</si>
  <si>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</si>
  <si>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</si>
  <si>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</si>
  <si>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</si>
  <si>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</si>
  <si>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</si>
  <si>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</si>
  <si>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</si>
  <si>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</si>
  <si>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</si>
  <si>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</si>
  <si>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</si>
  <si>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</si>
  <si>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</si>
  <si>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</si>
  <si>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</si>
  <si>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</si>
  <si>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</si>
  <si>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</si>
  <si>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</si>
  <si>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</si>
  <si>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</si>
  <si>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</si>
  <si>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</si>
  <si>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</si>
  <si>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</si>
  <si>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</si>
  <si>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</si>
  <si>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</si>
  <si>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</si>
  <si>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</si>
  <si>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</si>
  <si>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</si>
  <si>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</si>
  <si>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</si>
  <si>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</si>
  <si>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</si>
  <si>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</si>
  <si>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</si>
  <si>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</si>
  <si>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</si>
  <si>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</si>
  <si>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</si>
  <si>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</si>
  <si>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</si>
  <si>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</si>
  <si>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</si>
  <si>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</si>
  <si>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</si>
  <si>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</si>
  <si>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</si>
  <si>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</si>
  <si>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</si>
  <si>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</si>
  <si>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</si>
  <si>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</si>
  <si>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</si>
  <si>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</si>
  <si>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</si>
  <si>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</si>
  <si>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</si>
  <si>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</si>
  <si>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</si>
  <si>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</si>
  <si>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</si>
  <si>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</si>
  <si>
    <t>DATE</t>
  </si>
  <si>
    <t>HOUR</t>
  </si>
  <si>
    <t>SYMBOL</t>
  </si>
  <si>
    <t>OPERATION</t>
  </si>
  <si>
    <t>TITLES</t>
  </si>
  <si>
    <t>VALUE</t>
  </si>
  <si>
    <t>COM</t>
  </si>
  <si>
    <t>IVA</t>
  </si>
  <si>
    <t>TOTAL</t>
  </si>
  <si>
    <t>IVVPESO ISHRS</t>
  </si>
  <si>
    <t>COMPRA</t>
  </si>
  <si>
    <t>CETETRC ISHRS</t>
  </si>
  <si>
    <t>FIBRATC 14</t>
  </si>
  <si>
    <t>SPLG *</t>
  </si>
  <si>
    <t>NAFTRAC ISHRS</t>
  </si>
  <si>
    <t>SPXL *</t>
  </si>
  <si>
    <t>TQQQ *</t>
  </si>
  <si>
    <t>NVDA *</t>
  </si>
  <si>
    <t>TSLA *</t>
  </si>
  <si>
    <t>HOMEX *</t>
  </si>
  <si>
    <t>ACTI500 B</t>
  </si>
  <si>
    <t>ACTICRE B</t>
  </si>
  <si>
    <t>ACTDUAL B</t>
  </si>
  <si>
    <t>ACTIPLU B</t>
  </si>
  <si>
    <t>ACTIMED B</t>
  </si>
  <si>
    <t>CEMEX CPO</t>
  </si>
  <si>
    <t>ACTINVR B</t>
  </si>
  <si>
    <t>GFAMSA A</t>
  </si>
  <si>
    <t>Folio</t>
  </si>
  <si>
    <t>SOXS *</t>
  </si>
  <si>
    <t>VENTA</t>
  </si>
  <si>
    <t>EDZ *</t>
  </si>
  <si>
    <t>SPXS *</t>
  </si>
  <si>
    <t>TECS *</t>
  </si>
  <si>
    <t>DRIP *</t>
  </si>
  <si>
    <t>LABD *</t>
  </si>
  <si>
    <t>SOXL *</t>
  </si>
  <si>
    <t>VOL</t>
  </si>
  <si>
    <t>Suma de VOL</t>
  </si>
  <si>
    <t>Etiquetas de fila</t>
  </si>
  <si>
    <t>Total general</t>
  </si>
  <si>
    <t>Etiquetas de columna</t>
  </si>
  <si>
    <t>(en blanco)</t>
  </si>
  <si>
    <t>Cuenta de HOUR</t>
  </si>
  <si>
    <t>DAY</t>
  </si>
  <si>
    <t>Cuenta de DAY</t>
  </si>
  <si>
    <t>−1.01562872</t>
  </si>
  <si>
    <t>−0.74305824 B</t>
  </si>
  <si>
    <t>85.53114996 N</t>
  </si>
  <si>
    <t>80.14284944 N</t>
  </si>
  <si>
    <t>−15.18%</t>
  </si>
  <si>
    <t>−26.85%</t>
  </si>
  <si>
    <t>−2.87%</t>
  </si>
  <si>
    <t>−2.92%</t>
  </si>
  <si>
    <t>13.407M</t>
  </si>
  <si>
    <t>45.89 N</t>
  </si>
  <si>
    <t>161.778K</t>
  </si>
  <si>
    <t>−0.63MXN</t>
  </si>
  <si>
    <t>82.87MXN</t>
  </si>
  <si>
    <t>−0.04199717</t>
  </si>
  <si>
    <t>−0.08670305 S</t>
  </si>
  <si>
    <t>8.42925299 N</t>
  </si>
  <si>
    <t>7.78074711 N</t>
  </si>
  <si>
    <t>−4.62%</t>
  </si>
  <si>
    <t>−7.00%</t>
  </si>
  <si>
    <t>−4.39%</t>
  </si>
  <si>
    <t>64.351K</t>
  </si>
  <si>
    <t>39.76 N</t>
  </si>
  <si>
    <t>8.208K</t>
  </si>
  <si>
    <t>0.04MXN</t>
  </si>
  <si>
    <t>7.84MXN</t>
  </si>
  <si>
    <t>−31.0357536</t>
  </si>
  <si>
    <t>−36.5976815 S</t>
  </si>
  <si>
    <t>394.24440166 N</t>
  </si>
  <si>
    <t>214.60460034 N</t>
  </si>
  <si>
    <t>−68.09%</t>
  </si>
  <si>
    <t>−32.57%</t>
  </si>
  <si>
    <t>−40.45%</t>
  </si>
  <si>
    <t>−44.09%</t>
  </si>
  <si>
    <t>8.716M</t>
  </si>
  <si>
    <t>26.99 B</t>
  </si>
  <si>
    <t>35.609K</t>
  </si>
  <si>
    <t>−10.23MXN</t>
  </si>
  <si>
    <t>244.77MXN</t>
  </si>
  <si>
    <t>−0.10099584 S</t>
  </si>
  <si>
    <t>75.197744 N</t>
  </si>
  <si>
    <t>70.1172563 N</t>
  </si>
  <si>
    <t>−7.08%</t>
  </si>
  <si>
    <t>−2.28%</t>
  </si>
  <si>
    <t>982.54M</t>
  </si>
  <si>
    <t>46.16 N</t>
  </si>
  <si>
    <t>13.751M</t>
  </si>
  <si>
    <t>−0.03MXN</t>
  </si>
  <si>
    <t>71.45MXN</t>
  </si>
  <si>
    <t>−2.51705449</t>
  </si>
  <si>
    <t>−2.80087618 S</t>
  </si>
  <si>
    <t>75.27153788 N</t>
  </si>
  <si>
    <t>63.17546132 N</t>
  </si>
  <si>
    <t>−29.75%</t>
  </si>
  <si>
    <t>−37.00%</t>
  </si>
  <si>
    <t>−14.07%</t>
  </si>
  <si>
    <t>−16.02%</t>
  </si>
  <si>
    <t>510.514M</t>
  </si>
  <si>
    <t>36.14 N</t>
  </si>
  <si>
    <t>7.764M</t>
  </si>
  <si>
    <t>−0.25MXN</t>
  </si>
  <si>
    <t>65.75MXN</t>
  </si>
  <si>
    <t>−48.85446549</t>
  </si>
  <si>
    <t>−60.5326358 S</t>
  </si>
  <si>
    <t>2134.73553718 N</t>
  </si>
  <si>
    <t>1701.01447282 N</t>
  </si>
  <si>
    <t>−15.85%</t>
  </si>
  <si>
    <t>−8.12%</t>
  </si>
  <si>
    <t>−9.65%</t>
  </si>
  <si>
    <t>1.209M</t>
  </si>
  <si>
    <t>37.89 N</t>
  </si>
  <si>
    <t>−22.91MXN</t>
  </si>
  <si>
    <t>1826.09MXN</t>
  </si>
  <si>
    <t>−85.3538644</t>
  </si>
  <si>
    <t>−79.86436463 B</t>
  </si>
  <si>
    <t>3129.645025 N</t>
  </si>
  <si>
    <t>2694.361905 N</t>
  </si>
  <si>
    <t>−2.74%</t>
  </si>
  <si>
    <t>−15.21%</t>
  </si>
  <si>
    <t>−7.49%</t>
  </si>
  <si>
    <t>629.043M</t>
  </si>
  <si>
    <t>43.86 N</t>
  </si>
  <si>
    <t>219.35K</t>
  </si>
  <si>
    <t>−32.24MXN</t>
  </si>
  <si>
    <t>2867.76MXN</t>
  </si>
  <si>
    <t>RSI1425 – 70</t>
  </si>
  <si>
    <t>Rating técnicoVender</t>
  </si>
  <si>
    <t>% de cambioPor encima 0.2</t>
  </si>
  <si>
    <t>TickerNo se encontraron coincidencias  (i)</t>
  </si>
  <si>
    <t>Ticker</t>
  </si>
  <si>
    <t>cambio precio anterior</t>
  </si>
  <si>
    <t>RSI</t>
  </si>
  <si>
    <t>Estrategía SONO-Week (Statistical oversold with neutral oscillator)</t>
  </si>
  <si>
    <t>rrsi</t>
  </si>
  <si>
    <t>volatitilidad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</si>
</sst>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dd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Roboto"/>
    </font>
    <font>
      <sz val="10"/>
      <color rgb="FF098509"/>
      <name val="Roboto"/>
    </font>
    <font>
      <sz val="8"/>
      <name val="Calibri"/>
      <family val="2"/>
      <scheme val="minor"/>
    </font>
    <font>
      <sz val="9"/>
      <color rgb="FF041E42"/>
      <name val="Roboto"/>
    </font>
    <font>
      <sz val="11"/>
      <color rgb="FF041E42"/>
      <name val="Roboto"/>
    </font>
    <font>
      <sz val="11"/>
      <color rgb="FF041E42"/>
      <name val="Roboto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DEE2E6"/>
      </top>
      <bottom/>
      <diagonal/>
    </border>
    <border>
      <left style="medium">
        <color rgb="FFF2F2F2"/>
      </left>
      <right/>
      <top style="medium">
        <color rgb="FFDEE2E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8" fontId="2" fillId="0" borderId="0" xfId="0" applyNumberFormat="1" applyFont="1"/>
    <xf numFmtId="0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8" fontId="7" fillId="0" borderId="0" xfId="0" applyNumberFormat="1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3" fillId="3" borderId="2" xfId="0" applyNumberFormat="1" applyFont="1" applyFill="1" applyBorder="1" applyAlignment="1">
      <alignment horizontal="center" vertical="center" wrapText="1"/>
    </xf>
    <xf numFmtId="44" fontId="0" fillId="3" borderId="0" xfId="1" applyFont="1" applyFill="1" applyAlignment="1">
      <alignment horizontal="center"/>
    </xf>
    <xf numFmtId="44" fontId="0" fillId="3" borderId="0" xfId="2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1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4" borderId="4" xfId="0" applyFont="1" applyFill="1" applyBorder="1" applyAlignment="1">
      <alignment horizontal="center"/>
    </xf>
    <xf numFmtId="10" fontId="0" fillId="4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wrapText="1"/>
    </xf>
    <xf numFmtId="10" fontId="0" fillId="4" borderId="4" xfId="2" applyNumberFormat="1" applyFont="1" applyFill="1" applyBorder="1" applyAlignment="1">
      <alignment horizontal="center"/>
    </xf>
    <xf numFmtId="0" fontId="0" fillId="0" borderId="4" xfId="2" applyNumberFormat="1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4" borderId="4" xfId="3" applyFont="1" applyFill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8" fillId="5" borderId="0" xfId="0" applyFont="1" applyFill="1" applyAlignment="1">
      <alignment horizontal="center" wrapText="1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/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textRotation="0" indent="0" justifyLastLine="0" shrinkToFit="0" readingOrder="0"/>
      <border outline="0">
        <left style="medium">
          <color rgb="FFF2F2F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Correlación RSI vs Cambio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TRADINGVIEW_CDATA!$M$2:$M$11</c:f>
              <c:numCache>
                <c:formatCode>General</c:formatCode>
                <c:ptCount val="3"/>
                <c:pt idx="0">
                  <c:v>37.89</c:v>
                </c:pt>
                <c:pt idx="1">
                  <c:v>39.76</c:v>
                </c:pt>
                <c:pt idx="2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1E2-B832-B32CD4E6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9-4C9D-B0B6-2E0A9B0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B16-BE46-AFCC073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[Stock-market-speculation-analysis.xlsx]DIN!Tabla 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número tiene valores atípicos en ' HOUR ': </a:t>
            </a:r>
            <a:r>
              <a:rPr lang="en-US">
                <a:solidFill>
                  <a:srgbClr val="DD5A13"/>
                </a:solidFill>
              </a:rPr>
              <a:t>08:42:00 a. m.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09:36:00 a. m.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11:46:00 a. m.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C9-4334-A6DA-05DC83482BE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C9-4334-A6DA-05DC83482BE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C9-4334-A6DA-05DC83482BE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F38-4901-928E-04AF4E0235C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F38-4901-928E-04AF4E0235C2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F38-4901-928E-04AF4E0235C2}"/>
              </c:ext>
            </c:extLst>
          </c:dPt>
          <c:cat>
            <c:strRef>
              <c:f>DIN!$A$33:$A$77</c:f>
              <c:strCache>
                <c:ptCount val="44"/>
                <c:pt idx="0">
                  <c:v>09:36:00 a. m.</c:v>
                </c:pt>
                <c:pt idx="1">
                  <c:v>10:32:00 a. m.</c:v>
                </c:pt>
                <c:pt idx="2">
                  <c:v>08:42:00 a. m.</c:v>
                </c:pt>
                <c:pt idx="3">
                  <c:v>10:30:00 a. m.</c:v>
                </c:pt>
                <c:pt idx="4">
                  <c:v>10:49:00 a. m.</c:v>
                </c:pt>
                <c:pt idx="5">
                  <c:v>11:46:00 a. m.</c:v>
                </c:pt>
                <c:pt idx="6">
                  <c:v>10:21:00 a. m.</c:v>
                </c:pt>
                <c:pt idx="7">
                  <c:v>10:48:00 a. m.</c:v>
                </c:pt>
                <c:pt idx="8">
                  <c:v>02:40:00 p. m.</c:v>
                </c:pt>
                <c:pt idx="9">
                  <c:v>08:54:00 a. m.</c:v>
                </c:pt>
                <c:pt idx="10">
                  <c:v>10:31:00 a. m.</c:v>
                </c:pt>
                <c:pt idx="11">
                  <c:v>09:57:00 a. m.</c:v>
                </c:pt>
                <c:pt idx="12">
                  <c:v>09:26:00 a. m.</c:v>
                </c:pt>
                <c:pt idx="13">
                  <c:v>09:16:00 a. m.</c:v>
                </c:pt>
                <c:pt idx="14">
                  <c:v>08:31:00 a. m.</c:v>
                </c:pt>
                <c:pt idx="15">
                  <c:v>08:40:00 a. m.</c:v>
                </c:pt>
                <c:pt idx="16">
                  <c:v>11:02:00 a. m.</c:v>
                </c:pt>
                <c:pt idx="17">
                  <c:v>08:38:00 a. m.</c:v>
                </c:pt>
                <c:pt idx="18">
                  <c:v>08:39:00 a. m.</c:v>
                </c:pt>
                <c:pt idx="19">
                  <c:v>02:31:00 p. m.</c:v>
                </c:pt>
                <c:pt idx="20">
                  <c:v>09:44:00 a. m.</c:v>
                </c:pt>
                <c:pt idx="21">
                  <c:v>08:41:00 a. m.</c:v>
                </c:pt>
                <c:pt idx="22">
                  <c:v>02:44:00 p. m.</c:v>
                </c:pt>
                <c:pt idx="23">
                  <c:v>02:39:00 p. m.</c:v>
                </c:pt>
                <c:pt idx="24">
                  <c:v>08:32:00 a. m.</c:v>
                </c:pt>
                <c:pt idx="25">
                  <c:v>08:49:00 a. m.</c:v>
                </c:pt>
                <c:pt idx="26">
                  <c:v>09:17:00 a. m.</c:v>
                </c:pt>
                <c:pt idx="27">
                  <c:v>12:12:00 p. m.</c:v>
                </c:pt>
                <c:pt idx="28">
                  <c:v>02:29:00 p. m.</c:v>
                </c:pt>
                <c:pt idx="29">
                  <c:v>09:04:00 a. m.</c:v>
                </c:pt>
                <c:pt idx="30">
                  <c:v>09:29:00 a. m.</c:v>
                </c:pt>
                <c:pt idx="31">
                  <c:v>01:57:00 p. m.</c:v>
                </c:pt>
                <c:pt idx="32">
                  <c:v>11:48:00 a. m.</c:v>
                </c:pt>
                <c:pt idx="33">
                  <c:v>09:28:00 a. m.</c:v>
                </c:pt>
                <c:pt idx="34">
                  <c:v>11:15:00 a. m.</c:v>
                </c:pt>
                <c:pt idx="35">
                  <c:v>11:42:00 a. m.</c:v>
                </c:pt>
                <c:pt idx="36">
                  <c:v>11:26:00 a. m.</c:v>
                </c:pt>
                <c:pt idx="37">
                  <c:v>11:11:00 a. m.</c:v>
                </c:pt>
                <c:pt idx="38">
                  <c:v>11:23:00 a. m.</c:v>
                </c:pt>
                <c:pt idx="39">
                  <c:v>09:48:00 a. m.</c:v>
                </c:pt>
                <c:pt idx="40">
                  <c:v>11:10:00 a. m.</c:v>
                </c:pt>
                <c:pt idx="41">
                  <c:v>11:07:00 a. m.</c:v>
                </c:pt>
                <c:pt idx="42">
                  <c:v>11:09:00 a. m.</c:v>
                </c:pt>
                <c:pt idx="43">
                  <c:v>(en blanco)</c:v>
                </c:pt>
              </c:strCache>
            </c:strRef>
          </c:cat>
          <c:val>
            <c:numRef>
              <c:f>DIN!$B$33:$B$77</c:f>
              <c:numCache>
                <c:formatCode>General</c:formatCode>
                <c:ptCount val="44"/>
                <c:pt idx="0">
                  <c:v>105</c:v>
                </c:pt>
                <c:pt idx="1">
                  <c:v>63</c:v>
                </c:pt>
                <c:pt idx="2">
                  <c:v>50</c:v>
                </c:pt>
                <c:pt idx="3">
                  <c:v>49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26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8-4901-928E-04AF4E0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751"/>
        <c:axId val="630026559"/>
      </c:lineChart>
      <c:catAx>
        <c:axId val="6995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26559"/>
        <c:crosses val="autoZero"/>
        <c:auto val="1"/>
        <c:lblAlgn val="ctr"/>
        <c:lblOffset val="100"/>
        <c:noMultiLvlLbl val="0"/>
      </c:catAx>
      <c:valAx>
        <c:axId val="630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5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6C8317-5D18-4D46-9021-4585F56AA8E4}">
          <cx:tx>
            <cx:txData>
              <cx:f>_xlchart.v1.1</cx:f>
              <cx:v>VOL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9E68A2-8A25-4B44-9A46-91DB5895B2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185737</xdr:rowOff>
    </xdr:from>
    <xdr:to>
      <xdr:col>3</xdr:col>
      <xdr:colOff>781050</xdr:colOff>
      <xdr:row>26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1B27C-F0F7-2719-61F8-99115C8C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12</xdr:row>
      <xdr:rowOff>0</xdr:rowOff>
    </xdr:from>
    <xdr:to>
      <xdr:col>8</xdr:col>
      <xdr:colOff>133350</xdr:colOff>
      <xdr:row>26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2C6F9-3CCE-4D0C-82AA-BAFDB626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714375</xdr:colOff>
      <xdr:row>26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A0D47-8C7B-4188-9AEC-62AB3495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8</xdr:col>
      <xdr:colOff>257174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FAA202-DC95-445E-A16B-97E6A26F2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8125"/>
              <a:ext cx="6124574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676275</xdr:colOff>
      <xdr:row>26</xdr:row>
      <xdr:rowOff>28575</xdr:rowOff>
    </xdr:from>
    <xdr:to>
      <xdr:col>6</xdr:col>
      <xdr:colOff>676275</xdr:colOff>
      <xdr:row>40</xdr:row>
      <xdr:rowOff>104775</xdr:rowOff>
    </xdr:to>
    <xdr:graphicFrame macro="">
      <xdr:nvGraphicFramePr>
        <xdr:cNvPr id="3" name="Gráfico 2" descr="Tipo de gráfico: Líneas. El número tiene valores atípicos en ' HOUR ': 08:42:00 a. m., 09:36:00 a. m. y 11:46:00 a. m..&#10;&#10;Descripción generada automáticamente">
          <a:extLst>
            <a:ext uri="{FF2B5EF4-FFF2-40B4-BE49-F238E27FC236}">
              <a16:creationId xmlns:a16="http://schemas.microsoft.com/office/drawing/2014/main" id="{BB08E6AC-D0B6-4254-901F-98C1106F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Hernández Morales" refreshedDate="44852.654433449075" createdVersion="8" refreshedVersion="8" minRefreshableVersion="3" recordCount="739" xr:uid="{7D8FABB8-C2EA-4BE6-9A50-DBE9F2EEB040}">
  <cacheSource type="worksheet">
    <worksheetSource name="Movimientos_Actinver"/>
  </cacheSource>
  <cacheFields count="11">
    <cacheField name="DATE" numFmtId="14">
      <sharedItems containsNonDate="0" containsDate="1" containsString="0" containsBlank="1" minDate="2022-10-10T00:00:00" maxDate="2022-10-14T00:00:00"/>
    </cacheField>
    <cacheField name="HOUR" numFmtId="164">
      <sharedItems containsNonDate="0" containsDate="1" containsString="0" containsBlank="1" minDate="1899-12-30T08:31:00" maxDate="1899-12-30T14:44:00" count="44">
        <d v="1899-12-30T11:07:00"/>
        <d v="1899-12-30T11:09:00"/>
        <d v="1899-12-30T11:10:00"/>
        <d v="1899-12-30T11:11:00"/>
        <d v="1899-12-30T11:15:00"/>
        <d v="1899-12-30T08:31:00"/>
        <d v="1899-12-30T08:32:00"/>
        <d v="1899-12-30T08:39:00"/>
        <d v="1899-12-30T09:04:00"/>
        <d v="1899-12-30T09:28:00"/>
        <d v="1899-12-30T09:29:00"/>
        <d v="1899-12-30T09:48:00"/>
        <d v="1899-12-30T11:23:00"/>
        <d v="1899-12-30T11:26:00"/>
        <d v="1899-12-30T11:42:00"/>
        <m/>
        <d v="1899-12-30T11:46:00"/>
        <d v="1899-12-30T11:48:00"/>
        <d v="1899-12-30T14:31:00"/>
        <d v="1899-12-30T08:38:00"/>
        <d v="1899-12-30T08:49:00"/>
        <d v="1899-12-30T08:54:00"/>
        <d v="1899-12-30T08:42:00"/>
        <d v="1899-12-30T09:17:00"/>
        <d v="1899-12-30T09:57:00"/>
        <d v="1899-12-30T12:12:00"/>
        <d v="1899-12-30T13:57:00"/>
        <d v="1899-12-30T14:29:00"/>
        <d v="1899-12-30T08:40:00"/>
        <d v="1899-12-30T08:41:00"/>
        <d v="1899-12-30T09:16:00"/>
        <d v="1899-12-30T10:30:00"/>
        <d v="1899-12-30T10:31:00"/>
        <d v="1899-12-30T10:32:00"/>
        <d v="1899-12-30T14:39:00"/>
        <d v="1899-12-30T14:40:00"/>
        <d v="1899-12-30T14:44:00"/>
        <d v="1899-12-30T09:36:00"/>
        <d v="1899-12-30T09:26:00"/>
        <d v="1899-12-30T09:44:00"/>
        <d v="1899-12-30T10:21:00"/>
        <d v="1899-12-30T10:48:00"/>
        <d v="1899-12-30T10:49:00"/>
        <d v="1899-12-30T11:02:00"/>
      </sharedItems>
      <fieldGroup par="10" base="1">
        <rangePr groupBy="minutes" startDate="1899-12-30T08:31:00" endDate="1899-12-30T14:44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SYMBOL" numFmtId="0">
      <sharedItems count="26">
        <s v="IVVPESO ISHRS"/>
        <s v="CETETRC ISHRS"/>
        <s v="FIBRATC 14"/>
        <s v="SPLG *"/>
        <s v="NAFTRAC ISHRS"/>
        <s v="SPXL *"/>
        <s v="TQQQ *"/>
        <s v="NVDA *"/>
        <s v="TSLA *"/>
        <s v="HOMEX *"/>
        <s v="ACTI500 B"/>
        <s v="ACTICRE B"/>
        <s v="ACTDUAL B"/>
        <s v="ACTIPLU B"/>
        <s v="ACTIMED B"/>
        <s v="CEMEX CPO"/>
        <s v="ACTINVR B"/>
        <s v="GFAMSA A"/>
        <s v="Folio"/>
        <s v="SOXS *"/>
        <s v="EDZ *"/>
        <s v="SPXS *"/>
        <s v="TECS *"/>
        <s v="DRIP *"/>
        <s v="LABD *"/>
        <s v="SOXL *"/>
      </sharedItems>
    </cacheField>
    <cacheField name="OPERATION" numFmtId="0">
      <sharedItems count="3">
        <s v="COMPRA"/>
        <s v="Emisora"/>
        <s v="VENTA"/>
      </sharedItems>
    </cacheField>
    <cacheField name="TITLES" numFmtId="0">
      <sharedItems containsString="0" containsBlank="1" containsNumber="1" containsInteger="1" minValue="1" maxValue="2163"/>
    </cacheField>
    <cacheField name="VALUE" numFmtId="0">
      <sharedItems containsString="0" containsBlank="1" containsNumber="1" minValue="2.5000000000000001E-2" maxValue="4199.99"/>
    </cacheField>
    <cacheField name="VOL" numFmtId="0">
      <sharedItems containsSemiMixedTypes="0" containsString="0" containsNumber="1" minValue="0" maxValue="498100"/>
    </cacheField>
    <cacheField name="COM" numFmtId="0">
      <sharedItems containsString="0" containsBlank="1" containsNumber="1" minValue="0" maxValue="498.1"/>
    </cacheField>
    <cacheField name="IVA" numFmtId="0">
      <sharedItems containsString="0" containsBlank="1" containsNumber="1" minValue="0" maxValue="79.7"/>
    </cacheField>
    <cacheField name="TOTAL" numFmtId="0">
      <sharedItems containsString="0" containsBlank="1" containsNumber="1" minValue="1.24" maxValue="498677.8"/>
    </cacheField>
    <cacheField name="Horas" numFmtId="0" databaseField="0">
      <fieldGroup base="1">
        <rangePr groupBy="hours" startDate="1899-12-30T08:31:00" endDate="1899-12-30T14:44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Hernández Morales" refreshedDate="44852.657396180555" createdVersion="8" refreshedVersion="8" minRefreshableVersion="3" recordCount="739" xr:uid="{D4F6C5F9-A93B-438E-87AB-5968DCF9E64F}">
  <cacheSource type="worksheet">
    <worksheetSource ref="C1:C740" sheet="MOVES"/>
  </cacheSource>
  <cacheFields count="1">
    <cacheField name="HOUR" numFmtId="164">
      <sharedItems containsNonDate="0" containsDate="1" containsString="0" containsBlank="1" minDate="1899-12-30T08:31:00" maxDate="1899-12-30T14:44:00" count="44">
        <d v="1899-12-30T11:07:00"/>
        <d v="1899-12-30T11:09:00"/>
        <d v="1899-12-30T11:10:00"/>
        <d v="1899-12-30T11:11:00"/>
        <d v="1899-12-30T11:15:00"/>
        <d v="1899-12-30T08:31:00"/>
        <d v="1899-12-30T08:32:00"/>
        <d v="1899-12-30T08:39:00"/>
        <d v="1899-12-30T09:04:00"/>
        <d v="1899-12-30T09:28:00"/>
        <d v="1899-12-30T09:29:00"/>
        <d v="1899-12-30T09:48:00"/>
        <d v="1899-12-30T11:23:00"/>
        <d v="1899-12-30T11:26:00"/>
        <d v="1899-12-30T11:42:00"/>
        <m/>
        <d v="1899-12-30T11:46:00"/>
        <d v="1899-12-30T11:48:00"/>
        <d v="1899-12-30T14:31:00"/>
        <d v="1899-12-30T08:38:00"/>
        <d v="1899-12-30T08:49:00"/>
        <d v="1899-12-30T08:54:00"/>
        <d v="1899-12-30T08:42:00"/>
        <d v="1899-12-30T09:17:00"/>
        <d v="1899-12-30T09:57:00"/>
        <d v="1899-12-30T12:12:00"/>
        <d v="1899-12-30T13:57:00"/>
        <d v="1899-12-30T14:29:00"/>
        <d v="1899-12-30T08:40:00"/>
        <d v="1899-12-30T08:41:00"/>
        <d v="1899-12-30T09:16:00"/>
        <d v="1899-12-30T10:30:00"/>
        <d v="1899-12-30T10:31:00"/>
        <d v="1899-12-30T10:32:00"/>
        <d v="1899-12-30T14:39:00"/>
        <d v="1899-12-30T14:40:00"/>
        <d v="1899-12-30T14:44:00"/>
        <d v="1899-12-30T09:36:00"/>
        <d v="1899-12-30T09:26:00"/>
        <d v="1899-12-30T09:44:00"/>
        <d v="1899-12-30T10:21:00"/>
        <d v="1899-12-30T10:48:00"/>
        <d v="1899-12-30T10:49:00"/>
        <d v="1899-12-30T11:02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Hernández Morales" refreshedDate="44852.658694097219" createdVersion="8" refreshedVersion="8" minRefreshableVersion="3" recordCount="739" xr:uid="{E679EDE8-D2AD-48A7-A3E0-7A1700C30FA9}">
  <cacheSource type="worksheet">
    <worksheetSource ref="B1:B740" sheet="MOVES"/>
  </cacheSource>
  <cacheFields count="1">
    <cacheField name="DAY" numFmtId="165">
      <sharedItems containsSemiMixedTypes="0" containsNonDate="0" containsDate="1" containsString="0" minDate="1899-12-30T00:00:00" maxDate="2022-10-14T00:00:00" count="5">
        <d v="2022-10-10T00:00:00"/>
        <d v="2022-10-13T00:00:00"/>
        <d v="1899-12-30T00:00:00"/>
        <d v="2022-10-11T00:00:00"/>
        <d v="2022-10-1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d v="2022-10-10T00:00:00"/>
    <x v="0"/>
    <x v="0"/>
    <x v="0"/>
    <n v="1"/>
    <n v="66.72"/>
    <n v="66.72"/>
    <n v="7.0000000000000007E-2"/>
    <n v="0.01"/>
    <n v="66.8"/>
  </r>
  <r>
    <d v="2022-10-10T00:00:00"/>
    <x v="1"/>
    <x v="1"/>
    <x v="0"/>
    <n v="1"/>
    <n v="105.6"/>
    <n v="105.6"/>
    <n v="0.11"/>
    <n v="0.02"/>
    <n v="105.72"/>
  </r>
  <r>
    <d v="2022-10-10T00:00:00"/>
    <x v="2"/>
    <x v="2"/>
    <x v="0"/>
    <n v="1"/>
    <n v="18.16"/>
    <n v="18.16"/>
    <n v="0.02"/>
    <n v="0"/>
    <n v="18.18"/>
  </r>
  <r>
    <d v="2022-10-10T00:00:00"/>
    <x v="3"/>
    <x v="3"/>
    <x v="0"/>
    <n v="1"/>
    <n v="851.01"/>
    <n v="851.01"/>
    <n v="0.85"/>
    <n v="0.14000000000000001"/>
    <n v="852"/>
  </r>
  <r>
    <d v="2022-10-10T00:00:00"/>
    <x v="4"/>
    <x v="4"/>
    <x v="0"/>
    <n v="1"/>
    <n v="45.69"/>
    <n v="45.69"/>
    <n v="0.05"/>
    <n v="0.01"/>
    <n v="45.74"/>
  </r>
  <r>
    <d v="2022-10-10T00:00:00"/>
    <x v="4"/>
    <x v="4"/>
    <x v="0"/>
    <n v="1"/>
    <n v="45.69"/>
    <n v="45.69"/>
    <n v="0.05"/>
    <n v="0.01"/>
    <n v="45.74"/>
  </r>
  <r>
    <d v="2022-10-13T00:00:00"/>
    <x v="5"/>
    <x v="5"/>
    <x v="0"/>
    <n v="1"/>
    <n v="991.11"/>
    <n v="991.11"/>
    <n v="0.99"/>
    <n v="0.16"/>
    <n v="992.26"/>
  </r>
  <r>
    <d v="2022-10-13T00:00:00"/>
    <x v="5"/>
    <x v="5"/>
    <x v="0"/>
    <n v="2"/>
    <n v="998"/>
    <n v="1996"/>
    <n v="2"/>
    <n v="0.32"/>
    <n v="1998.32"/>
  </r>
  <r>
    <d v="2022-10-13T00:00:00"/>
    <x v="5"/>
    <x v="5"/>
    <x v="0"/>
    <n v="8"/>
    <n v="999.99"/>
    <n v="7999.92"/>
    <n v="8"/>
    <n v="1.28"/>
    <n v="8009.2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0"/>
    <n v="990.01"/>
    <n v="9900.1"/>
    <n v="9.9"/>
    <n v="1.58"/>
    <n v="9911.58"/>
  </r>
  <r>
    <d v="2022-10-13T00:00:00"/>
    <x v="5"/>
    <x v="5"/>
    <x v="0"/>
    <n v="15"/>
    <n v="990.01"/>
    <n v="14850.15"/>
    <n v="14.85"/>
    <n v="2.38"/>
    <n v="14867.38"/>
  </r>
  <r>
    <d v="2022-10-13T00:00:00"/>
    <x v="5"/>
    <x v="5"/>
    <x v="0"/>
    <n v="23"/>
    <n v="984.31"/>
    <n v="22639.129999999997"/>
    <n v="22.64"/>
    <n v="3.62"/>
    <n v="22665.39"/>
  </r>
  <r>
    <d v="2022-10-13T00:00:00"/>
    <x v="5"/>
    <x v="5"/>
    <x v="0"/>
    <n v="30"/>
    <n v="990.01"/>
    <n v="29700.3"/>
    <n v="29.7"/>
    <n v="4.75"/>
    <n v="29734.75"/>
  </r>
  <r>
    <d v="2022-10-13T00:00:00"/>
    <x v="5"/>
    <x v="5"/>
    <x v="0"/>
    <n v="37"/>
    <n v="990.01"/>
    <n v="36630.370000000003"/>
    <n v="36.630000000000003"/>
    <n v="5.86"/>
    <n v="36672.86"/>
  </r>
  <r>
    <d v="2022-10-13T00:00:00"/>
    <x v="5"/>
    <x v="5"/>
    <x v="0"/>
    <n v="47"/>
    <n v="990"/>
    <n v="46530"/>
    <n v="46.53"/>
    <n v="7.44"/>
    <n v="46583.97"/>
  </r>
  <r>
    <d v="2022-10-13T00:00:00"/>
    <x v="5"/>
    <x v="5"/>
    <x v="0"/>
    <n v="47"/>
    <n v="990.01"/>
    <n v="46530.47"/>
    <n v="46.53"/>
    <n v="7.44"/>
    <n v="46584.45"/>
  </r>
  <r>
    <d v="2022-10-13T00:00:00"/>
    <x v="5"/>
    <x v="5"/>
    <x v="0"/>
    <n v="47"/>
    <n v="990.01"/>
    <n v="46530.47"/>
    <n v="46.53"/>
    <n v="7.44"/>
    <n v="46584.45"/>
  </r>
  <r>
    <d v="2022-10-13T00:00:00"/>
    <x v="5"/>
    <x v="5"/>
    <x v="0"/>
    <n v="47"/>
    <n v="990.01"/>
    <n v="46530.47"/>
    <n v="46.53"/>
    <n v="7.44"/>
    <n v="46584.45"/>
  </r>
  <r>
    <d v="2022-10-13T00:00:00"/>
    <x v="5"/>
    <x v="5"/>
    <x v="0"/>
    <n v="57"/>
    <n v="990.01"/>
    <n v="56430.57"/>
    <n v="56.43"/>
    <n v="9.0299999999999994"/>
    <n v="56496.03"/>
  </r>
  <r>
    <d v="2022-10-13T00:00:00"/>
    <x v="5"/>
    <x v="5"/>
    <x v="0"/>
    <n v="59"/>
    <n v="1000"/>
    <n v="59000"/>
    <n v="59"/>
    <n v="9.44"/>
    <n v="59068.44"/>
  </r>
  <r>
    <d v="2022-10-13T00:00:00"/>
    <x v="6"/>
    <x v="6"/>
    <x v="0"/>
    <n v="10"/>
    <n v="330"/>
    <n v="3300"/>
    <n v="3.3"/>
    <n v="0.53"/>
    <n v="3303.83"/>
  </r>
  <r>
    <d v="2022-10-13T00:00:00"/>
    <x v="6"/>
    <x v="6"/>
    <x v="0"/>
    <n v="80"/>
    <n v="330"/>
    <n v="26400"/>
    <n v="26.4"/>
    <n v="4.22"/>
    <n v="26430.62"/>
  </r>
  <r>
    <d v="2022-10-13T00:00:00"/>
    <x v="6"/>
    <x v="6"/>
    <x v="0"/>
    <n v="120"/>
    <n v="330"/>
    <n v="39600"/>
    <n v="39.6"/>
    <n v="6.34"/>
    <n v="39645.94"/>
  </r>
  <r>
    <d v="2022-10-13T00:00:00"/>
    <x v="6"/>
    <x v="6"/>
    <x v="0"/>
    <n v="210"/>
    <n v="332"/>
    <n v="69720"/>
    <n v="69.72"/>
    <n v="11.16"/>
    <n v="69800.88"/>
  </r>
  <r>
    <d v="2022-10-13T00:00:00"/>
    <x v="6"/>
    <x v="6"/>
    <x v="0"/>
    <n v="280"/>
    <n v="330"/>
    <n v="92400"/>
    <n v="92.4"/>
    <n v="14.78"/>
    <n v="92507.18"/>
  </r>
  <r>
    <d v="2022-10-13T00:00:00"/>
    <x v="6"/>
    <x v="6"/>
    <x v="0"/>
    <n v="720"/>
    <n v="330"/>
    <n v="237600"/>
    <n v="237.6"/>
    <n v="38.020000000000003"/>
    <n v="237875.62"/>
  </r>
  <r>
    <d v="2022-10-13T00:00:00"/>
    <x v="7"/>
    <x v="7"/>
    <x v="0"/>
    <n v="1"/>
    <n v="2160.0300000000002"/>
    <n v="2160.0300000000002"/>
    <n v="2.16"/>
    <n v="0.35"/>
    <n v="2162.54"/>
  </r>
  <r>
    <d v="2022-10-13T00:00:00"/>
    <x v="8"/>
    <x v="8"/>
    <x v="0"/>
    <n v="1"/>
    <n v="4199.99"/>
    <n v="4199.99"/>
    <n v="4.2"/>
    <n v="0.67"/>
    <n v="4204.8599999999997"/>
  </r>
  <r>
    <d v="2022-10-13T00:00:00"/>
    <x v="8"/>
    <x v="8"/>
    <x v="0"/>
    <n v="3"/>
    <n v="4160.0200000000004"/>
    <n v="12480.060000000001"/>
    <n v="12.48"/>
    <n v="2"/>
    <n v="12494.54"/>
  </r>
  <r>
    <d v="2022-10-13T00:00:00"/>
    <x v="8"/>
    <x v="8"/>
    <x v="0"/>
    <n v="5"/>
    <n v="4199.99"/>
    <n v="20999.949999999997"/>
    <n v="21"/>
    <n v="3.36"/>
    <n v="21024.31"/>
  </r>
  <r>
    <d v="2022-10-13T00:00:00"/>
    <x v="9"/>
    <x v="9"/>
    <x v="0"/>
    <n v="100"/>
    <n v="2.5000000000000001E-2"/>
    <n v="2.5"/>
    <n v="0"/>
    <n v="0"/>
    <n v="2.5"/>
  </r>
  <r>
    <d v="2022-10-13T00:00:00"/>
    <x v="9"/>
    <x v="10"/>
    <x v="0"/>
    <n v="10"/>
    <n v="5.1340000000000003"/>
    <n v="51.34"/>
    <n v="0.05"/>
    <n v="0.01"/>
    <n v="51.4"/>
  </r>
  <r>
    <d v="2022-10-13T00:00:00"/>
    <x v="10"/>
    <x v="11"/>
    <x v="0"/>
    <n v="1"/>
    <n v="17.027999999999999"/>
    <n v="17.027999999999999"/>
    <n v="0.02"/>
    <n v="0"/>
    <n v="17.05"/>
  </r>
  <r>
    <d v="2022-10-13T00:00:00"/>
    <x v="10"/>
    <x v="12"/>
    <x v="0"/>
    <n v="10"/>
    <n v="0.16600000000000001"/>
    <n v="1.6600000000000001"/>
    <n v="0"/>
    <n v="0"/>
    <n v="1.66"/>
  </r>
  <r>
    <d v="2022-10-13T00:00:00"/>
    <x v="10"/>
    <x v="13"/>
    <x v="0"/>
    <n v="10"/>
    <n v="1.147"/>
    <n v="11.47"/>
    <n v="0.01"/>
    <n v="0"/>
    <n v="11.48"/>
  </r>
  <r>
    <d v="2022-10-13T00:00:00"/>
    <x v="11"/>
    <x v="14"/>
    <x v="0"/>
    <n v="1"/>
    <n v="5.9980000000000002"/>
    <n v="5.9980000000000002"/>
    <n v="0.01"/>
    <n v="0"/>
    <n v="6.01"/>
  </r>
  <r>
    <d v="2022-10-13T00:00:00"/>
    <x v="12"/>
    <x v="15"/>
    <x v="0"/>
    <n v="1"/>
    <n v="6.72"/>
    <n v="6.72"/>
    <n v="0.01"/>
    <n v="0"/>
    <n v="6.73"/>
  </r>
  <r>
    <d v="2022-10-13T00:00:00"/>
    <x v="13"/>
    <x v="6"/>
    <x v="0"/>
    <n v="1"/>
    <n v="372"/>
    <n v="372"/>
    <n v="0.37"/>
    <n v="0.06"/>
    <n v="372.43"/>
  </r>
  <r>
    <d v="2022-10-13T00:00:00"/>
    <x v="13"/>
    <x v="6"/>
    <x v="0"/>
    <n v="6"/>
    <n v="372"/>
    <n v="2232"/>
    <n v="2.23"/>
    <n v="0.36"/>
    <n v="2234.59"/>
  </r>
  <r>
    <d v="2022-10-13T00:00:00"/>
    <x v="14"/>
    <x v="16"/>
    <x v="0"/>
    <n v="1"/>
    <n v="12.2"/>
    <n v="12.2"/>
    <n v="0.01"/>
    <n v="0"/>
    <n v="12.21"/>
  </r>
  <r>
    <d v="2022-10-13T00:00:00"/>
    <x v="14"/>
    <x v="17"/>
    <x v="0"/>
    <n v="1"/>
    <n v="1.24"/>
    <n v="1.24"/>
    <n v="0"/>
    <n v="0"/>
    <n v="1.24"/>
  </r>
  <r>
    <m/>
    <x v="15"/>
    <x v="18"/>
    <x v="1"/>
    <m/>
    <m/>
    <n v="0"/>
    <m/>
    <m/>
    <m/>
  </r>
  <r>
    <d v="2022-10-11T00:00:00"/>
    <x v="16"/>
    <x v="19"/>
    <x v="2"/>
    <n v="1"/>
    <n v="1446.33"/>
    <n v="1446.33"/>
    <n v="1.45"/>
    <n v="0.23"/>
    <n v="1444.65"/>
  </r>
  <r>
    <d v="2022-10-11T00:00:00"/>
    <x v="16"/>
    <x v="19"/>
    <x v="2"/>
    <n v="1"/>
    <n v="1445"/>
    <n v="1445"/>
    <n v="1.45"/>
    <n v="0.23"/>
    <n v="1443.32"/>
  </r>
  <r>
    <d v="2022-10-11T00:00:00"/>
    <x v="16"/>
    <x v="19"/>
    <x v="2"/>
    <n v="1"/>
    <n v="1445"/>
    <n v="1445"/>
    <n v="1.45"/>
    <n v="0.23"/>
    <n v="1443.32"/>
  </r>
  <r>
    <d v="2022-10-11T00:00:00"/>
    <x v="16"/>
    <x v="19"/>
    <x v="2"/>
    <n v="1"/>
    <n v="1469.68"/>
    <n v="1469.68"/>
    <n v="1.47"/>
    <n v="0.24"/>
    <n v="1467.98"/>
  </r>
  <r>
    <d v="2022-10-11T00:00:00"/>
    <x v="16"/>
    <x v="19"/>
    <x v="2"/>
    <n v="1"/>
    <n v="1470"/>
    <n v="1470"/>
    <n v="1.47"/>
    <n v="0.24"/>
    <n v="1468.29"/>
  </r>
  <r>
    <d v="2022-10-11T00:00:00"/>
    <x v="16"/>
    <x v="19"/>
    <x v="2"/>
    <n v="1"/>
    <n v="1470"/>
    <n v="1470"/>
    <n v="1.47"/>
    <n v="0.24"/>
    <n v="1468.29"/>
  </r>
  <r>
    <d v="2022-10-11T00:00:00"/>
    <x v="16"/>
    <x v="19"/>
    <x v="2"/>
    <n v="2"/>
    <n v="1445.5"/>
    <n v="2891"/>
    <n v="2.89"/>
    <n v="0.46"/>
    <n v="2887.65"/>
  </r>
  <r>
    <d v="2022-10-11T00:00:00"/>
    <x v="16"/>
    <x v="19"/>
    <x v="2"/>
    <n v="2"/>
    <n v="1475"/>
    <n v="2950"/>
    <n v="2.95"/>
    <n v="0.47"/>
    <n v="2946.58"/>
  </r>
  <r>
    <d v="2022-10-11T00:00:00"/>
    <x v="16"/>
    <x v="19"/>
    <x v="2"/>
    <n v="2"/>
    <n v="1462"/>
    <n v="2924"/>
    <n v="2.92"/>
    <n v="0.47"/>
    <n v="2920.61"/>
  </r>
  <r>
    <d v="2022-10-11T00:00:00"/>
    <x v="16"/>
    <x v="19"/>
    <x v="2"/>
    <n v="3"/>
    <n v="1460.39"/>
    <n v="4381.17"/>
    <n v="4.38"/>
    <n v="0.7"/>
    <n v="4376.09"/>
  </r>
  <r>
    <d v="2022-10-11T00:00:00"/>
    <x v="16"/>
    <x v="19"/>
    <x v="2"/>
    <n v="3"/>
    <n v="1455"/>
    <n v="4365"/>
    <n v="4.37"/>
    <n v="0.7"/>
    <n v="4359.9399999999996"/>
  </r>
  <r>
    <d v="2022-10-11T00:00:00"/>
    <x v="16"/>
    <x v="19"/>
    <x v="2"/>
    <n v="5"/>
    <n v="1447.6"/>
    <n v="7238"/>
    <n v="7.24"/>
    <n v="1.1599999999999999"/>
    <n v="7229.6"/>
  </r>
  <r>
    <d v="2022-10-11T00:00:00"/>
    <x v="16"/>
    <x v="19"/>
    <x v="2"/>
    <n v="5"/>
    <n v="1445"/>
    <n v="7225"/>
    <n v="7.23"/>
    <n v="1.1599999999999999"/>
    <n v="7216.62"/>
  </r>
  <r>
    <d v="2022-10-11T00:00:00"/>
    <x v="16"/>
    <x v="19"/>
    <x v="2"/>
    <n v="10"/>
    <n v="1470"/>
    <n v="14700"/>
    <n v="14.7"/>
    <n v="2.35"/>
    <n v="14682.95"/>
  </r>
  <r>
    <d v="2022-10-11T00:00:00"/>
    <x v="16"/>
    <x v="19"/>
    <x v="2"/>
    <n v="22"/>
    <n v="1466.1"/>
    <n v="32254.199999999997"/>
    <n v="32.25"/>
    <n v="5.16"/>
    <n v="32216.79"/>
  </r>
  <r>
    <d v="2022-10-11T00:00:00"/>
    <x v="16"/>
    <x v="19"/>
    <x v="2"/>
    <n v="22"/>
    <n v="1475"/>
    <n v="32450"/>
    <n v="32.450000000000003"/>
    <n v="5.19"/>
    <n v="32412.36"/>
  </r>
  <r>
    <d v="2022-10-11T00:00:00"/>
    <x v="16"/>
    <x v="19"/>
    <x v="2"/>
    <n v="40"/>
    <n v="1465"/>
    <n v="58600"/>
    <n v="58.6"/>
    <n v="9.3800000000000008"/>
    <n v="58532.02"/>
  </r>
  <r>
    <d v="2022-10-11T00:00:00"/>
    <x v="16"/>
    <x v="19"/>
    <x v="2"/>
    <n v="42"/>
    <n v="1428"/>
    <n v="59976"/>
    <n v="59.98"/>
    <n v="9.6"/>
    <n v="59906.43"/>
  </r>
  <r>
    <d v="2022-10-11T00:00:00"/>
    <x v="16"/>
    <x v="19"/>
    <x v="2"/>
    <n v="50"/>
    <n v="1435"/>
    <n v="71750"/>
    <n v="71.75"/>
    <n v="11.48"/>
    <n v="71666.77"/>
  </r>
  <r>
    <d v="2022-10-11T00:00:00"/>
    <x v="16"/>
    <x v="19"/>
    <x v="2"/>
    <n v="50"/>
    <n v="1473.9"/>
    <n v="73695"/>
    <n v="73.7"/>
    <n v="11.79"/>
    <n v="73609.509999999995"/>
  </r>
  <r>
    <d v="2022-10-11T00:00:00"/>
    <x v="16"/>
    <x v="19"/>
    <x v="2"/>
    <n v="100"/>
    <n v="1460"/>
    <n v="146000"/>
    <n v="146"/>
    <n v="23.36"/>
    <n v="145830.64000000001"/>
  </r>
  <r>
    <d v="2022-10-11T00:00:00"/>
    <x v="17"/>
    <x v="20"/>
    <x v="2"/>
    <n v="69"/>
    <n v="397.49"/>
    <n v="27426.81"/>
    <n v="27.43"/>
    <n v="4.3899999999999997"/>
    <n v="27394.99"/>
  </r>
  <r>
    <d v="2022-10-11T00:00:00"/>
    <x v="18"/>
    <x v="21"/>
    <x v="2"/>
    <n v="52"/>
    <n v="586"/>
    <n v="30472"/>
    <n v="30.47"/>
    <n v="4.88"/>
    <n v="30436.65"/>
  </r>
  <r>
    <d v="2022-10-11T00:00:00"/>
    <x v="18"/>
    <x v="21"/>
    <x v="2"/>
    <n v="100"/>
    <n v="585"/>
    <n v="58500"/>
    <n v="58.5"/>
    <n v="9.36"/>
    <n v="58432.14"/>
  </r>
  <r>
    <d v="2022-10-11T00:00:00"/>
    <x v="18"/>
    <x v="21"/>
    <x v="2"/>
    <n v="180"/>
    <n v="585"/>
    <n v="105300"/>
    <n v="105.3"/>
    <n v="16.850000000000001"/>
    <n v="105177.85"/>
  </r>
  <r>
    <d v="2022-10-11T00:00:00"/>
    <x v="18"/>
    <x v="21"/>
    <x v="2"/>
    <n v="200"/>
    <n v="585"/>
    <n v="117000"/>
    <n v="117"/>
    <n v="18.72"/>
    <n v="116864.28"/>
  </r>
  <r>
    <d v="2022-10-12T00:00:00"/>
    <x v="19"/>
    <x v="21"/>
    <x v="2"/>
    <n v="3"/>
    <n v="583.73"/>
    <n v="1751.19"/>
    <n v="1.75"/>
    <n v="0.28000000000000003"/>
    <n v="1749.16"/>
  </r>
  <r>
    <d v="2022-10-12T00:00:00"/>
    <x v="19"/>
    <x v="21"/>
    <x v="2"/>
    <n v="5"/>
    <n v="578.29999999999995"/>
    <n v="2891.5"/>
    <n v="2.89"/>
    <n v="0.46"/>
    <n v="2888.15"/>
  </r>
  <r>
    <d v="2022-10-12T00:00:00"/>
    <x v="19"/>
    <x v="21"/>
    <x v="2"/>
    <n v="10"/>
    <n v="578.29999999999995"/>
    <n v="5783"/>
    <n v="5.78"/>
    <n v="0.93"/>
    <n v="5776.29"/>
  </r>
  <r>
    <d v="2022-10-12T00:00:00"/>
    <x v="19"/>
    <x v="21"/>
    <x v="2"/>
    <n v="100"/>
    <n v="580"/>
    <n v="58000"/>
    <n v="58"/>
    <n v="9.2799999999999994"/>
    <n v="57932.72"/>
  </r>
  <r>
    <d v="2022-10-12T00:00:00"/>
    <x v="19"/>
    <x v="21"/>
    <x v="2"/>
    <n v="100"/>
    <n v="578.29999999999995"/>
    <n v="57829.999999999993"/>
    <n v="57.83"/>
    <n v="9.25"/>
    <n v="57762.92"/>
  </r>
  <r>
    <d v="2022-10-12T00:00:00"/>
    <x v="19"/>
    <x v="21"/>
    <x v="2"/>
    <n v="100"/>
    <n v="578.29999999999995"/>
    <n v="57829.999999999993"/>
    <n v="57.83"/>
    <n v="9.25"/>
    <n v="57762.92"/>
  </r>
  <r>
    <d v="2022-10-12T00:00:00"/>
    <x v="20"/>
    <x v="22"/>
    <x v="2"/>
    <n v="41"/>
    <n v="1142"/>
    <n v="46822"/>
    <n v="46.82"/>
    <n v="7.49"/>
    <n v="46767.69"/>
  </r>
  <r>
    <d v="2022-10-12T00:00:00"/>
    <x v="20"/>
    <x v="22"/>
    <x v="2"/>
    <n v="100"/>
    <n v="1149"/>
    <n v="114900"/>
    <n v="114.9"/>
    <n v="18.38"/>
    <n v="114766.72"/>
  </r>
  <r>
    <d v="2022-10-12T00:00:00"/>
    <x v="20"/>
    <x v="22"/>
    <x v="2"/>
    <n v="300"/>
    <n v="1142"/>
    <n v="342600"/>
    <n v="342.6"/>
    <n v="54.82"/>
    <n v="342202.58"/>
  </r>
  <r>
    <d v="2022-10-12T00:00:00"/>
    <x v="21"/>
    <x v="19"/>
    <x v="2"/>
    <n v="1"/>
    <n v="1525"/>
    <n v="1525"/>
    <n v="1.53"/>
    <n v="0.24"/>
    <n v="1523.23"/>
  </r>
  <r>
    <d v="2022-10-12T00:00:00"/>
    <x v="21"/>
    <x v="19"/>
    <x v="2"/>
    <n v="1"/>
    <n v="1525"/>
    <n v="1525"/>
    <n v="1.53"/>
    <n v="0.24"/>
    <n v="1523.23"/>
  </r>
  <r>
    <d v="2022-10-12T00:00:00"/>
    <x v="21"/>
    <x v="19"/>
    <x v="2"/>
    <n v="1"/>
    <n v="1536"/>
    <n v="1536"/>
    <n v="1.54"/>
    <n v="0.25"/>
    <n v="1534.22"/>
  </r>
  <r>
    <d v="2022-10-12T00:00:00"/>
    <x v="21"/>
    <x v="19"/>
    <x v="2"/>
    <n v="1"/>
    <n v="1535"/>
    <n v="1535"/>
    <n v="1.54"/>
    <n v="0.25"/>
    <n v="1533.22"/>
  </r>
  <r>
    <d v="2022-10-12T00:00:00"/>
    <x v="21"/>
    <x v="19"/>
    <x v="2"/>
    <n v="1"/>
    <n v="1530.56"/>
    <n v="1530.56"/>
    <n v="1.53"/>
    <n v="0.24"/>
    <n v="1528.78"/>
  </r>
  <r>
    <d v="2022-10-12T00:00:00"/>
    <x v="21"/>
    <x v="19"/>
    <x v="2"/>
    <n v="1"/>
    <n v="1530"/>
    <n v="1530"/>
    <n v="1.53"/>
    <n v="0.24"/>
    <n v="1528.23"/>
  </r>
  <r>
    <d v="2022-10-12T00:00:00"/>
    <x v="21"/>
    <x v="19"/>
    <x v="2"/>
    <n v="1"/>
    <n v="1534"/>
    <n v="1534"/>
    <n v="1.53"/>
    <n v="0.25"/>
    <n v="1532.22"/>
  </r>
  <r>
    <d v="2022-10-12T00:00:00"/>
    <x v="21"/>
    <x v="19"/>
    <x v="2"/>
    <n v="2"/>
    <n v="1532.56"/>
    <n v="3065.12"/>
    <n v="3.07"/>
    <n v="0.49"/>
    <n v="3061.56"/>
  </r>
  <r>
    <d v="2022-10-12T00:00:00"/>
    <x v="21"/>
    <x v="19"/>
    <x v="2"/>
    <n v="2"/>
    <n v="1536"/>
    <n v="3072"/>
    <n v="3.07"/>
    <n v="0.49"/>
    <n v="3068.44"/>
  </r>
  <r>
    <d v="2022-10-12T00:00:00"/>
    <x v="21"/>
    <x v="19"/>
    <x v="2"/>
    <n v="7"/>
    <n v="1530"/>
    <n v="10710"/>
    <n v="10.71"/>
    <n v="1.71"/>
    <n v="10697.58"/>
  </r>
  <r>
    <d v="2022-10-12T00:00:00"/>
    <x v="21"/>
    <x v="19"/>
    <x v="2"/>
    <n v="10"/>
    <n v="1530"/>
    <n v="15300"/>
    <n v="15.3"/>
    <n v="2.4500000000000002"/>
    <n v="15282.25"/>
  </r>
  <r>
    <d v="2022-10-12T00:00:00"/>
    <x v="21"/>
    <x v="19"/>
    <x v="2"/>
    <n v="50"/>
    <n v="1531.49"/>
    <n v="76574.5"/>
    <n v="76.569999999999993"/>
    <n v="12.25"/>
    <n v="76485.67"/>
  </r>
  <r>
    <d v="2022-10-12T00:00:00"/>
    <x v="21"/>
    <x v="19"/>
    <x v="2"/>
    <n v="58"/>
    <n v="1531.48"/>
    <n v="88825.84"/>
    <n v="88.83"/>
    <n v="14.21"/>
    <n v="88722.8"/>
  </r>
  <r>
    <d v="2022-10-12T00:00:00"/>
    <x v="21"/>
    <x v="19"/>
    <x v="2"/>
    <n v="100"/>
    <n v="1531.5"/>
    <n v="153150"/>
    <n v="153.15"/>
    <n v="24.5"/>
    <n v="152972.35"/>
  </r>
  <r>
    <d v="2022-10-10T00:00:00"/>
    <x v="7"/>
    <x v="20"/>
    <x v="0"/>
    <n v="1"/>
    <n v="386.19"/>
    <n v="386.19"/>
    <n v="0.39"/>
    <n v="0.06"/>
    <n v="386.64"/>
  </r>
  <r>
    <d v="2022-10-10T00:00:00"/>
    <x v="7"/>
    <x v="20"/>
    <x v="0"/>
    <n v="3"/>
    <n v="384.88"/>
    <n v="1154.6399999999999"/>
    <n v="1.1499999999999999"/>
    <n v="0.18"/>
    <n v="1155.98"/>
  </r>
  <r>
    <d v="2022-10-10T00:00:00"/>
    <x v="7"/>
    <x v="20"/>
    <x v="0"/>
    <n v="5"/>
    <n v="388"/>
    <n v="1940"/>
    <n v="1.94"/>
    <n v="0.31"/>
    <n v="1942.25"/>
  </r>
  <r>
    <d v="2022-10-10T00:00:00"/>
    <x v="7"/>
    <x v="20"/>
    <x v="0"/>
    <n v="6"/>
    <n v="388"/>
    <n v="2328"/>
    <n v="2.33"/>
    <n v="0.37"/>
    <n v="2330.6999999999998"/>
  </r>
  <r>
    <d v="2022-10-10T00:00:00"/>
    <x v="7"/>
    <x v="20"/>
    <x v="0"/>
    <n v="14"/>
    <n v="386"/>
    <n v="5404"/>
    <n v="5.4"/>
    <n v="0.86"/>
    <n v="5410.27"/>
  </r>
  <r>
    <d v="2022-10-10T00:00:00"/>
    <x v="22"/>
    <x v="19"/>
    <x v="0"/>
    <n v="1"/>
    <n v="1348.75"/>
    <n v="1348.75"/>
    <n v="1.35"/>
    <n v="0.22"/>
    <n v="1350.31"/>
  </r>
  <r>
    <d v="2022-10-10T00:00:00"/>
    <x v="22"/>
    <x v="19"/>
    <x v="0"/>
    <n v="1"/>
    <n v="1349.97"/>
    <n v="1349.97"/>
    <n v="1.35"/>
    <n v="0.22"/>
    <n v="1351.54"/>
  </r>
  <r>
    <d v="2022-10-10T00:00:00"/>
    <x v="22"/>
    <x v="19"/>
    <x v="0"/>
    <n v="1"/>
    <n v="1355"/>
    <n v="1355"/>
    <n v="1.36"/>
    <n v="0.22"/>
    <n v="1356.57"/>
  </r>
  <r>
    <d v="2022-10-10T00:00:00"/>
    <x v="22"/>
    <x v="19"/>
    <x v="0"/>
    <n v="1"/>
    <n v="1343.59"/>
    <n v="1343.59"/>
    <n v="1.34"/>
    <n v="0.21"/>
    <n v="1345.15"/>
  </r>
  <r>
    <d v="2022-10-10T00:00:00"/>
    <x v="22"/>
    <x v="19"/>
    <x v="0"/>
    <n v="2"/>
    <n v="1355"/>
    <n v="2710"/>
    <n v="2.71"/>
    <n v="0.43"/>
    <n v="2713.14"/>
  </r>
  <r>
    <d v="2022-10-10T00:00:00"/>
    <x v="22"/>
    <x v="19"/>
    <x v="0"/>
    <n v="3"/>
    <n v="1351.77"/>
    <n v="4055.31"/>
    <n v="4.0599999999999996"/>
    <n v="0.65"/>
    <n v="4060.01"/>
  </r>
  <r>
    <d v="2022-10-10T00:00:00"/>
    <x v="22"/>
    <x v="19"/>
    <x v="0"/>
    <n v="3"/>
    <n v="1358.2"/>
    <n v="4074.6000000000004"/>
    <n v="4.07"/>
    <n v="0.65"/>
    <n v="4079.33"/>
  </r>
  <r>
    <d v="2022-10-10T00:00:00"/>
    <x v="22"/>
    <x v="19"/>
    <x v="0"/>
    <n v="3"/>
    <n v="1342.01"/>
    <n v="4026.0299999999997"/>
    <n v="4.03"/>
    <n v="0.64"/>
    <n v="4030.7"/>
  </r>
  <r>
    <d v="2022-10-10T00:00:00"/>
    <x v="22"/>
    <x v="19"/>
    <x v="0"/>
    <n v="3"/>
    <n v="1348.22"/>
    <n v="4044.66"/>
    <n v="4.04"/>
    <n v="0.65"/>
    <n v="4049.35"/>
  </r>
  <r>
    <d v="2022-10-10T00:00:00"/>
    <x v="22"/>
    <x v="19"/>
    <x v="0"/>
    <n v="4"/>
    <n v="1354"/>
    <n v="5416"/>
    <n v="5.42"/>
    <n v="0.87"/>
    <n v="5422.28"/>
  </r>
  <r>
    <d v="2022-10-10T00:00:00"/>
    <x v="22"/>
    <x v="19"/>
    <x v="0"/>
    <n v="5"/>
    <n v="1350"/>
    <n v="6750"/>
    <n v="6.75"/>
    <n v="1.08"/>
    <n v="6757.83"/>
  </r>
  <r>
    <d v="2022-10-10T00:00:00"/>
    <x v="22"/>
    <x v="19"/>
    <x v="0"/>
    <n v="6"/>
    <n v="1340"/>
    <n v="8040"/>
    <n v="8.0399999999999991"/>
    <n v="1.29"/>
    <n v="8049.33"/>
  </r>
  <r>
    <d v="2022-10-10T00:00:00"/>
    <x v="22"/>
    <x v="19"/>
    <x v="0"/>
    <n v="10"/>
    <n v="1350"/>
    <n v="13500"/>
    <n v="13.5"/>
    <n v="2.16"/>
    <n v="13515.66"/>
  </r>
  <r>
    <d v="2022-10-10T00:00:00"/>
    <x v="22"/>
    <x v="19"/>
    <x v="0"/>
    <n v="10"/>
    <n v="1345"/>
    <n v="13450"/>
    <n v="13.45"/>
    <n v="2.15"/>
    <n v="13465.6"/>
  </r>
  <r>
    <d v="2022-10-10T00:00:00"/>
    <x v="22"/>
    <x v="19"/>
    <x v="0"/>
    <n v="10"/>
    <n v="1343.59"/>
    <n v="13435.9"/>
    <n v="13.44"/>
    <n v="2.15"/>
    <n v="13451.49"/>
  </r>
  <r>
    <d v="2022-10-10T00:00:00"/>
    <x v="22"/>
    <x v="19"/>
    <x v="0"/>
    <n v="10"/>
    <n v="1355"/>
    <n v="13550"/>
    <n v="13.55"/>
    <n v="2.17"/>
    <n v="13565.72"/>
  </r>
  <r>
    <d v="2022-10-10T00:00:00"/>
    <x v="22"/>
    <x v="19"/>
    <x v="0"/>
    <n v="10"/>
    <n v="1344"/>
    <n v="13440"/>
    <n v="13.44"/>
    <n v="2.15"/>
    <n v="13455.59"/>
  </r>
  <r>
    <d v="2022-10-10T00:00:00"/>
    <x v="22"/>
    <x v="19"/>
    <x v="0"/>
    <n v="11"/>
    <n v="1350"/>
    <n v="14850"/>
    <n v="14.85"/>
    <n v="2.38"/>
    <n v="14867.23"/>
  </r>
  <r>
    <d v="2022-10-10T00:00:00"/>
    <x v="22"/>
    <x v="19"/>
    <x v="0"/>
    <n v="15"/>
    <n v="1349.68"/>
    <n v="20245.2"/>
    <n v="20.25"/>
    <n v="3.24"/>
    <n v="20268.68"/>
  </r>
  <r>
    <d v="2022-10-10T00:00:00"/>
    <x v="22"/>
    <x v="19"/>
    <x v="0"/>
    <n v="15"/>
    <n v="1362.27"/>
    <n v="20434.05"/>
    <n v="20.43"/>
    <n v="3.27"/>
    <n v="20457.75"/>
  </r>
  <r>
    <d v="2022-10-10T00:00:00"/>
    <x v="22"/>
    <x v="19"/>
    <x v="0"/>
    <n v="25"/>
    <n v="1354"/>
    <n v="33850"/>
    <n v="33.85"/>
    <n v="5.42"/>
    <n v="33889.269999999997"/>
  </r>
  <r>
    <d v="2022-10-10T00:00:00"/>
    <x v="22"/>
    <x v="19"/>
    <x v="0"/>
    <n v="25"/>
    <n v="1350"/>
    <n v="33750"/>
    <n v="33.75"/>
    <n v="5.4"/>
    <n v="33789.15"/>
  </r>
  <r>
    <d v="2022-10-10T00:00:00"/>
    <x v="22"/>
    <x v="19"/>
    <x v="0"/>
    <n v="40"/>
    <n v="1340.26"/>
    <n v="53610.400000000001"/>
    <n v="53.61"/>
    <n v="8.58"/>
    <n v="53672.59"/>
  </r>
  <r>
    <d v="2022-10-10T00:00:00"/>
    <x v="22"/>
    <x v="19"/>
    <x v="0"/>
    <n v="50"/>
    <n v="1347.12"/>
    <n v="67356"/>
    <n v="67.36"/>
    <n v="10.78"/>
    <n v="67434.13"/>
  </r>
  <r>
    <d v="2022-10-10T00:00:00"/>
    <x v="22"/>
    <x v="19"/>
    <x v="0"/>
    <n v="100"/>
    <n v="1334.14"/>
    <n v="133414"/>
    <n v="133.41"/>
    <n v="21.35"/>
    <n v="133568.76"/>
  </r>
  <r>
    <d v="2022-10-10T00:00:00"/>
    <x v="23"/>
    <x v="20"/>
    <x v="0"/>
    <n v="1"/>
    <n v="389.9"/>
    <n v="389.9"/>
    <n v="0.39"/>
    <n v="0.06"/>
    <n v="390.35"/>
  </r>
  <r>
    <d v="2022-10-10T00:00:00"/>
    <x v="23"/>
    <x v="20"/>
    <x v="0"/>
    <n v="4"/>
    <n v="390"/>
    <n v="1560"/>
    <n v="1.56"/>
    <n v="0.25"/>
    <n v="1561.81"/>
  </r>
  <r>
    <d v="2022-10-10T00:00:00"/>
    <x v="23"/>
    <x v="20"/>
    <x v="0"/>
    <n v="7"/>
    <n v="390"/>
    <n v="2730"/>
    <n v="2.73"/>
    <n v="0.44"/>
    <n v="2733.17"/>
  </r>
  <r>
    <d v="2022-10-10T00:00:00"/>
    <x v="24"/>
    <x v="22"/>
    <x v="0"/>
    <n v="1"/>
    <n v="1088"/>
    <n v="1088"/>
    <n v="1.0900000000000001"/>
    <n v="0.17"/>
    <n v="1089.26"/>
  </r>
  <r>
    <d v="2022-10-10T00:00:00"/>
    <x v="24"/>
    <x v="22"/>
    <x v="0"/>
    <n v="1"/>
    <n v="1100"/>
    <n v="1100"/>
    <n v="1.1000000000000001"/>
    <n v="0.18"/>
    <n v="1101.28"/>
  </r>
  <r>
    <d v="2022-10-10T00:00:00"/>
    <x v="24"/>
    <x v="22"/>
    <x v="0"/>
    <n v="1"/>
    <n v="1099.97"/>
    <n v="1099.97"/>
    <n v="1.1000000000000001"/>
    <n v="0.18"/>
    <n v="1101.25"/>
  </r>
  <r>
    <d v="2022-10-10T00:00:00"/>
    <x v="24"/>
    <x v="22"/>
    <x v="0"/>
    <n v="1"/>
    <n v="1100"/>
    <n v="1100"/>
    <n v="1.1000000000000001"/>
    <n v="0.18"/>
    <n v="1101.28"/>
  </r>
  <r>
    <d v="2022-10-10T00:00:00"/>
    <x v="24"/>
    <x v="22"/>
    <x v="0"/>
    <n v="2"/>
    <n v="1112"/>
    <n v="2224"/>
    <n v="2.2200000000000002"/>
    <n v="0.36"/>
    <n v="2226.58"/>
  </r>
  <r>
    <d v="2022-10-10T00:00:00"/>
    <x v="24"/>
    <x v="22"/>
    <x v="0"/>
    <n v="25"/>
    <n v="1109"/>
    <n v="27725"/>
    <n v="27.73"/>
    <n v="4.4400000000000004"/>
    <n v="27757.16"/>
  </r>
  <r>
    <d v="2022-10-10T00:00:00"/>
    <x v="24"/>
    <x v="22"/>
    <x v="0"/>
    <n v="29"/>
    <n v="1077"/>
    <n v="31233"/>
    <n v="31.23"/>
    <n v="5"/>
    <n v="31269.23"/>
  </r>
  <r>
    <d v="2022-10-10T00:00:00"/>
    <x v="24"/>
    <x v="22"/>
    <x v="0"/>
    <n v="31"/>
    <n v="1099"/>
    <n v="34069"/>
    <n v="34.07"/>
    <n v="5.45"/>
    <n v="34108.519999999997"/>
  </r>
  <r>
    <d v="2022-10-10T00:00:00"/>
    <x v="24"/>
    <x v="22"/>
    <x v="0"/>
    <n v="50"/>
    <n v="1080"/>
    <n v="54000"/>
    <n v="54"/>
    <n v="8.64"/>
    <n v="54062.64"/>
  </r>
  <r>
    <d v="2022-10-10T00:00:00"/>
    <x v="24"/>
    <x v="22"/>
    <x v="0"/>
    <n v="50"/>
    <n v="1100"/>
    <n v="55000"/>
    <n v="55"/>
    <n v="8.8000000000000007"/>
    <n v="55063.8"/>
  </r>
  <r>
    <d v="2022-10-10T00:00:00"/>
    <x v="24"/>
    <x v="22"/>
    <x v="0"/>
    <n v="50"/>
    <n v="1100"/>
    <n v="55000"/>
    <n v="55"/>
    <n v="8.8000000000000007"/>
    <n v="55063.8"/>
  </r>
  <r>
    <d v="2022-10-10T00:00:00"/>
    <x v="24"/>
    <x v="22"/>
    <x v="0"/>
    <n v="100"/>
    <n v="1085"/>
    <n v="108500"/>
    <n v="108.5"/>
    <n v="17.36"/>
    <n v="108625.86"/>
  </r>
  <r>
    <d v="2022-10-10T00:00:00"/>
    <x v="24"/>
    <x v="22"/>
    <x v="0"/>
    <n v="100"/>
    <n v="1099"/>
    <n v="109900"/>
    <n v="109.9"/>
    <n v="17.579999999999998"/>
    <n v="110027.48"/>
  </r>
  <r>
    <d v="2022-10-10T00:00:00"/>
    <x v="25"/>
    <x v="20"/>
    <x v="0"/>
    <n v="3"/>
    <n v="390"/>
    <n v="1170"/>
    <n v="1.17"/>
    <n v="0.19"/>
    <n v="1171.3599999999999"/>
  </r>
  <r>
    <d v="2022-10-10T00:00:00"/>
    <x v="25"/>
    <x v="20"/>
    <x v="0"/>
    <n v="25"/>
    <n v="390"/>
    <n v="9750"/>
    <n v="9.75"/>
    <n v="1.56"/>
    <n v="9761.31"/>
  </r>
  <r>
    <d v="2022-10-11T00:00:00"/>
    <x v="26"/>
    <x v="21"/>
    <x v="0"/>
    <n v="850"/>
    <n v="586"/>
    <n v="498100"/>
    <n v="498.1"/>
    <n v="79.7"/>
    <n v="498677.8"/>
  </r>
  <r>
    <d v="2022-10-11T00:00:00"/>
    <x v="27"/>
    <x v="19"/>
    <x v="0"/>
    <n v="6"/>
    <n v="1555.9"/>
    <n v="9335.4000000000015"/>
    <n v="9.34"/>
    <n v="1.49"/>
    <n v="9346.23"/>
  </r>
  <r>
    <d v="2022-10-11T00:00:00"/>
    <x v="27"/>
    <x v="19"/>
    <x v="0"/>
    <n v="10"/>
    <n v="1555.9"/>
    <n v="15559"/>
    <n v="15.56"/>
    <n v="2.4900000000000002"/>
    <n v="15577.05"/>
  </r>
  <r>
    <m/>
    <x v="15"/>
    <x v="18"/>
    <x v="1"/>
    <m/>
    <m/>
    <n v="0"/>
    <m/>
    <m/>
    <m/>
  </r>
  <r>
    <d v="2022-10-11T00:00:00"/>
    <x v="16"/>
    <x v="19"/>
    <x v="2"/>
    <n v="1"/>
    <n v="1446.33"/>
    <n v="1446.33"/>
    <n v="1.45"/>
    <n v="0.23"/>
    <n v="1444.65"/>
  </r>
  <r>
    <d v="2022-10-11T00:00:00"/>
    <x v="16"/>
    <x v="19"/>
    <x v="2"/>
    <n v="1"/>
    <n v="1445"/>
    <n v="1445"/>
    <n v="1.45"/>
    <n v="0.23"/>
    <n v="1443.32"/>
  </r>
  <r>
    <d v="2022-10-11T00:00:00"/>
    <x v="16"/>
    <x v="19"/>
    <x v="2"/>
    <n v="1"/>
    <n v="1445"/>
    <n v="1445"/>
    <n v="1.45"/>
    <n v="0.23"/>
    <n v="1443.32"/>
  </r>
  <r>
    <d v="2022-10-11T00:00:00"/>
    <x v="16"/>
    <x v="19"/>
    <x v="2"/>
    <n v="1"/>
    <n v="1469.68"/>
    <n v="1469.68"/>
    <n v="1.47"/>
    <n v="0.24"/>
    <n v="1467.98"/>
  </r>
  <r>
    <d v="2022-10-11T00:00:00"/>
    <x v="16"/>
    <x v="19"/>
    <x v="2"/>
    <n v="1"/>
    <n v="1470"/>
    <n v="1470"/>
    <n v="1.47"/>
    <n v="0.24"/>
    <n v="1468.29"/>
  </r>
  <r>
    <d v="2022-10-11T00:00:00"/>
    <x v="16"/>
    <x v="19"/>
    <x v="2"/>
    <n v="1"/>
    <n v="1470"/>
    <n v="1470"/>
    <n v="1.47"/>
    <n v="0.24"/>
    <n v="1468.29"/>
  </r>
  <r>
    <d v="2022-10-11T00:00:00"/>
    <x v="16"/>
    <x v="19"/>
    <x v="2"/>
    <n v="2"/>
    <n v="1445.5"/>
    <n v="2891"/>
    <n v="2.89"/>
    <n v="0.46"/>
    <n v="2887.65"/>
  </r>
  <r>
    <d v="2022-10-11T00:00:00"/>
    <x v="16"/>
    <x v="19"/>
    <x v="2"/>
    <n v="2"/>
    <n v="1475"/>
    <n v="2950"/>
    <n v="2.95"/>
    <n v="0.47"/>
    <n v="2946.58"/>
  </r>
  <r>
    <d v="2022-10-11T00:00:00"/>
    <x v="16"/>
    <x v="19"/>
    <x v="2"/>
    <n v="2"/>
    <n v="1462"/>
    <n v="2924"/>
    <n v="2.92"/>
    <n v="0.47"/>
    <n v="2920.61"/>
  </r>
  <r>
    <d v="2022-10-11T00:00:00"/>
    <x v="16"/>
    <x v="19"/>
    <x v="2"/>
    <n v="3"/>
    <n v="1460.39"/>
    <n v="4381.17"/>
    <n v="4.38"/>
    <n v="0.7"/>
    <n v="4376.09"/>
  </r>
  <r>
    <d v="2022-10-11T00:00:00"/>
    <x v="16"/>
    <x v="19"/>
    <x v="2"/>
    <n v="3"/>
    <n v="1455"/>
    <n v="4365"/>
    <n v="4.37"/>
    <n v="0.7"/>
    <n v="4359.9399999999996"/>
  </r>
  <r>
    <d v="2022-10-11T00:00:00"/>
    <x v="16"/>
    <x v="19"/>
    <x v="2"/>
    <n v="5"/>
    <n v="1447.6"/>
    <n v="7238"/>
    <n v="7.24"/>
    <n v="1.1599999999999999"/>
    <n v="7229.6"/>
  </r>
  <r>
    <d v="2022-10-11T00:00:00"/>
    <x v="16"/>
    <x v="19"/>
    <x v="2"/>
    <n v="5"/>
    <n v="1445"/>
    <n v="7225"/>
    <n v="7.23"/>
    <n v="1.1599999999999999"/>
    <n v="7216.62"/>
  </r>
  <r>
    <d v="2022-10-11T00:00:00"/>
    <x v="16"/>
    <x v="19"/>
    <x v="2"/>
    <n v="10"/>
    <n v="1470"/>
    <n v="14700"/>
    <n v="14.7"/>
    <n v="2.35"/>
    <n v="14682.95"/>
  </r>
  <r>
    <d v="2022-10-11T00:00:00"/>
    <x v="16"/>
    <x v="19"/>
    <x v="2"/>
    <n v="22"/>
    <n v="1466.1"/>
    <n v="32254.199999999997"/>
    <n v="32.25"/>
    <n v="5.16"/>
    <n v="32216.79"/>
  </r>
  <r>
    <d v="2022-10-11T00:00:00"/>
    <x v="16"/>
    <x v="19"/>
    <x v="2"/>
    <n v="22"/>
    <n v="1475"/>
    <n v="32450"/>
    <n v="32.450000000000003"/>
    <n v="5.19"/>
    <n v="32412.36"/>
  </r>
  <r>
    <d v="2022-10-11T00:00:00"/>
    <x v="16"/>
    <x v="19"/>
    <x v="2"/>
    <n v="40"/>
    <n v="1465"/>
    <n v="58600"/>
    <n v="58.6"/>
    <n v="9.3800000000000008"/>
    <n v="58532.02"/>
  </r>
  <r>
    <d v="2022-10-11T00:00:00"/>
    <x v="16"/>
    <x v="19"/>
    <x v="2"/>
    <n v="42"/>
    <n v="1428"/>
    <n v="59976"/>
    <n v="59.98"/>
    <n v="9.6"/>
    <n v="59906.43"/>
  </r>
  <r>
    <d v="2022-10-11T00:00:00"/>
    <x v="16"/>
    <x v="19"/>
    <x v="2"/>
    <n v="50"/>
    <n v="1435"/>
    <n v="71750"/>
    <n v="71.75"/>
    <n v="11.48"/>
    <n v="71666.77"/>
  </r>
  <r>
    <d v="2022-10-11T00:00:00"/>
    <x v="16"/>
    <x v="19"/>
    <x v="2"/>
    <n v="50"/>
    <n v="1473.9"/>
    <n v="73695"/>
    <n v="73.7"/>
    <n v="11.79"/>
    <n v="73609.509999999995"/>
  </r>
  <r>
    <d v="2022-10-11T00:00:00"/>
    <x v="16"/>
    <x v="19"/>
    <x v="2"/>
    <n v="100"/>
    <n v="1460"/>
    <n v="146000"/>
    <n v="146"/>
    <n v="23.36"/>
    <n v="145830.64000000001"/>
  </r>
  <r>
    <d v="2022-10-11T00:00:00"/>
    <x v="17"/>
    <x v="20"/>
    <x v="2"/>
    <n v="69"/>
    <n v="397.49"/>
    <n v="27426.81"/>
    <n v="27.43"/>
    <n v="4.3899999999999997"/>
    <n v="27394.99"/>
  </r>
  <r>
    <d v="2022-10-11T00:00:00"/>
    <x v="18"/>
    <x v="21"/>
    <x v="2"/>
    <n v="52"/>
    <n v="586"/>
    <n v="30472"/>
    <n v="30.47"/>
    <n v="4.88"/>
    <n v="30436.65"/>
  </r>
  <r>
    <d v="2022-10-11T00:00:00"/>
    <x v="18"/>
    <x v="21"/>
    <x v="2"/>
    <n v="100"/>
    <n v="585"/>
    <n v="58500"/>
    <n v="58.5"/>
    <n v="9.36"/>
    <n v="58432.14"/>
  </r>
  <r>
    <d v="2022-10-11T00:00:00"/>
    <x v="18"/>
    <x v="21"/>
    <x v="2"/>
    <n v="180"/>
    <n v="585"/>
    <n v="105300"/>
    <n v="105.3"/>
    <n v="16.850000000000001"/>
    <n v="105177.85"/>
  </r>
  <r>
    <d v="2022-10-11T00:00:00"/>
    <x v="18"/>
    <x v="21"/>
    <x v="2"/>
    <n v="200"/>
    <n v="585"/>
    <n v="117000"/>
    <n v="117"/>
    <n v="18.72"/>
    <n v="116864.28"/>
  </r>
  <r>
    <d v="2022-10-12T00:00:00"/>
    <x v="19"/>
    <x v="21"/>
    <x v="2"/>
    <n v="3"/>
    <n v="583.73"/>
    <n v="1751.19"/>
    <n v="1.75"/>
    <n v="0.28000000000000003"/>
    <n v="1749.16"/>
  </r>
  <r>
    <d v="2022-10-12T00:00:00"/>
    <x v="19"/>
    <x v="21"/>
    <x v="2"/>
    <n v="5"/>
    <n v="578.29999999999995"/>
    <n v="2891.5"/>
    <n v="2.89"/>
    <n v="0.46"/>
    <n v="2888.15"/>
  </r>
  <r>
    <d v="2022-10-12T00:00:00"/>
    <x v="19"/>
    <x v="21"/>
    <x v="2"/>
    <n v="10"/>
    <n v="578.29999999999995"/>
    <n v="5783"/>
    <n v="5.78"/>
    <n v="0.93"/>
    <n v="5776.29"/>
  </r>
  <r>
    <d v="2022-10-12T00:00:00"/>
    <x v="19"/>
    <x v="21"/>
    <x v="2"/>
    <n v="100"/>
    <n v="580"/>
    <n v="58000"/>
    <n v="58"/>
    <n v="9.2799999999999994"/>
    <n v="57932.72"/>
  </r>
  <r>
    <d v="2022-10-12T00:00:00"/>
    <x v="19"/>
    <x v="21"/>
    <x v="2"/>
    <n v="100"/>
    <n v="578.29999999999995"/>
    <n v="57829.999999999993"/>
    <n v="57.83"/>
    <n v="9.25"/>
    <n v="57762.92"/>
  </r>
  <r>
    <d v="2022-10-12T00:00:00"/>
    <x v="19"/>
    <x v="21"/>
    <x v="2"/>
    <n v="100"/>
    <n v="578.29999999999995"/>
    <n v="57829.999999999993"/>
    <n v="57.83"/>
    <n v="9.25"/>
    <n v="57762.92"/>
  </r>
  <r>
    <d v="2022-10-12T00:00:00"/>
    <x v="20"/>
    <x v="22"/>
    <x v="2"/>
    <n v="41"/>
    <n v="1142"/>
    <n v="46822"/>
    <n v="46.82"/>
    <n v="7.49"/>
    <n v="46767.69"/>
  </r>
  <r>
    <d v="2022-10-12T00:00:00"/>
    <x v="20"/>
    <x v="22"/>
    <x v="2"/>
    <n v="100"/>
    <n v="1149"/>
    <n v="114900"/>
    <n v="114.9"/>
    <n v="18.38"/>
    <n v="114766.72"/>
  </r>
  <r>
    <d v="2022-10-12T00:00:00"/>
    <x v="20"/>
    <x v="22"/>
    <x v="2"/>
    <n v="300"/>
    <n v="1142"/>
    <n v="342600"/>
    <n v="342.6"/>
    <n v="54.82"/>
    <n v="342202.58"/>
  </r>
  <r>
    <d v="2022-10-12T00:00:00"/>
    <x v="21"/>
    <x v="19"/>
    <x v="2"/>
    <n v="1"/>
    <n v="1525"/>
    <n v="1525"/>
    <n v="1.53"/>
    <n v="0.24"/>
    <n v="1523.23"/>
  </r>
  <r>
    <d v="2022-10-12T00:00:00"/>
    <x v="21"/>
    <x v="19"/>
    <x v="2"/>
    <n v="1"/>
    <n v="1525"/>
    <n v="1525"/>
    <n v="1.53"/>
    <n v="0.24"/>
    <n v="1523.23"/>
  </r>
  <r>
    <d v="2022-10-12T00:00:00"/>
    <x v="21"/>
    <x v="19"/>
    <x v="2"/>
    <n v="1"/>
    <n v="1536"/>
    <n v="1536"/>
    <n v="1.54"/>
    <n v="0.25"/>
    <n v="1534.22"/>
  </r>
  <r>
    <d v="2022-10-12T00:00:00"/>
    <x v="21"/>
    <x v="19"/>
    <x v="2"/>
    <n v="1"/>
    <n v="1535"/>
    <n v="1535"/>
    <n v="1.54"/>
    <n v="0.25"/>
    <n v="1533.22"/>
  </r>
  <r>
    <d v="2022-10-12T00:00:00"/>
    <x v="21"/>
    <x v="19"/>
    <x v="2"/>
    <n v="1"/>
    <n v="1530.56"/>
    <n v="1530.56"/>
    <n v="1.53"/>
    <n v="0.24"/>
    <n v="1528.78"/>
  </r>
  <r>
    <d v="2022-10-12T00:00:00"/>
    <x v="21"/>
    <x v="19"/>
    <x v="2"/>
    <n v="1"/>
    <n v="1530"/>
    <n v="1530"/>
    <n v="1.53"/>
    <n v="0.24"/>
    <n v="1528.23"/>
  </r>
  <r>
    <d v="2022-10-12T00:00:00"/>
    <x v="21"/>
    <x v="19"/>
    <x v="2"/>
    <n v="1"/>
    <n v="1534"/>
    <n v="1534"/>
    <n v="1.53"/>
    <n v="0.25"/>
    <n v="1532.22"/>
  </r>
  <r>
    <d v="2022-10-12T00:00:00"/>
    <x v="21"/>
    <x v="19"/>
    <x v="2"/>
    <n v="2"/>
    <n v="1532.56"/>
    <n v="3065.12"/>
    <n v="3.07"/>
    <n v="0.49"/>
    <n v="3061.56"/>
  </r>
  <r>
    <d v="2022-10-12T00:00:00"/>
    <x v="21"/>
    <x v="19"/>
    <x v="2"/>
    <n v="2"/>
    <n v="1536"/>
    <n v="3072"/>
    <n v="3.07"/>
    <n v="0.49"/>
    <n v="3068.44"/>
  </r>
  <r>
    <d v="2022-10-12T00:00:00"/>
    <x v="21"/>
    <x v="19"/>
    <x v="2"/>
    <n v="7"/>
    <n v="1530"/>
    <n v="10710"/>
    <n v="10.71"/>
    <n v="1.71"/>
    <n v="10697.58"/>
  </r>
  <r>
    <d v="2022-10-12T00:00:00"/>
    <x v="21"/>
    <x v="19"/>
    <x v="2"/>
    <n v="10"/>
    <n v="1530"/>
    <n v="15300"/>
    <n v="15.3"/>
    <n v="2.4500000000000002"/>
    <n v="15282.25"/>
  </r>
  <r>
    <d v="2022-10-12T00:00:00"/>
    <x v="21"/>
    <x v="19"/>
    <x v="2"/>
    <n v="50"/>
    <n v="1531.49"/>
    <n v="76574.5"/>
    <n v="76.569999999999993"/>
    <n v="12.25"/>
    <n v="76485.67"/>
  </r>
  <r>
    <d v="2022-10-12T00:00:00"/>
    <x v="21"/>
    <x v="19"/>
    <x v="2"/>
    <n v="58"/>
    <n v="1531.48"/>
    <n v="88825.84"/>
    <n v="88.83"/>
    <n v="14.21"/>
    <n v="88722.8"/>
  </r>
  <r>
    <d v="2022-10-12T00:00:00"/>
    <x v="21"/>
    <x v="19"/>
    <x v="2"/>
    <n v="100"/>
    <n v="1531.5"/>
    <n v="153150"/>
    <n v="153.15"/>
    <n v="24.5"/>
    <n v="152972.35"/>
  </r>
  <r>
    <d v="2022-10-10T00:00:00"/>
    <x v="7"/>
    <x v="20"/>
    <x v="0"/>
    <n v="1"/>
    <n v="386.19"/>
    <n v="386.19"/>
    <n v="0.39"/>
    <n v="0.06"/>
    <n v="386.64"/>
  </r>
  <r>
    <d v="2022-10-10T00:00:00"/>
    <x v="7"/>
    <x v="20"/>
    <x v="0"/>
    <n v="3"/>
    <n v="384.88"/>
    <n v="1154.6399999999999"/>
    <n v="1.1499999999999999"/>
    <n v="0.18"/>
    <n v="1155.98"/>
  </r>
  <r>
    <d v="2022-10-10T00:00:00"/>
    <x v="7"/>
    <x v="20"/>
    <x v="0"/>
    <n v="5"/>
    <n v="388"/>
    <n v="1940"/>
    <n v="1.94"/>
    <n v="0.31"/>
    <n v="1942.25"/>
  </r>
  <r>
    <d v="2022-10-10T00:00:00"/>
    <x v="7"/>
    <x v="20"/>
    <x v="0"/>
    <n v="6"/>
    <n v="388"/>
    <n v="2328"/>
    <n v="2.33"/>
    <n v="0.37"/>
    <n v="2330.6999999999998"/>
  </r>
  <r>
    <d v="2022-10-10T00:00:00"/>
    <x v="7"/>
    <x v="20"/>
    <x v="0"/>
    <n v="14"/>
    <n v="386"/>
    <n v="5404"/>
    <n v="5.4"/>
    <n v="0.86"/>
    <n v="5410.27"/>
  </r>
  <r>
    <d v="2022-10-10T00:00:00"/>
    <x v="22"/>
    <x v="19"/>
    <x v="0"/>
    <n v="1"/>
    <n v="1348.75"/>
    <n v="1348.75"/>
    <n v="1.35"/>
    <n v="0.22"/>
    <n v="1350.31"/>
  </r>
  <r>
    <d v="2022-10-10T00:00:00"/>
    <x v="22"/>
    <x v="19"/>
    <x v="0"/>
    <n v="1"/>
    <n v="1349.97"/>
    <n v="1349.97"/>
    <n v="1.35"/>
    <n v="0.22"/>
    <n v="1351.54"/>
  </r>
  <r>
    <d v="2022-10-10T00:00:00"/>
    <x v="22"/>
    <x v="19"/>
    <x v="0"/>
    <n v="1"/>
    <n v="1355"/>
    <n v="1355"/>
    <n v="1.36"/>
    <n v="0.22"/>
    <n v="1356.57"/>
  </r>
  <r>
    <d v="2022-10-10T00:00:00"/>
    <x v="22"/>
    <x v="19"/>
    <x v="0"/>
    <n v="1"/>
    <n v="1343.59"/>
    <n v="1343.59"/>
    <n v="1.34"/>
    <n v="0.21"/>
    <n v="1345.15"/>
  </r>
  <r>
    <d v="2022-10-10T00:00:00"/>
    <x v="22"/>
    <x v="19"/>
    <x v="0"/>
    <n v="2"/>
    <n v="1355"/>
    <n v="2710"/>
    <n v="2.71"/>
    <n v="0.43"/>
    <n v="2713.14"/>
  </r>
  <r>
    <d v="2022-10-10T00:00:00"/>
    <x v="22"/>
    <x v="19"/>
    <x v="0"/>
    <n v="3"/>
    <n v="1351.77"/>
    <n v="4055.31"/>
    <n v="4.0599999999999996"/>
    <n v="0.65"/>
    <n v="4060.01"/>
  </r>
  <r>
    <d v="2022-10-10T00:00:00"/>
    <x v="22"/>
    <x v="19"/>
    <x v="0"/>
    <n v="3"/>
    <n v="1358.2"/>
    <n v="4074.6000000000004"/>
    <n v="4.07"/>
    <n v="0.65"/>
    <n v="4079.33"/>
  </r>
  <r>
    <d v="2022-10-10T00:00:00"/>
    <x v="22"/>
    <x v="19"/>
    <x v="0"/>
    <n v="3"/>
    <n v="1342.01"/>
    <n v="4026.0299999999997"/>
    <n v="4.03"/>
    <n v="0.64"/>
    <n v="4030.7"/>
  </r>
  <r>
    <d v="2022-10-10T00:00:00"/>
    <x v="22"/>
    <x v="19"/>
    <x v="0"/>
    <n v="3"/>
    <n v="1348.22"/>
    <n v="4044.66"/>
    <n v="4.04"/>
    <n v="0.65"/>
    <n v="4049.35"/>
  </r>
  <r>
    <d v="2022-10-10T00:00:00"/>
    <x v="22"/>
    <x v="19"/>
    <x v="0"/>
    <n v="4"/>
    <n v="1354"/>
    <n v="5416"/>
    <n v="5.42"/>
    <n v="0.87"/>
    <n v="5422.28"/>
  </r>
  <r>
    <d v="2022-10-10T00:00:00"/>
    <x v="22"/>
    <x v="19"/>
    <x v="0"/>
    <n v="5"/>
    <n v="1350"/>
    <n v="6750"/>
    <n v="6.75"/>
    <n v="1.08"/>
    <n v="6757.83"/>
  </r>
  <r>
    <d v="2022-10-10T00:00:00"/>
    <x v="22"/>
    <x v="19"/>
    <x v="0"/>
    <n v="6"/>
    <n v="1340"/>
    <n v="8040"/>
    <n v="8.0399999999999991"/>
    <n v="1.29"/>
    <n v="8049.33"/>
  </r>
  <r>
    <d v="2022-10-10T00:00:00"/>
    <x v="22"/>
    <x v="19"/>
    <x v="0"/>
    <n v="10"/>
    <n v="1350"/>
    <n v="13500"/>
    <n v="13.5"/>
    <n v="2.16"/>
    <n v="13515.66"/>
  </r>
  <r>
    <d v="2022-10-10T00:00:00"/>
    <x v="22"/>
    <x v="19"/>
    <x v="0"/>
    <n v="10"/>
    <n v="1345"/>
    <n v="13450"/>
    <n v="13.45"/>
    <n v="2.15"/>
    <n v="13465.6"/>
  </r>
  <r>
    <d v="2022-10-10T00:00:00"/>
    <x v="22"/>
    <x v="19"/>
    <x v="0"/>
    <n v="10"/>
    <n v="1343.59"/>
    <n v="13435.9"/>
    <n v="13.44"/>
    <n v="2.15"/>
    <n v="13451.49"/>
  </r>
  <r>
    <d v="2022-10-10T00:00:00"/>
    <x v="22"/>
    <x v="19"/>
    <x v="0"/>
    <n v="10"/>
    <n v="1355"/>
    <n v="13550"/>
    <n v="13.55"/>
    <n v="2.17"/>
    <n v="13565.72"/>
  </r>
  <r>
    <d v="2022-10-10T00:00:00"/>
    <x v="22"/>
    <x v="19"/>
    <x v="0"/>
    <n v="10"/>
    <n v="1344"/>
    <n v="13440"/>
    <n v="13.44"/>
    <n v="2.15"/>
    <n v="13455.59"/>
  </r>
  <r>
    <d v="2022-10-10T00:00:00"/>
    <x v="22"/>
    <x v="19"/>
    <x v="0"/>
    <n v="11"/>
    <n v="1350"/>
    <n v="14850"/>
    <n v="14.85"/>
    <n v="2.38"/>
    <n v="14867.23"/>
  </r>
  <r>
    <d v="2022-10-10T00:00:00"/>
    <x v="22"/>
    <x v="19"/>
    <x v="0"/>
    <n v="15"/>
    <n v="1349.68"/>
    <n v="20245.2"/>
    <n v="20.25"/>
    <n v="3.24"/>
    <n v="20268.68"/>
  </r>
  <r>
    <d v="2022-10-10T00:00:00"/>
    <x v="22"/>
    <x v="19"/>
    <x v="0"/>
    <n v="15"/>
    <n v="1362.27"/>
    <n v="20434.05"/>
    <n v="20.43"/>
    <n v="3.27"/>
    <n v="20457.75"/>
  </r>
  <r>
    <d v="2022-10-10T00:00:00"/>
    <x v="22"/>
    <x v="19"/>
    <x v="0"/>
    <n v="25"/>
    <n v="1354"/>
    <n v="33850"/>
    <n v="33.85"/>
    <n v="5.42"/>
    <n v="33889.269999999997"/>
  </r>
  <r>
    <d v="2022-10-10T00:00:00"/>
    <x v="22"/>
    <x v="19"/>
    <x v="0"/>
    <n v="25"/>
    <n v="1350"/>
    <n v="33750"/>
    <n v="33.75"/>
    <n v="5.4"/>
    <n v="33789.15"/>
  </r>
  <r>
    <d v="2022-10-10T00:00:00"/>
    <x v="22"/>
    <x v="19"/>
    <x v="0"/>
    <n v="40"/>
    <n v="1340.26"/>
    <n v="53610.400000000001"/>
    <n v="53.61"/>
    <n v="8.58"/>
    <n v="53672.59"/>
  </r>
  <r>
    <d v="2022-10-10T00:00:00"/>
    <x v="22"/>
    <x v="19"/>
    <x v="0"/>
    <n v="50"/>
    <n v="1347.12"/>
    <n v="67356"/>
    <n v="67.36"/>
    <n v="10.78"/>
    <n v="67434.13"/>
  </r>
  <r>
    <d v="2022-10-10T00:00:00"/>
    <x v="22"/>
    <x v="19"/>
    <x v="0"/>
    <n v="100"/>
    <n v="1334.14"/>
    <n v="133414"/>
    <n v="133.41"/>
    <n v="21.35"/>
    <n v="133568.76"/>
  </r>
  <r>
    <d v="2022-10-10T00:00:00"/>
    <x v="23"/>
    <x v="20"/>
    <x v="0"/>
    <n v="1"/>
    <n v="389.9"/>
    <n v="389.9"/>
    <n v="0.39"/>
    <n v="0.06"/>
    <n v="390.35"/>
  </r>
  <r>
    <d v="2022-10-10T00:00:00"/>
    <x v="23"/>
    <x v="20"/>
    <x v="0"/>
    <n v="4"/>
    <n v="390"/>
    <n v="1560"/>
    <n v="1.56"/>
    <n v="0.25"/>
    <n v="1561.81"/>
  </r>
  <r>
    <d v="2022-10-10T00:00:00"/>
    <x v="23"/>
    <x v="20"/>
    <x v="0"/>
    <n v="7"/>
    <n v="390"/>
    <n v="2730"/>
    <n v="2.73"/>
    <n v="0.44"/>
    <n v="2733.17"/>
  </r>
  <r>
    <d v="2022-10-10T00:00:00"/>
    <x v="24"/>
    <x v="22"/>
    <x v="0"/>
    <n v="1"/>
    <n v="1088"/>
    <n v="1088"/>
    <n v="1.0900000000000001"/>
    <n v="0.17"/>
    <n v="1089.26"/>
  </r>
  <r>
    <d v="2022-10-10T00:00:00"/>
    <x v="24"/>
    <x v="22"/>
    <x v="0"/>
    <n v="1"/>
    <n v="1100"/>
    <n v="1100"/>
    <n v="1.1000000000000001"/>
    <n v="0.18"/>
    <n v="1101.28"/>
  </r>
  <r>
    <d v="2022-10-10T00:00:00"/>
    <x v="24"/>
    <x v="22"/>
    <x v="0"/>
    <n v="1"/>
    <n v="1099.97"/>
    <n v="1099.97"/>
    <n v="1.1000000000000001"/>
    <n v="0.18"/>
    <n v="1101.25"/>
  </r>
  <r>
    <d v="2022-10-10T00:00:00"/>
    <x v="24"/>
    <x v="22"/>
    <x v="0"/>
    <n v="1"/>
    <n v="1100"/>
    <n v="1100"/>
    <n v="1.1000000000000001"/>
    <n v="0.18"/>
    <n v="1101.28"/>
  </r>
  <r>
    <d v="2022-10-10T00:00:00"/>
    <x v="24"/>
    <x v="22"/>
    <x v="0"/>
    <n v="2"/>
    <n v="1112"/>
    <n v="2224"/>
    <n v="2.2200000000000002"/>
    <n v="0.36"/>
    <n v="2226.58"/>
  </r>
  <r>
    <d v="2022-10-10T00:00:00"/>
    <x v="24"/>
    <x v="22"/>
    <x v="0"/>
    <n v="25"/>
    <n v="1109"/>
    <n v="27725"/>
    <n v="27.73"/>
    <n v="4.4400000000000004"/>
    <n v="27757.16"/>
  </r>
  <r>
    <d v="2022-10-10T00:00:00"/>
    <x v="24"/>
    <x v="22"/>
    <x v="0"/>
    <n v="29"/>
    <n v="1077"/>
    <n v="31233"/>
    <n v="31.23"/>
    <n v="5"/>
    <n v="31269.23"/>
  </r>
  <r>
    <d v="2022-10-10T00:00:00"/>
    <x v="24"/>
    <x v="22"/>
    <x v="0"/>
    <n v="31"/>
    <n v="1099"/>
    <n v="34069"/>
    <n v="34.07"/>
    <n v="5.45"/>
    <n v="34108.519999999997"/>
  </r>
  <r>
    <d v="2022-10-10T00:00:00"/>
    <x v="24"/>
    <x v="22"/>
    <x v="0"/>
    <n v="50"/>
    <n v="1080"/>
    <n v="54000"/>
    <n v="54"/>
    <n v="8.64"/>
    <n v="54062.64"/>
  </r>
  <r>
    <d v="2022-10-10T00:00:00"/>
    <x v="24"/>
    <x v="22"/>
    <x v="0"/>
    <n v="50"/>
    <n v="1100"/>
    <n v="55000"/>
    <n v="55"/>
    <n v="8.8000000000000007"/>
    <n v="55063.8"/>
  </r>
  <r>
    <d v="2022-10-10T00:00:00"/>
    <x v="24"/>
    <x v="22"/>
    <x v="0"/>
    <n v="50"/>
    <n v="1100"/>
    <n v="55000"/>
    <n v="55"/>
    <n v="8.8000000000000007"/>
    <n v="55063.8"/>
  </r>
  <r>
    <d v="2022-10-10T00:00:00"/>
    <x v="24"/>
    <x v="22"/>
    <x v="0"/>
    <n v="100"/>
    <n v="1085"/>
    <n v="108500"/>
    <n v="108.5"/>
    <n v="17.36"/>
    <n v="108625.86"/>
  </r>
  <r>
    <d v="2022-10-10T00:00:00"/>
    <x v="24"/>
    <x v="22"/>
    <x v="0"/>
    <n v="100"/>
    <n v="1099"/>
    <n v="109900"/>
    <n v="109.9"/>
    <n v="17.579999999999998"/>
    <n v="110027.48"/>
  </r>
  <r>
    <d v="2022-10-10T00:00:00"/>
    <x v="25"/>
    <x v="20"/>
    <x v="0"/>
    <n v="3"/>
    <n v="390"/>
    <n v="1170"/>
    <n v="1.17"/>
    <n v="0.19"/>
    <n v="1171.3599999999999"/>
  </r>
  <r>
    <d v="2022-10-10T00:00:00"/>
    <x v="25"/>
    <x v="20"/>
    <x v="0"/>
    <n v="25"/>
    <n v="390"/>
    <n v="9750"/>
    <n v="9.75"/>
    <n v="1.56"/>
    <n v="9761.31"/>
  </r>
  <r>
    <d v="2022-10-11T00:00:00"/>
    <x v="26"/>
    <x v="21"/>
    <x v="0"/>
    <n v="850"/>
    <n v="586"/>
    <n v="498100"/>
    <n v="498.1"/>
    <n v="79.7"/>
    <n v="498677.8"/>
  </r>
  <r>
    <d v="2022-10-11T00:00:00"/>
    <x v="27"/>
    <x v="19"/>
    <x v="0"/>
    <n v="6"/>
    <n v="1555.9"/>
    <n v="9335.4000000000015"/>
    <n v="9.34"/>
    <n v="1.49"/>
    <n v="9346.23"/>
  </r>
  <r>
    <d v="2022-10-11T00:00:00"/>
    <x v="27"/>
    <x v="19"/>
    <x v="0"/>
    <n v="10"/>
    <n v="1555.9"/>
    <n v="15559"/>
    <n v="15.56"/>
    <n v="2.4900000000000002"/>
    <n v="15577.05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  <r>
    <m/>
    <x v="15"/>
    <x v="18"/>
    <x v="1"/>
    <m/>
    <m/>
    <n v="0"/>
    <m/>
    <m/>
    <m/>
  </r>
  <r>
    <d v="2022-10-10T00:00:00"/>
    <x v="28"/>
    <x v="19"/>
    <x v="0"/>
    <n v="6"/>
    <n v="1340"/>
    <n v="8040"/>
    <n v="8.0399999999999991"/>
    <n v="1.29"/>
    <n v="8049.33"/>
  </r>
  <r>
    <d v="2022-10-10T00:00:00"/>
    <x v="28"/>
    <x v="19"/>
    <x v="0"/>
    <n v="100"/>
    <n v="1334.14"/>
    <n v="133414"/>
    <n v="133.41"/>
    <n v="21.35"/>
    <n v="133568.76"/>
  </r>
  <r>
    <d v="2022-10-10T00:00:00"/>
    <x v="29"/>
    <x v="22"/>
    <x v="0"/>
    <n v="410"/>
    <n v="1061"/>
    <n v="435010"/>
    <n v="435.01"/>
    <n v="69.599999999999994"/>
    <n v="435514.61"/>
  </r>
  <r>
    <d v="2022-10-10T00:00:00"/>
    <x v="30"/>
    <x v="19"/>
    <x v="0"/>
    <n v="47"/>
    <n v="1382"/>
    <n v="64954"/>
    <n v="64.95"/>
    <n v="10.39"/>
    <n v="65029.35"/>
  </r>
  <r>
    <d v="2022-10-10T00:00:00"/>
    <x v="30"/>
    <x v="19"/>
    <x v="0"/>
    <n v="78"/>
    <n v="1385"/>
    <n v="108030"/>
    <n v="108.03"/>
    <n v="17.28"/>
    <n v="108155.31"/>
  </r>
  <r>
    <d v="2022-10-10T00:00:00"/>
    <x v="30"/>
    <x v="19"/>
    <x v="0"/>
    <n v="115"/>
    <n v="1385"/>
    <n v="159275"/>
    <n v="159.28"/>
    <n v="25.48"/>
    <n v="159459.76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1"/>
    <n v="291"/>
    <n v="0.28999999999999998"/>
    <n v="0.05"/>
    <n v="291.33999999999997"/>
  </r>
  <r>
    <d v="2022-10-10T00:00:00"/>
    <x v="31"/>
    <x v="23"/>
    <x v="0"/>
    <n v="1"/>
    <n v="294"/>
    <n v="294"/>
    <n v="0.28999999999999998"/>
    <n v="0.05"/>
    <n v="294.33999999999997"/>
  </r>
  <r>
    <d v="2022-10-10T00:00:00"/>
    <x v="31"/>
    <x v="23"/>
    <x v="0"/>
    <n v="3"/>
    <n v="293.2"/>
    <n v="879.59999999999991"/>
    <n v="0.88"/>
    <n v="0.14000000000000001"/>
    <n v="880.62"/>
  </r>
  <r>
    <d v="2022-10-10T00:00:00"/>
    <x v="31"/>
    <x v="23"/>
    <x v="0"/>
    <n v="5"/>
    <n v="295"/>
    <n v="1475"/>
    <n v="1.48"/>
    <n v="0.24"/>
    <n v="1476.71"/>
  </r>
  <r>
    <d v="2022-10-10T00:00:00"/>
    <x v="31"/>
    <x v="23"/>
    <x v="0"/>
    <n v="9"/>
    <n v="290"/>
    <n v="2610"/>
    <n v="2.61"/>
    <n v="0.42"/>
    <n v="2613.0300000000002"/>
  </r>
  <r>
    <d v="2022-10-10T00:00:00"/>
    <x v="31"/>
    <x v="23"/>
    <x v="0"/>
    <n v="45"/>
    <n v="291.02"/>
    <n v="13095.9"/>
    <n v="13.1"/>
    <n v="2.1"/>
    <n v="13111.09"/>
  </r>
  <r>
    <d v="2022-10-10T00:00:00"/>
    <x v="32"/>
    <x v="21"/>
    <x v="0"/>
    <n v="2"/>
    <n v="561.99"/>
    <n v="1123.98"/>
    <n v="1.1200000000000001"/>
    <n v="0.18"/>
    <n v="1125.28"/>
  </r>
  <r>
    <d v="2022-10-10T00:00:00"/>
    <x v="32"/>
    <x v="21"/>
    <x v="0"/>
    <n v="6"/>
    <n v="563"/>
    <n v="3378"/>
    <n v="3.38"/>
    <n v="0.54"/>
    <n v="3381.92"/>
  </r>
  <r>
    <d v="2022-10-10T00:00:00"/>
    <x v="32"/>
    <x v="21"/>
    <x v="0"/>
    <n v="7"/>
    <n v="566"/>
    <n v="3962"/>
    <n v="3.96"/>
    <n v="0.63"/>
    <n v="3966.6"/>
  </r>
  <r>
    <d v="2022-10-10T00:00:00"/>
    <x v="32"/>
    <x v="21"/>
    <x v="0"/>
    <n v="20"/>
    <n v="568.5"/>
    <n v="11370"/>
    <n v="11.37"/>
    <n v="1.82"/>
    <n v="11383.19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495"/>
    <n v="495"/>
    <n v="0.5"/>
    <n v="0.08"/>
    <n v="495.57"/>
  </r>
  <r>
    <d v="2022-10-10T00:00:00"/>
    <x v="33"/>
    <x v="24"/>
    <x v="0"/>
    <n v="1"/>
    <n v="500"/>
    <n v="500"/>
    <n v="0.5"/>
    <n v="0.08"/>
    <n v="500.58"/>
  </r>
  <r>
    <d v="2022-10-10T00:00:00"/>
    <x v="33"/>
    <x v="24"/>
    <x v="0"/>
    <n v="2"/>
    <n v="490.01"/>
    <n v="980.02"/>
    <n v="0.98"/>
    <n v="0.16"/>
    <n v="981.16"/>
  </r>
  <r>
    <d v="2022-10-10T00:00:00"/>
    <x v="33"/>
    <x v="24"/>
    <x v="0"/>
    <n v="2"/>
    <n v="497.8"/>
    <n v="995.6"/>
    <n v="1"/>
    <n v="0.16"/>
    <n v="996.75"/>
  </r>
  <r>
    <d v="2022-10-10T00:00:00"/>
    <x v="33"/>
    <x v="24"/>
    <x v="0"/>
    <n v="3"/>
    <n v="490.01"/>
    <n v="1470.03"/>
    <n v="1.47"/>
    <n v="0.24"/>
    <n v="1471.74"/>
  </r>
  <r>
    <d v="2022-10-10T00:00:00"/>
    <x v="33"/>
    <x v="24"/>
    <x v="0"/>
    <n v="10"/>
    <n v="495.99"/>
    <n v="4959.8999999999996"/>
    <n v="4.96"/>
    <n v="0.79"/>
    <n v="4965.6499999999996"/>
  </r>
  <r>
    <d v="2022-10-10T00:00:00"/>
    <x v="33"/>
    <x v="24"/>
    <x v="0"/>
    <n v="10"/>
    <n v="499"/>
    <n v="4990"/>
    <n v="4.99"/>
    <n v="0.8"/>
    <n v="4995.79"/>
  </r>
  <r>
    <d v="2022-10-10T00:00:00"/>
    <x v="33"/>
    <x v="24"/>
    <x v="0"/>
    <n v="10"/>
    <n v="500"/>
    <n v="5000"/>
    <n v="5"/>
    <n v="0.8"/>
    <n v="5005.8"/>
  </r>
  <r>
    <d v="2022-10-11T00:00:00"/>
    <x v="34"/>
    <x v="21"/>
    <x v="2"/>
    <n v="35"/>
    <n v="585"/>
    <n v="20475"/>
    <n v="20.48"/>
    <n v="3.28"/>
    <n v="20451.25"/>
  </r>
  <r>
    <d v="2022-10-11T00:00:00"/>
    <x v="35"/>
    <x v="19"/>
    <x v="2"/>
    <n v="1"/>
    <n v="1535.81"/>
    <n v="1535.81"/>
    <n v="1.54"/>
    <n v="0.25"/>
    <n v="1534.03"/>
  </r>
  <r>
    <d v="2022-10-11T00:00:00"/>
    <x v="35"/>
    <x v="19"/>
    <x v="2"/>
    <n v="1"/>
    <n v="1540"/>
    <n v="1540"/>
    <n v="1.54"/>
    <n v="0.25"/>
    <n v="1538.21"/>
  </r>
  <r>
    <d v="2022-10-11T00:00:00"/>
    <x v="35"/>
    <x v="19"/>
    <x v="2"/>
    <n v="40"/>
    <n v="1537.21"/>
    <n v="61488.4"/>
    <n v="61.49"/>
    <n v="9.84"/>
    <n v="61417.07"/>
  </r>
  <r>
    <d v="2022-10-11T00:00:00"/>
    <x v="35"/>
    <x v="19"/>
    <x v="2"/>
    <n v="304"/>
    <n v="1540"/>
    <n v="468160"/>
    <n v="468.16"/>
    <n v="74.91"/>
    <n v="467616.93"/>
  </r>
  <r>
    <d v="2022-10-11T00:00:00"/>
    <x v="36"/>
    <x v="23"/>
    <x v="0"/>
    <n v="3"/>
    <n v="296.01"/>
    <n v="888.03"/>
    <n v="0.89"/>
    <n v="0.14000000000000001"/>
    <n v="889.06"/>
  </r>
  <r>
    <d v="2022-10-12T00:00:00"/>
    <x v="37"/>
    <x v="19"/>
    <x v="0"/>
    <n v="1"/>
    <n v="1530.56"/>
    <n v="1530.56"/>
    <n v="1.53"/>
    <n v="0.24"/>
    <n v="1532.34"/>
  </r>
  <r>
    <d v="2022-10-12T00:00:00"/>
    <x v="37"/>
    <x v="19"/>
    <x v="0"/>
    <n v="1"/>
    <n v="1535"/>
    <n v="1535"/>
    <n v="1.54"/>
    <n v="0.25"/>
    <n v="1536.78"/>
  </r>
  <r>
    <d v="2022-10-12T00:00:00"/>
    <x v="37"/>
    <x v="19"/>
    <x v="0"/>
    <n v="1"/>
    <n v="1536"/>
    <n v="1536"/>
    <n v="1.54"/>
    <n v="0.25"/>
    <n v="1537.78"/>
  </r>
  <r>
    <d v="2022-10-12T00:00:00"/>
    <x v="37"/>
    <x v="19"/>
    <x v="0"/>
    <n v="1"/>
    <n v="1553.71"/>
    <n v="1553.71"/>
    <n v="1.55"/>
    <n v="0.25"/>
    <n v="1555.51"/>
  </r>
  <r>
    <d v="2022-10-12T00:00:00"/>
    <x v="37"/>
    <x v="19"/>
    <x v="0"/>
    <n v="1"/>
    <n v="1555.71"/>
    <n v="1555.71"/>
    <n v="1.56"/>
    <n v="0.25"/>
    <n v="1557.51"/>
  </r>
  <r>
    <d v="2022-10-12T00:00:00"/>
    <x v="37"/>
    <x v="19"/>
    <x v="0"/>
    <n v="1"/>
    <n v="1558.19"/>
    <n v="1558.19"/>
    <n v="1.56"/>
    <n v="0.25"/>
    <n v="1560"/>
  </r>
  <r>
    <d v="2022-10-12T00:00:00"/>
    <x v="37"/>
    <x v="19"/>
    <x v="0"/>
    <n v="1"/>
    <n v="1561.7"/>
    <n v="1561.7"/>
    <n v="1.56"/>
    <n v="0.25"/>
    <n v="1563.51"/>
  </r>
  <r>
    <d v="2022-10-12T00:00:00"/>
    <x v="37"/>
    <x v="19"/>
    <x v="0"/>
    <n v="2"/>
    <n v="1532.56"/>
    <n v="3065.12"/>
    <n v="3.07"/>
    <n v="0.49"/>
    <n v="3068.68"/>
  </r>
  <r>
    <d v="2022-10-12T00:00:00"/>
    <x v="37"/>
    <x v="19"/>
    <x v="0"/>
    <n v="2"/>
    <n v="1550.24"/>
    <n v="3100.48"/>
    <n v="3.1"/>
    <n v="0.5"/>
    <n v="3104.08"/>
  </r>
  <r>
    <d v="2022-10-12T00:00:00"/>
    <x v="37"/>
    <x v="19"/>
    <x v="0"/>
    <n v="2"/>
    <n v="1555.71"/>
    <n v="3111.42"/>
    <n v="3.11"/>
    <n v="0.5"/>
    <n v="3115.03"/>
  </r>
  <r>
    <d v="2022-10-12T00:00:00"/>
    <x v="37"/>
    <x v="19"/>
    <x v="0"/>
    <n v="3"/>
    <n v="1551"/>
    <n v="4653"/>
    <n v="4.6500000000000004"/>
    <n v="0.74"/>
    <n v="4658.3999999999996"/>
  </r>
  <r>
    <d v="2022-10-12T00:00:00"/>
    <x v="37"/>
    <x v="19"/>
    <x v="0"/>
    <n v="3"/>
    <n v="1558.87"/>
    <n v="4676.6099999999997"/>
    <n v="4.68"/>
    <n v="0.75"/>
    <n v="4682.03"/>
  </r>
  <r>
    <d v="2022-10-12T00:00:00"/>
    <x v="37"/>
    <x v="19"/>
    <x v="0"/>
    <n v="10"/>
    <n v="1530"/>
    <n v="15300"/>
    <n v="15.3"/>
    <n v="2.4500000000000002"/>
    <n v="15317.75"/>
  </r>
  <r>
    <d v="2022-10-12T00:00:00"/>
    <x v="37"/>
    <x v="19"/>
    <x v="0"/>
    <n v="10"/>
    <n v="1540"/>
    <n v="15400"/>
    <n v="15.4"/>
    <n v="2.46"/>
    <n v="15417.86"/>
  </r>
  <r>
    <d v="2022-10-12T00:00:00"/>
    <x v="37"/>
    <x v="19"/>
    <x v="0"/>
    <n v="20"/>
    <n v="1555.71"/>
    <n v="31114.2"/>
    <n v="31.11"/>
    <n v="4.9800000000000004"/>
    <n v="31150.29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50"/>
    <n v="1210"/>
    <n v="60500"/>
    <n v="60.5"/>
    <n v="9.68"/>
    <n v="60429.82"/>
  </r>
  <r>
    <d v="2022-10-13T00:00:00"/>
    <x v="38"/>
    <x v="22"/>
    <x v="2"/>
    <n v="200"/>
    <n v="1210"/>
    <n v="242000"/>
    <n v="242"/>
    <n v="38.72"/>
    <n v="241719.28"/>
  </r>
  <r>
    <d v="2022-10-13T00:00:00"/>
    <x v="39"/>
    <x v="25"/>
    <x v="0"/>
    <n v="500"/>
    <n v="127.53"/>
    <n v="63765"/>
    <n v="63.77"/>
    <n v="10.199999999999999"/>
    <n v="63838.97"/>
  </r>
  <r>
    <d v="2022-10-13T00:00:00"/>
    <x v="40"/>
    <x v="25"/>
    <x v="0"/>
    <n v="2"/>
    <n v="162"/>
    <n v="324"/>
    <n v="0.32"/>
    <n v="0.05"/>
    <n v="324.38"/>
  </r>
  <r>
    <d v="2022-10-13T00:00:00"/>
    <x v="40"/>
    <x v="25"/>
    <x v="0"/>
    <n v="10"/>
    <n v="162"/>
    <n v="1620"/>
    <n v="1.62"/>
    <n v="0.26"/>
    <n v="1621.88"/>
  </r>
  <r>
    <d v="2022-10-13T00:00:00"/>
    <x v="40"/>
    <x v="25"/>
    <x v="0"/>
    <n v="45"/>
    <n v="162"/>
    <n v="7290"/>
    <n v="7.29"/>
    <n v="1.17"/>
    <n v="7298.46"/>
  </r>
  <r>
    <d v="2022-10-13T00:00:00"/>
    <x v="40"/>
    <x v="25"/>
    <x v="0"/>
    <n v="80"/>
    <n v="162.99"/>
    <n v="13039.2"/>
    <n v="13.04"/>
    <n v="2.09"/>
    <n v="13054.33"/>
  </r>
  <r>
    <d v="2022-10-13T00:00:00"/>
    <x v="40"/>
    <x v="25"/>
    <x v="0"/>
    <n v="100"/>
    <n v="162.99"/>
    <n v="16299"/>
    <n v="16.3"/>
    <n v="2.61"/>
    <n v="16317.91"/>
  </r>
  <r>
    <d v="2022-10-13T00:00:00"/>
    <x v="40"/>
    <x v="25"/>
    <x v="0"/>
    <n v="2163"/>
    <n v="162.99"/>
    <n v="352547.37"/>
    <n v="352.55"/>
    <n v="56.41"/>
    <n v="352956.32"/>
  </r>
  <r>
    <d v="2022-10-13T00:00:00"/>
    <x v="41"/>
    <x v="6"/>
    <x v="0"/>
    <n v="1"/>
    <n v="377"/>
    <n v="377"/>
    <n v="0.38"/>
    <n v="0.06"/>
    <n v="377.44"/>
  </r>
  <r>
    <d v="2022-10-13T00:00:00"/>
    <x v="41"/>
    <x v="6"/>
    <x v="0"/>
    <n v="20"/>
    <n v="375.12"/>
    <n v="7502.4"/>
    <n v="7.5"/>
    <n v="1.2"/>
    <n v="7511.1"/>
  </r>
  <r>
    <d v="2022-10-13T00:00:00"/>
    <x v="41"/>
    <x v="6"/>
    <x v="0"/>
    <n v="71"/>
    <n v="377"/>
    <n v="26767"/>
    <n v="26.77"/>
    <n v="4.28"/>
    <n v="26798.05"/>
  </r>
  <r>
    <d v="2022-10-13T00:00:00"/>
    <x v="41"/>
    <x v="6"/>
    <x v="0"/>
    <n v="908"/>
    <n v="375.12"/>
    <n v="340608.96"/>
    <n v="340.61"/>
    <n v="54.5"/>
    <n v="341004.07"/>
  </r>
  <r>
    <d v="2022-10-13T00:00:00"/>
    <x v="42"/>
    <x v="19"/>
    <x v="2"/>
    <n v="1"/>
    <n v="1405"/>
    <n v="1405"/>
    <n v="1.41"/>
    <n v="0.22"/>
    <n v="1403.37"/>
  </r>
  <r>
    <d v="2022-10-13T00:00:00"/>
    <x v="42"/>
    <x v="19"/>
    <x v="2"/>
    <n v="1"/>
    <n v="1419"/>
    <n v="1419"/>
    <n v="1.42"/>
    <n v="0.23"/>
    <n v="1417.35"/>
  </r>
  <r>
    <d v="2022-10-13T00:00:00"/>
    <x v="42"/>
    <x v="19"/>
    <x v="2"/>
    <n v="2"/>
    <n v="1405"/>
    <n v="2810"/>
    <n v="2.81"/>
    <n v="0.45"/>
    <n v="2806.74"/>
  </r>
  <r>
    <d v="2022-10-13T00:00:00"/>
    <x v="42"/>
    <x v="19"/>
    <x v="2"/>
    <n v="6"/>
    <n v="1410"/>
    <n v="8460"/>
    <n v="8.4600000000000009"/>
    <n v="1.35"/>
    <n v="8450.19"/>
  </r>
  <r>
    <d v="2022-10-13T00:00:00"/>
    <x v="42"/>
    <x v="19"/>
    <x v="2"/>
    <n v="10"/>
    <n v="1405"/>
    <n v="14050"/>
    <n v="14.05"/>
    <n v="2.25"/>
    <n v="14033.7"/>
  </r>
  <r>
    <d v="2022-10-13T00:00:00"/>
    <x v="42"/>
    <x v="19"/>
    <x v="2"/>
    <n v="39"/>
    <n v="1429.99"/>
    <n v="55769.61"/>
    <n v="55.77"/>
    <n v="8.92"/>
    <n v="55704.92"/>
  </r>
  <r>
    <d v="2022-10-13T00:00:00"/>
    <x v="43"/>
    <x v="22"/>
    <x v="2"/>
    <n v="33"/>
    <n v="1092"/>
    <n v="36036"/>
    <n v="36.04"/>
    <n v="5.77"/>
    <n v="35994.199999999997"/>
  </r>
  <r>
    <d v="2022-10-13T00:00:00"/>
    <x v="43"/>
    <x v="22"/>
    <x v="2"/>
    <n v="77"/>
    <n v="1092"/>
    <n v="84084"/>
    <n v="84.08"/>
    <n v="13.45"/>
    <n v="83986.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x v="0"/>
  </r>
  <r>
    <x v="1"/>
  </r>
  <r>
    <x v="2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9"/>
  </r>
  <r>
    <x v="9"/>
  </r>
  <r>
    <x v="10"/>
  </r>
  <r>
    <x v="10"/>
  </r>
  <r>
    <x v="10"/>
  </r>
  <r>
    <x v="11"/>
  </r>
  <r>
    <x v="12"/>
  </r>
  <r>
    <x v="13"/>
  </r>
  <r>
    <x v="13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7"/>
  </r>
  <r>
    <x v="7"/>
  </r>
  <r>
    <x v="7"/>
  </r>
  <r>
    <x v="7"/>
  </r>
  <r>
    <x v="7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6"/>
  </r>
  <r>
    <x v="27"/>
  </r>
  <r>
    <x v="27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7"/>
  </r>
  <r>
    <x v="7"/>
  </r>
  <r>
    <x v="7"/>
  </r>
  <r>
    <x v="7"/>
  </r>
  <r>
    <x v="7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6"/>
  </r>
  <r>
    <x v="27"/>
  </r>
  <r>
    <x v="27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15"/>
  </r>
  <r>
    <x v="28"/>
  </r>
  <r>
    <x v="28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DEC73-0471-43FC-9A2B-677E7ECB9A65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A32:B77" firstHeaderRow="1" firstDataRow="1" firstDataCol="1"/>
  <pivotFields count="1">
    <pivotField axis="axisRow" dataField="1" compact="0" outline="0" showAll="0" sortType="descending">
      <items count="45">
        <item x="5"/>
        <item x="6"/>
        <item x="19"/>
        <item x="7"/>
        <item x="28"/>
        <item x="29"/>
        <item x="22"/>
        <item x="20"/>
        <item x="21"/>
        <item x="8"/>
        <item x="30"/>
        <item x="23"/>
        <item x="38"/>
        <item x="9"/>
        <item x="10"/>
        <item x="37"/>
        <item x="39"/>
        <item x="11"/>
        <item x="24"/>
        <item x="40"/>
        <item x="31"/>
        <item x="32"/>
        <item x="33"/>
        <item x="41"/>
        <item x="42"/>
        <item x="43"/>
        <item x="0"/>
        <item x="1"/>
        <item x="2"/>
        <item x="3"/>
        <item x="4"/>
        <item x="12"/>
        <item x="13"/>
        <item x="14"/>
        <item x="16"/>
        <item x="17"/>
        <item x="25"/>
        <item x="26"/>
        <item x="27"/>
        <item x="18"/>
        <item x="34"/>
        <item x="35"/>
        <item x="3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">
    <i>
      <x v="15"/>
    </i>
    <i>
      <x v="22"/>
    </i>
    <i>
      <x v="6"/>
    </i>
    <i>
      <x v="20"/>
    </i>
    <i>
      <x v="24"/>
    </i>
    <i>
      <x v="34"/>
    </i>
    <i>
      <x v="19"/>
    </i>
    <i>
      <x v="23"/>
    </i>
    <i>
      <x v="41"/>
    </i>
    <i>
      <x v="8"/>
    </i>
    <i>
      <x v="21"/>
    </i>
    <i>
      <x v="18"/>
    </i>
    <i>
      <x v="12"/>
    </i>
    <i>
      <x v="10"/>
    </i>
    <i>
      <x/>
    </i>
    <i>
      <x v="4"/>
    </i>
    <i>
      <x v="25"/>
    </i>
    <i>
      <x v="2"/>
    </i>
    <i>
      <x v="3"/>
    </i>
    <i>
      <x v="39"/>
    </i>
    <i>
      <x v="16"/>
    </i>
    <i>
      <x v="5"/>
    </i>
    <i>
      <x v="42"/>
    </i>
    <i>
      <x v="40"/>
    </i>
    <i>
      <x v="1"/>
    </i>
    <i>
      <x v="7"/>
    </i>
    <i>
      <x v="11"/>
    </i>
    <i>
      <x v="36"/>
    </i>
    <i>
      <x v="38"/>
    </i>
    <i>
      <x v="9"/>
    </i>
    <i>
      <x v="14"/>
    </i>
    <i>
      <x v="37"/>
    </i>
    <i>
      <x v="35"/>
    </i>
    <i>
      <x v="13"/>
    </i>
    <i>
      <x v="30"/>
    </i>
    <i>
      <x v="33"/>
    </i>
    <i>
      <x v="32"/>
    </i>
    <i>
      <x v="29"/>
    </i>
    <i>
      <x v="31"/>
    </i>
    <i>
      <x v="17"/>
    </i>
    <i>
      <x v="28"/>
    </i>
    <i>
      <x v="26"/>
    </i>
    <i>
      <x v="27"/>
    </i>
    <i>
      <x v="43"/>
    </i>
    <i t="grand">
      <x/>
    </i>
  </rowItems>
  <colItems count="1">
    <i/>
  </colItems>
  <dataFields count="1">
    <dataField name="Cuenta de HOUR" fld="0" subtotal="count" baseField="0" baseItem="0"/>
  </dataFields>
  <chartFormats count="7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389AC-4180-4D72-BE7B-EABDBD048F53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E30" firstHeaderRow="1" firstDataRow="2" firstDataCol="1"/>
  <pivotFields count="11"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sortType="descending">
      <items count="27">
        <item x="12"/>
        <item x="10"/>
        <item x="11"/>
        <item x="14"/>
        <item x="16"/>
        <item x="13"/>
        <item x="15"/>
        <item x="1"/>
        <item x="23"/>
        <item x="20"/>
        <item x="2"/>
        <item x="18"/>
        <item x="17"/>
        <item x="9"/>
        <item x="0"/>
        <item x="24"/>
        <item x="4"/>
        <item x="7"/>
        <item x="25"/>
        <item x="19"/>
        <item x="3"/>
        <item x="5"/>
        <item x="21"/>
        <item x="22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27">
    <i>
      <x v="19"/>
    </i>
    <i>
      <x v="23"/>
    </i>
    <i>
      <x v="18"/>
    </i>
    <i>
      <x v="24"/>
    </i>
    <i>
      <x v="22"/>
    </i>
    <i>
      <x v="21"/>
    </i>
    <i>
      <x v="15"/>
    </i>
    <i>
      <x v="8"/>
    </i>
    <i>
      <x v="9"/>
    </i>
    <i>
      <x v="25"/>
    </i>
    <i>
      <x v="17"/>
    </i>
    <i>
      <x v="20"/>
    </i>
    <i>
      <x v="7"/>
    </i>
    <i>
      <x v="16"/>
    </i>
    <i>
      <x v="14"/>
    </i>
    <i>
      <x v="1"/>
    </i>
    <i>
      <x v="10"/>
    </i>
    <i>
      <x v="2"/>
    </i>
    <i>
      <x v="4"/>
    </i>
    <i>
      <x v="5"/>
    </i>
    <i>
      <x v="6"/>
    </i>
    <i>
      <x v="3"/>
    </i>
    <i>
      <x v="13"/>
    </i>
    <i>
      <x/>
    </i>
    <i>
      <x v="12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VO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AEEF7-0C5F-4100-9C8B-ABAE654F8394}" name="Tabla 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9:B85" firstHeaderRow="1" firstDataRow="1" firstDataCol="1"/>
  <pivotFields count="1">
    <pivotField axis="axisRow" dataField="1" compact="0" numFmtId="165" outline="0" showAll="0">
      <items count="6">
        <item x="2"/>
        <item x="0"/>
        <item x="3"/>
        <item x="4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7EF85F-8D58-4708-85BF-7774F78B00C1}" autoFormatId="16" applyNumberFormats="0" applyBorderFormats="0" applyFontFormats="0" applyPatternFormats="0" applyAlignmentFormats="0" applyWidthHeightFormats="0">
  <queryTableRefresh nextId="39">
    <queryTableFields count="22">
      <queryTableField id="1" name="Column1" tableColumnId="1"/>
      <queryTableField id="23" name="EMISORA" tableColumnId="23"/>
      <queryTableField id="3" name="Column3" tableColumnId="3"/>
      <queryTableField id="24" name="PRECIO" tableColumnId="24"/>
      <queryTableField id="25" name="VALOR CIERRE ANT" tableColumnId="2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6" name="VARIACIÓN" tableColumnId="26"/>
      <queryTableField id="15" name="Column15" tableColumnId="15"/>
      <queryTableField id="16" name="Column16" tableColumnId="16"/>
      <queryTableField id="17" name="Column17" tableColumnId="17"/>
      <queryTableField id="31" name="VOLUMEN COMPRA" tableColumnId="27"/>
      <queryTableField id="32" name="PRECIO COMPRA" tableColumnId="28"/>
      <queryTableField id="33" name="VOLUMEN VENTA" tableColumnId="29"/>
      <queryTableField id="34" name="PRECIO VENTA" tableColumnId="30"/>
      <queryTableField id="22" name="Column22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A7485B1-2F53-444F-A28D-34C54DFF9DE6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11" dataBound="0" tableColumnId="11"/>
      <queryTableField id="2" name="HOUR" tableColumnId="2"/>
      <queryTableField id="3" name="SYMBOL" tableColumnId="3"/>
      <queryTableField id="4" name="OPERATION" tableColumnId="4"/>
      <queryTableField id="5" name="TITLES" tableColumnId="5"/>
      <queryTableField id="6" name="VALUE" tableColumnId="6"/>
      <queryTableField id="10" dataBound="0" tableColumnId="10"/>
      <queryTableField id="7" name="COM" tableColumnId="7"/>
      <queryTableField id="8" name="IVA" tableColumnId="8"/>
      <queryTableField id="9" name="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7691-2C89-4805-89C0-533F45FA9A79}" name="Tabla2" displayName="Tabla2" ref="A1:S3" totalsRowShown="0" headerRowDxfId="62">
  <autoFilter ref="A1:S3" xr:uid="{AC517691-2C89-4805-89C0-533F45FA9A79}"/>
  <tableColumns count="19">
    <tableColumn id="1" xr3:uid="{9A76A214-619D-408C-810D-4E8FC58A1DEE}" name="Emisora" dataDxfId="61"/>
    <tableColumn id="2" xr3:uid="{D457959C-1A42-4B14-81DF-F0CE984AB382}" name="Títulos" dataDxfId="60"/>
    <tableColumn id="3" xr3:uid="{FA0BB68F-B0F1-4B4E-8A9F-25929A8AEC1B}" name="Valor del Costo" dataDxfId="59" dataCellStyle="Moneda"/>
    <tableColumn id="4" xr3:uid="{DCC0A597-3AA1-4B0C-803F-E9DB0929B14D}" name="Costo" dataDxfId="58" dataCellStyle="Moneda"/>
    <tableColumn id="5" xr3:uid="{EC0D12E8-E631-4DE5-967C-047B421D2247}" name="Precio Actual" dataDxfId="57" dataCellStyle="Moneda"/>
    <tableColumn id="6" xr3:uid="{A917C022-4895-4CD8-867B-2CF5BA165557}" name="Plus / Minusvalía" dataDxfId="56">
      <calculatedColumnFormula>G2*D2</calculatedColumnFormula>
    </tableColumn>
    <tableColumn id="7" xr3:uid="{E45EE146-A815-4CE5-B7F3-D01A7E5FCD63}" name="% de variación Plusvalia" dataDxfId="55" dataCellStyle="Porcentaje">
      <calculatedColumnFormula>((E2*B2)/(C2*B2))-1</calculatedColumnFormula>
    </tableColumn>
    <tableColumn id="8" xr3:uid="{E19BA18D-D0C5-4CB7-AF94-09FCCF54E8E6}" name="% de variación hoy" dataDxfId="54">
      <calculatedColumnFormula>VLOOKUP(A2,datosReto[[#All],[EMISORA]:[Column22]],13,0)/100</calculatedColumnFormula>
    </tableColumn>
    <tableColumn id="21" xr3:uid="{FCECC6C1-6905-4E9A-81B1-AE2A6AAE3489}" name="Venta " dataDxfId="53" dataCellStyle="Moneda">
      <calculatedColumnFormula>B2*E2</calculatedColumnFormula>
    </tableColumn>
    <tableColumn id="9" xr3:uid="{E9316880-F118-4FC1-B6DC-A9E66AAEB359}" name="% Comisión Venta" dataDxfId="52" dataCellStyle="Porcentaje"/>
    <tableColumn id="18" xr3:uid="{89858CB3-C9E5-4266-BF38-A6039527296C}" name="Comisión Venta" dataDxfId="51" dataCellStyle="Porcentaje">
      <calculatedColumnFormula>Tabla2[[#This Row],[Precio Actual]]*Tabla2[[#This Row],[% Comisión Venta]]*Tabla2[[#This Row],[Títulos]]</calculatedColumnFormula>
    </tableColumn>
    <tableColumn id="10" xr3:uid="{193296A5-D115-4D2B-BE13-DC49CB28E054}" name="% IVA Venta" dataDxfId="50" dataCellStyle="Porcentaje"/>
    <tableColumn id="19" xr3:uid="{63DA99C3-25F5-4A22-8593-3DAE0B4C9937}" name="IVA Venta" dataDxfId="49" dataCellStyle="Porcentaje">
      <calculatedColumnFormula>Tabla2[[#This Row],[% IVA Venta]]*Tabla2[[#This Row],[Comisión Venta]]</calculatedColumnFormula>
    </tableColumn>
    <tableColumn id="11" xr3:uid="{3D45201A-4791-4F62-8D65-7F7635711CE8}" name="% Costo Venta" dataDxfId="48">
      <calculatedColumnFormula>J2+L2*J2</calculatedColumnFormula>
    </tableColumn>
    <tableColumn id="20" xr3:uid="{530C58AB-68E3-4A41-B523-3C026F42C9AA}" name="Costo Venta" dataDxfId="47" dataCellStyle="Moneda">
      <calculatedColumnFormula>K2+M2</calculatedColumnFormula>
    </tableColumn>
    <tableColumn id="14" xr3:uid="{8BE4D57D-81A3-426E-BDB6-BF85E6009ECD}" name="Venta Neta" dataDxfId="46">
      <calculatedColumnFormula>I2-O2</calculatedColumnFormula>
    </tableColumn>
    <tableColumn id="15" xr3:uid="{AFEAEE54-F058-4A93-9BC1-1367207A000A}" name="Ganancia Neta" dataDxfId="45">
      <calculatedColumnFormula>P2-D2</calculatedColumnFormula>
    </tableColumn>
    <tableColumn id="16" xr3:uid="{CA45F818-97DA-49BF-A30B-AD99E7AF7ECA}" name="% Ganancia Neta" dataDxfId="44">
      <calculatedColumnFormula>Tabla2[[#This Row],[Ganancia Neta]]/Tabla2[[#This Row],[Costo]]</calculatedColumnFormula>
    </tableColumn>
    <tableColumn id="17" xr3:uid="{84D5D9CF-6A05-4FDD-A131-0CCF2E3B40FD}" name="Precio Venta Sugerido" dataDxfId="43">
      <calculatedColumnFormula>Tabla2[[#This Row],[Precio Actual]]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AFEE-58C9-4651-8B29-83452368C72B}" name="datosReto" displayName="datosReto" ref="A1:V280" tableType="queryTable" totalsRowShown="0">
  <autoFilter ref="A1:V280" xr:uid="{E836AFEE-58C9-4651-8B29-83452368C72B}"/>
  <sortState xmlns:xlrd2="http://schemas.microsoft.com/office/spreadsheetml/2017/richdata2" ref="A2:V280">
    <sortCondition descending="1" ref="N1:N280"/>
  </sortState>
  <tableColumns count="22">
    <tableColumn id="1" xr3:uid="{2F8FBE27-5E87-45AD-AC06-5743191BB29F}" uniqueName="1" name="Column1" queryTableFieldId="1" dataDxfId="42"/>
    <tableColumn id="23" xr3:uid="{F28B0D9D-4B39-40B5-93C6-6F95D164E04D}" uniqueName="23" name="EMISORA" queryTableFieldId="23"/>
    <tableColumn id="3" xr3:uid="{07DE1D32-D4A5-4D7A-830A-A87B11C75715}" uniqueName="3" name="Column3" queryTableFieldId="3" dataDxfId="41"/>
    <tableColumn id="24" xr3:uid="{CFFDA02E-CA55-4D15-96F9-337A17D7EB69}" uniqueName="24" name="PRECIO" queryTableFieldId="24"/>
    <tableColumn id="25" xr3:uid="{1FCB6757-11AA-4486-AC5C-61B9A50D1D42}" uniqueName="25" name="VALOR CIERRE ANT" queryTableFieldId="25"/>
    <tableColumn id="6" xr3:uid="{5E24A00F-3649-4137-B742-F8BA79A5668D}" uniqueName="6" name="Column6" queryTableFieldId="6"/>
    <tableColumn id="7" xr3:uid="{F16C190E-906B-4CEE-A190-89D490263C6E}" uniqueName="7" name="Column7" queryTableFieldId="7"/>
    <tableColumn id="8" xr3:uid="{CBC614A6-C9EC-4B79-9B07-BCC349830B57}" uniqueName="8" name="Column8" queryTableFieldId="8"/>
    <tableColumn id="9" xr3:uid="{56EAE71F-3C37-46E3-921A-D0461DCEAEE8}" uniqueName="9" name="Column9" queryTableFieldId="9"/>
    <tableColumn id="10" xr3:uid="{6935E4B5-D1EF-4022-8CBF-AC45DEF1D59A}" uniqueName="10" name="Column10" queryTableFieldId="10"/>
    <tableColumn id="11" xr3:uid="{29633634-A370-4293-A8F3-D571CC9CF8A1}" uniqueName="11" name="Column11" queryTableFieldId="11"/>
    <tableColumn id="12" xr3:uid="{E212FFD2-5D82-4622-970E-107D71E659C9}" uniqueName="12" name="Column12" queryTableFieldId="12"/>
    <tableColumn id="13" xr3:uid="{024FB8C8-C68A-42BF-86E7-A0B1764F83D3}" uniqueName="13" name="Column13" queryTableFieldId="13"/>
    <tableColumn id="26" xr3:uid="{BBB0923E-4A4E-4966-9599-89A144E5A3CD}" uniqueName="26" name="VARIACIÓN" queryTableFieldId="26"/>
    <tableColumn id="15" xr3:uid="{F37BBF43-2569-4B86-8A58-D58A563DC8BE}" uniqueName="15" name="Column15" queryTableFieldId="15"/>
    <tableColumn id="16" xr3:uid="{6C8B0D6D-2271-4DE4-9CF0-172EB85F9EE5}" uniqueName="16" name="Column16" queryTableFieldId="16"/>
    <tableColumn id="17" xr3:uid="{FFB6C29B-BD0F-4554-87DE-27A9AB94007C}" uniqueName="17" name="Column17" queryTableFieldId="17"/>
    <tableColumn id="27" xr3:uid="{62F9D0D5-2A24-4E2A-AC2C-CD5E85E9DBEF}" uniqueName="27" name="VOLUMEN COMPRA" queryTableFieldId="31"/>
    <tableColumn id="28" xr3:uid="{6FC2EB99-49A3-4B0B-A42C-A95E8EC70EC7}" uniqueName="28" name="PRECIO COMPRA" queryTableFieldId="32"/>
    <tableColumn id="29" xr3:uid="{990BCCB7-A74E-44BB-89F1-B076652B9E37}" uniqueName="29" name="VOLUMEN VENTA" queryTableFieldId="33"/>
    <tableColumn id="30" xr3:uid="{EA95B431-A19A-44A8-AE4E-5F642866E5A9}" uniqueName="30" name="PRECIO VENTA" queryTableFieldId="34"/>
    <tableColumn id="22" xr3:uid="{0B5054E3-CFB9-454D-839D-EE55807B4211}" uniqueName="22" name="Column22" queryTableFieldId="22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AE29B-ADD6-4AE9-8C7C-B2396D18F23C}" name="Tabla24" displayName="Tabla24" ref="A1:X143" totalsRowShown="0">
  <autoFilter ref="A1:X143" xr:uid="{00000000-0009-0000-0100-000002000000}"/>
  <tableColumns count="24">
    <tableColumn id="24" xr3:uid="{6057EF64-F80A-4730-B022-1A8D5E9DE371}" name="Fecha" dataDxfId="39"/>
    <tableColumn id="1" xr3:uid="{DD474C0D-A34C-45AF-9C3F-D29EE9FCB23A}" name="Columna2"/>
    <tableColumn id="2" xr3:uid="{8205CE14-BACD-47F5-ACFA-C868FE263910}" name="Precio"/>
    <tableColumn id="3" xr3:uid="{A2480A97-4095-44F2-94BB-CC7C414D3CF2}" name="% de cambio"/>
    <tableColumn id="22" xr3:uid="{933A1F33-DDFD-46D1-A901-3B4E60DE1986}" name="% de cambio2"/>
    <tableColumn id="4" xr3:uid="{67EEB4B0-72D4-4C78-BB20-97F5A0842214}" name="Rating técnico2 elementos"/>
    <tableColumn id="5" xr3:uid="{C8890696-18BB-43CC-9DAC-580A0B20FB98}" name="Valoración de medias móviles2 elementos"/>
    <tableColumn id="6" xr3:uid="{591A99A1-8F65-4BD0-AC20-56B498741F63}" name="Valoración de los osciladoresNeutro"/>
    <tableColumn id="23" xr3:uid="{779896B7-1530-475A-807E-17F20AB54481}" name="Columna1">
      <calculatedColumnFormula>_xlfn.CONCAT(Tabla24[[#This Row],[Rating técnico2 elementos]],"-",Tabla24[[#This Row],[Valoración de medias móviles2 elementos]],"-",Tabla24[[#This Row],[Valoración de los osciladoresNeutro]])</calculatedColumnFormula>
    </tableColumn>
    <tableColumn id="7" xr3:uid="{4140311A-F6E3-4299-A0F7-689BFBA62947}" name="RSI1430 – 70"/>
    <tableColumn id="8" xr3:uid="{592F3866-7A0E-460C-88C2-F4D4D0BE564D}" name="Volatilidad SPor encima o Igual 1"/>
    <tableColumn id="9" xr3:uid="{A63C334C-A3CE-4AF8-9B32-F667D2147D7C}" name="Patrón"/>
    <tableColumn id="10" xr3:uid="{51605874-0DF3-45C7-B5D5-54F960261389}" name="Vol relativoPor encima o Igual 0.1"/>
    <tableColumn id="11" xr3:uid="{E29A6ACD-6DBA-4AA1-ADF8-A3189CA548C8}" name="Volumen*Precio4 – &gt;750M"/>
    <tableColumn id="12" xr3:uid="{09FC729F-D706-49B8-A2CF-E84EE1E2B689}" name="Rendimiento mensualPor encima o Igual -20"/>
    <tableColumn id="13" xr3:uid="{BEAE7F44-D4E4-4B96-8541-61EDC734E73A}" name="Rendimiento trimestralPor encima o Igual -35"/>
    <tableColumn id="14" xr3:uid="{0E164D95-B2CE-4887-B11D-DB7FE7D85134}" name="Rendimiento semestralPor encima o Igual -60"/>
    <tableColumn id="15" xr3:uid="{9C3E6C86-56C9-4404-A58C-E41CEE89EDF6}" name="Rendimiento anualPor encima o Igual -90"/>
    <tableColumn id="16" xr3:uid="{600A9506-13CD-40B4-A0A1-536013AC4F8F}" name="BB abajoPor debajo Precio"/>
    <tableColumn id="17" xr3:uid="{ACE1A90D-078B-4AA1-828C-AFED0E9CDBB5}" name="BB arribaPor encima Precio"/>
    <tableColumn id="18" xr3:uid="{6A17B8A0-74A5-4E1F-8E62-C84E18232826}" name="Nivel MACDPor encima Señal MACD (12, 26)"/>
    <tableColumn id="19" xr3:uid="{706F2E1D-0BBD-4AFC-B8BA-2096DA3CF70F}" name="Señal MACD"/>
    <tableColumn id="20" xr3:uid="{B36BCA25-6B6A-454D-AC67-E69CFC6BD8F4}" name="Vol."/>
    <tableColumn id="21" xr3:uid="{C6E24747-77B1-4F7A-9A61-CEFF4CFEEDC7}" name="Cambio desde Op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EEB3-F1D4-4AEB-BA82-A6FC49756764}" name="Tabla8" displayName="Tabla8" ref="A1:X11" totalsRowShown="0" headerRowDxfId="38" dataDxfId="37" tableBorderDxfId="36">
  <autoFilter ref="A1:X11" xr:uid="{16F9EEB3-F1D4-4AEB-BA82-A6FC49756764}">
    <filterColumn colId="3">
      <customFilters>
        <customFilter operator="greaterThan" val="0"/>
      </customFilters>
    </filterColumn>
  </autoFilter>
  <sortState xmlns:xlrd2="http://schemas.microsoft.com/office/spreadsheetml/2017/richdata2" ref="A2:X11">
    <sortCondition descending="1" ref="D1:D11"/>
  </sortState>
  <tableColumns count="24">
    <tableColumn id="1" xr3:uid="{9F696E17-D721-49AF-B750-AC602D75D983}" name="Ticker" dataDxfId="35">
      <calculatedColumnFormula>LEFT(TRADINGVIEW_CDATA!$B2,FIND(" http",TRADINGVIEW_CDATA!$B2,1))</calculatedColumnFormula>
    </tableColumn>
    <tableColumn id="2" xr3:uid="{9BD22FC6-4AC8-4E93-A49F-76B357CD4A42}" name="TickerNo se encontraron coincidencias  (i)" dataDxfId="34"/>
    <tableColumn id="3" xr3:uid="{AD09A3B0-7EE8-4E4A-81C8-F233250A3C7F}" name="Precio" dataDxfId="4"/>
    <tableColumn id="23" xr3:uid="{A0B6147F-C87D-4124-A757-64896CFBCBDB}" name="cambio precio anterior" dataDxfId="2" dataCellStyle="Porcentaje"/>
    <tableColumn id="4" xr3:uid="{3B25141A-E6CA-48E7-9D57-F19060AD4AB8}" name="% de cambioPor encima 0.2" dataDxfId="3"/>
    <tableColumn id="5" xr3:uid="{9D523C2E-6B38-426A-87CF-B00D0C1B5352}" name="Rating técnicoVender" dataDxfId="33"/>
    <tableColumn id="6" xr3:uid="{421E83FB-90C8-4CBC-B428-235C908351FF}" name="Valoración de medias móviles2 elementos" dataDxfId="32"/>
    <tableColumn id="7" xr3:uid="{66D44B43-4EDA-48F7-9DC9-85593050F5FC}" name="Valoración de los osciladoresNeutro" dataDxfId="31"/>
    <tableColumn id="8" xr3:uid="{195EBB3E-257B-4C95-A861-D2BAFC4F21D4}" name="RSI1425 – 70" dataDxfId="30"/>
    <tableColumn id="9" xr3:uid="{700C098C-C94B-4F7D-A33E-101B5375106A}" name="Volatilidad SPor encima o Igual 1" dataDxfId="29"/>
    <tableColumn id="10" xr3:uid="{CC5E14EE-C7F6-4F04-897F-A4A6AF340356}" name="Patrón" dataDxfId="28"/>
    <tableColumn id="11" xr3:uid="{840061C0-B473-44B2-BBBD-A8F13E2C0780}" name="rrsi" dataDxfId="27"/>
    <tableColumn id="24" xr3:uid="{4ABB700D-3F02-4919-BA4B-AE64DAF03D03}" name="RSI" dataDxfId="5" dataCellStyle="Porcentaje"/>
    <tableColumn id="12" xr3:uid="{8C9B6A6D-D300-42ED-8D5C-339E887BD070}" name="Columna1" dataDxfId="26"/>
    <tableColumn id="13" xr3:uid="{5CEE9B64-9F62-457F-9129-49090FF7F396}" name="Volumen*Precio4 – &gt;750M" dataDxfId="25" dataCellStyle="Millares"/>
    <tableColumn id="14" xr3:uid="{EFF2A92F-A600-4698-B98B-990E747FF75D}" name="volatitilidad" dataDxfId="24"/>
    <tableColumn id="15" xr3:uid="{E61E21B5-2B6D-4EB1-A058-136DD1ED7510}" name="Rendimiento semestralPor encima o Igual -60" dataDxfId="23"/>
    <tableColumn id="16" xr3:uid="{A273BBC0-1EC4-48C7-9BB0-CAAB3A93E804}" name="Rendimiento anualPor encima o Igual -90" dataDxfId="22"/>
    <tableColumn id="17" xr3:uid="{F65F3E83-4BC5-41A4-8FA3-990BA7228E50}" name="BB abajoPor debajo Precio" dataDxfId="21"/>
    <tableColumn id="18" xr3:uid="{59D34F97-6AB0-424F-AE1D-A2E332535D70}" name="BB arribaPor encima Precio"/>
    <tableColumn id="19" xr3:uid="{0185BD0C-C398-4625-83B2-553B568AA735}" name="Nivel MACDPor encima Señal MACD (12, 26)" dataDxfId="20"/>
    <tableColumn id="20" xr3:uid="{C3EE5231-0B32-400D-B959-81A4CFBF2C67}" name="Señal MACD" dataDxfId="19"/>
    <tableColumn id="21" xr3:uid="{BC804FB5-3D70-439D-880F-09FA2DA8055F}" name="Vol." dataDxfId="18"/>
    <tableColumn id="22" xr3:uid="{B3EC5C24-205F-4DC7-B5A2-2EBDE01C2AFE}" name="Cambio desde Open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C4CDA-DA06-4AB4-9418-E59BEE4924D8}" name="Movimientos_Actinver" displayName="Movimientos_Actinver" ref="A1:K740" tableType="queryTable" totalsRowShown="0">
  <autoFilter ref="A1:K740" xr:uid="{1BDC4CDA-DA06-4AB4-9418-E59BEE4924D8}"/>
  <tableColumns count="11">
    <tableColumn id="1" xr3:uid="{342CD5DB-8B1B-4595-A4C7-9330B7360DCE}" uniqueName="1" name="DATE" queryTableFieldId="1" dataDxfId="16"/>
    <tableColumn id="11" xr3:uid="{59551B74-9387-4E77-84C4-B88EB437637B}" uniqueName="11" name="DAY" queryTableFieldId="11" dataDxfId="15">
      <calculatedColumnFormula>Movimientos_Actinver[[#This Row],[DATE]]</calculatedColumnFormula>
    </tableColumn>
    <tableColumn id="2" xr3:uid="{C4C6A61D-90B6-4F23-90A6-9B9DF0C6839E}" uniqueName="2" name="HOUR" queryTableFieldId="2" dataDxfId="14"/>
    <tableColumn id="3" xr3:uid="{541D3B17-5E1E-4F3A-8FF0-F0CEE4204D61}" uniqueName="3" name="SYMBOL" queryTableFieldId="3" dataDxfId="13"/>
    <tableColumn id="4" xr3:uid="{7D4A3761-1319-46C3-AC51-32233FCC198A}" uniqueName="4" name="OPERATION" queryTableFieldId="4" dataDxfId="12"/>
    <tableColumn id="5" xr3:uid="{63F01569-03E4-41D6-9B3F-7A105D8A8824}" uniqueName="5" name="TITLES" queryTableFieldId="5" dataDxfId="11"/>
    <tableColumn id="6" xr3:uid="{CC23B33D-A6BB-493C-826E-B705DAB59AAB}" uniqueName="6" name="VALUE" queryTableFieldId="6" dataDxfId="10"/>
    <tableColumn id="10" xr3:uid="{CCDD356E-C525-44F2-9350-E7EF21A63552}" uniqueName="10" name="VOL" queryTableFieldId="10" dataDxfId="9">
      <calculatedColumnFormula>Movimientos_Actinver[[#This Row],[TITLES]]*Movimientos_Actinver[[#This Row],[VALUE]]</calculatedColumnFormula>
    </tableColumn>
    <tableColumn id="7" xr3:uid="{B3434C1D-0197-4476-A192-CE5D76F776DD}" uniqueName="7" name="COM" queryTableFieldId="7" dataDxfId="8"/>
    <tableColumn id="8" xr3:uid="{5BC6C115-F325-409F-9C37-D3A300CD30FD}" uniqueName="8" name="IVA" queryTableFieldId="8" dataDxfId="7"/>
    <tableColumn id="9" xr3:uid="{AD30E768-3FC1-44AA-8E5F-E63D80A8C39B}" uniqueName="9" name="TOTAL" queryTableFieldId="9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8DD-CE49-4F55-BB83-75C85F2C6B63}">
  <dimension ref="A1:S20"/>
  <sheetViews>
    <sheetView workbookViewId="0">
      <selection activeCell="A2" sqref="A2"/>
    </sheetView>
  </sheetViews>
  <sheetFormatPr baseColWidth="10" defaultRowHeight="15" x14ac:dyDescent="0.25"/>
  <cols>
    <col min="1" max="1" width="11.28515625" bestFit="1" customWidth="1"/>
    <col min="2" max="2" width="8" bestFit="1" customWidth="1"/>
    <col min="3" max="3" width="13.85546875" bestFit="1" customWidth="1"/>
    <col min="4" max="5" width="11.5703125" bestFit="1" customWidth="1"/>
    <col min="6" max="6" width="13.42578125" bestFit="1" customWidth="1"/>
    <col min="7" max="7" width="14.140625" bestFit="1" customWidth="1"/>
    <col min="8" max="8" width="11.85546875" bestFit="1" customWidth="1"/>
    <col min="9" max="9" width="11.85546875" customWidth="1"/>
    <col min="10" max="10" width="13.140625" bestFit="1" customWidth="1"/>
    <col min="11" max="11" width="13.140625" customWidth="1"/>
    <col min="12" max="12" width="11" bestFit="1" customWidth="1"/>
    <col min="13" max="13" width="11" customWidth="1"/>
    <col min="14" max="14" width="11" bestFit="1" customWidth="1"/>
    <col min="15" max="15" width="11" customWidth="1"/>
    <col min="16" max="16" width="16" bestFit="1" customWidth="1"/>
    <col min="17" max="17" width="13.28515625" bestFit="1" customWidth="1"/>
  </cols>
  <sheetData>
    <row r="1" spans="1:19" ht="45.75" thickBot="1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344</v>
      </c>
      <c r="H1" s="6" t="s">
        <v>343</v>
      </c>
      <c r="I1" s="6" t="s">
        <v>347</v>
      </c>
      <c r="J1" s="6" t="s">
        <v>7</v>
      </c>
      <c r="K1" s="6" t="s">
        <v>352</v>
      </c>
      <c r="L1" s="6" t="s">
        <v>8</v>
      </c>
      <c r="M1" s="6" t="s">
        <v>353</v>
      </c>
      <c r="N1" s="6" t="s">
        <v>345</v>
      </c>
      <c r="O1" s="6" t="s">
        <v>346</v>
      </c>
      <c r="P1" s="6" t="s">
        <v>348</v>
      </c>
      <c r="Q1" s="6" t="s">
        <v>349</v>
      </c>
      <c r="R1" s="6" t="s">
        <v>350</v>
      </c>
      <c r="S1" s="6" t="s">
        <v>351</v>
      </c>
    </row>
    <row r="2" spans="1:19" ht="15.75" thickBot="1" x14ac:dyDescent="0.3">
      <c r="A2" s="4" t="s">
        <v>0</v>
      </c>
      <c r="B2" s="4">
        <v>25</v>
      </c>
      <c r="C2" s="12">
        <v>1957.0519999999999</v>
      </c>
      <c r="D2" s="13">
        <v>48926.298999999999</v>
      </c>
      <c r="E2" s="13">
        <f>VLOOKUP(A2,datosReto[[#All],[EMISORA]:[Column22]],20,0)</f>
        <v>1964.99</v>
      </c>
      <c r="F2" s="14">
        <f>G2*D2</f>
        <v>198.44999594390873</v>
      </c>
      <c r="G2" s="15">
        <f>((E2*B2)/(C2*B2))-1</f>
        <v>4.0561007065731403E-3</v>
      </c>
      <c r="H2" s="16">
        <f>VLOOKUP(A2,datosReto[[#All],[EMISORA]:[Column22]],13,0)/100</f>
        <v>-1E-3</v>
      </c>
      <c r="I2" s="17">
        <f>B2*E2</f>
        <v>49124.75</v>
      </c>
      <c r="J2" s="15">
        <v>1E-3</v>
      </c>
      <c r="K2" s="18">
        <f>Tabla2[[#This Row],[Precio Actual]]*Tabla2[[#This Row],[% Comisión Venta]]*Tabla2[[#This Row],[Títulos]]</f>
        <v>49.124749999999999</v>
      </c>
      <c r="L2" s="15">
        <v>0.16</v>
      </c>
      <c r="M2" s="18">
        <f>Tabla2[[#This Row],[% IVA Venta]]*Tabla2[[#This Row],[Comisión Venta]]</f>
        <v>7.8599600000000001</v>
      </c>
      <c r="N2" s="19">
        <f>J2+L2*J2</f>
        <v>1.16E-3</v>
      </c>
      <c r="O2" s="17">
        <f t="shared" ref="O2:O3" si="0">K2+M2</f>
        <v>56.98471</v>
      </c>
      <c r="P2" s="14">
        <f>I2-O2</f>
        <v>49067.765290000003</v>
      </c>
      <c r="Q2" s="14">
        <f>P2-D2</f>
        <v>141.46629000000394</v>
      </c>
      <c r="R2" s="15">
        <f>Tabla2[[#This Row],[Ganancia Neta]]/Tabla2[[#This Row],[Costo]]</f>
        <v>2.8914161277558302E-3</v>
      </c>
      <c r="S2" s="20">
        <f>Tabla2[[#This Row],[Precio Actual]]</f>
        <v>1964.99</v>
      </c>
    </row>
    <row r="3" spans="1:19" x14ac:dyDescent="0.25">
      <c r="A3" s="4" t="s">
        <v>225</v>
      </c>
      <c r="B3" s="4">
        <v>6</v>
      </c>
      <c r="C3" s="12">
        <v>4592.7209999999995</v>
      </c>
      <c r="D3" s="13">
        <v>27556.328000000001</v>
      </c>
      <c r="E3" s="13">
        <f>VLOOKUP(A3,datosReto[[#All],[EMISORA]:[Column22]],20,0)</f>
        <v>4525.21</v>
      </c>
      <c r="F3" s="14">
        <f>G3*D3</f>
        <v>-405.0660293991258</v>
      </c>
      <c r="G3" s="15">
        <f>((E3*B3)/(C3*B3))-1</f>
        <v>-1.4699564811361143E-2</v>
      </c>
      <c r="H3" s="16">
        <f>VLOOKUP(A3,datosReto[[#All],[EMISORA]:[Column22]],13,0)/100</f>
        <v>-1.54E-2</v>
      </c>
      <c r="I3" s="17">
        <f>B3*E3</f>
        <v>27151.260000000002</v>
      </c>
      <c r="J3" s="15">
        <v>1E-3</v>
      </c>
      <c r="K3" s="18">
        <f>Tabla2[[#This Row],[Precio Actual]]*Tabla2[[#This Row],[% Comisión Venta]]*Tabla2[[#This Row],[Títulos]]</f>
        <v>27.151260000000001</v>
      </c>
      <c r="L3" s="15">
        <v>0.16</v>
      </c>
      <c r="M3" s="18">
        <f>Tabla2[[#This Row],[% IVA Venta]]*Tabla2[[#This Row],[Comisión Venta]]</f>
        <v>4.3442015999999999</v>
      </c>
      <c r="N3" s="19">
        <f>J3+L3*J3</f>
        <v>1.16E-3</v>
      </c>
      <c r="O3" s="17">
        <f t="shared" si="0"/>
        <v>31.495461599999999</v>
      </c>
      <c r="P3" s="21">
        <f>I3-O3</f>
        <v>27119.764538400002</v>
      </c>
      <c r="Q3" s="21">
        <f>P3-D3</f>
        <v>-436.56346159999885</v>
      </c>
      <c r="R3" s="15">
        <f>Tabla2[[#This Row],[Ganancia Neta]]/Tabla2[[#This Row],[Costo]]</f>
        <v>-1.5842584744963074E-2</v>
      </c>
      <c r="S3" s="20">
        <f>Tabla2[[#This Row],[Precio Actual]]</f>
        <v>4525.21</v>
      </c>
    </row>
    <row r="4" spans="1:19" x14ac:dyDescent="0.25">
      <c r="O4" s="5"/>
    </row>
    <row r="5" spans="1:19" x14ac:dyDescent="0.25">
      <c r="D5" s="5"/>
    </row>
    <row r="7" spans="1:19" x14ac:dyDescent="0.25">
      <c r="G7" s="5"/>
      <c r="J7" s="1"/>
      <c r="K7" s="3"/>
    </row>
    <row r="8" spans="1:19" x14ac:dyDescent="0.25">
      <c r="L8" s="7"/>
      <c r="M8" s="7"/>
    </row>
    <row r="9" spans="1:19" x14ac:dyDescent="0.25">
      <c r="L9" s="8"/>
      <c r="M9" s="8"/>
      <c r="N9" s="9"/>
      <c r="O9" s="9"/>
    </row>
    <row r="10" spans="1:19" x14ac:dyDescent="0.25">
      <c r="L10" s="8"/>
      <c r="M10" s="8"/>
      <c r="N10" s="9"/>
      <c r="O10" s="9"/>
    </row>
    <row r="11" spans="1:19" x14ac:dyDescent="0.25">
      <c r="L11" s="8"/>
      <c r="M11" s="8"/>
      <c r="N11" s="9"/>
      <c r="O11" s="9"/>
    </row>
    <row r="12" spans="1:19" x14ac:dyDescent="0.25">
      <c r="L12" s="8"/>
      <c r="M12" s="8"/>
      <c r="N12" s="9"/>
      <c r="O12" s="9"/>
    </row>
    <row r="13" spans="1:19" x14ac:dyDescent="0.25">
      <c r="L13" s="8"/>
      <c r="M13" s="8"/>
      <c r="N13" s="9"/>
      <c r="O13" s="9"/>
    </row>
    <row r="14" spans="1:19" x14ac:dyDescent="0.25">
      <c r="L14" s="8"/>
      <c r="M14" s="8"/>
      <c r="N14" s="10"/>
      <c r="O14" s="10"/>
    </row>
    <row r="15" spans="1:19" x14ac:dyDescent="0.25">
      <c r="L15" s="8"/>
      <c r="M15" s="8"/>
      <c r="N15" s="10"/>
      <c r="O15" s="10"/>
    </row>
    <row r="16" spans="1:19" x14ac:dyDescent="0.25">
      <c r="L16" s="8"/>
      <c r="M16" s="8"/>
      <c r="N16" s="10"/>
      <c r="O16" s="10"/>
    </row>
    <row r="17" spans="12:15" x14ac:dyDescent="0.25">
      <c r="L17" s="8"/>
      <c r="M17" s="8"/>
      <c r="N17" s="10"/>
      <c r="O17" s="10"/>
    </row>
    <row r="18" spans="12:15" x14ac:dyDescent="0.25">
      <c r="L18" s="8"/>
      <c r="M18" s="8"/>
      <c r="N18" s="9"/>
      <c r="O18" s="9"/>
    </row>
    <row r="19" spans="12:15" x14ac:dyDescent="0.25">
      <c r="L19" s="8"/>
      <c r="M19" s="8"/>
      <c r="N19" s="11"/>
      <c r="O19" s="11"/>
    </row>
    <row r="20" spans="12:15" x14ac:dyDescent="0.25">
      <c r="L20" s="8"/>
      <c r="M20" s="8"/>
      <c r="N20" s="11"/>
      <c r="O20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1E0-B800-425D-9CBA-CF47881D30CA}">
  <dimension ref="A1:V280"/>
  <sheetViews>
    <sheetView topLeftCell="L174" workbookViewId="0">
      <selection activeCell="U183" sqref="U183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3" width="11.140625" bestFit="1" customWidth="1"/>
    <col min="4" max="4" width="10" bestFit="1" customWidth="1"/>
    <col min="5" max="5" width="20" bestFit="1" customWidth="1"/>
    <col min="6" max="9" width="11.140625" bestFit="1" customWidth="1"/>
    <col min="10" max="13" width="12.140625" bestFit="1" customWidth="1"/>
    <col min="14" max="14" width="13.42578125" bestFit="1" customWidth="1"/>
    <col min="15" max="17" width="12.140625" bestFit="1" customWidth="1"/>
    <col min="18" max="18" width="21.140625" bestFit="1" customWidth="1"/>
    <col min="19" max="19" width="18.140625" bestFit="1" customWidth="1"/>
    <col min="20" max="20" width="19.140625" bestFit="1" customWidth="1"/>
    <col min="21" max="21" width="16.140625" bestFit="1" customWidth="1"/>
    <col min="22" max="26" width="12.140625" customWidth="1"/>
    <col min="27" max="30" width="12.140625" bestFit="1" customWidth="1"/>
  </cols>
  <sheetData>
    <row r="1" spans="1:22" x14ac:dyDescent="0.25">
      <c r="A1" t="s">
        <v>9</v>
      </c>
      <c r="B1" t="s">
        <v>335</v>
      </c>
      <c r="C1" t="s">
        <v>10</v>
      </c>
      <c r="D1" t="s">
        <v>336</v>
      </c>
      <c r="E1" t="s">
        <v>337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338</v>
      </c>
      <c r="O1" t="s">
        <v>19</v>
      </c>
      <c r="P1" t="s">
        <v>20</v>
      </c>
      <c r="Q1" t="s">
        <v>21</v>
      </c>
      <c r="R1" t="s">
        <v>339</v>
      </c>
      <c r="S1" t="s">
        <v>340</v>
      </c>
      <c r="T1" t="s">
        <v>341</v>
      </c>
      <c r="U1" t="s">
        <v>342</v>
      </c>
      <c r="V1" t="s">
        <v>22</v>
      </c>
    </row>
    <row r="2" spans="1:22" x14ac:dyDescent="0.25">
      <c r="A2" s="2" t="s">
        <v>23</v>
      </c>
      <c r="B2" t="s">
        <v>234</v>
      </c>
      <c r="C2" s="2" t="s">
        <v>25</v>
      </c>
      <c r="D2">
        <v>389</v>
      </c>
      <c r="E2">
        <v>351.02</v>
      </c>
      <c r="F2">
        <v>1</v>
      </c>
      <c r="G2">
        <v>3200</v>
      </c>
      <c r="H2">
        <v>52</v>
      </c>
      <c r="I2">
        <v>400.22</v>
      </c>
      <c r="J2">
        <v>338.7</v>
      </c>
      <c r="K2">
        <v>12161700</v>
      </c>
      <c r="L2">
        <v>8433900</v>
      </c>
      <c r="M2">
        <v>373.97075599999999</v>
      </c>
      <c r="N2">
        <v>10.82</v>
      </c>
      <c r="O2">
        <v>1</v>
      </c>
      <c r="P2">
        <v>1</v>
      </c>
      <c r="Q2">
        <v>0</v>
      </c>
      <c r="R2">
        <v>2700</v>
      </c>
      <c r="S2">
        <v>372.02</v>
      </c>
      <c r="T2">
        <v>1800</v>
      </c>
      <c r="U2">
        <v>429.96</v>
      </c>
      <c r="V2" s="2" t="s">
        <v>26</v>
      </c>
    </row>
    <row r="3" spans="1:22" x14ac:dyDescent="0.25">
      <c r="A3" s="2" t="s">
        <v>28</v>
      </c>
      <c r="B3" t="s">
        <v>269</v>
      </c>
      <c r="C3" s="2" t="s">
        <v>25</v>
      </c>
      <c r="D3">
        <v>1535.81</v>
      </c>
      <c r="E3">
        <v>1388</v>
      </c>
      <c r="F3">
        <v>1</v>
      </c>
      <c r="G3">
        <v>8436</v>
      </c>
      <c r="H3">
        <v>323</v>
      </c>
      <c r="I3">
        <v>1570.15</v>
      </c>
      <c r="J3">
        <v>1428</v>
      </c>
      <c r="K3">
        <v>14124500</v>
      </c>
      <c r="L3">
        <v>11472900</v>
      </c>
      <c r="M3">
        <v>1498.7409230000001</v>
      </c>
      <c r="N3">
        <v>10.65</v>
      </c>
      <c r="O3">
        <v>1</v>
      </c>
      <c r="P3">
        <v>2</v>
      </c>
      <c r="Q3">
        <v>0</v>
      </c>
      <c r="R3">
        <v>3200</v>
      </c>
      <c r="S3">
        <v>1536.51</v>
      </c>
      <c r="T3">
        <v>3100</v>
      </c>
      <c r="U3">
        <v>1559.98</v>
      </c>
      <c r="V3" s="2" t="s">
        <v>26</v>
      </c>
    </row>
    <row r="4" spans="1:22" x14ac:dyDescent="0.25">
      <c r="A4" s="2" t="s">
        <v>28</v>
      </c>
      <c r="B4" t="s">
        <v>284</v>
      </c>
      <c r="C4" s="2" t="s">
        <v>25</v>
      </c>
      <c r="D4">
        <v>1163</v>
      </c>
      <c r="E4">
        <v>1065</v>
      </c>
      <c r="F4">
        <v>1</v>
      </c>
      <c r="G4">
        <v>2515</v>
      </c>
      <c r="H4">
        <v>38</v>
      </c>
      <c r="I4">
        <v>1163</v>
      </c>
      <c r="J4">
        <v>1100</v>
      </c>
      <c r="K4">
        <v>14131600</v>
      </c>
      <c r="L4">
        <v>12524200</v>
      </c>
      <c r="M4">
        <v>1128.141658</v>
      </c>
      <c r="N4">
        <v>9.1999999999999993</v>
      </c>
      <c r="O4">
        <v>1</v>
      </c>
      <c r="P4">
        <v>3</v>
      </c>
      <c r="Q4">
        <v>0</v>
      </c>
      <c r="R4">
        <v>3600</v>
      </c>
      <c r="S4">
        <v>1131.01</v>
      </c>
      <c r="T4">
        <v>1800</v>
      </c>
      <c r="U4">
        <v>1179.99</v>
      </c>
      <c r="V4" s="2" t="s">
        <v>26</v>
      </c>
    </row>
    <row r="5" spans="1:22" x14ac:dyDescent="0.25">
      <c r="A5" s="2" t="s">
        <v>23</v>
      </c>
      <c r="B5" t="s">
        <v>85</v>
      </c>
      <c r="C5" s="2" t="s">
        <v>25</v>
      </c>
      <c r="D5">
        <v>42</v>
      </c>
      <c r="E5">
        <v>38.5</v>
      </c>
      <c r="F5">
        <v>1</v>
      </c>
      <c r="G5">
        <v>6</v>
      </c>
      <c r="H5">
        <v>3</v>
      </c>
      <c r="I5">
        <v>42</v>
      </c>
      <c r="J5">
        <v>41.56</v>
      </c>
      <c r="K5">
        <v>10425100</v>
      </c>
      <c r="L5">
        <v>10362100</v>
      </c>
      <c r="M5">
        <v>41.78</v>
      </c>
      <c r="N5">
        <v>9.09</v>
      </c>
      <c r="O5">
        <v>1</v>
      </c>
      <c r="P5">
        <v>4</v>
      </c>
      <c r="Q5">
        <v>0</v>
      </c>
      <c r="R5">
        <v>7</v>
      </c>
      <c r="S5">
        <v>40.1</v>
      </c>
      <c r="T5">
        <v>4</v>
      </c>
      <c r="U5">
        <v>42</v>
      </c>
      <c r="V5" s="2" t="s">
        <v>26</v>
      </c>
    </row>
    <row r="6" spans="1:22" x14ac:dyDescent="0.25">
      <c r="A6" s="2" t="s">
        <v>23</v>
      </c>
      <c r="B6" t="s">
        <v>299</v>
      </c>
      <c r="C6" s="2" t="s">
        <v>25</v>
      </c>
      <c r="D6">
        <v>451.51</v>
      </c>
      <c r="E6">
        <v>415</v>
      </c>
      <c r="F6">
        <v>1</v>
      </c>
      <c r="G6">
        <v>1148</v>
      </c>
      <c r="H6">
        <v>24</v>
      </c>
      <c r="I6">
        <v>478.5</v>
      </c>
      <c r="J6">
        <v>420</v>
      </c>
      <c r="K6">
        <v>12135000</v>
      </c>
      <c r="L6">
        <v>8543100</v>
      </c>
      <c r="M6">
        <v>445.18567999999999</v>
      </c>
      <c r="N6">
        <v>8.8000000000000007</v>
      </c>
      <c r="O6">
        <v>1</v>
      </c>
      <c r="P6">
        <v>5</v>
      </c>
      <c r="Q6">
        <v>0</v>
      </c>
      <c r="R6">
        <v>4800</v>
      </c>
      <c r="S6">
        <v>451.51</v>
      </c>
      <c r="T6">
        <v>3</v>
      </c>
      <c r="U6">
        <v>472</v>
      </c>
      <c r="V6" s="2" t="s">
        <v>26</v>
      </c>
    </row>
    <row r="7" spans="1:22" x14ac:dyDescent="0.25">
      <c r="A7" s="2" t="s">
        <v>28</v>
      </c>
      <c r="B7" t="s">
        <v>118</v>
      </c>
      <c r="C7" s="2" t="s">
        <v>25</v>
      </c>
      <c r="D7">
        <v>310</v>
      </c>
      <c r="E7">
        <v>294</v>
      </c>
      <c r="F7">
        <v>1</v>
      </c>
      <c r="G7">
        <v>7348</v>
      </c>
      <c r="H7">
        <v>55</v>
      </c>
      <c r="I7">
        <v>315</v>
      </c>
      <c r="J7">
        <v>291</v>
      </c>
      <c r="K7">
        <v>9112600</v>
      </c>
      <c r="L7">
        <v>11324400</v>
      </c>
      <c r="M7">
        <v>307.55525699999998</v>
      </c>
      <c r="N7">
        <v>5.44</v>
      </c>
      <c r="O7">
        <v>1</v>
      </c>
      <c r="P7">
        <v>6</v>
      </c>
      <c r="Q7">
        <v>0</v>
      </c>
      <c r="R7">
        <v>22000</v>
      </c>
      <c r="S7">
        <v>296.01</v>
      </c>
      <c r="T7">
        <v>36</v>
      </c>
      <c r="U7">
        <v>310</v>
      </c>
      <c r="V7" s="2" t="s">
        <v>26</v>
      </c>
    </row>
    <row r="8" spans="1:22" x14ac:dyDescent="0.25">
      <c r="A8" s="2" t="s">
        <v>28</v>
      </c>
      <c r="B8" t="s">
        <v>125</v>
      </c>
      <c r="C8" s="2" t="s">
        <v>25</v>
      </c>
      <c r="D8">
        <v>412</v>
      </c>
      <c r="E8">
        <v>391</v>
      </c>
      <c r="F8">
        <v>1</v>
      </c>
      <c r="G8">
        <v>3834</v>
      </c>
      <c r="H8">
        <v>106</v>
      </c>
      <c r="I8">
        <v>415</v>
      </c>
      <c r="J8">
        <v>396</v>
      </c>
      <c r="K8">
        <v>14105400</v>
      </c>
      <c r="L8">
        <v>8300000</v>
      </c>
      <c r="M8">
        <v>404.71249799999998</v>
      </c>
      <c r="N8">
        <v>5.37</v>
      </c>
      <c r="O8">
        <v>1</v>
      </c>
      <c r="P8">
        <v>7</v>
      </c>
      <c r="Q8">
        <v>0</v>
      </c>
      <c r="R8">
        <v>22000</v>
      </c>
      <c r="S8">
        <v>410.52</v>
      </c>
      <c r="T8">
        <v>22000</v>
      </c>
      <c r="U8">
        <v>412.54</v>
      </c>
      <c r="V8" s="2" t="s">
        <v>26</v>
      </c>
    </row>
    <row r="9" spans="1:22" x14ac:dyDescent="0.25">
      <c r="A9" s="2" t="s">
        <v>42</v>
      </c>
      <c r="B9" t="s">
        <v>50</v>
      </c>
      <c r="C9" s="2" t="s">
        <v>25</v>
      </c>
      <c r="D9">
        <v>179</v>
      </c>
      <c r="E9">
        <v>170</v>
      </c>
      <c r="F9">
        <v>1</v>
      </c>
      <c r="G9">
        <v>1942</v>
      </c>
      <c r="H9">
        <v>99</v>
      </c>
      <c r="I9">
        <v>180</v>
      </c>
      <c r="J9">
        <v>170.01</v>
      </c>
      <c r="K9">
        <v>9111100</v>
      </c>
      <c r="L9">
        <v>8300000</v>
      </c>
      <c r="M9">
        <v>176.50471200000001</v>
      </c>
      <c r="N9">
        <v>5.29</v>
      </c>
      <c r="O9">
        <v>1</v>
      </c>
      <c r="P9">
        <v>8</v>
      </c>
      <c r="Q9">
        <v>0</v>
      </c>
      <c r="R9">
        <v>77</v>
      </c>
      <c r="S9">
        <v>178.5</v>
      </c>
      <c r="T9">
        <v>3</v>
      </c>
      <c r="U9">
        <v>179.38</v>
      </c>
      <c r="V9" s="2" t="s">
        <v>26</v>
      </c>
    </row>
    <row r="10" spans="1:22" x14ac:dyDescent="0.25">
      <c r="A10" s="2" t="s">
        <v>28</v>
      </c>
      <c r="B10" t="s">
        <v>278</v>
      </c>
      <c r="C10" s="2" t="s">
        <v>25</v>
      </c>
      <c r="D10">
        <v>1270</v>
      </c>
      <c r="E10">
        <v>1210</v>
      </c>
      <c r="F10">
        <v>1</v>
      </c>
      <c r="G10">
        <v>33719</v>
      </c>
      <c r="H10">
        <v>220</v>
      </c>
      <c r="I10">
        <v>1293</v>
      </c>
      <c r="J10">
        <v>1197</v>
      </c>
      <c r="K10">
        <v>14152300</v>
      </c>
      <c r="L10">
        <v>11464600</v>
      </c>
      <c r="M10">
        <v>1254.4608740000001</v>
      </c>
      <c r="N10">
        <v>4.96</v>
      </c>
      <c r="O10">
        <v>1</v>
      </c>
      <c r="P10">
        <v>9</v>
      </c>
      <c r="Q10">
        <v>0</v>
      </c>
      <c r="R10">
        <v>17900</v>
      </c>
      <c r="S10">
        <v>1253.71</v>
      </c>
      <c r="T10">
        <v>1500</v>
      </c>
      <c r="U10">
        <v>1292.98</v>
      </c>
      <c r="V10" s="2" t="s">
        <v>26</v>
      </c>
    </row>
    <row r="11" spans="1:22" x14ac:dyDescent="0.25">
      <c r="A11" s="2" t="s">
        <v>42</v>
      </c>
      <c r="B11" t="s">
        <v>169</v>
      </c>
      <c r="C11" s="2" t="s">
        <v>54</v>
      </c>
      <c r="D11">
        <v>32.979999999999997</v>
      </c>
      <c r="E11">
        <v>31.43</v>
      </c>
      <c r="F11">
        <v>1</v>
      </c>
      <c r="G11">
        <v>31114</v>
      </c>
      <c r="H11">
        <v>26</v>
      </c>
      <c r="I11">
        <v>33.869999999999997</v>
      </c>
      <c r="J11">
        <v>31.4</v>
      </c>
      <c r="K11">
        <v>10171900</v>
      </c>
      <c r="L11">
        <v>10164700</v>
      </c>
      <c r="M11">
        <v>32.758616000000004</v>
      </c>
      <c r="N11">
        <v>4.93</v>
      </c>
      <c r="O11">
        <v>1</v>
      </c>
      <c r="P11">
        <v>10</v>
      </c>
      <c r="Q11">
        <v>0</v>
      </c>
      <c r="R11">
        <v>58</v>
      </c>
      <c r="S11">
        <v>30.32</v>
      </c>
      <c r="T11">
        <v>8</v>
      </c>
      <c r="U11">
        <v>32.979999999999997</v>
      </c>
      <c r="V11" s="2" t="s">
        <v>26</v>
      </c>
    </row>
    <row r="12" spans="1:22" x14ac:dyDescent="0.25">
      <c r="A12" s="2" t="s">
        <v>23</v>
      </c>
      <c r="B12" t="s">
        <v>151</v>
      </c>
      <c r="C12" s="2" t="s">
        <v>25</v>
      </c>
      <c r="D12">
        <v>75</v>
      </c>
      <c r="E12">
        <v>72</v>
      </c>
      <c r="F12">
        <v>1</v>
      </c>
      <c r="G12">
        <v>1854</v>
      </c>
      <c r="H12">
        <v>8</v>
      </c>
      <c r="I12">
        <v>75</v>
      </c>
      <c r="J12">
        <v>74</v>
      </c>
      <c r="K12">
        <v>11165500</v>
      </c>
      <c r="L12">
        <v>10332500</v>
      </c>
      <c r="M12">
        <v>74.004315000000005</v>
      </c>
      <c r="N12">
        <v>4.17</v>
      </c>
      <c r="O12">
        <v>1</v>
      </c>
      <c r="P12">
        <v>11</v>
      </c>
      <c r="Q12">
        <v>0</v>
      </c>
      <c r="R12">
        <v>119</v>
      </c>
      <c r="S12">
        <v>66</v>
      </c>
      <c r="T12">
        <v>2</v>
      </c>
      <c r="U12">
        <v>80</v>
      </c>
      <c r="V12" s="2" t="s">
        <v>26</v>
      </c>
    </row>
    <row r="13" spans="1:22" x14ac:dyDescent="0.25">
      <c r="A13" s="2" t="s">
        <v>28</v>
      </c>
      <c r="B13" t="s">
        <v>133</v>
      </c>
      <c r="C13" s="2" t="s">
        <v>25</v>
      </c>
      <c r="D13">
        <v>590</v>
      </c>
      <c r="E13">
        <v>567.89</v>
      </c>
      <c r="F13">
        <v>1</v>
      </c>
      <c r="G13">
        <v>31406</v>
      </c>
      <c r="H13">
        <v>141</v>
      </c>
      <c r="I13">
        <v>599</v>
      </c>
      <c r="J13">
        <v>562</v>
      </c>
      <c r="K13">
        <v>14155800</v>
      </c>
      <c r="L13">
        <v>11525900</v>
      </c>
      <c r="M13">
        <v>581.68408699999998</v>
      </c>
      <c r="N13">
        <v>3.89</v>
      </c>
      <c r="O13">
        <v>1</v>
      </c>
      <c r="P13">
        <v>12</v>
      </c>
      <c r="Q13">
        <v>0</v>
      </c>
      <c r="R13">
        <v>7000</v>
      </c>
      <c r="S13">
        <v>590.01</v>
      </c>
      <c r="T13">
        <v>10500</v>
      </c>
      <c r="U13">
        <v>595.23</v>
      </c>
      <c r="V13" s="2" t="s">
        <v>26</v>
      </c>
    </row>
    <row r="14" spans="1:22" x14ac:dyDescent="0.25">
      <c r="A14" s="2" t="s">
        <v>23</v>
      </c>
      <c r="B14" t="s">
        <v>90</v>
      </c>
      <c r="C14" s="2" t="s">
        <v>77</v>
      </c>
      <c r="D14">
        <v>132.59</v>
      </c>
      <c r="E14">
        <v>127.71</v>
      </c>
      <c r="F14">
        <v>1</v>
      </c>
      <c r="G14">
        <v>13174</v>
      </c>
      <c r="H14">
        <v>41</v>
      </c>
      <c r="I14">
        <v>134.5</v>
      </c>
      <c r="J14">
        <v>123.5</v>
      </c>
      <c r="K14">
        <v>12022000</v>
      </c>
      <c r="L14">
        <v>8445700</v>
      </c>
      <c r="M14">
        <v>131.67926</v>
      </c>
      <c r="N14">
        <v>3.82</v>
      </c>
      <c r="O14">
        <v>1</v>
      </c>
      <c r="P14">
        <v>13</v>
      </c>
      <c r="Q14">
        <v>0</v>
      </c>
      <c r="R14">
        <v>15</v>
      </c>
      <c r="S14">
        <v>132.25</v>
      </c>
      <c r="T14">
        <v>5000</v>
      </c>
      <c r="U14">
        <v>132.75</v>
      </c>
      <c r="V14" s="2" t="s">
        <v>26</v>
      </c>
    </row>
    <row r="15" spans="1:22" x14ac:dyDescent="0.25">
      <c r="A15" s="2" t="s">
        <v>23</v>
      </c>
      <c r="B15" t="s">
        <v>324</v>
      </c>
      <c r="C15" s="2" t="s">
        <v>25</v>
      </c>
      <c r="D15">
        <v>2678.32</v>
      </c>
      <c r="E15">
        <v>2583.19</v>
      </c>
      <c r="F15">
        <v>1</v>
      </c>
      <c r="G15">
        <v>291</v>
      </c>
      <c r="H15">
        <v>28</v>
      </c>
      <c r="I15">
        <v>2689.99</v>
      </c>
      <c r="J15">
        <v>2601</v>
      </c>
      <c r="K15">
        <v>13101500</v>
      </c>
      <c r="L15">
        <v>8441800</v>
      </c>
      <c r="M15">
        <v>2655.337047</v>
      </c>
      <c r="N15">
        <v>3.68</v>
      </c>
      <c r="O15">
        <v>1</v>
      </c>
      <c r="P15">
        <v>14</v>
      </c>
      <c r="Q15">
        <v>0</v>
      </c>
      <c r="R15">
        <v>15</v>
      </c>
      <c r="S15">
        <v>2620.8200000000002</v>
      </c>
      <c r="T15">
        <v>2100</v>
      </c>
      <c r="U15">
        <v>2678.99</v>
      </c>
      <c r="V15" s="2" t="s">
        <v>26</v>
      </c>
    </row>
    <row r="16" spans="1:22" x14ac:dyDescent="0.25">
      <c r="A16" s="2" t="s">
        <v>28</v>
      </c>
      <c r="B16" t="s">
        <v>276</v>
      </c>
      <c r="C16" s="2" t="s">
        <v>25</v>
      </c>
      <c r="D16">
        <v>585</v>
      </c>
      <c r="E16">
        <v>565</v>
      </c>
      <c r="F16">
        <v>1</v>
      </c>
      <c r="G16">
        <v>93807</v>
      </c>
      <c r="H16">
        <v>249</v>
      </c>
      <c r="I16">
        <v>592</v>
      </c>
      <c r="J16">
        <v>554.59</v>
      </c>
      <c r="K16">
        <v>14155600</v>
      </c>
      <c r="L16">
        <v>11485300</v>
      </c>
      <c r="M16">
        <v>575.25055899999995</v>
      </c>
      <c r="N16">
        <v>3.54</v>
      </c>
      <c r="O16">
        <v>1</v>
      </c>
      <c r="P16">
        <v>15</v>
      </c>
      <c r="Q16">
        <v>0</v>
      </c>
      <c r="R16">
        <v>17500</v>
      </c>
      <c r="S16">
        <v>579.4</v>
      </c>
      <c r="T16">
        <v>52500</v>
      </c>
      <c r="U16">
        <v>586.85</v>
      </c>
      <c r="V16" s="2" t="s">
        <v>26</v>
      </c>
    </row>
    <row r="17" spans="1:22" x14ac:dyDescent="0.25">
      <c r="A17" s="2" t="s">
        <v>92</v>
      </c>
      <c r="B17" t="s">
        <v>100</v>
      </c>
      <c r="C17" s="2" t="s">
        <v>94</v>
      </c>
      <c r="D17">
        <v>7.75</v>
      </c>
      <c r="E17">
        <v>7.5</v>
      </c>
      <c r="F17">
        <v>1</v>
      </c>
      <c r="G17">
        <v>16271</v>
      </c>
      <c r="H17">
        <v>69</v>
      </c>
      <c r="I17">
        <v>7.75</v>
      </c>
      <c r="J17">
        <v>7.57</v>
      </c>
      <c r="K17">
        <v>13485300</v>
      </c>
      <c r="L17">
        <v>9034100</v>
      </c>
      <c r="M17">
        <v>7.6379270000000004</v>
      </c>
      <c r="N17">
        <v>3.33</v>
      </c>
      <c r="O17">
        <v>1</v>
      </c>
      <c r="P17">
        <v>16</v>
      </c>
      <c r="Q17">
        <v>0</v>
      </c>
      <c r="R17">
        <v>85197</v>
      </c>
      <c r="S17">
        <v>7.6</v>
      </c>
      <c r="T17">
        <v>8692</v>
      </c>
      <c r="U17">
        <v>7.75</v>
      </c>
      <c r="V17" s="2" t="s">
        <v>26</v>
      </c>
    </row>
    <row r="18" spans="1:22" x14ac:dyDescent="0.25">
      <c r="A18" s="2" t="s">
        <v>42</v>
      </c>
      <c r="B18" t="s">
        <v>104</v>
      </c>
      <c r="C18" s="2" t="s">
        <v>25</v>
      </c>
      <c r="D18">
        <v>36.92</v>
      </c>
      <c r="E18">
        <v>35.770000000000003</v>
      </c>
      <c r="F18">
        <v>1</v>
      </c>
      <c r="G18">
        <v>1442392</v>
      </c>
      <c r="H18">
        <v>4624</v>
      </c>
      <c r="I18">
        <v>37.1</v>
      </c>
      <c r="J18">
        <v>35.49</v>
      </c>
      <c r="K18">
        <v>13442200</v>
      </c>
      <c r="L18">
        <v>8444800</v>
      </c>
      <c r="M18">
        <v>36.669490000000003</v>
      </c>
      <c r="N18">
        <v>3.21</v>
      </c>
      <c r="O18">
        <v>1</v>
      </c>
      <c r="P18">
        <v>17</v>
      </c>
      <c r="Q18">
        <v>0</v>
      </c>
      <c r="R18">
        <v>4511</v>
      </c>
      <c r="S18">
        <v>36.880000000000003</v>
      </c>
      <c r="T18">
        <v>3687</v>
      </c>
      <c r="U18">
        <v>36.9</v>
      </c>
      <c r="V18" s="2" t="s">
        <v>26</v>
      </c>
    </row>
    <row r="19" spans="1:22" x14ac:dyDescent="0.25">
      <c r="A19" s="2" t="s">
        <v>23</v>
      </c>
      <c r="B19" t="s">
        <v>89</v>
      </c>
      <c r="C19" s="2" t="s">
        <v>25</v>
      </c>
      <c r="D19">
        <v>287</v>
      </c>
      <c r="E19">
        <v>278.29000000000002</v>
      </c>
      <c r="F19">
        <v>1</v>
      </c>
      <c r="G19">
        <v>695</v>
      </c>
      <c r="H19">
        <v>8</v>
      </c>
      <c r="I19">
        <v>288</v>
      </c>
      <c r="J19">
        <v>280</v>
      </c>
      <c r="K19">
        <v>11550400</v>
      </c>
      <c r="L19">
        <v>9355700</v>
      </c>
      <c r="M19">
        <v>282.92805600000003</v>
      </c>
      <c r="N19">
        <v>3.13</v>
      </c>
      <c r="O19">
        <v>1</v>
      </c>
      <c r="P19">
        <v>18</v>
      </c>
      <c r="Q19">
        <v>0</v>
      </c>
      <c r="R19">
        <v>6300</v>
      </c>
      <c r="S19">
        <v>234.57</v>
      </c>
      <c r="T19">
        <v>6300</v>
      </c>
      <c r="U19">
        <v>289.99</v>
      </c>
      <c r="V19" s="2" t="s">
        <v>26</v>
      </c>
    </row>
    <row r="20" spans="1:22" x14ac:dyDescent="0.25">
      <c r="A20" s="2" t="s">
        <v>42</v>
      </c>
      <c r="B20" t="s">
        <v>167</v>
      </c>
      <c r="C20" s="2" t="s">
        <v>157</v>
      </c>
      <c r="D20">
        <v>144.69</v>
      </c>
      <c r="E20">
        <v>140.34</v>
      </c>
      <c r="F20">
        <v>1</v>
      </c>
      <c r="G20">
        <v>6140937</v>
      </c>
      <c r="H20">
        <v>24953</v>
      </c>
      <c r="I20">
        <v>145.49</v>
      </c>
      <c r="J20">
        <v>138.81</v>
      </c>
      <c r="K20">
        <v>13341000</v>
      </c>
      <c r="L20">
        <v>9030100</v>
      </c>
      <c r="M20">
        <v>142.285843</v>
      </c>
      <c r="N20">
        <v>3.1</v>
      </c>
      <c r="O20">
        <v>1</v>
      </c>
      <c r="P20">
        <v>19</v>
      </c>
      <c r="Q20">
        <v>0</v>
      </c>
      <c r="R20">
        <v>68</v>
      </c>
      <c r="S20">
        <v>144.59</v>
      </c>
      <c r="T20">
        <v>2924</v>
      </c>
      <c r="U20">
        <v>144.63</v>
      </c>
      <c r="V20" s="2" t="s">
        <v>26</v>
      </c>
    </row>
    <row r="21" spans="1:22" x14ac:dyDescent="0.25">
      <c r="A21" s="2" t="s">
        <v>28</v>
      </c>
      <c r="B21" t="s">
        <v>246</v>
      </c>
      <c r="C21" s="2" t="s">
        <v>25</v>
      </c>
      <c r="D21">
        <v>306</v>
      </c>
      <c r="E21">
        <v>297</v>
      </c>
      <c r="F21">
        <v>1</v>
      </c>
      <c r="G21">
        <v>4489</v>
      </c>
      <c r="H21">
        <v>16</v>
      </c>
      <c r="I21">
        <v>306</v>
      </c>
      <c r="J21">
        <v>297</v>
      </c>
      <c r="K21">
        <v>14192000</v>
      </c>
      <c r="L21">
        <v>11442200</v>
      </c>
      <c r="M21">
        <v>297.566824</v>
      </c>
      <c r="N21">
        <v>3.03</v>
      </c>
      <c r="O21">
        <v>1</v>
      </c>
      <c r="P21">
        <v>20</v>
      </c>
      <c r="Q21">
        <v>0</v>
      </c>
      <c r="R21">
        <v>100200</v>
      </c>
      <c r="S21">
        <v>300.01</v>
      </c>
      <c r="T21">
        <v>66800</v>
      </c>
      <c r="U21">
        <v>307.48</v>
      </c>
      <c r="V21" s="2" t="s">
        <v>26</v>
      </c>
    </row>
    <row r="22" spans="1:22" x14ac:dyDescent="0.25">
      <c r="A22" s="2" t="s">
        <v>42</v>
      </c>
      <c r="B22" t="s">
        <v>217</v>
      </c>
      <c r="C22" s="2" t="s">
        <v>74</v>
      </c>
      <c r="D22">
        <v>41.58</v>
      </c>
      <c r="E22">
        <v>40.4</v>
      </c>
      <c r="F22">
        <v>1</v>
      </c>
      <c r="G22">
        <v>728670</v>
      </c>
      <c r="H22">
        <v>5608</v>
      </c>
      <c r="I22">
        <v>41.91</v>
      </c>
      <c r="J22">
        <v>40.4</v>
      </c>
      <c r="K22">
        <v>11341000</v>
      </c>
      <c r="L22">
        <v>9302700</v>
      </c>
      <c r="M22">
        <v>41.295575999999997</v>
      </c>
      <c r="N22">
        <v>2.92</v>
      </c>
      <c r="O22">
        <v>1</v>
      </c>
      <c r="P22">
        <v>21</v>
      </c>
      <c r="Q22">
        <v>0</v>
      </c>
      <c r="R22">
        <v>235</v>
      </c>
      <c r="S22">
        <v>41.52</v>
      </c>
      <c r="T22">
        <v>279</v>
      </c>
      <c r="U22">
        <v>41.57</v>
      </c>
      <c r="V22" s="2" t="s">
        <v>26</v>
      </c>
    </row>
    <row r="23" spans="1:22" x14ac:dyDescent="0.25">
      <c r="A23" s="2" t="s">
        <v>23</v>
      </c>
      <c r="B23" t="s">
        <v>236</v>
      </c>
      <c r="C23" s="2" t="s">
        <v>25</v>
      </c>
      <c r="D23">
        <v>45.25</v>
      </c>
      <c r="E23">
        <v>44</v>
      </c>
      <c r="F23">
        <v>1</v>
      </c>
      <c r="G23">
        <v>339</v>
      </c>
      <c r="H23">
        <v>10</v>
      </c>
      <c r="I23">
        <v>45.25</v>
      </c>
      <c r="J23">
        <v>42.99</v>
      </c>
      <c r="K23">
        <v>11390000</v>
      </c>
      <c r="L23">
        <v>9490800</v>
      </c>
      <c r="M23">
        <v>44.934336999999999</v>
      </c>
      <c r="N23">
        <v>2.84</v>
      </c>
      <c r="O23">
        <v>1</v>
      </c>
      <c r="P23">
        <v>22</v>
      </c>
      <c r="Q23">
        <v>0</v>
      </c>
      <c r="R23">
        <v>4</v>
      </c>
      <c r="S23">
        <v>42</v>
      </c>
      <c r="T23">
        <v>0</v>
      </c>
      <c r="U23">
        <v>0</v>
      </c>
      <c r="V23" s="2" t="s">
        <v>26</v>
      </c>
    </row>
    <row r="24" spans="1:22" x14ac:dyDescent="0.25">
      <c r="A24" s="2" t="s">
        <v>23</v>
      </c>
      <c r="B24" t="s">
        <v>24</v>
      </c>
      <c r="C24" s="2" t="s">
        <v>25</v>
      </c>
      <c r="D24">
        <v>246.9</v>
      </c>
      <c r="E24">
        <v>240.2</v>
      </c>
      <c r="F24">
        <v>1</v>
      </c>
      <c r="G24">
        <v>303</v>
      </c>
      <c r="H24">
        <v>28</v>
      </c>
      <c r="I24">
        <v>254</v>
      </c>
      <c r="J24">
        <v>237</v>
      </c>
      <c r="K24">
        <v>8302500</v>
      </c>
      <c r="L24">
        <v>9554300</v>
      </c>
      <c r="M24">
        <v>242.65204499999999</v>
      </c>
      <c r="N24">
        <v>2.79</v>
      </c>
      <c r="O24">
        <v>1</v>
      </c>
      <c r="P24">
        <v>23</v>
      </c>
      <c r="Q24">
        <v>0</v>
      </c>
      <c r="R24">
        <v>82800</v>
      </c>
      <c r="S24">
        <v>243.21</v>
      </c>
      <c r="T24">
        <v>1</v>
      </c>
      <c r="U24">
        <v>246.99</v>
      </c>
      <c r="V24" s="2" t="s">
        <v>26</v>
      </c>
    </row>
    <row r="25" spans="1:22" x14ac:dyDescent="0.25">
      <c r="A25" s="2" t="s">
        <v>28</v>
      </c>
      <c r="B25" t="s">
        <v>200</v>
      </c>
      <c r="C25" s="2" t="s">
        <v>25</v>
      </c>
      <c r="D25">
        <v>512.1</v>
      </c>
      <c r="E25">
        <v>499</v>
      </c>
      <c r="F25">
        <v>1</v>
      </c>
      <c r="G25">
        <v>11980</v>
      </c>
      <c r="H25">
        <v>67</v>
      </c>
      <c r="I25">
        <v>525</v>
      </c>
      <c r="J25">
        <v>452.02</v>
      </c>
      <c r="K25">
        <v>14114500</v>
      </c>
      <c r="L25">
        <v>11492600</v>
      </c>
      <c r="M25">
        <v>495.48144200000002</v>
      </c>
      <c r="N25">
        <v>2.63</v>
      </c>
      <c r="O25">
        <v>1</v>
      </c>
      <c r="P25">
        <v>24</v>
      </c>
      <c r="Q25">
        <v>0</v>
      </c>
      <c r="R25">
        <v>7800</v>
      </c>
      <c r="S25">
        <v>456.02</v>
      </c>
      <c r="T25">
        <v>7800</v>
      </c>
      <c r="U25">
        <v>529.99</v>
      </c>
      <c r="V25" s="2" t="s">
        <v>26</v>
      </c>
    </row>
    <row r="26" spans="1:22" x14ac:dyDescent="0.25">
      <c r="A26" s="2" t="s">
        <v>107</v>
      </c>
      <c r="B26" t="s">
        <v>152</v>
      </c>
      <c r="C26" s="2" t="s">
        <v>153</v>
      </c>
      <c r="D26">
        <v>21.43</v>
      </c>
      <c r="E26">
        <v>20.89</v>
      </c>
      <c r="F26">
        <v>1</v>
      </c>
      <c r="G26">
        <v>5506420</v>
      </c>
      <c r="H26">
        <v>11145</v>
      </c>
      <c r="I26">
        <v>21.46</v>
      </c>
      <c r="J26">
        <v>20.49</v>
      </c>
      <c r="K26">
        <v>14080900</v>
      </c>
      <c r="L26">
        <v>9030100</v>
      </c>
      <c r="M26">
        <v>21.148516999999998</v>
      </c>
      <c r="N26">
        <v>2.58</v>
      </c>
      <c r="O26">
        <v>1</v>
      </c>
      <c r="P26">
        <v>25</v>
      </c>
      <c r="Q26">
        <v>0</v>
      </c>
      <c r="R26">
        <v>200</v>
      </c>
      <c r="S26">
        <v>21.4</v>
      </c>
      <c r="T26">
        <v>6389</v>
      </c>
      <c r="U26">
        <v>21.42</v>
      </c>
      <c r="V26" s="2" t="s">
        <v>26</v>
      </c>
    </row>
    <row r="27" spans="1:22" x14ac:dyDescent="0.25">
      <c r="A27" s="2" t="s">
        <v>42</v>
      </c>
      <c r="B27" t="s">
        <v>180</v>
      </c>
      <c r="C27" s="2" t="s">
        <v>25</v>
      </c>
      <c r="D27">
        <v>33.409999999999997</v>
      </c>
      <c r="E27">
        <v>32.58</v>
      </c>
      <c r="F27">
        <v>1</v>
      </c>
      <c r="G27">
        <v>18240</v>
      </c>
      <c r="H27">
        <v>155</v>
      </c>
      <c r="I27">
        <v>33.92</v>
      </c>
      <c r="J27">
        <v>32.5</v>
      </c>
      <c r="K27">
        <v>8492000</v>
      </c>
      <c r="L27">
        <v>8545300</v>
      </c>
      <c r="M27">
        <v>33.106845</v>
      </c>
      <c r="N27">
        <v>2.5499999999999998</v>
      </c>
      <c r="O27">
        <v>1</v>
      </c>
      <c r="P27">
        <v>26</v>
      </c>
      <c r="Q27">
        <v>0</v>
      </c>
      <c r="R27">
        <v>6</v>
      </c>
      <c r="S27">
        <v>33.4</v>
      </c>
      <c r="T27">
        <v>700</v>
      </c>
      <c r="U27">
        <v>33.69</v>
      </c>
      <c r="V27" s="2" t="s">
        <v>26</v>
      </c>
    </row>
    <row r="28" spans="1:22" x14ac:dyDescent="0.25">
      <c r="A28" s="2" t="s">
        <v>28</v>
      </c>
      <c r="B28" t="s">
        <v>194</v>
      </c>
      <c r="C28" s="2" t="s">
        <v>25</v>
      </c>
      <c r="D28">
        <v>541.80999999999995</v>
      </c>
      <c r="E28">
        <v>529</v>
      </c>
      <c r="F28">
        <v>1</v>
      </c>
      <c r="G28">
        <v>686</v>
      </c>
      <c r="H28">
        <v>11</v>
      </c>
      <c r="I28">
        <v>550</v>
      </c>
      <c r="J28">
        <v>514</v>
      </c>
      <c r="K28">
        <v>8300300</v>
      </c>
      <c r="L28">
        <v>9053200</v>
      </c>
      <c r="M28">
        <v>537.82657500000005</v>
      </c>
      <c r="N28">
        <v>2.42</v>
      </c>
      <c r="O28">
        <v>1</v>
      </c>
      <c r="P28">
        <v>27</v>
      </c>
      <c r="Q28">
        <v>0</v>
      </c>
      <c r="R28">
        <v>2000</v>
      </c>
      <c r="S28">
        <v>514.01</v>
      </c>
      <c r="T28">
        <v>2000</v>
      </c>
      <c r="U28">
        <v>529.19000000000005</v>
      </c>
      <c r="V28" s="2" t="s">
        <v>26</v>
      </c>
    </row>
    <row r="29" spans="1:22" x14ac:dyDescent="0.25">
      <c r="A29" s="2" t="s">
        <v>62</v>
      </c>
      <c r="B29" t="s">
        <v>63</v>
      </c>
      <c r="C29" s="2" t="s">
        <v>64</v>
      </c>
      <c r="D29">
        <v>14.87</v>
      </c>
      <c r="E29">
        <v>14.53</v>
      </c>
      <c r="F29">
        <v>1</v>
      </c>
      <c r="G29">
        <v>13</v>
      </c>
      <c r="H29">
        <v>5</v>
      </c>
      <c r="I29">
        <v>14.87</v>
      </c>
      <c r="J29">
        <v>14.53</v>
      </c>
      <c r="K29">
        <v>13180200</v>
      </c>
      <c r="L29">
        <v>9191300</v>
      </c>
      <c r="M29">
        <v>14.582307</v>
      </c>
      <c r="N29">
        <v>2.34</v>
      </c>
      <c r="O29">
        <v>1</v>
      </c>
      <c r="P29">
        <v>28</v>
      </c>
      <c r="Q29">
        <v>0</v>
      </c>
      <c r="R29">
        <v>10000</v>
      </c>
      <c r="S29">
        <v>14.57</v>
      </c>
      <c r="T29">
        <v>218</v>
      </c>
      <c r="U29">
        <v>15</v>
      </c>
      <c r="V29" s="2" t="s">
        <v>26</v>
      </c>
    </row>
    <row r="30" spans="1:22" x14ac:dyDescent="0.25">
      <c r="A30" s="2" t="s">
        <v>23</v>
      </c>
      <c r="B30" t="s">
        <v>99</v>
      </c>
      <c r="C30" s="2" t="s">
        <v>25</v>
      </c>
      <c r="D30">
        <v>1368</v>
      </c>
      <c r="E30">
        <v>1338.19</v>
      </c>
      <c r="F30">
        <v>1</v>
      </c>
      <c r="G30">
        <v>1</v>
      </c>
      <c r="H30">
        <v>1</v>
      </c>
      <c r="I30">
        <v>1368</v>
      </c>
      <c r="J30">
        <v>1368</v>
      </c>
      <c r="K30">
        <v>8383100</v>
      </c>
      <c r="L30">
        <v>8383100</v>
      </c>
      <c r="M30">
        <v>1368</v>
      </c>
      <c r="N30">
        <v>2.23</v>
      </c>
      <c r="O30">
        <v>1</v>
      </c>
      <c r="P30">
        <v>29</v>
      </c>
      <c r="Q30">
        <v>0</v>
      </c>
      <c r="R30">
        <v>1000</v>
      </c>
      <c r="S30">
        <v>1372.01</v>
      </c>
      <c r="T30">
        <v>1000</v>
      </c>
      <c r="U30">
        <v>1447.18</v>
      </c>
      <c r="V30" s="2" t="s">
        <v>26</v>
      </c>
    </row>
    <row r="31" spans="1:22" x14ac:dyDescent="0.25">
      <c r="A31" s="2" t="s">
        <v>42</v>
      </c>
      <c r="B31" t="s">
        <v>56</v>
      </c>
      <c r="C31" s="2" t="s">
        <v>25</v>
      </c>
      <c r="D31">
        <v>35.700000000000003</v>
      </c>
      <c r="E31">
        <v>34.93</v>
      </c>
      <c r="F31">
        <v>1</v>
      </c>
      <c r="G31">
        <v>2244946</v>
      </c>
      <c r="H31">
        <v>6017</v>
      </c>
      <c r="I31">
        <v>36.19</v>
      </c>
      <c r="J31">
        <v>34.72</v>
      </c>
      <c r="K31">
        <v>13271100</v>
      </c>
      <c r="L31">
        <v>8485700</v>
      </c>
      <c r="M31">
        <v>35.686655999999999</v>
      </c>
      <c r="N31">
        <v>2.2000000000000002</v>
      </c>
      <c r="O31">
        <v>1</v>
      </c>
      <c r="P31">
        <v>30</v>
      </c>
      <c r="Q31">
        <v>0</v>
      </c>
      <c r="R31">
        <v>780</v>
      </c>
      <c r="S31">
        <v>35.71</v>
      </c>
      <c r="T31">
        <v>200</v>
      </c>
      <c r="U31">
        <v>35.72</v>
      </c>
      <c r="V31" s="2" t="s">
        <v>26</v>
      </c>
    </row>
    <row r="32" spans="1:22" x14ac:dyDescent="0.25">
      <c r="A32" s="2" t="s">
        <v>42</v>
      </c>
      <c r="B32" t="s">
        <v>221</v>
      </c>
      <c r="C32" s="2" t="s">
        <v>222</v>
      </c>
      <c r="D32">
        <v>2.37</v>
      </c>
      <c r="E32">
        <v>2.3199999999999998</v>
      </c>
      <c r="F32">
        <v>1</v>
      </c>
      <c r="G32">
        <v>773</v>
      </c>
      <c r="H32">
        <v>25</v>
      </c>
      <c r="I32">
        <v>2.37</v>
      </c>
      <c r="J32">
        <v>2.3199999999999998</v>
      </c>
      <c r="K32">
        <v>13164500</v>
      </c>
      <c r="L32">
        <v>8300000</v>
      </c>
      <c r="M32">
        <v>2.3556539999999999</v>
      </c>
      <c r="N32">
        <v>2.16</v>
      </c>
      <c r="O32">
        <v>1</v>
      </c>
      <c r="P32">
        <v>31</v>
      </c>
      <c r="Q32">
        <v>0</v>
      </c>
      <c r="R32">
        <v>569</v>
      </c>
      <c r="S32">
        <v>2.33</v>
      </c>
      <c r="T32">
        <v>2660</v>
      </c>
      <c r="U32">
        <v>2.37</v>
      </c>
      <c r="V32" s="2" t="s">
        <v>26</v>
      </c>
    </row>
    <row r="33" spans="1:22" x14ac:dyDescent="0.25">
      <c r="A33" s="2" t="s">
        <v>42</v>
      </c>
      <c r="B33" t="s">
        <v>82</v>
      </c>
      <c r="C33" s="2" t="s">
        <v>54</v>
      </c>
      <c r="D33">
        <v>71.900000000000006</v>
      </c>
      <c r="E33">
        <v>70.41</v>
      </c>
      <c r="F33">
        <v>1</v>
      </c>
      <c r="G33">
        <v>1729758</v>
      </c>
      <c r="H33">
        <v>14624</v>
      </c>
      <c r="I33">
        <v>73.959999999999994</v>
      </c>
      <c r="J33">
        <v>70.02</v>
      </c>
      <c r="K33">
        <v>12403700</v>
      </c>
      <c r="L33">
        <v>8342100</v>
      </c>
      <c r="M33">
        <v>72.617929000000004</v>
      </c>
      <c r="N33">
        <v>2.12</v>
      </c>
      <c r="O33">
        <v>1</v>
      </c>
      <c r="P33">
        <v>32</v>
      </c>
      <c r="Q33">
        <v>0</v>
      </c>
      <c r="R33">
        <v>4561</v>
      </c>
      <c r="S33">
        <v>72.2</v>
      </c>
      <c r="T33">
        <v>2001</v>
      </c>
      <c r="U33">
        <v>72.209999999999994</v>
      </c>
      <c r="V33" s="2" t="s">
        <v>26</v>
      </c>
    </row>
    <row r="34" spans="1:22" x14ac:dyDescent="0.25">
      <c r="A34" s="2" t="s">
        <v>23</v>
      </c>
      <c r="B34" t="s">
        <v>287</v>
      </c>
      <c r="C34" s="2" t="s">
        <v>25</v>
      </c>
      <c r="D34">
        <v>3125</v>
      </c>
      <c r="E34">
        <v>3061.9</v>
      </c>
      <c r="F34">
        <v>1</v>
      </c>
      <c r="G34">
        <v>71</v>
      </c>
      <c r="H34">
        <v>5</v>
      </c>
      <c r="I34">
        <v>3125</v>
      </c>
      <c r="J34">
        <v>3100</v>
      </c>
      <c r="K34">
        <v>13144000</v>
      </c>
      <c r="L34">
        <v>9520900</v>
      </c>
      <c r="M34">
        <v>3111.0923939999998</v>
      </c>
      <c r="N34">
        <v>2.06</v>
      </c>
      <c r="O34">
        <v>1</v>
      </c>
      <c r="P34">
        <v>33</v>
      </c>
      <c r="Q34">
        <v>0</v>
      </c>
      <c r="R34">
        <v>600</v>
      </c>
      <c r="S34">
        <v>3050.41</v>
      </c>
      <c r="T34">
        <v>600</v>
      </c>
      <c r="U34">
        <v>3148.78</v>
      </c>
      <c r="V34" s="2" t="s">
        <v>26</v>
      </c>
    </row>
    <row r="35" spans="1:22" x14ac:dyDescent="0.25">
      <c r="A35" s="2" t="s">
        <v>23</v>
      </c>
      <c r="B35" t="s">
        <v>223</v>
      </c>
      <c r="C35" s="2" t="s">
        <v>25</v>
      </c>
      <c r="D35">
        <v>2488.0100000000002</v>
      </c>
      <c r="E35">
        <v>2438.41</v>
      </c>
      <c r="F35">
        <v>1</v>
      </c>
      <c r="G35">
        <v>971</v>
      </c>
      <c r="H35">
        <v>13</v>
      </c>
      <c r="I35">
        <v>2488.0100000000002</v>
      </c>
      <c r="J35">
        <v>2401</v>
      </c>
      <c r="K35">
        <v>11484000</v>
      </c>
      <c r="L35">
        <v>9123700</v>
      </c>
      <c r="M35">
        <v>2453.130443</v>
      </c>
      <c r="N35">
        <v>2.0299999999999998</v>
      </c>
      <c r="O35">
        <v>1</v>
      </c>
      <c r="P35">
        <v>34</v>
      </c>
      <c r="Q35">
        <v>0</v>
      </c>
      <c r="R35">
        <v>600</v>
      </c>
      <c r="S35">
        <v>2388.0100000000002</v>
      </c>
      <c r="T35">
        <v>600</v>
      </c>
      <c r="U35">
        <v>2467.59</v>
      </c>
      <c r="V35" s="2" t="s">
        <v>26</v>
      </c>
    </row>
    <row r="36" spans="1:22" x14ac:dyDescent="0.25">
      <c r="A36" s="2" t="s">
        <v>42</v>
      </c>
      <c r="B36" t="s">
        <v>59</v>
      </c>
      <c r="C36" s="2" t="s">
        <v>60</v>
      </c>
      <c r="D36">
        <v>16.8</v>
      </c>
      <c r="E36">
        <v>16.47</v>
      </c>
      <c r="F36">
        <v>1</v>
      </c>
      <c r="G36">
        <v>18363415</v>
      </c>
      <c r="H36">
        <v>15252</v>
      </c>
      <c r="I36">
        <v>16.95</v>
      </c>
      <c r="J36">
        <v>16.399999999999999</v>
      </c>
      <c r="K36">
        <v>13334700</v>
      </c>
      <c r="L36">
        <v>8394600</v>
      </c>
      <c r="M36">
        <v>16.764330000000001</v>
      </c>
      <c r="N36">
        <v>2</v>
      </c>
      <c r="O36">
        <v>1</v>
      </c>
      <c r="P36">
        <v>35</v>
      </c>
      <c r="Q36">
        <v>0</v>
      </c>
      <c r="R36">
        <v>155741</v>
      </c>
      <c r="S36">
        <v>16.77</v>
      </c>
      <c r="T36">
        <v>87135</v>
      </c>
      <c r="U36">
        <v>16.78</v>
      </c>
      <c r="V36" s="2" t="s">
        <v>26</v>
      </c>
    </row>
    <row r="37" spans="1:22" x14ac:dyDescent="0.25">
      <c r="A37" s="2" t="s">
        <v>28</v>
      </c>
      <c r="B37" t="s">
        <v>312</v>
      </c>
      <c r="C37" s="2" t="s">
        <v>25</v>
      </c>
      <c r="D37">
        <v>1574.38</v>
      </c>
      <c r="E37">
        <v>1543.67</v>
      </c>
      <c r="F37">
        <v>1</v>
      </c>
      <c r="G37">
        <v>113</v>
      </c>
      <c r="H37">
        <v>33</v>
      </c>
      <c r="I37">
        <v>1574.38</v>
      </c>
      <c r="J37">
        <v>1513.03</v>
      </c>
      <c r="K37">
        <v>14061300</v>
      </c>
      <c r="L37">
        <v>9012600</v>
      </c>
      <c r="M37">
        <v>1552.296638</v>
      </c>
      <c r="N37">
        <v>1.99</v>
      </c>
      <c r="O37">
        <v>1</v>
      </c>
      <c r="P37">
        <v>36</v>
      </c>
      <c r="Q37">
        <v>0</v>
      </c>
      <c r="R37">
        <v>15300</v>
      </c>
      <c r="S37">
        <v>1544.02</v>
      </c>
      <c r="T37">
        <v>10200</v>
      </c>
      <c r="U37">
        <v>1559.99</v>
      </c>
      <c r="V37" s="2" t="s">
        <v>26</v>
      </c>
    </row>
    <row r="38" spans="1:22" x14ac:dyDescent="0.25">
      <c r="A38" s="2" t="s">
        <v>23</v>
      </c>
      <c r="B38" t="s">
        <v>193</v>
      </c>
      <c r="C38" s="2" t="s">
        <v>25</v>
      </c>
      <c r="D38">
        <v>3274.5</v>
      </c>
      <c r="E38">
        <v>3213.04</v>
      </c>
      <c r="F38">
        <v>1</v>
      </c>
      <c r="G38">
        <v>404</v>
      </c>
      <c r="H38">
        <v>7</v>
      </c>
      <c r="I38">
        <v>3274.5</v>
      </c>
      <c r="J38">
        <v>3220</v>
      </c>
      <c r="K38">
        <v>14341800</v>
      </c>
      <c r="L38">
        <v>8393500</v>
      </c>
      <c r="M38">
        <v>3270.61958</v>
      </c>
      <c r="N38">
        <v>1.9100000000000001</v>
      </c>
      <c r="O38">
        <v>1</v>
      </c>
      <c r="P38">
        <v>37</v>
      </c>
      <c r="Q38">
        <v>0</v>
      </c>
      <c r="R38">
        <v>1200</v>
      </c>
      <c r="S38">
        <v>3225.01</v>
      </c>
      <c r="T38">
        <v>1800</v>
      </c>
      <c r="U38">
        <v>3285.99</v>
      </c>
      <c r="V38" s="2" t="s">
        <v>26</v>
      </c>
    </row>
    <row r="39" spans="1:22" x14ac:dyDescent="0.25">
      <c r="A39" s="2" t="s">
        <v>42</v>
      </c>
      <c r="B39" t="s">
        <v>86</v>
      </c>
      <c r="C39" s="2" t="s">
        <v>54</v>
      </c>
      <c r="D39">
        <v>34.75</v>
      </c>
      <c r="E39">
        <v>34.11</v>
      </c>
      <c r="F39">
        <v>1</v>
      </c>
      <c r="G39">
        <v>454235</v>
      </c>
      <c r="H39">
        <v>2983</v>
      </c>
      <c r="I39">
        <v>35.119999999999997</v>
      </c>
      <c r="J39">
        <v>33.869999999999997</v>
      </c>
      <c r="K39">
        <v>13372800</v>
      </c>
      <c r="L39">
        <v>9174700</v>
      </c>
      <c r="M39">
        <v>34.53631</v>
      </c>
      <c r="N39">
        <v>1.88</v>
      </c>
      <c r="O39">
        <v>1</v>
      </c>
      <c r="P39">
        <v>38</v>
      </c>
      <c r="Q39">
        <v>0</v>
      </c>
      <c r="R39">
        <v>4565</v>
      </c>
      <c r="S39">
        <v>34.700000000000003</v>
      </c>
      <c r="T39">
        <v>41</v>
      </c>
      <c r="U39">
        <v>34.75</v>
      </c>
      <c r="V39" s="2" t="s">
        <v>26</v>
      </c>
    </row>
    <row r="40" spans="1:22" x14ac:dyDescent="0.25">
      <c r="A40" s="2" t="s">
        <v>28</v>
      </c>
      <c r="B40" t="s">
        <v>161</v>
      </c>
      <c r="C40" s="2" t="s">
        <v>25</v>
      </c>
      <c r="D40">
        <v>489</v>
      </c>
      <c r="E40">
        <v>480</v>
      </c>
      <c r="F40">
        <v>1</v>
      </c>
      <c r="G40">
        <v>22</v>
      </c>
      <c r="H40">
        <v>2</v>
      </c>
      <c r="I40">
        <v>489</v>
      </c>
      <c r="J40">
        <v>480</v>
      </c>
      <c r="K40">
        <v>10584200</v>
      </c>
      <c r="L40">
        <v>9345600</v>
      </c>
      <c r="M40">
        <v>488.18181800000002</v>
      </c>
      <c r="N40">
        <v>1.88</v>
      </c>
      <c r="O40">
        <v>1</v>
      </c>
      <c r="P40">
        <v>39</v>
      </c>
      <c r="Q40">
        <v>0</v>
      </c>
      <c r="R40">
        <v>2</v>
      </c>
      <c r="S40">
        <v>441.01</v>
      </c>
      <c r="T40">
        <v>22</v>
      </c>
      <c r="U40">
        <v>525</v>
      </c>
      <c r="V40" s="2" t="s">
        <v>26</v>
      </c>
    </row>
    <row r="41" spans="1:22" x14ac:dyDescent="0.25">
      <c r="A41" s="2" t="s">
        <v>23</v>
      </c>
      <c r="B41" t="s">
        <v>172</v>
      </c>
      <c r="C41" s="2" t="s">
        <v>25</v>
      </c>
      <c r="D41">
        <v>505</v>
      </c>
      <c r="E41">
        <v>496.14</v>
      </c>
      <c r="F41">
        <v>1</v>
      </c>
      <c r="G41">
        <v>2753</v>
      </c>
      <c r="H41">
        <v>21</v>
      </c>
      <c r="I41">
        <v>520</v>
      </c>
      <c r="J41">
        <v>484.02</v>
      </c>
      <c r="K41">
        <v>12132100</v>
      </c>
      <c r="L41">
        <v>9010600</v>
      </c>
      <c r="M41">
        <v>505.04866700000002</v>
      </c>
      <c r="N41">
        <v>1.79</v>
      </c>
      <c r="O41">
        <v>1</v>
      </c>
      <c r="P41">
        <v>40</v>
      </c>
      <c r="Q41">
        <v>0</v>
      </c>
      <c r="R41">
        <v>1400</v>
      </c>
      <c r="S41">
        <v>500.01</v>
      </c>
      <c r="T41">
        <v>2100</v>
      </c>
      <c r="U41">
        <v>515.98</v>
      </c>
      <c r="V41" s="2" t="s">
        <v>26</v>
      </c>
    </row>
    <row r="42" spans="1:22" x14ac:dyDescent="0.25">
      <c r="A42" s="2" t="s">
        <v>23</v>
      </c>
      <c r="B42" t="s">
        <v>174</v>
      </c>
      <c r="C42" s="2" t="s">
        <v>25</v>
      </c>
      <c r="D42">
        <v>655.20000000000005</v>
      </c>
      <c r="E42">
        <v>644.01</v>
      </c>
      <c r="F42">
        <v>1</v>
      </c>
      <c r="G42">
        <v>21</v>
      </c>
      <c r="H42">
        <v>5</v>
      </c>
      <c r="I42">
        <v>655.20000000000005</v>
      </c>
      <c r="J42">
        <v>644.99</v>
      </c>
      <c r="K42">
        <v>11462500</v>
      </c>
      <c r="L42">
        <v>10501200</v>
      </c>
      <c r="M42">
        <v>653.62</v>
      </c>
      <c r="N42">
        <v>1.74</v>
      </c>
      <c r="O42">
        <v>1</v>
      </c>
      <c r="P42">
        <v>41</v>
      </c>
      <c r="Q42">
        <v>0</v>
      </c>
      <c r="R42">
        <v>20100</v>
      </c>
      <c r="S42">
        <v>629.21</v>
      </c>
      <c r="T42">
        <v>13400</v>
      </c>
      <c r="U42">
        <v>655.19000000000005</v>
      </c>
      <c r="V42" s="2" t="s">
        <v>26</v>
      </c>
    </row>
    <row r="43" spans="1:22" x14ac:dyDescent="0.25">
      <c r="A43" s="2" t="s">
        <v>42</v>
      </c>
      <c r="B43" t="s">
        <v>43</v>
      </c>
      <c r="C43" s="2" t="s">
        <v>33</v>
      </c>
      <c r="D43">
        <v>12.2</v>
      </c>
      <c r="E43">
        <v>12</v>
      </c>
      <c r="F43">
        <v>1</v>
      </c>
      <c r="G43">
        <v>1163</v>
      </c>
      <c r="H43">
        <v>18</v>
      </c>
      <c r="I43">
        <v>12.2</v>
      </c>
      <c r="J43">
        <v>11.95</v>
      </c>
      <c r="K43">
        <v>10372800</v>
      </c>
      <c r="L43">
        <v>9152500</v>
      </c>
      <c r="M43">
        <v>12.02614</v>
      </c>
      <c r="N43">
        <v>1.67</v>
      </c>
      <c r="O43">
        <v>1</v>
      </c>
      <c r="P43">
        <v>42</v>
      </c>
      <c r="Q43">
        <v>0</v>
      </c>
      <c r="R43">
        <v>96</v>
      </c>
      <c r="S43">
        <v>12</v>
      </c>
      <c r="T43">
        <v>281</v>
      </c>
      <c r="U43">
        <v>12.2</v>
      </c>
      <c r="V43" s="2" t="s">
        <v>26</v>
      </c>
    </row>
    <row r="44" spans="1:22" x14ac:dyDescent="0.25">
      <c r="A44" s="2" t="s">
        <v>107</v>
      </c>
      <c r="B44" t="s">
        <v>108</v>
      </c>
      <c r="C44" s="2" t="s">
        <v>109</v>
      </c>
      <c r="D44">
        <v>23.69</v>
      </c>
      <c r="E44">
        <v>23.3</v>
      </c>
      <c r="F44">
        <v>1</v>
      </c>
      <c r="G44">
        <v>73093</v>
      </c>
      <c r="H44">
        <v>568</v>
      </c>
      <c r="I44">
        <v>23.84</v>
      </c>
      <c r="J44">
        <v>23.04</v>
      </c>
      <c r="K44">
        <v>13271400</v>
      </c>
      <c r="L44">
        <v>9010900</v>
      </c>
      <c r="M44">
        <v>23.586157</v>
      </c>
      <c r="N44">
        <v>1.67</v>
      </c>
      <c r="O44">
        <v>1</v>
      </c>
      <c r="P44">
        <v>43</v>
      </c>
      <c r="Q44">
        <v>0</v>
      </c>
      <c r="R44">
        <v>130</v>
      </c>
      <c r="S44">
        <v>23.73</v>
      </c>
      <c r="T44">
        <v>300</v>
      </c>
      <c r="U44">
        <v>23.76</v>
      </c>
      <c r="V44" s="2" t="s">
        <v>26</v>
      </c>
    </row>
    <row r="45" spans="1:22" x14ac:dyDescent="0.25">
      <c r="A45" s="2" t="s">
        <v>23</v>
      </c>
      <c r="B45" t="s">
        <v>199</v>
      </c>
      <c r="C45" s="2" t="s">
        <v>25</v>
      </c>
      <c r="D45">
        <v>1100</v>
      </c>
      <c r="E45">
        <v>1082.4000000000001</v>
      </c>
      <c r="F45">
        <v>1</v>
      </c>
      <c r="G45">
        <v>426</v>
      </c>
      <c r="H45">
        <v>30</v>
      </c>
      <c r="I45">
        <v>1105</v>
      </c>
      <c r="J45">
        <v>1085</v>
      </c>
      <c r="K45">
        <v>13213800</v>
      </c>
      <c r="L45">
        <v>8304800</v>
      </c>
      <c r="M45">
        <v>1098.582746</v>
      </c>
      <c r="N45">
        <v>1.63</v>
      </c>
      <c r="O45">
        <v>1</v>
      </c>
      <c r="P45">
        <v>44</v>
      </c>
      <c r="Q45">
        <v>0</v>
      </c>
      <c r="R45">
        <v>19500</v>
      </c>
      <c r="S45">
        <v>1090.06</v>
      </c>
      <c r="T45">
        <v>13000</v>
      </c>
      <c r="U45">
        <v>1108.98</v>
      </c>
      <c r="V45" s="2" t="s">
        <v>26</v>
      </c>
    </row>
    <row r="46" spans="1:22" x14ac:dyDescent="0.25">
      <c r="A46" s="2" t="s">
        <v>28</v>
      </c>
      <c r="B46" t="s">
        <v>207</v>
      </c>
      <c r="C46" s="2" t="s">
        <v>25</v>
      </c>
      <c r="D46">
        <v>1333</v>
      </c>
      <c r="E46">
        <v>1312.96</v>
      </c>
      <c r="F46">
        <v>1</v>
      </c>
      <c r="G46">
        <v>28</v>
      </c>
      <c r="H46">
        <v>8</v>
      </c>
      <c r="I46">
        <v>1333</v>
      </c>
      <c r="J46">
        <v>1313.01</v>
      </c>
      <c r="K46">
        <v>11331000</v>
      </c>
      <c r="L46">
        <v>8365900</v>
      </c>
      <c r="M46">
        <v>1323.446072</v>
      </c>
      <c r="N46">
        <v>1.53</v>
      </c>
      <c r="O46">
        <v>1</v>
      </c>
      <c r="P46">
        <v>45</v>
      </c>
      <c r="Q46">
        <v>0</v>
      </c>
      <c r="R46">
        <v>1200</v>
      </c>
      <c r="S46">
        <v>1313.03</v>
      </c>
      <c r="T46">
        <v>1800</v>
      </c>
      <c r="U46">
        <v>1339.16</v>
      </c>
      <c r="V46" s="2" t="s">
        <v>26</v>
      </c>
    </row>
    <row r="47" spans="1:22" x14ac:dyDescent="0.25">
      <c r="A47" s="2" t="s">
        <v>42</v>
      </c>
      <c r="B47" t="s">
        <v>228</v>
      </c>
      <c r="C47" s="2" t="s">
        <v>54</v>
      </c>
      <c r="D47">
        <v>4.7300000000000004</v>
      </c>
      <c r="E47">
        <v>4.66</v>
      </c>
      <c r="F47">
        <v>1</v>
      </c>
      <c r="G47">
        <v>6646760</v>
      </c>
      <c r="H47">
        <v>3300</v>
      </c>
      <c r="I47">
        <v>4.8899999999999997</v>
      </c>
      <c r="J47">
        <v>4.55</v>
      </c>
      <c r="K47">
        <v>11272400</v>
      </c>
      <c r="L47">
        <v>8553700</v>
      </c>
      <c r="M47">
        <v>4.751563</v>
      </c>
      <c r="N47">
        <v>1.5</v>
      </c>
      <c r="O47">
        <v>1</v>
      </c>
      <c r="P47">
        <v>46</v>
      </c>
      <c r="Q47">
        <v>0</v>
      </c>
      <c r="R47">
        <v>600</v>
      </c>
      <c r="S47">
        <v>4.7300000000000004</v>
      </c>
      <c r="T47">
        <v>1195</v>
      </c>
      <c r="U47">
        <v>4.74</v>
      </c>
      <c r="V47" s="2" t="s">
        <v>26</v>
      </c>
    </row>
    <row r="48" spans="1:22" x14ac:dyDescent="0.25">
      <c r="A48" s="2" t="s">
        <v>42</v>
      </c>
      <c r="B48" t="s">
        <v>257</v>
      </c>
      <c r="C48" s="2" t="s">
        <v>54</v>
      </c>
      <c r="D48">
        <v>120.71</v>
      </c>
      <c r="E48">
        <v>119.07</v>
      </c>
      <c r="F48">
        <v>1</v>
      </c>
      <c r="G48">
        <v>658170</v>
      </c>
      <c r="H48">
        <v>1885</v>
      </c>
      <c r="I48">
        <v>121.85</v>
      </c>
      <c r="J48">
        <v>117.65</v>
      </c>
      <c r="K48">
        <v>13440400</v>
      </c>
      <c r="L48">
        <v>9364900</v>
      </c>
      <c r="M48">
        <v>120.19346</v>
      </c>
      <c r="N48">
        <v>1.38</v>
      </c>
      <c r="O48">
        <v>1</v>
      </c>
      <c r="P48">
        <v>47</v>
      </c>
      <c r="Q48">
        <v>0</v>
      </c>
      <c r="R48">
        <v>800</v>
      </c>
      <c r="S48">
        <v>120.79</v>
      </c>
      <c r="T48">
        <v>419</v>
      </c>
      <c r="U48">
        <v>120.89</v>
      </c>
      <c r="V48" s="2" t="s">
        <v>26</v>
      </c>
    </row>
    <row r="49" spans="1:22" x14ac:dyDescent="0.25">
      <c r="A49" s="2" t="s">
        <v>23</v>
      </c>
      <c r="B49" t="s">
        <v>154</v>
      </c>
      <c r="C49" s="2" t="s">
        <v>25</v>
      </c>
      <c r="D49">
        <v>230.43</v>
      </c>
      <c r="E49">
        <v>227.5</v>
      </c>
      <c r="F49">
        <v>1</v>
      </c>
      <c r="G49">
        <v>453</v>
      </c>
      <c r="H49">
        <v>52</v>
      </c>
      <c r="I49">
        <v>236</v>
      </c>
      <c r="J49">
        <v>223.71</v>
      </c>
      <c r="K49">
        <v>12030100</v>
      </c>
      <c r="L49">
        <v>8340600</v>
      </c>
      <c r="M49">
        <v>233.36456999999999</v>
      </c>
      <c r="N49">
        <v>1.29</v>
      </c>
      <c r="O49">
        <v>1</v>
      </c>
      <c r="P49">
        <v>48</v>
      </c>
      <c r="Q49">
        <v>0</v>
      </c>
      <c r="R49">
        <v>88000</v>
      </c>
      <c r="S49">
        <v>230.43</v>
      </c>
      <c r="T49">
        <v>88000</v>
      </c>
      <c r="U49">
        <v>233.88</v>
      </c>
      <c r="V49" s="2" t="s">
        <v>26</v>
      </c>
    </row>
    <row r="50" spans="1:22" x14ac:dyDescent="0.25">
      <c r="A50" s="2" t="s">
        <v>107</v>
      </c>
      <c r="B50" t="s">
        <v>150</v>
      </c>
      <c r="C50" s="2" t="s">
        <v>109</v>
      </c>
      <c r="D50">
        <v>6.38</v>
      </c>
      <c r="E50">
        <v>6.3</v>
      </c>
      <c r="F50">
        <v>1</v>
      </c>
      <c r="G50">
        <v>11181</v>
      </c>
      <c r="H50">
        <v>101</v>
      </c>
      <c r="I50">
        <v>6.39</v>
      </c>
      <c r="J50">
        <v>6.17</v>
      </c>
      <c r="K50">
        <v>12581500</v>
      </c>
      <c r="L50">
        <v>9123800</v>
      </c>
      <c r="M50">
        <v>6.3288770000000003</v>
      </c>
      <c r="N50">
        <v>1.27</v>
      </c>
      <c r="O50">
        <v>1</v>
      </c>
      <c r="P50">
        <v>49</v>
      </c>
      <c r="Q50">
        <v>0</v>
      </c>
      <c r="R50">
        <v>850</v>
      </c>
      <c r="S50">
        <v>6.38</v>
      </c>
      <c r="T50">
        <v>53</v>
      </c>
      <c r="U50">
        <v>6.39</v>
      </c>
      <c r="V50" s="2" t="s">
        <v>26</v>
      </c>
    </row>
    <row r="51" spans="1:22" x14ac:dyDescent="0.25">
      <c r="A51" s="2" t="s">
        <v>23</v>
      </c>
      <c r="B51" t="s">
        <v>231</v>
      </c>
      <c r="C51" s="2" t="s">
        <v>25</v>
      </c>
      <c r="D51">
        <v>1750</v>
      </c>
      <c r="E51">
        <v>1729</v>
      </c>
      <c r="F51">
        <v>1</v>
      </c>
      <c r="G51">
        <v>476</v>
      </c>
      <c r="H51">
        <v>17</v>
      </c>
      <c r="I51">
        <v>1770</v>
      </c>
      <c r="J51">
        <v>1700.01</v>
      </c>
      <c r="K51">
        <v>13344600</v>
      </c>
      <c r="L51">
        <v>8425400</v>
      </c>
      <c r="M51">
        <v>1748.442143</v>
      </c>
      <c r="N51">
        <v>1.21</v>
      </c>
      <c r="O51">
        <v>1</v>
      </c>
      <c r="P51">
        <v>50</v>
      </c>
      <c r="Q51">
        <v>0</v>
      </c>
      <c r="R51">
        <v>3300</v>
      </c>
      <c r="S51">
        <v>1736.01</v>
      </c>
      <c r="T51">
        <v>2200</v>
      </c>
      <c r="U51">
        <v>1771.59</v>
      </c>
      <c r="V51" s="2" t="s">
        <v>26</v>
      </c>
    </row>
    <row r="52" spans="1:22" x14ac:dyDescent="0.25">
      <c r="A52" s="2" t="s">
        <v>28</v>
      </c>
      <c r="B52" t="s">
        <v>111</v>
      </c>
      <c r="C52" s="2" t="s">
        <v>25</v>
      </c>
      <c r="D52">
        <v>5901</v>
      </c>
      <c r="E52">
        <v>5831.95</v>
      </c>
      <c r="F52">
        <v>1</v>
      </c>
      <c r="G52">
        <v>2</v>
      </c>
      <c r="H52">
        <v>1</v>
      </c>
      <c r="I52">
        <v>5901</v>
      </c>
      <c r="J52">
        <v>5901</v>
      </c>
      <c r="K52">
        <v>11462300</v>
      </c>
      <c r="L52">
        <v>11462300</v>
      </c>
      <c r="M52">
        <v>5901</v>
      </c>
      <c r="N52">
        <v>1.18</v>
      </c>
      <c r="O52">
        <v>1</v>
      </c>
      <c r="P52">
        <v>51</v>
      </c>
      <c r="Q52">
        <v>0</v>
      </c>
      <c r="R52">
        <v>3400</v>
      </c>
      <c r="S52">
        <v>5856.21</v>
      </c>
      <c r="T52">
        <v>3400</v>
      </c>
      <c r="U52">
        <v>5884.39</v>
      </c>
      <c r="V52" s="2" t="s">
        <v>26</v>
      </c>
    </row>
    <row r="53" spans="1:22" x14ac:dyDescent="0.25">
      <c r="A53" s="2" t="s">
        <v>42</v>
      </c>
      <c r="B53" t="s">
        <v>239</v>
      </c>
      <c r="C53" s="2" t="s">
        <v>25</v>
      </c>
      <c r="D53">
        <v>32.94</v>
      </c>
      <c r="E53">
        <v>32.56</v>
      </c>
      <c r="F53">
        <v>1</v>
      </c>
      <c r="G53">
        <v>859132</v>
      </c>
      <c r="H53">
        <v>5569</v>
      </c>
      <c r="I53">
        <v>33.81</v>
      </c>
      <c r="J53">
        <v>32.299999999999997</v>
      </c>
      <c r="K53">
        <v>11455300</v>
      </c>
      <c r="L53">
        <v>9033000</v>
      </c>
      <c r="M53">
        <v>33.122430000000001</v>
      </c>
      <c r="N53">
        <v>1.17</v>
      </c>
      <c r="O53">
        <v>1</v>
      </c>
      <c r="P53">
        <v>53</v>
      </c>
      <c r="Q53">
        <v>0</v>
      </c>
      <c r="R53">
        <v>5684</v>
      </c>
      <c r="S53">
        <v>32.83</v>
      </c>
      <c r="T53">
        <v>300</v>
      </c>
      <c r="U53">
        <v>32.869999999999997</v>
      </c>
      <c r="V53" s="2" t="s">
        <v>26</v>
      </c>
    </row>
    <row r="54" spans="1:22" x14ac:dyDescent="0.25">
      <c r="A54" s="2" t="s">
        <v>42</v>
      </c>
      <c r="B54" t="s">
        <v>302</v>
      </c>
      <c r="C54" s="2" t="s">
        <v>25</v>
      </c>
      <c r="D54">
        <v>13.85</v>
      </c>
      <c r="E54">
        <v>13.69</v>
      </c>
      <c r="F54">
        <v>1</v>
      </c>
      <c r="G54">
        <v>2878</v>
      </c>
      <c r="H54">
        <v>36</v>
      </c>
      <c r="I54">
        <v>14</v>
      </c>
      <c r="J54">
        <v>13.59</v>
      </c>
      <c r="K54">
        <v>11080300</v>
      </c>
      <c r="L54">
        <v>10375800</v>
      </c>
      <c r="M54">
        <v>13.787307</v>
      </c>
      <c r="N54">
        <v>1.17</v>
      </c>
      <c r="O54">
        <v>1</v>
      </c>
      <c r="P54">
        <v>52</v>
      </c>
      <c r="Q54">
        <v>0</v>
      </c>
      <c r="R54">
        <v>215</v>
      </c>
      <c r="S54">
        <v>13.75</v>
      </c>
      <c r="T54">
        <v>10</v>
      </c>
      <c r="U54">
        <v>13.79</v>
      </c>
      <c r="V54" s="2" t="s">
        <v>26</v>
      </c>
    </row>
    <row r="55" spans="1:22" x14ac:dyDescent="0.25">
      <c r="A55" s="2" t="s">
        <v>28</v>
      </c>
      <c r="B55" t="s">
        <v>298</v>
      </c>
      <c r="C55" s="2" t="s">
        <v>25</v>
      </c>
      <c r="D55">
        <v>455</v>
      </c>
      <c r="E55">
        <v>450</v>
      </c>
      <c r="F55">
        <v>1</v>
      </c>
      <c r="G55">
        <v>19</v>
      </c>
      <c r="H55">
        <v>5</v>
      </c>
      <c r="I55">
        <v>455</v>
      </c>
      <c r="J55">
        <v>442.81</v>
      </c>
      <c r="K55">
        <v>12593800</v>
      </c>
      <c r="L55">
        <v>8531700</v>
      </c>
      <c r="M55">
        <v>449.31105300000002</v>
      </c>
      <c r="N55">
        <v>1.1100000000000001</v>
      </c>
      <c r="O55">
        <v>1</v>
      </c>
      <c r="P55">
        <v>54</v>
      </c>
      <c r="Q55">
        <v>0</v>
      </c>
      <c r="R55">
        <v>16000</v>
      </c>
      <c r="S55">
        <v>448.01</v>
      </c>
      <c r="T55">
        <v>16000</v>
      </c>
      <c r="U55">
        <v>460.79</v>
      </c>
      <c r="V55" s="2" t="s">
        <v>26</v>
      </c>
    </row>
    <row r="56" spans="1:22" x14ac:dyDescent="0.25">
      <c r="A56" s="2" t="s">
        <v>42</v>
      </c>
      <c r="B56" t="s">
        <v>134</v>
      </c>
      <c r="C56" s="2" t="s">
        <v>136</v>
      </c>
      <c r="D56">
        <v>126.72</v>
      </c>
      <c r="E56">
        <v>125.36</v>
      </c>
      <c r="F56">
        <v>1</v>
      </c>
      <c r="G56">
        <v>1236296</v>
      </c>
      <c r="H56">
        <v>10121</v>
      </c>
      <c r="I56">
        <v>127.9</v>
      </c>
      <c r="J56">
        <v>125.25</v>
      </c>
      <c r="K56">
        <v>12002200</v>
      </c>
      <c r="L56">
        <v>9095000</v>
      </c>
      <c r="M56">
        <v>126.844922</v>
      </c>
      <c r="N56">
        <v>1.08</v>
      </c>
      <c r="O56">
        <v>1</v>
      </c>
      <c r="P56">
        <v>56</v>
      </c>
      <c r="Q56">
        <v>0</v>
      </c>
      <c r="R56">
        <v>1217</v>
      </c>
      <c r="S56">
        <v>126.74</v>
      </c>
      <c r="T56">
        <v>2682</v>
      </c>
      <c r="U56">
        <v>126.8</v>
      </c>
      <c r="V56" s="2" t="s">
        <v>26</v>
      </c>
    </row>
    <row r="57" spans="1:22" x14ac:dyDescent="0.25">
      <c r="A57" s="2" t="s">
        <v>28</v>
      </c>
      <c r="B57" t="s">
        <v>320</v>
      </c>
      <c r="C57" s="2" t="s">
        <v>25</v>
      </c>
      <c r="D57">
        <v>1950</v>
      </c>
      <c r="E57">
        <v>1929.2</v>
      </c>
      <c r="F57">
        <v>1</v>
      </c>
      <c r="G57">
        <v>15</v>
      </c>
      <c r="H57">
        <v>9</v>
      </c>
      <c r="I57">
        <v>1950</v>
      </c>
      <c r="J57">
        <v>1900</v>
      </c>
      <c r="K57">
        <v>12460500</v>
      </c>
      <c r="L57">
        <v>11422400</v>
      </c>
      <c r="M57">
        <v>1937.4573339999999</v>
      </c>
      <c r="N57">
        <v>1.08</v>
      </c>
      <c r="O57">
        <v>1</v>
      </c>
      <c r="P57">
        <v>55</v>
      </c>
      <c r="Q57">
        <v>0</v>
      </c>
      <c r="R57">
        <v>8</v>
      </c>
      <c r="S57">
        <v>1860.01</v>
      </c>
      <c r="T57">
        <v>2</v>
      </c>
      <c r="U57">
        <v>2000.19</v>
      </c>
      <c r="V57" s="2" t="s">
        <v>26</v>
      </c>
    </row>
    <row r="58" spans="1:22" x14ac:dyDescent="0.25">
      <c r="A58" s="2" t="s">
        <v>42</v>
      </c>
      <c r="B58" t="s">
        <v>304</v>
      </c>
      <c r="C58" s="2" t="s">
        <v>25</v>
      </c>
      <c r="D58">
        <v>37.619999999999997</v>
      </c>
      <c r="E58">
        <v>37.22</v>
      </c>
      <c r="F58">
        <v>1</v>
      </c>
      <c r="G58">
        <v>1339424</v>
      </c>
      <c r="H58">
        <v>4161</v>
      </c>
      <c r="I58">
        <v>37.92</v>
      </c>
      <c r="J58">
        <v>36.99</v>
      </c>
      <c r="K58">
        <v>13250700</v>
      </c>
      <c r="L58">
        <v>8534300</v>
      </c>
      <c r="M58">
        <v>37.519105000000003</v>
      </c>
      <c r="N58">
        <v>1.07</v>
      </c>
      <c r="O58">
        <v>1</v>
      </c>
      <c r="P58">
        <v>57</v>
      </c>
      <c r="Q58">
        <v>0</v>
      </c>
      <c r="R58">
        <v>6332</v>
      </c>
      <c r="S58">
        <v>37.6</v>
      </c>
      <c r="T58">
        <v>800</v>
      </c>
      <c r="U58">
        <v>37.65</v>
      </c>
      <c r="V58" s="2" t="s">
        <v>26</v>
      </c>
    </row>
    <row r="59" spans="1:22" x14ac:dyDescent="0.25">
      <c r="A59" s="2" t="s">
        <v>23</v>
      </c>
      <c r="B59" t="s">
        <v>244</v>
      </c>
      <c r="C59" s="2" t="s">
        <v>25</v>
      </c>
      <c r="D59">
        <v>161.69999999999999</v>
      </c>
      <c r="E59">
        <v>160</v>
      </c>
      <c r="F59">
        <v>1</v>
      </c>
      <c r="G59">
        <v>302</v>
      </c>
      <c r="H59">
        <v>20</v>
      </c>
      <c r="I59">
        <v>162.51</v>
      </c>
      <c r="J59">
        <v>155.19999999999999</v>
      </c>
      <c r="K59">
        <v>11410900</v>
      </c>
      <c r="L59">
        <v>9012000</v>
      </c>
      <c r="M59">
        <v>160.594007</v>
      </c>
      <c r="N59">
        <v>1.06</v>
      </c>
      <c r="O59">
        <v>1</v>
      </c>
      <c r="P59">
        <v>58</v>
      </c>
      <c r="Q59">
        <v>0</v>
      </c>
      <c r="R59">
        <v>100000</v>
      </c>
      <c r="S59">
        <v>158.62</v>
      </c>
      <c r="T59">
        <v>100000</v>
      </c>
      <c r="U59">
        <v>166.37</v>
      </c>
      <c r="V59" s="2" t="s">
        <v>26</v>
      </c>
    </row>
    <row r="60" spans="1:22" x14ac:dyDescent="0.25">
      <c r="A60" s="2" t="s">
        <v>28</v>
      </c>
      <c r="B60" t="s">
        <v>192</v>
      </c>
      <c r="C60" s="2" t="s">
        <v>25</v>
      </c>
      <c r="D60">
        <v>3395</v>
      </c>
      <c r="E60">
        <v>3361.5</v>
      </c>
      <c r="F60">
        <v>1</v>
      </c>
      <c r="G60">
        <v>230</v>
      </c>
      <c r="H60">
        <v>3</v>
      </c>
      <c r="I60">
        <v>3395</v>
      </c>
      <c r="J60">
        <v>3337.21</v>
      </c>
      <c r="K60">
        <v>12251400</v>
      </c>
      <c r="L60">
        <v>9561600</v>
      </c>
      <c r="M60">
        <v>3385.719392</v>
      </c>
      <c r="N60">
        <v>1</v>
      </c>
      <c r="O60">
        <v>1</v>
      </c>
      <c r="P60">
        <v>59</v>
      </c>
      <c r="Q60">
        <v>0</v>
      </c>
      <c r="R60">
        <v>2600</v>
      </c>
      <c r="S60">
        <v>3353.41</v>
      </c>
      <c r="T60">
        <v>2600</v>
      </c>
      <c r="U60">
        <v>3364.19</v>
      </c>
      <c r="V60" s="2" t="s">
        <v>26</v>
      </c>
    </row>
    <row r="61" spans="1:22" x14ac:dyDescent="0.25">
      <c r="A61" s="2" t="s">
        <v>42</v>
      </c>
      <c r="B61" t="s">
        <v>66</v>
      </c>
      <c r="C61" s="2" t="s">
        <v>25</v>
      </c>
      <c r="D61">
        <v>3.06</v>
      </c>
      <c r="E61">
        <v>3.03</v>
      </c>
      <c r="F61">
        <v>1</v>
      </c>
      <c r="G61">
        <v>124664</v>
      </c>
      <c r="H61">
        <v>98</v>
      </c>
      <c r="I61">
        <v>3.08</v>
      </c>
      <c r="J61">
        <v>3.02</v>
      </c>
      <c r="K61">
        <v>8300000</v>
      </c>
      <c r="L61">
        <v>14045800</v>
      </c>
      <c r="M61">
        <v>3.0455450000000002</v>
      </c>
      <c r="N61">
        <v>0.99</v>
      </c>
      <c r="O61">
        <v>1</v>
      </c>
      <c r="P61">
        <v>61</v>
      </c>
      <c r="Q61">
        <v>0</v>
      </c>
      <c r="R61">
        <v>9777</v>
      </c>
      <c r="S61">
        <v>3.06</v>
      </c>
      <c r="T61">
        <v>40</v>
      </c>
      <c r="U61">
        <v>3.08</v>
      </c>
      <c r="V61" s="2" t="s">
        <v>26</v>
      </c>
    </row>
    <row r="62" spans="1:22" x14ac:dyDescent="0.25">
      <c r="A62" s="2" t="s">
        <v>62</v>
      </c>
      <c r="B62" t="s">
        <v>251</v>
      </c>
      <c r="C62" s="2" t="s">
        <v>124</v>
      </c>
      <c r="D62">
        <v>20.45</v>
      </c>
      <c r="E62">
        <v>20.25</v>
      </c>
      <c r="F62">
        <v>1</v>
      </c>
      <c r="G62">
        <v>1024</v>
      </c>
      <c r="H62">
        <v>2</v>
      </c>
      <c r="I62">
        <v>20.48</v>
      </c>
      <c r="J62">
        <v>20.45</v>
      </c>
      <c r="K62">
        <v>12575200</v>
      </c>
      <c r="L62">
        <v>13025200</v>
      </c>
      <c r="M62">
        <v>20.451786999999999</v>
      </c>
      <c r="N62">
        <v>0.99</v>
      </c>
      <c r="O62">
        <v>1</v>
      </c>
      <c r="P62">
        <v>60</v>
      </c>
      <c r="Q62">
        <v>0</v>
      </c>
      <c r="R62">
        <v>20000</v>
      </c>
      <c r="S62">
        <v>20.309999999999999</v>
      </c>
      <c r="T62">
        <v>20000</v>
      </c>
      <c r="U62">
        <v>20.37</v>
      </c>
      <c r="V62" s="2" t="s">
        <v>26</v>
      </c>
    </row>
    <row r="63" spans="1:22" x14ac:dyDescent="0.25">
      <c r="A63" s="2" t="s">
        <v>42</v>
      </c>
      <c r="B63" t="s">
        <v>171</v>
      </c>
      <c r="C63" s="2" t="s">
        <v>33</v>
      </c>
      <c r="D63">
        <v>67.040000000000006</v>
      </c>
      <c r="E63">
        <v>66.430000000000007</v>
      </c>
      <c r="F63">
        <v>1</v>
      </c>
      <c r="G63">
        <v>5368598</v>
      </c>
      <c r="H63">
        <v>20140</v>
      </c>
      <c r="I63">
        <v>69.05</v>
      </c>
      <c r="J63">
        <v>65.22</v>
      </c>
      <c r="K63">
        <v>13412400</v>
      </c>
      <c r="L63">
        <v>9052700</v>
      </c>
      <c r="M63">
        <v>67.463774000000001</v>
      </c>
      <c r="N63">
        <v>0.92</v>
      </c>
      <c r="O63">
        <v>1</v>
      </c>
      <c r="P63">
        <v>62</v>
      </c>
      <c r="Q63">
        <v>0</v>
      </c>
      <c r="R63">
        <v>589</v>
      </c>
      <c r="S63">
        <v>66.94</v>
      </c>
      <c r="T63">
        <v>6527</v>
      </c>
      <c r="U63">
        <v>66.98</v>
      </c>
      <c r="V63" s="2" t="s">
        <v>26</v>
      </c>
    </row>
    <row r="64" spans="1:22" x14ac:dyDescent="0.25">
      <c r="A64" s="2" t="s">
        <v>42</v>
      </c>
      <c r="B64" t="s">
        <v>53</v>
      </c>
      <c r="C64" s="2" t="s">
        <v>54</v>
      </c>
      <c r="D64">
        <v>12.31</v>
      </c>
      <c r="E64">
        <v>12.2</v>
      </c>
      <c r="F64">
        <v>1</v>
      </c>
      <c r="G64">
        <v>2071166</v>
      </c>
      <c r="H64">
        <v>8876</v>
      </c>
      <c r="I64">
        <v>12.57</v>
      </c>
      <c r="J64">
        <v>12.05</v>
      </c>
      <c r="K64">
        <v>13334700</v>
      </c>
      <c r="L64">
        <v>8545600</v>
      </c>
      <c r="M64">
        <v>12.383012000000001</v>
      </c>
      <c r="N64">
        <v>0.9</v>
      </c>
      <c r="O64">
        <v>1</v>
      </c>
      <c r="P64">
        <v>63</v>
      </c>
      <c r="Q64">
        <v>0</v>
      </c>
      <c r="R64">
        <v>3880</v>
      </c>
      <c r="S64">
        <v>12.28</v>
      </c>
      <c r="T64">
        <v>3293</v>
      </c>
      <c r="U64">
        <v>12.29</v>
      </c>
      <c r="V64" s="2" t="s">
        <v>26</v>
      </c>
    </row>
    <row r="65" spans="1:22" x14ac:dyDescent="0.25">
      <c r="A65" s="2" t="s">
        <v>42</v>
      </c>
      <c r="B65" t="s">
        <v>55</v>
      </c>
      <c r="C65" s="2" t="s">
        <v>54</v>
      </c>
      <c r="D65">
        <v>26.92</v>
      </c>
      <c r="E65">
        <v>26.68</v>
      </c>
      <c r="F65">
        <v>1</v>
      </c>
      <c r="G65">
        <v>1008807</v>
      </c>
      <c r="H65">
        <v>4752</v>
      </c>
      <c r="I65">
        <v>27.16</v>
      </c>
      <c r="J65">
        <v>26.33</v>
      </c>
      <c r="K65">
        <v>14080400</v>
      </c>
      <c r="L65">
        <v>8490700</v>
      </c>
      <c r="M65">
        <v>26.821142999999999</v>
      </c>
      <c r="N65">
        <v>0.9</v>
      </c>
      <c r="O65">
        <v>1</v>
      </c>
      <c r="P65">
        <v>64</v>
      </c>
      <c r="Q65">
        <v>0</v>
      </c>
      <c r="R65">
        <v>672</v>
      </c>
      <c r="S65">
        <v>26.92</v>
      </c>
      <c r="T65">
        <v>1486</v>
      </c>
      <c r="U65">
        <v>26.93</v>
      </c>
      <c r="V65" s="2" t="s">
        <v>26</v>
      </c>
    </row>
    <row r="66" spans="1:22" x14ac:dyDescent="0.25">
      <c r="A66" s="2" t="s">
        <v>28</v>
      </c>
      <c r="B66" t="s">
        <v>328</v>
      </c>
      <c r="C66" s="2" t="s">
        <v>25</v>
      </c>
      <c r="D66">
        <v>2461</v>
      </c>
      <c r="E66">
        <v>2440</v>
      </c>
      <c r="F66">
        <v>1</v>
      </c>
      <c r="G66">
        <v>61</v>
      </c>
      <c r="H66">
        <v>6</v>
      </c>
      <c r="I66">
        <v>2470</v>
      </c>
      <c r="J66">
        <v>2438</v>
      </c>
      <c r="K66">
        <v>13352100</v>
      </c>
      <c r="L66">
        <v>9370100</v>
      </c>
      <c r="M66">
        <v>2446.4972130000001</v>
      </c>
      <c r="N66">
        <v>0.86</v>
      </c>
      <c r="O66">
        <v>1</v>
      </c>
      <c r="P66">
        <v>65</v>
      </c>
      <c r="Q66">
        <v>0</v>
      </c>
      <c r="R66">
        <v>12300</v>
      </c>
      <c r="S66">
        <v>2430.41</v>
      </c>
      <c r="T66">
        <v>8200</v>
      </c>
      <c r="U66">
        <v>2508.7800000000002</v>
      </c>
      <c r="V66" s="2" t="s">
        <v>26</v>
      </c>
    </row>
    <row r="67" spans="1:22" x14ac:dyDescent="0.25">
      <c r="A67" s="2" t="s">
        <v>42</v>
      </c>
      <c r="B67" t="s">
        <v>95</v>
      </c>
      <c r="C67" s="2" t="s">
        <v>33</v>
      </c>
      <c r="D67">
        <v>63.78</v>
      </c>
      <c r="E67">
        <v>63.26</v>
      </c>
      <c r="F67">
        <v>1</v>
      </c>
      <c r="G67">
        <v>359179</v>
      </c>
      <c r="H67">
        <v>4237</v>
      </c>
      <c r="I67">
        <v>63.9</v>
      </c>
      <c r="J67">
        <v>62.71</v>
      </c>
      <c r="K67">
        <v>10203600</v>
      </c>
      <c r="L67">
        <v>8361200</v>
      </c>
      <c r="M67">
        <v>63.592790999999998</v>
      </c>
      <c r="N67">
        <v>0.82</v>
      </c>
      <c r="O67">
        <v>1</v>
      </c>
      <c r="P67">
        <v>67</v>
      </c>
      <c r="Q67">
        <v>0</v>
      </c>
      <c r="R67">
        <v>261</v>
      </c>
      <c r="S67">
        <v>63.78</v>
      </c>
      <c r="T67">
        <v>1296</v>
      </c>
      <c r="U67">
        <v>63.79</v>
      </c>
      <c r="V67" s="2" t="s">
        <v>26</v>
      </c>
    </row>
    <row r="68" spans="1:22" x14ac:dyDescent="0.25">
      <c r="A68" s="2" t="s">
        <v>62</v>
      </c>
      <c r="B68" t="s">
        <v>226</v>
      </c>
      <c r="C68" s="2" t="s">
        <v>94</v>
      </c>
      <c r="D68">
        <v>45.71</v>
      </c>
      <c r="E68">
        <v>45.34</v>
      </c>
      <c r="F68">
        <v>1</v>
      </c>
      <c r="G68">
        <v>5644567</v>
      </c>
      <c r="H68">
        <v>483</v>
      </c>
      <c r="I68">
        <v>46.16</v>
      </c>
      <c r="J68">
        <v>45</v>
      </c>
      <c r="K68">
        <v>13310700</v>
      </c>
      <c r="L68">
        <v>9014000</v>
      </c>
      <c r="M68">
        <v>45.661417999999998</v>
      </c>
      <c r="N68">
        <v>0.82</v>
      </c>
      <c r="O68">
        <v>1</v>
      </c>
      <c r="P68">
        <v>66</v>
      </c>
      <c r="Q68">
        <v>0</v>
      </c>
      <c r="R68">
        <v>22405</v>
      </c>
      <c r="S68">
        <v>45.7</v>
      </c>
      <c r="T68">
        <v>64700</v>
      </c>
      <c r="U68">
        <v>45.79</v>
      </c>
      <c r="V68" s="2" t="s">
        <v>26</v>
      </c>
    </row>
    <row r="69" spans="1:22" x14ac:dyDescent="0.25">
      <c r="A69" s="2" t="s">
        <v>42</v>
      </c>
      <c r="B69" t="s">
        <v>241</v>
      </c>
      <c r="C69" s="2" t="s">
        <v>25</v>
      </c>
      <c r="D69">
        <v>222.05</v>
      </c>
      <c r="E69">
        <v>220.25</v>
      </c>
      <c r="F69">
        <v>1</v>
      </c>
      <c r="G69">
        <v>191673</v>
      </c>
      <c r="H69">
        <v>5071</v>
      </c>
      <c r="I69">
        <v>231.87</v>
      </c>
      <c r="J69">
        <v>215.58</v>
      </c>
      <c r="K69">
        <v>10532200</v>
      </c>
      <c r="L69">
        <v>9035800</v>
      </c>
      <c r="M69">
        <v>225.28073800000001</v>
      </c>
      <c r="N69">
        <v>0.82</v>
      </c>
      <c r="O69">
        <v>1</v>
      </c>
      <c r="P69">
        <v>68</v>
      </c>
      <c r="Q69">
        <v>0</v>
      </c>
      <c r="R69">
        <v>99</v>
      </c>
      <c r="S69">
        <v>221.93</v>
      </c>
      <c r="T69">
        <v>252</v>
      </c>
      <c r="U69">
        <v>223.07</v>
      </c>
      <c r="V69" s="2" t="s">
        <v>26</v>
      </c>
    </row>
    <row r="70" spans="1:22" x14ac:dyDescent="0.25">
      <c r="A70" s="2" t="s">
        <v>42</v>
      </c>
      <c r="B70" t="s">
        <v>196</v>
      </c>
      <c r="C70" s="2" t="s">
        <v>54</v>
      </c>
      <c r="D70">
        <v>26.41</v>
      </c>
      <c r="E70">
        <v>26.2</v>
      </c>
      <c r="F70">
        <v>1</v>
      </c>
      <c r="G70">
        <v>1912956</v>
      </c>
      <c r="H70">
        <v>10333</v>
      </c>
      <c r="I70">
        <v>26.68</v>
      </c>
      <c r="J70">
        <v>26</v>
      </c>
      <c r="K70">
        <v>13441300</v>
      </c>
      <c r="L70">
        <v>8351600</v>
      </c>
      <c r="M70">
        <v>26.435603</v>
      </c>
      <c r="N70">
        <v>0.8</v>
      </c>
      <c r="O70">
        <v>1</v>
      </c>
      <c r="P70">
        <v>69</v>
      </c>
      <c r="Q70">
        <v>0</v>
      </c>
      <c r="R70">
        <v>1400</v>
      </c>
      <c r="S70">
        <v>26.43</v>
      </c>
      <c r="T70">
        <v>7017</v>
      </c>
      <c r="U70">
        <v>26.44</v>
      </c>
      <c r="V70" s="2" t="s">
        <v>26</v>
      </c>
    </row>
    <row r="71" spans="1:22" x14ac:dyDescent="0.25">
      <c r="A71" s="2" t="s">
        <v>62</v>
      </c>
      <c r="B71" t="s">
        <v>129</v>
      </c>
      <c r="C71" s="2" t="s">
        <v>94</v>
      </c>
      <c r="D71">
        <v>39.119999999999997</v>
      </c>
      <c r="E71">
        <v>38.82</v>
      </c>
      <c r="F71">
        <v>1</v>
      </c>
      <c r="G71">
        <v>537596</v>
      </c>
      <c r="H71">
        <v>24</v>
      </c>
      <c r="I71">
        <v>39.53</v>
      </c>
      <c r="J71">
        <v>38.5</v>
      </c>
      <c r="K71">
        <v>13141600</v>
      </c>
      <c r="L71">
        <v>8300000</v>
      </c>
      <c r="M71">
        <v>39.170850999999999</v>
      </c>
      <c r="N71">
        <v>0.77</v>
      </c>
      <c r="O71">
        <v>1</v>
      </c>
      <c r="P71">
        <v>70</v>
      </c>
      <c r="Q71">
        <v>0</v>
      </c>
      <c r="R71">
        <v>65148</v>
      </c>
      <c r="S71">
        <v>39.17</v>
      </c>
      <c r="T71">
        <v>200</v>
      </c>
      <c r="U71">
        <v>39.229999999999997</v>
      </c>
      <c r="V71" s="2" t="s">
        <v>26</v>
      </c>
    </row>
    <row r="72" spans="1:22" x14ac:dyDescent="0.25">
      <c r="A72" s="2" t="s">
        <v>42</v>
      </c>
      <c r="B72" t="s">
        <v>98</v>
      </c>
      <c r="C72" s="2" t="s">
        <v>33</v>
      </c>
      <c r="D72">
        <v>1.4</v>
      </c>
      <c r="E72">
        <v>1.39</v>
      </c>
      <c r="F72">
        <v>1</v>
      </c>
      <c r="G72">
        <v>15632</v>
      </c>
      <c r="H72">
        <v>212</v>
      </c>
      <c r="I72">
        <v>1.4</v>
      </c>
      <c r="J72">
        <v>1.35</v>
      </c>
      <c r="K72">
        <v>13271800</v>
      </c>
      <c r="L72">
        <v>8315000</v>
      </c>
      <c r="M72">
        <v>1.3901680000000001</v>
      </c>
      <c r="N72">
        <v>0.72</v>
      </c>
      <c r="O72">
        <v>1</v>
      </c>
      <c r="P72">
        <v>72</v>
      </c>
      <c r="Q72">
        <v>0</v>
      </c>
      <c r="R72">
        <v>31</v>
      </c>
      <c r="S72">
        <v>1.36</v>
      </c>
      <c r="T72">
        <v>1010</v>
      </c>
      <c r="U72">
        <v>1.4</v>
      </c>
      <c r="V72" s="2" t="s">
        <v>26</v>
      </c>
    </row>
    <row r="73" spans="1:22" x14ac:dyDescent="0.25">
      <c r="A73" s="2" t="s">
        <v>42</v>
      </c>
      <c r="B73" t="s">
        <v>203</v>
      </c>
      <c r="C73" s="2" t="s">
        <v>204</v>
      </c>
      <c r="D73">
        <v>36.57</v>
      </c>
      <c r="E73">
        <v>36.31</v>
      </c>
      <c r="F73">
        <v>1</v>
      </c>
      <c r="G73">
        <v>55514</v>
      </c>
      <c r="H73">
        <v>939</v>
      </c>
      <c r="I73">
        <v>36.6</v>
      </c>
      <c r="J73">
        <v>35.51</v>
      </c>
      <c r="K73">
        <v>8320900</v>
      </c>
      <c r="L73">
        <v>9034300</v>
      </c>
      <c r="M73">
        <v>36.053303999999997</v>
      </c>
      <c r="N73">
        <v>0.72</v>
      </c>
      <c r="O73">
        <v>1</v>
      </c>
      <c r="P73">
        <v>71</v>
      </c>
      <c r="Q73">
        <v>0</v>
      </c>
      <c r="R73">
        <v>1602</v>
      </c>
      <c r="S73">
        <v>36.32</v>
      </c>
      <c r="T73">
        <v>205</v>
      </c>
      <c r="U73">
        <v>36.54</v>
      </c>
      <c r="V73" s="2" t="s">
        <v>26</v>
      </c>
    </row>
    <row r="74" spans="1:22" x14ac:dyDescent="0.25">
      <c r="A74" s="2" t="s">
        <v>42</v>
      </c>
      <c r="B74" t="s">
        <v>73</v>
      </c>
      <c r="C74" s="2" t="s">
        <v>74</v>
      </c>
      <c r="D74">
        <v>1.43</v>
      </c>
      <c r="E74">
        <v>1.42</v>
      </c>
      <c r="F74">
        <v>1</v>
      </c>
      <c r="G74">
        <v>146126</v>
      </c>
      <c r="H74">
        <v>130</v>
      </c>
      <c r="I74">
        <v>1.46</v>
      </c>
      <c r="J74">
        <v>1.35</v>
      </c>
      <c r="K74">
        <v>8595600</v>
      </c>
      <c r="L74">
        <v>10170600</v>
      </c>
      <c r="M74">
        <v>1.4048799999999999</v>
      </c>
      <c r="N74">
        <v>0.7</v>
      </c>
      <c r="O74">
        <v>1</v>
      </c>
      <c r="P74">
        <v>73</v>
      </c>
      <c r="Q74">
        <v>0</v>
      </c>
      <c r="R74">
        <v>29338</v>
      </c>
      <c r="S74">
        <v>1.41</v>
      </c>
      <c r="T74">
        <v>1546</v>
      </c>
      <c r="U74">
        <v>1.43</v>
      </c>
      <c r="V74" s="2" t="s">
        <v>26</v>
      </c>
    </row>
    <row r="75" spans="1:22" x14ac:dyDescent="0.25">
      <c r="A75" s="2" t="s">
        <v>28</v>
      </c>
      <c r="B75" t="s">
        <v>262</v>
      </c>
      <c r="C75" s="2" t="s">
        <v>25</v>
      </c>
      <c r="D75">
        <v>1627.74</v>
      </c>
      <c r="E75">
        <v>1616.93</v>
      </c>
      <c r="F75">
        <v>1</v>
      </c>
      <c r="G75">
        <v>2585</v>
      </c>
      <c r="H75">
        <v>17</v>
      </c>
      <c r="I75">
        <v>1629.09</v>
      </c>
      <c r="J75">
        <v>1615.43</v>
      </c>
      <c r="K75">
        <v>13570000</v>
      </c>
      <c r="L75">
        <v>10544500</v>
      </c>
      <c r="M75">
        <v>1625.5533339999999</v>
      </c>
      <c r="N75">
        <v>0.67</v>
      </c>
      <c r="O75">
        <v>1</v>
      </c>
      <c r="P75">
        <v>74</v>
      </c>
      <c r="Q75">
        <v>0</v>
      </c>
      <c r="R75">
        <v>12200</v>
      </c>
      <c r="S75">
        <v>1622.41</v>
      </c>
      <c r="T75">
        <v>6100</v>
      </c>
      <c r="U75">
        <v>1632.79</v>
      </c>
      <c r="V75" s="2" t="s">
        <v>26</v>
      </c>
    </row>
    <row r="76" spans="1:22" x14ac:dyDescent="0.25">
      <c r="A76" s="2" t="s">
        <v>28</v>
      </c>
      <c r="B76" t="s">
        <v>170</v>
      </c>
      <c r="C76" s="2" t="s">
        <v>25</v>
      </c>
      <c r="D76">
        <v>3129</v>
      </c>
      <c r="E76">
        <v>3108.94</v>
      </c>
      <c r="F76">
        <v>1</v>
      </c>
      <c r="G76">
        <v>424</v>
      </c>
      <c r="H76">
        <v>6</v>
      </c>
      <c r="I76">
        <v>3129.99</v>
      </c>
      <c r="J76">
        <v>3108.95</v>
      </c>
      <c r="K76">
        <v>11092700</v>
      </c>
      <c r="L76">
        <v>9515100</v>
      </c>
      <c r="M76">
        <v>3123.5781849999998</v>
      </c>
      <c r="N76">
        <v>0.65</v>
      </c>
      <c r="O76">
        <v>1</v>
      </c>
      <c r="P76">
        <v>75</v>
      </c>
      <c r="Q76">
        <v>0</v>
      </c>
      <c r="R76">
        <v>6400</v>
      </c>
      <c r="S76">
        <v>3110.01</v>
      </c>
      <c r="T76">
        <v>6400</v>
      </c>
      <c r="U76">
        <v>3124.99</v>
      </c>
      <c r="V76" s="2" t="s">
        <v>26</v>
      </c>
    </row>
    <row r="77" spans="1:22" x14ac:dyDescent="0.25">
      <c r="A77" s="2" t="s">
        <v>23</v>
      </c>
      <c r="B77" t="s">
        <v>88</v>
      </c>
      <c r="C77" s="2" t="s">
        <v>25</v>
      </c>
      <c r="D77">
        <v>5360</v>
      </c>
      <c r="E77">
        <v>5326</v>
      </c>
      <c r="F77">
        <v>1</v>
      </c>
      <c r="G77">
        <v>509</v>
      </c>
      <c r="H77">
        <v>16</v>
      </c>
      <c r="I77">
        <v>5445.07</v>
      </c>
      <c r="J77">
        <v>5310</v>
      </c>
      <c r="K77">
        <v>14071500</v>
      </c>
      <c r="L77">
        <v>8385200</v>
      </c>
      <c r="M77">
        <v>5348.1674460000004</v>
      </c>
      <c r="N77">
        <v>0.64</v>
      </c>
      <c r="O77">
        <v>1</v>
      </c>
      <c r="P77">
        <v>76</v>
      </c>
      <c r="Q77">
        <v>0</v>
      </c>
      <c r="R77">
        <v>600</v>
      </c>
      <c r="S77">
        <v>5345.01</v>
      </c>
      <c r="T77">
        <v>900</v>
      </c>
      <c r="U77">
        <v>5412.68</v>
      </c>
      <c r="V77" s="2" t="s">
        <v>26</v>
      </c>
    </row>
    <row r="78" spans="1:22" x14ac:dyDescent="0.25">
      <c r="A78" s="2" t="s">
        <v>62</v>
      </c>
      <c r="B78" t="s">
        <v>310</v>
      </c>
      <c r="C78" s="2" t="s">
        <v>311</v>
      </c>
      <c r="D78">
        <v>35.020000000000003</v>
      </c>
      <c r="E78">
        <v>34.799999999999997</v>
      </c>
      <c r="F78">
        <v>1</v>
      </c>
      <c r="G78">
        <v>836</v>
      </c>
      <c r="H78">
        <v>35</v>
      </c>
      <c r="I78">
        <v>35.229999999999997</v>
      </c>
      <c r="J78">
        <v>34.450000000000003</v>
      </c>
      <c r="K78">
        <v>13171400</v>
      </c>
      <c r="L78">
        <v>9112500</v>
      </c>
      <c r="M78">
        <v>35.035896999999999</v>
      </c>
      <c r="N78">
        <v>0.63</v>
      </c>
      <c r="O78">
        <v>1</v>
      </c>
      <c r="P78">
        <v>77</v>
      </c>
      <c r="Q78">
        <v>0</v>
      </c>
      <c r="R78">
        <v>2800</v>
      </c>
      <c r="S78">
        <v>34.96</v>
      </c>
      <c r="T78">
        <v>2848</v>
      </c>
      <c r="U78">
        <v>35.03</v>
      </c>
      <c r="V78" s="2" t="s">
        <v>26</v>
      </c>
    </row>
    <row r="79" spans="1:22" x14ac:dyDescent="0.25">
      <c r="A79" s="2" t="s">
        <v>107</v>
      </c>
      <c r="B79" t="s">
        <v>143</v>
      </c>
      <c r="C79" s="2" t="s">
        <v>139</v>
      </c>
      <c r="D79">
        <v>8.06</v>
      </c>
      <c r="E79">
        <v>8.01</v>
      </c>
      <c r="F79">
        <v>1</v>
      </c>
      <c r="G79">
        <v>8541</v>
      </c>
      <c r="H79">
        <v>150</v>
      </c>
      <c r="I79">
        <v>8.11</v>
      </c>
      <c r="J79">
        <v>7.91</v>
      </c>
      <c r="K79">
        <v>8300000</v>
      </c>
      <c r="L79">
        <v>12144800</v>
      </c>
      <c r="M79">
        <v>8.0126190000000008</v>
      </c>
      <c r="N79">
        <v>0.62</v>
      </c>
      <c r="O79">
        <v>1</v>
      </c>
      <c r="P79">
        <v>78</v>
      </c>
      <c r="Q79">
        <v>0</v>
      </c>
      <c r="R79">
        <v>304</v>
      </c>
      <c r="S79">
        <v>8.0500000000000007</v>
      </c>
      <c r="T79">
        <v>411</v>
      </c>
      <c r="U79">
        <v>8.08</v>
      </c>
      <c r="V79" s="2" t="s">
        <v>26</v>
      </c>
    </row>
    <row r="80" spans="1:22" x14ac:dyDescent="0.25">
      <c r="A80" s="2" t="s">
        <v>28</v>
      </c>
      <c r="B80" t="s">
        <v>84</v>
      </c>
      <c r="C80" s="2" t="s">
        <v>25</v>
      </c>
      <c r="D80">
        <v>1419</v>
      </c>
      <c r="E80">
        <v>1410.64</v>
      </c>
      <c r="F80">
        <v>1</v>
      </c>
      <c r="G80">
        <v>230</v>
      </c>
      <c r="H80">
        <v>6</v>
      </c>
      <c r="I80">
        <v>1420.99</v>
      </c>
      <c r="J80">
        <v>1419</v>
      </c>
      <c r="K80">
        <v>10065100</v>
      </c>
      <c r="L80">
        <v>13191600</v>
      </c>
      <c r="M80">
        <v>1419.034609</v>
      </c>
      <c r="N80">
        <v>0.59</v>
      </c>
      <c r="O80">
        <v>1</v>
      </c>
      <c r="P80">
        <v>79</v>
      </c>
      <c r="Q80">
        <v>0</v>
      </c>
      <c r="R80">
        <v>14000</v>
      </c>
      <c r="S80">
        <v>1390.83</v>
      </c>
      <c r="T80">
        <v>7000</v>
      </c>
      <c r="U80">
        <v>1420.99</v>
      </c>
      <c r="V80" s="2" t="s">
        <v>26</v>
      </c>
    </row>
    <row r="81" spans="1:22" x14ac:dyDescent="0.25">
      <c r="A81" s="2" t="s">
        <v>42</v>
      </c>
      <c r="B81" t="s">
        <v>134</v>
      </c>
      <c r="C81" s="2" t="s">
        <v>135</v>
      </c>
      <c r="D81">
        <v>109.64</v>
      </c>
      <c r="E81">
        <v>109</v>
      </c>
      <c r="F81">
        <v>1</v>
      </c>
      <c r="G81">
        <v>1099</v>
      </c>
      <c r="H81">
        <v>36</v>
      </c>
      <c r="I81">
        <v>109.64</v>
      </c>
      <c r="J81">
        <v>104</v>
      </c>
      <c r="K81">
        <v>13201900</v>
      </c>
      <c r="L81">
        <v>11262800</v>
      </c>
      <c r="M81">
        <v>104.670475</v>
      </c>
      <c r="N81">
        <v>0.59</v>
      </c>
      <c r="O81">
        <v>1</v>
      </c>
      <c r="P81">
        <v>81</v>
      </c>
      <c r="Q81">
        <v>0</v>
      </c>
      <c r="R81">
        <v>100</v>
      </c>
      <c r="S81">
        <v>103</v>
      </c>
      <c r="T81">
        <v>1</v>
      </c>
      <c r="U81">
        <v>108</v>
      </c>
      <c r="V81" s="2" t="s">
        <v>26</v>
      </c>
    </row>
    <row r="82" spans="1:22" x14ac:dyDescent="0.25">
      <c r="A82" s="2" t="s">
        <v>28</v>
      </c>
      <c r="B82" t="s">
        <v>282</v>
      </c>
      <c r="C82" s="2" t="s">
        <v>25</v>
      </c>
      <c r="D82">
        <v>1393.06</v>
      </c>
      <c r="E82">
        <v>1384.88</v>
      </c>
      <c r="F82">
        <v>1</v>
      </c>
      <c r="G82">
        <v>3</v>
      </c>
      <c r="H82">
        <v>2</v>
      </c>
      <c r="I82">
        <v>1393.06</v>
      </c>
      <c r="J82">
        <v>1377</v>
      </c>
      <c r="K82">
        <v>11462400</v>
      </c>
      <c r="L82">
        <v>10354300</v>
      </c>
      <c r="M82">
        <v>1387.7066669999999</v>
      </c>
      <c r="N82">
        <v>0.59</v>
      </c>
      <c r="O82">
        <v>1</v>
      </c>
      <c r="P82">
        <v>80</v>
      </c>
      <c r="Q82">
        <v>0</v>
      </c>
      <c r="R82">
        <v>1400</v>
      </c>
      <c r="S82">
        <v>1370.01</v>
      </c>
      <c r="T82">
        <v>2100</v>
      </c>
      <c r="U82">
        <v>1599.99</v>
      </c>
      <c r="V82" s="2" t="s">
        <v>26</v>
      </c>
    </row>
    <row r="83" spans="1:22" x14ac:dyDescent="0.25">
      <c r="A83" s="2" t="s">
        <v>28</v>
      </c>
      <c r="B83" t="s">
        <v>184</v>
      </c>
      <c r="C83" s="2" t="s">
        <v>77</v>
      </c>
      <c r="D83">
        <v>2055.35</v>
      </c>
      <c r="E83">
        <v>2043.57</v>
      </c>
      <c r="F83">
        <v>1</v>
      </c>
      <c r="G83">
        <v>123034</v>
      </c>
      <c r="H83">
        <v>6</v>
      </c>
      <c r="I83">
        <v>2055.79</v>
      </c>
      <c r="J83">
        <v>2047.51</v>
      </c>
      <c r="K83">
        <v>14040700</v>
      </c>
      <c r="L83">
        <v>13084700</v>
      </c>
      <c r="M83">
        <v>2048.5959549999998</v>
      </c>
      <c r="N83">
        <v>0.57999999999999996</v>
      </c>
      <c r="O83">
        <v>1</v>
      </c>
      <c r="P83">
        <v>82</v>
      </c>
      <c r="Q83">
        <v>0</v>
      </c>
      <c r="R83">
        <v>1079</v>
      </c>
      <c r="S83">
        <v>2048.89</v>
      </c>
      <c r="T83">
        <v>910</v>
      </c>
      <c r="U83">
        <v>2053.5</v>
      </c>
      <c r="V83" s="2" t="s">
        <v>26</v>
      </c>
    </row>
    <row r="84" spans="1:22" x14ac:dyDescent="0.25">
      <c r="A84" s="2" t="s">
        <v>28</v>
      </c>
      <c r="B84" t="s">
        <v>261</v>
      </c>
      <c r="C84" s="2" t="s">
        <v>25</v>
      </c>
      <c r="D84">
        <v>2207.69</v>
      </c>
      <c r="E84">
        <v>2195</v>
      </c>
      <c r="F84">
        <v>1</v>
      </c>
      <c r="G84">
        <v>615936</v>
      </c>
      <c r="H84">
        <v>138</v>
      </c>
      <c r="I84">
        <v>2208.6799999999998</v>
      </c>
      <c r="J84">
        <v>2190.19</v>
      </c>
      <c r="K84">
        <v>14164700</v>
      </c>
      <c r="L84">
        <v>11261500</v>
      </c>
      <c r="M84">
        <v>2198.840357</v>
      </c>
      <c r="N84">
        <v>0.57999999999999996</v>
      </c>
      <c r="O84">
        <v>1</v>
      </c>
      <c r="P84">
        <v>83</v>
      </c>
      <c r="Q84">
        <v>0</v>
      </c>
      <c r="R84">
        <v>200</v>
      </c>
      <c r="S84">
        <v>2205.79</v>
      </c>
      <c r="T84">
        <v>36200</v>
      </c>
      <c r="U84">
        <v>2207.4699999999998</v>
      </c>
      <c r="V84" s="2" t="s">
        <v>26</v>
      </c>
    </row>
    <row r="85" spans="1:22" x14ac:dyDescent="0.25">
      <c r="A85" s="2" t="s">
        <v>42</v>
      </c>
      <c r="B85" t="s">
        <v>321</v>
      </c>
      <c r="C85" s="2" t="s">
        <v>25</v>
      </c>
      <c r="D85">
        <v>73.150000000000006</v>
      </c>
      <c r="E85">
        <v>72.739999999999995</v>
      </c>
      <c r="F85">
        <v>1</v>
      </c>
      <c r="G85">
        <v>6231776</v>
      </c>
      <c r="H85">
        <v>24057</v>
      </c>
      <c r="I85">
        <v>73.69</v>
      </c>
      <c r="J85">
        <v>71.81</v>
      </c>
      <c r="K85">
        <v>13403100</v>
      </c>
      <c r="L85">
        <v>8472800</v>
      </c>
      <c r="M85">
        <v>72.942227000000003</v>
      </c>
      <c r="N85">
        <v>0.56000000000000005</v>
      </c>
      <c r="O85">
        <v>1</v>
      </c>
      <c r="P85">
        <v>84</v>
      </c>
      <c r="Q85">
        <v>0</v>
      </c>
      <c r="R85">
        <v>3300</v>
      </c>
      <c r="S85">
        <v>73.13</v>
      </c>
      <c r="T85">
        <v>2935</v>
      </c>
      <c r="U85">
        <v>73.180000000000007</v>
      </c>
      <c r="V85" s="2" t="s">
        <v>26</v>
      </c>
    </row>
    <row r="86" spans="1:22" x14ac:dyDescent="0.25">
      <c r="A86" s="2" t="s">
        <v>92</v>
      </c>
      <c r="B86" t="s">
        <v>116</v>
      </c>
      <c r="C86" s="2" t="s">
        <v>117</v>
      </c>
      <c r="D86">
        <v>18.861000000000001</v>
      </c>
      <c r="E86">
        <v>18.757999999999999</v>
      </c>
      <c r="F86">
        <v>1</v>
      </c>
      <c r="G86">
        <v>46387</v>
      </c>
      <c r="H86">
        <v>9</v>
      </c>
      <c r="I86">
        <v>18.861000000000001</v>
      </c>
      <c r="J86">
        <v>18.736999999999998</v>
      </c>
      <c r="K86">
        <v>13464100</v>
      </c>
      <c r="L86">
        <v>8532400</v>
      </c>
      <c r="M86">
        <v>18.825164999999998</v>
      </c>
      <c r="N86">
        <v>0.55000000000000004</v>
      </c>
      <c r="O86">
        <v>1</v>
      </c>
      <c r="P86">
        <v>85</v>
      </c>
      <c r="Q86">
        <v>0</v>
      </c>
      <c r="R86">
        <v>100</v>
      </c>
      <c r="S86">
        <v>18.82</v>
      </c>
      <c r="T86">
        <v>101</v>
      </c>
      <c r="U86">
        <v>19.170000000000002</v>
      </c>
      <c r="V86" s="2" t="s">
        <v>26</v>
      </c>
    </row>
    <row r="87" spans="1:22" x14ac:dyDescent="0.25">
      <c r="A87" s="2" t="s">
        <v>42</v>
      </c>
      <c r="B87" t="s">
        <v>253</v>
      </c>
      <c r="C87" s="2" t="s">
        <v>25</v>
      </c>
      <c r="D87">
        <v>83.56</v>
      </c>
      <c r="E87">
        <v>83.19</v>
      </c>
      <c r="F87">
        <v>1</v>
      </c>
      <c r="G87">
        <v>1133386</v>
      </c>
      <c r="H87">
        <v>6020</v>
      </c>
      <c r="I87">
        <v>85.54</v>
      </c>
      <c r="J87">
        <v>83.08</v>
      </c>
      <c r="K87">
        <v>9581900</v>
      </c>
      <c r="L87">
        <v>9220000</v>
      </c>
      <c r="M87">
        <v>83.939486000000002</v>
      </c>
      <c r="N87">
        <v>0.44</v>
      </c>
      <c r="O87">
        <v>1</v>
      </c>
      <c r="P87">
        <v>86</v>
      </c>
      <c r="Q87">
        <v>0</v>
      </c>
      <c r="R87">
        <v>1500</v>
      </c>
      <c r="S87">
        <v>83.45</v>
      </c>
      <c r="T87">
        <v>3349</v>
      </c>
      <c r="U87">
        <v>83.57</v>
      </c>
      <c r="V87" s="2" t="s">
        <v>26</v>
      </c>
    </row>
    <row r="88" spans="1:22" x14ac:dyDescent="0.25">
      <c r="A88" s="2" t="s">
        <v>28</v>
      </c>
      <c r="B88" t="s">
        <v>183</v>
      </c>
      <c r="C88" s="2" t="s">
        <v>25</v>
      </c>
      <c r="D88">
        <v>635.80999999999995</v>
      </c>
      <c r="E88">
        <v>633.41999999999996</v>
      </c>
      <c r="F88">
        <v>1</v>
      </c>
      <c r="G88">
        <v>203</v>
      </c>
      <c r="H88">
        <v>9</v>
      </c>
      <c r="I88">
        <v>638</v>
      </c>
      <c r="J88">
        <v>631.20000000000005</v>
      </c>
      <c r="K88">
        <v>11535600</v>
      </c>
      <c r="L88">
        <v>9053700</v>
      </c>
      <c r="M88">
        <v>633.09916199999998</v>
      </c>
      <c r="N88">
        <v>0.38</v>
      </c>
      <c r="O88">
        <v>1</v>
      </c>
      <c r="P88">
        <v>87</v>
      </c>
      <c r="Q88">
        <v>0</v>
      </c>
      <c r="R88">
        <v>52100</v>
      </c>
      <c r="S88">
        <v>633.89</v>
      </c>
      <c r="T88">
        <v>31400</v>
      </c>
      <c r="U88">
        <v>652.94000000000005</v>
      </c>
      <c r="V88" s="2" t="s">
        <v>26</v>
      </c>
    </row>
    <row r="89" spans="1:22" x14ac:dyDescent="0.25">
      <c r="A89" s="2" t="s">
        <v>28</v>
      </c>
      <c r="B89" t="s">
        <v>318</v>
      </c>
      <c r="C89" s="2" t="s">
        <v>77</v>
      </c>
      <c r="D89">
        <v>1343.5</v>
      </c>
      <c r="E89">
        <v>1339.15</v>
      </c>
      <c r="F89">
        <v>1</v>
      </c>
      <c r="G89">
        <v>32991</v>
      </c>
      <c r="H89">
        <v>28</v>
      </c>
      <c r="I89">
        <v>1351.59</v>
      </c>
      <c r="J89">
        <v>1325</v>
      </c>
      <c r="K89">
        <v>14114200</v>
      </c>
      <c r="L89">
        <v>9214100</v>
      </c>
      <c r="M89">
        <v>1328.3074260000001</v>
      </c>
      <c r="N89">
        <v>0.32</v>
      </c>
      <c r="O89">
        <v>1</v>
      </c>
      <c r="P89">
        <v>88</v>
      </c>
      <c r="Q89">
        <v>0</v>
      </c>
      <c r="R89">
        <v>1697</v>
      </c>
      <c r="S89">
        <v>1343.5</v>
      </c>
      <c r="T89">
        <v>366</v>
      </c>
      <c r="U89">
        <v>1349.67</v>
      </c>
      <c r="V89" s="2" t="s">
        <v>26</v>
      </c>
    </row>
    <row r="90" spans="1:22" x14ac:dyDescent="0.25">
      <c r="A90" s="2" t="s">
        <v>23</v>
      </c>
      <c r="B90" t="s">
        <v>242</v>
      </c>
      <c r="C90" s="2" t="s">
        <v>25</v>
      </c>
      <c r="D90">
        <v>837</v>
      </c>
      <c r="E90">
        <v>835</v>
      </c>
      <c r="F90">
        <v>1</v>
      </c>
      <c r="G90">
        <v>290</v>
      </c>
      <c r="H90">
        <v>21</v>
      </c>
      <c r="I90">
        <v>846.87</v>
      </c>
      <c r="J90">
        <v>833.69</v>
      </c>
      <c r="K90">
        <v>11482800</v>
      </c>
      <c r="L90">
        <v>8300100</v>
      </c>
      <c r="M90">
        <v>837.25320599999998</v>
      </c>
      <c r="N90">
        <v>0.24</v>
      </c>
      <c r="O90">
        <v>1</v>
      </c>
      <c r="P90">
        <v>89</v>
      </c>
      <c r="Q90">
        <v>0</v>
      </c>
      <c r="R90">
        <v>15600</v>
      </c>
      <c r="S90">
        <v>836.17</v>
      </c>
      <c r="T90">
        <v>15600</v>
      </c>
      <c r="U90">
        <v>842.86</v>
      </c>
      <c r="V90" s="2" t="s">
        <v>26</v>
      </c>
    </row>
    <row r="91" spans="1:22" x14ac:dyDescent="0.25">
      <c r="A91" s="2" t="s">
        <v>42</v>
      </c>
      <c r="B91" t="s">
        <v>243</v>
      </c>
      <c r="C91" s="2" t="s">
        <v>25</v>
      </c>
      <c r="D91">
        <v>132.84</v>
      </c>
      <c r="E91">
        <v>132.52000000000001</v>
      </c>
      <c r="F91">
        <v>1</v>
      </c>
      <c r="G91">
        <v>621741</v>
      </c>
      <c r="H91">
        <v>7999</v>
      </c>
      <c r="I91">
        <v>135.33000000000001</v>
      </c>
      <c r="J91">
        <v>131</v>
      </c>
      <c r="K91">
        <v>10521500</v>
      </c>
      <c r="L91">
        <v>8545300</v>
      </c>
      <c r="M91">
        <v>133.142697</v>
      </c>
      <c r="N91">
        <v>0.24</v>
      </c>
      <c r="O91">
        <v>1</v>
      </c>
      <c r="P91">
        <v>90</v>
      </c>
      <c r="Q91">
        <v>0</v>
      </c>
      <c r="R91">
        <v>50</v>
      </c>
      <c r="S91">
        <v>132.72</v>
      </c>
      <c r="T91">
        <v>300</v>
      </c>
      <c r="U91">
        <v>132.76</v>
      </c>
      <c r="V91" s="2" t="s">
        <v>26</v>
      </c>
    </row>
    <row r="92" spans="1:22" x14ac:dyDescent="0.25">
      <c r="A92" s="2" t="s">
        <v>42</v>
      </c>
      <c r="B92" t="s">
        <v>164</v>
      </c>
      <c r="C92" s="2" t="s">
        <v>25</v>
      </c>
      <c r="D92">
        <v>17.27</v>
      </c>
      <c r="E92">
        <v>17.23</v>
      </c>
      <c r="F92">
        <v>1</v>
      </c>
      <c r="G92">
        <v>4216035</v>
      </c>
      <c r="H92">
        <v>9341</v>
      </c>
      <c r="I92">
        <v>17.43</v>
      </c>
      <c r="J92">
        <v>17.02</v>
      </c>
      <c r="K92">
        <v>11040800</v>
      </c>
      <c r="L92">
        <v>9025000</v>
      </c>
      <c r="M92">
        <v>17.368544</v>
      </c>
      <c r="N92">
        <v>0.23</v>
      </c>
      <c r="O92">
        <v>1</v>
      </c>
      <c r="P92">
        <v>91</v>
      </c>
      <c r="Q92">
        <v>0</v>
      </c>
      <c r="R92">
        <v>17400</v>
      </c>
      <c r="S92">
        <v>17.27</v>
      </c>
      <c r="T92">
        <v>3047</v>
      </c>
      <c r="U92">
        <v>17.29</v>
      </c>
      <c r="V92" s="2" t="s">
        <v>26</v>
      </c>
    </row>
    <row r="93" spans="1:22" x14ac:dyDescent="0.25">
      <c r="A93" s="2" t="s">
        <v>28</v>
      </c>
      <c r="B93" t="s">
        <v>305</v>
      </c>
      <c r="C93" s="2" t="s">
        <v>25</v>
      </c>
      <c r="D93">
        <v>930</v>
      </c>
      <c r="E93">
        <v>928.44</v>
      </c>
      <c r="F93">
        <v>1</v>
      </c>
      <c r="G93">
        <v>907</v>
      </c>
      <c r="H93">
        <v>12</v>
      </c>
      <c r="I93">
        <v>934.99</v>
      </c>
      <c r="J93">
        <v>920</v>
      </c>
      <c r="K93">
        <v>13002200</v>
      </c>
      <c r="L93">
        <v>8355500</v>
      </c>
      <c r="M93">
        <v>932.835689</v>
      </c>
      <c r="N93">
        <v>0.17</v>
      </c>
      <c r="O93">
        <v>1</v>
      </c>
      <c r="P93">
        <v>93</v>
      </c>
      <c r="Q93">
        <v>0</v>
      </c>
      <c r="R93">
        <v>21400</v>
      </c>
      <c r="S93">
        <v>915.02</v>
      </c>
      <c r="T93">
        <v>32100</v>
      </c>
      <c r="U93">
        <v>934.99</v>
      </c>
      <c r="V93" s="2" t="s">
        <v>26</v>
      </c>
    </row>
    <row r="94" spans="1:22" x14ac:dyDescent="0.25">
      <c r="A94" s="2" t="s">
        <v>23</v>
      </c>
      <c r="B94" t="s">
        <v>331</v>
      </c>
      <c r="C94" s="2" t="s">
        <v>25</v>
      </c>
      <c r="D94">
        <v>388</v>
      </c>
      <c r="E94">
        <v>387.33</v>
      </c>
      <c r="F94">
        <v>1</v>
      </c>
      <c r="G94">
        <v>966</v>
      </c>
      <c r="H94">
        <v>18</v>
      </c>
      <c r="I94">
        <v>393</v>
      </c>
      <c r="J94">
        <v>382.35</v>
      </c>
      <c r="K94">
        <v>12063200</v>
      </c>
      <c r="L94">
        <v>8362600</v>
      </c>
      <c r="M94">
        <v>387.51565199999999</v>
      </c>
      <c r="N94">
        <v>0.17</v>
      </c>
      <c r="O94">
        <v>1</v>
      </c>
      <c r="P94">
        <v>92</v>
      </c>
      <c r="Q94">
        <v>0</v>
      </c>
      <c r="R94">
        <v>100</v>
      </c>
      <c r="S94">
        <v>389.24</v>
      </c>
      <c r="T94">
        <v>17600</v>
      </c>
      <c r="U94">
        <v>392.99</v>
      </c>
      <c r="V94" s="2" t="s">
        <v>26</v>
      </c>
    </row>
    <row r="95" spans="1:22" x14ac:dyDescent="0.25">
      <c r="A95" s="2" t="s">
        <v>42</v>
      </c>
      <c r="B95" t="s">
        <v>267</v>
      </c>
      <c r="C95" s="2" t="s">
        <v>33</v>
      </c>
      <c r="D95">
        <v>26.54</v>
      </c>
      <c r="E95">
        <v>26.5</v>
      </c>
      <c r="F95">
        <v>1</v>
      </c>
      <c r="G95">
        <v>1324</v>
      </c>
      <c r="H95">
        <v>29</v>
      </c>
      <c r="I95">
        <v>26.82</v>
      </c>
      <c r="J95">
        <v>26.5</v>
      </c>
      <c r="K95">
        <v>8500000</v>
      </c>
      <c r="L95">
        <v>8421000</v>
      </c>
      <c r="M95">
        <v>26.719553999999999</v>
      </c>
      <c r="N95">
        <v>0.15</v>
      </c>
      <c r="O95">
        <v>1</v>
      </c>
      <c r="P95">
        <v>94</v>
      </c>
      <c r="Q95">
        <v>0</v>
      </c>
      <c r="R95">
        <v>25</v>
      </c>
      <c r="S95">
        <v>26.45</v>
      </c>
      <c r="T95">
        <v>651</v>
      </c>
      <c r="U95">
        <v>26.53</v>
      </c>
      <c r="V95" s="2" t="s">
        <v>26</v>
      </c>
    </row>
    <row r="96" spans="1:22" x14ac:dyDescent="0.25">
      <c r="A96" s="2" t="s">
        <v>42</v>
      </c>
      <c r="B96" t="s">
        <v>160</v>
      </c>
      <c r="C96" s="2" t="s">
        <v>25</v>
      </c>
      <c r="D96">
        <v>123.9</v>
      </c>
      <c r="E96">
        <v>123.75</v>
      </c>
      <c r="F96">
        <v>1</v>
      </c>
      <c r="G96">
        <v>268934</v>
      </c>
      <c r="H96">
        <v>2787</v>
      </c>
      <c r="I96">
        <v>124.99</v>
      </c>
      <c r="J96">
        <v>123.05</v>
      </c>
      <c r="K96">
        <v>12300800</v>
      </c>
      <c r="L96">
        <v>10581200</v>
      </c>
      <c r="M96">
        <v>124.317233</v>
      </c>
      <c r="N96">
        <v>0.12</v>
      </c>
      <c r="O96">
        <v>1</v>
      </c>
      <c r="P96">
        <v>95</v>
      </c>
      <c r="Q96">
        <v>0</v>
      </c>
      <c r="R96">
        <v>183</v>
      </c>
      <c r="S96">
        <v>123.81</v>
      </c>
      <c r="T96">
        <v>549</v>
      </c>
      <c r="U96">
        <v>124.21</v>
      </c>
      <c r="V96" s="2" t="s">
        <v>26</v>
      </c>
    </row>
    <row r="97" spans="1:22" x14ac:dyDescent="0.25">
      <c r="A97" s="2" t="s">
        <v>42</v>
      </c>
      <c r="B97" t="s">
        <v>78</v>
      </c>
      <c r="C97" s="2" t="s">
        <v>33</v>
      </c>
      <c r="D97">
        <v>80.39</v>
      </c>
      <c r="E97">
        <v>80.3</v>
      </c>
      <c r="F97">
        <v>1</v>
      </c>
      <c r="G97">
        <v>80147</v>
      </c>
      <c r="H97">
        <v>265</v>
      </c>
      <c r="I97">
        <v>80.459999999999994</v>
      </c>
      <c r="J97">
        <v>80.25</v>
      </c>
      <c r="K97">
        <v>11111500</v>
      </c>
      <c r="L97">
        <v>8354200</v>
      </c>
      <c r="M97">
        <v>80.310153999999997</v>
      </c>
      <c r="N97">
        <v>0.11</v>
      </c>
      <c r="O97">
        <v>1</v>
      </c>
      <c r="P97">
        <v>96</v>
      </c>
      <c r="Q97">
        <v>0</v>
      </c>
      <c r="R97">
        <v>1900</v>
      </c>
      <c r="S97">
        <v>80.319999999999993</v>
      </c>
      <c r="T97">
        <v>600</v>
      </c>
      <c r="U97">
        <v>80.39</v>
      </c>
      <c r="V97" s="2" t="s">
        <v>26</v>
      </c>
    </row>
    <row r="98" spans="1:22" x14ac:dyDescent="0.25">
      <c r="A98" s="2" t="s">
        <v>42</v>
      </c>
      <c r="B98" t="s">
        <v>205</v>
      </c>
      <c r="C98" s="2" t="s">
        <v>33</v>
      </c>
      <c r="D98">
        <v>12.33</v>
      </c>
      <c r="E98">
        <v>12.32</v>
      </c>
      <c r="F98">
        <v>1</v>
      </c>
      <c r="G98">
        <v>936</v>
      </c>
      <c r="H98">
        <v>32</v>
      </c>
      <c r="I98">
        <v>12.33</v>
      </c>
      <c r="J98">
        <v>12.33</v>
      </c>
      <c r="K98">
        <v>8595200</v>
      </c>
      <c r="L98">
        <v>8595200</v>
      </c>
      <c r="M98">
        <v>12.33</v>
      </c>
      <c r="N98">
        <v>0.08</v>
      </c>
      <c r="O98">
        <v>1</v>
      </c>
      <c r="P98">
        <v>97</v>
      </c>
      <c r="Q98">
        <v>0</v>
      </c>
      <c r="R98">
        <v>2</v>
      </c>
      <c r="S98">
        <v>12.33</v>
      </c>
      <c r="T98">
        <v>18</v>
      </c>
      <c r="U98">
        <v>12.35</v>
      </c>
      <c r="V98" s="2" t="s">
        <v>26</v>
      </c>
    </row>
    <row r="99" spans="1:22" x14ac:dyDescent="0.25">
      <c r="A99" s="2" t="s">
        <v>23</v>
      </c>
      <c r="B99" t="s">
        <v>115</v>
      </c>
      <c r="C99" s="2" t="s">
        <v>25</v>
      </c>
      <c r="D99">
        <v>285.19</v>
      </c>
      <c r="E99">
        <v>285</v>
      </c>
      <c r="F99">
        <v>1</v>
      </c>
      <c r="G99">
        <v>7331</v>
      </c>
      <c r="H99">
        <v>31</v>
      </c>
      <c r="I99">
        <v>285.19</v>
      </c>
      <c r="J99">
        <v>258</v>
      </c>
      <c r="K99">
        <v>11452500</v>
      </c>
      <c r="L99">
        <v>9184700</v>
      </c>
      <c r="M99">
        <v>268.52189099999998</v>
      </c>
      <c r="N99">
        <v>7.0000000000000007E-2</v>
      </c>
      <c r="O99">
        <v>1</v>
      </c>
      <c r="P99">
        <v>98</v>
      </c>
      <c r="Q99">
        <v>0</v>
      </c>
      <c r="R99">
        <v>31800</v>
      </c>
      <c r="S99">
        <v>264.52</v>
      </c>
      <c r="T99">
        <v>21200</v>
      </c>
      <c r="U99">
        <v>273.67</v>
      </c>
      <c r="V99" s="2" t="s">
        <v>26</v>
      </c>
    </row>
    <row r="100" spans="1:22" x14ac:dyDescent="0.25">
      <c r="A100" s="2" t="s">
        <v>42</v>
      </c>
      <c r="B100" t="s">
        <v>52</v>
      </c>
      <c r="C100" s="2" t="s">
        <v>25</v>
      </c>
      <c r="D100">
        <v>29.93</v>
      </c>
      <c r="E100">
        <v>29.92</v>
      </c>
      <c r="F100">
        <v>1</v>
      </c>
      <c r="G100">
        <v>35218</v>
      </c>
      <c r="H100">
        <v>263</v>
      </c>
      <c r="I100">
        <v>30.49</v>
      </c>
      <c r="J100">
        <v>29.01</v>
      </c>
      <c r="K100">
        <v>8300000</v>
      </c>
      <c r="L100">
        <v>9010900</v>
      </c>
      <c r="M100">
        <v>29.967780999999999</v>
      </c>
      <c r="N100">
        <v>0.03</v>
      </c>
      <c r="O100">
        <v>1</v>
      </c>
      <c r="P100">
        <v>99</v>
      </c>
      <c r="Q100">
        <v>0</v>
      </c>
      <c r="R100">
        <v>902</v>
      </c>
      <c r="S100">
        <v>29.93</v>
      </c>
      <c r="T100">
        <v>968</v>
      </c>
      <c r="U100">
        <v>30.02</v>
      </c>
      <c r="V100" s="2" t="s">
        <v>26</v>
      </c>
    </row>
    <row r="101" spans="1:22" x14ac:dyDescent="0.25">
      <c r="A101" s="2" t="s">
        <v>28</v>
      </c>
      <c r="B101" t="s">
        <v>185</v>
      </c>
      <c r="C101" s="2" t="s">
        <v>77</v>
      </c>
      <c r="D101">
        <v>6484.18</v>
      </c>
      <c r="E101">
        <v>6482.68</v>
      </c>
      <c r="F101">
        <v>1</v>
      </c>
      <c r="G101">
        <v>12620</v>
      </c>
      <c r="H101">
        <v>6</v>
      </c>
      <c r="I101">
        <v>6484.18</v>
      </c>
      <c r="J101">
        <v>6472.78</v>
      </c>
      <c r="K101">
        <v>13473900</v>
      </c>
      <c r="L101">
        <v>9181600</v>
      </c>
      <c r="M101">
        <v>6473.0738220000003</v>
      </c>
      <c r="N101">
        <v>0.02</v>
      </c>
      <c r="O101">
        <v>1</v>
      </c>
      <c r="P101">
        <v>100</v>
      </c>
      <c r="Q101">
        <v>0</v>
      </c>
      <c r="R101">
        <v>112</v>
      </c>
      <c r="S101">
        <v>6466.23</v>
      </c>
      <c r="T101">
        <v>75</v>
      </c>
      <c r="U101">
        <v>6493.87</v>
      </c>
      <c r="V101" s="2" t="s">
        <v>26</v>
      </c>
    </row>
    <row r="102" spans="1:22" x14ac:dyDescent="0.25">
      <c r="A102" s="2" t="s">
        <v>31</v>
      </c>
      <c r="B102" t="s">
        <v>32</v>
      </c>
      <c r="C102" s="2" t="s">
        <v>33</v>
      </c>
      <c r="D102">
        <v>0.165829</v>
      </c>
      <c r="E102">
        <v>0.165829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 t="s">
        <v>26</v>
      </c>
    </row>
    <row r="103" spans="1:22" x14ac:dyDescent="0.25">
      <c r="A103" s="2" t="s">
        <v>31</v>
      </c>
      <c r="B103" t="s">
        <v>34</v>
      </c>
      <c r="C103" s="2" t="s">
        <v>33</v>
      </c>
      <c r="D103">
        <v>5.0524269999999998</v>
      </c>
      <c r="E103">
        <v>5.0524269999999998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 t="s">
        <v>26</v>
      </c>
    </row>
    <row r="104" spans="1:22" x14ac:dyDescent="0.25">
      <c r="A104" s="2" t="s">
        <v>31</v>
      </c>
      <c r="B104" t="s">
        <v>35</v>
      </c>
      <c r="C104" s="2" t="s">
        <v>33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2" t="s">
        <v>26</v>
      </c>
    </row>
    <row r="105" spans="1:22" x14ac:dyDescent="0.25">
      <c r="A105" s="2" t="s">
        <v>31</v>
      </c>
      <c r="B105" t="s">
        <v>36</v>
      </c>
      <c r="C105" s="2" t="s">
        <v>33</v>
      </c>
      <c r="D105">
        <v>16.987677999999999</v>
      </c>
      <c r="E105">
        <v>16.987677999999999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 t="s">
        <v>26</v>
      </c>
    </row>
    <row r="106" spans="1:22" x14ac:dyDescent="0.25">
      <c r="A106" s="2" t="s">
        <v>31</v>
      </c>
      <c r="B106" t="s">
        <v>37</v>
      </c>
      <c r="C106" s="2" t="s">
        <v>33</v>
      </c>
      <c r="D106">
        <v>1.148075</v>
      </c>
      <c r="E106">
        <v>1.148075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 t="s">
        <v>26</v>
      </c>
    </row>
    <row r="107" spans="1:22" x14ac:dyDescent="0.25">
      <c r="A107" s="2" t="s">
        <v>31</v>
      </c>
      <c r="B107" t="s">
        <v>38</v>
      </c>
      <c r="C107" s="2" t="s">
        <v>33</v>
      </c>
      <c r="D107">
        <v>1.2195119999999999</v>
      </c>
      <c r="E107">
        <v>1.2195119999999999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 t="s">
        <v>26</v>
      </c>
    </row>
    <row r="108" spans="1:22" x14ac:dyDescent="0.25">
      <c r="A108" s="2" t="s">
        <v>31</v>
      </c>
      <c r="B108" t="s">
        <v>39</v>
      </c>
      <c r="C108" s="2" t="s">
        <v>33</v>
      </c>
      <c r="D108">
        <v>5.185378</v>
      </c>
      <c r="E108">
        <v>5.185378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 t="s">
        <v>26</v>
      </c>
    </row>
    <row r="109" spans="1:22" x14ac:dyDescent="0.25">
      <c r="A109" s="2" t="s">
        <v>31</v>
      </c>
      <c r="B109" t="s">
        <v>40</v>
      </c>
      <c r="C109" s="2" t="s">
        <v>33</v>
      </c>
      <c r="D109">
        <v>5.9983430000000002</v>
      </c>
      <c r="E109">
        <v>5.9983430000000002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2" t="s">
        <v>26</v>
      </c>
    </row>
    <row r="110" spans="1:22" x14ac:dyDescent="0.25">
      <c r="A110" s="2" t="s">
        <v>31</v>
      </c>
      <c r="B110" t="s">
        <v>41</v>
      </c>
      <c r="C110" s="2" t="s">
        <v>33</v>
      </c>
      <c r="D110">
        <v>31.059335000000001</v>
      </c>
      <c r="E110">
        <v>31.059335000000001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 t="s">
        <v>26</v>
      </c>
    </row>
    <row r="111" spans="1:22" x14ac:dyDescent="0.25">
      <c r="A111" s="2" t="s">
        <v>31</v>
      </c>
      <c r="B111" t="s">
        <v>44</v>
      </c>
      <c r="C111" s="2" t="s">
        <v>33</v>
      </c>
      <c r="D111">
        <v>1.146749</v>
      </c>
      <c r="E111">
        <v>1.146749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" t="s">
        <v>26</v>
      </c>
    </row>
    <row r="112" spans="1:22" x14ac:dyDescent="0.25">
      <c r="A112" s="2" t="s">
        <v>31</v>
      </c>
      <c r="B112" t="s">
        <v>45</v>
      </c>
      <c r="C112" s="2" t="s">
        <v>33</v>
      </c>
      <c r="D112">
        <v>8.7939290000000003</v>
      </c>
      <c r="E112">
        <v>8.7939290000000003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" t="s">
        <v>26</v>
      </c>
    </row>
    <row r="113" spans="1:22" x14ac:dyDescent="0.25">
      <c r="A113" s="2" t="s">
        <v>31</v>
      </c>
      <c r="B113" t="s">
        <v>46</v>
      </c>
      <c r="C113" s="2" t="s">
        <v>33</v>
      </c>
      <c r="D113">
        <v>81.850026</v>
      </c>
      <c r="E113">
        <v>81.850026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2" t="s">
        <v>26</v>
      </c>
    </row>
    <row r="114" spans="1:22" x14ac:dyDescent="0.25">
      <c r="A114" s="2" t="s">
        <v>31</v>
      </c>
      <c r="B114" t="s">
        <v>47</v>
      </c>
      <c r="C114" s="2" t="s">
        <v>33</v>
      </c>
      <c r="D114">
        <v>9.9999999999999995E-7</v>
      </c>
      <c r="E114">
        <v>9.9999999999999995E-7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 t="s">
        <v>26</v>
      </c>
    </row>
    <row r="115" spans="1:22" x14ac:dyDescent="0.25">
      <c r="A115" s="2" t="s">
        <v>23</v>
      </c>
      <c r="B115" t="s">
        <v>51</v>
      </c>
      <c r="C115" s="2" t="s">
        <v>25</v>
      </c>
      <c r="D115">
        <v>370</v>
      </c>
      <c r="E115">
        <v>370</v>
      </c>
      <c r="F115">
        <v>1</v>
      </c>
      <c r="G115">
        <v>1</v>
      </c>
      <c r="H115">
        <v>1</v>
      </c>
      <c r="I115">
        <v>370</v>
      </c>
      <c r="J115">
        <v>370</v>
      </c>
      <c r="K115">
        <v>8350000</v>
      </c>
      <c r="L115">
        <v>8350000</v>
      </c>
      <c r="M115">
        <v>370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370</v>
      </c>
      <c r="T115">
        <v>251</v>
      </c>
      <c r="U115">
        <v>420</v>
      </c>
      <c r="V115" s="2" t="s">
        <v>26</v>
      </c>
    </row>
    <row r="116" spans="1:22" x14ac:dyDescent="0.25">
      <c r="A116" s="2" t="s">
        <v>23</v>
      </c>
      <c r="B116" t="s">
        <v>68</v>
      </c>
      <c r="C116" s="2" t="s">
        <v>25</v>
      </c>
      <c r="D116">
        <v>21</v>
      </c>
      <c r="E116">
        <v>21</v>
      </c>
      <c r="F116">
        <v>1</v>
      </c>
      <c r="G116">
        <v>625</v>
      </c>
      <c r="H116">
        <v>30</v>
      </c>
      <c r="I116">
        <v>22.01</v>
      </c>
      <c r="J116">
        <v>20.25</v>
      </c>
      <c r="K116">
        <v>12275500</v>
      </c>
      <c r="L116">
        <v>8435800</v>
      </c>
      <c r="M116">
        <v>21.886959999999998</v>
      </c>
      <c r="N116">
        <v>0</v>
      </c>
      <c r="O116">
        <v>1</v>
      </c>
      <c r="P116">
        <v>0</v>
      </c>
      <c r="Q116">
        <v>0</v>
      </c>
      <c r="R116">
        <v>2500</v>
      </c>
      <c r="S116">
        <v>21.51</v>
      </c>
      <c r="T116">
        <v>22</v>
      </c>
      <c r="U116">
        <v>22.01</v>
      </c>
      <c r="V116" s="2" t="s">
        <v>26</v>
      </c>
    </row>
    <row r="117" spans="1:22" x14ac:dyDescent="0.25">
      <c r="A117" s="2" t="s">
        <v>23</v>
      </c>
      <c r="B117" t="s">
        <v>72</v>
      </c>
      <c r="C117" s="2" t="s">
        <v>25</v>
      </c>
      <c r="D117">
        <v>2750</v>
      </c>
      <c r="E117">
        <v>2750</v>
      </c>
      <c r="F117">
        <v>1</v>
      </c>
      <c r="G117">
        <v>20</v>
      </c>
      <c r="H117">
        <v>4</v>
      </c>
      <c r="I117">
        <v>2750</v>
      </c>
      <c r="J117">
        <v>2710</v>
      </c>
      <c r="K117">
        <v>10303500</v>
      </c>
      <c r="L117">
        <v>8483300</v>
      </c>
      <c r="M117">
        <v>2726</v>
      </c>
      <c r="N117">
        <v>0</v>
      </c>
      <c r="O117">
        <v>1</v>
      </c>
      <c r="P117">
        <v>0</v>
      </c>
      <c r="Q117">
        <v>0</v>
      </c>
      <c r="R117">
        <v>77</v>
      </c>
      <c r="S117">
        <v>2730</v>
      </c>
      <c r="T117">
        <v>7</v>
      </c>
      <c r="U117">
        <v>2791.3</v>
      </c>
      <c r="V117" s="2" t="s">
        <v>26</v>
      </c>
    </row>
    <row r="118" spans="1:22" x14ac:dyDescent="0.25">
      <c r="A118" s="2" t="s">
        <v>31</v>
      </c>
      <c r="B118" t="s">
        <v>112</v>
      </c>
      <c r="C118" s="2" t="s">
        <v>33</v>
      </c>
      <c r="D118">
        <v>0.62041100000000005</v>
      </c>
      <c r="E118">
        <v>0.62041100000000005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 t="s">
        <v>26</v>
      </c>
    </row>
    <row r="119" spans="1:22" x14ac:dyDescent="0.25">
      <c r="A119" s="2" t="s">
        <v>31</v>
      </c>
      <c r="B119" t="s">
        <v>113</v>
      </c>
      <c r="C119" s="2" t="s">
        <v>33</v>
      </c>
      <c r="D119">
        <v>2.566058</v>
      </c>
      <c r="E119">
        <v>2.566058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 t="s">
        <v>26</v>
      </c>
    </row>
    <row r="120" spans="1:22" x14ac:dyDescent="0.25">
      <c r="A120" s="2" t="s">
        <v>28</v>
      </c>
      <c r="B120" t="s">
        <v>119</v>
      </c>
      <c r="C120" s="2" t="s">
        <v>25</v>
      </c>
      <c r="D120">
        <v>402.7</v>
      </c>
      <c r="E120">
        <v>402.7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378.5</v>
      </c>
      <c r="T120">
        <v>7</v>
      </c>
      <c r="U120">
        <v>398.8</v>
      </c>
      <c r="V120" s="2" t="s">
        <v>26</v>
      </c>
    </row>
    <row r="121" spans="1:22" x14ac:dyDescent="0.25">
      <c r="A121" s="2" t="s">
        <v>28</v>
      </c>
      <c r="B121" t="s">
        <v>121</v>
      </c>
      <c r="C121" s="2" t="s">
        <v>77</v>
      </c>
      <c r="D121">
        <v>112.5</v>
      </c>
      <c r="E121">
        <v>112.5</v>
      </c>
      <c r="F121">
        <v>1</v>
      </c>
      <c r="G121">
        <v>10</v>
      </c>
      <c r="H121">
        <v>5</v>
      </c>
      <c r="I121">
        <v>112.53</v>
      </c>
      <c r="J121">
        <v>112</v>
      </c>
      <c r="K121">
        <v>8300000</v>
      </c>
      <c r="L121">
        <v>8310100</v>
      </c>
      <c r="M121">
        <v>112.40300000000001</v>
      </c>
      <c r="N121">
        <v>0</v>
      </c>
      <c r="O121">
        <v>1</v>
      </c>
      <c r="P121">
        <v>0</v>
      </c>
      <c r="Q121">
        <v>0</v>
      </c>
      <c r="R121">
        <v>3</v>
      </c>
      <c r="S121">
        <v>111.5</v>
      </c>
      <c r="T121">
        <v>7</v>
      </c>
      <c r="U121">
        <v>112.5</v>
      </c>
      <c r="V121" s="2" t="s">
        <v>26</v>
      </c>
    </row>
    <row r="122" spans="1:22" x14ac:dyDescent="0.25">
      <c r="A122" s="2" t="s">
        <v>31</v>
      </c>
      <c r="B122" t="s">
        <v>127</v>
      </c>
      <c r="C122" s="2" t="s">
        <v>33</v>
      </c>
      <c r="D122">
        <v>1.2653449999999999</v>
      </c>
      <c r="E122">
        <v>1.2653449999999999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 t="s">
        <v>26</v>
      </c>
    </row>
    <row r="123" spans="1:22" x14ac:dyDescent="0.25">
      <c r="A123" s="2" t="s">
        <v>31</v>
      </c>
      <c r="B123" t="s">
        <v>128</v>
      </c>
      <c r="C123" s="2" t="s">
        <v>33</v>
      </c>
      <c r="D123">
        <v>0.96341600000000005</v>
      </c>
      <c r="E123">
        <v>0.96341600000000005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 t="s">
        <v>26</v>
      </c>
    </row>
    <row r="124" spans="1:22" x14ac:dyDescent="0.25">
      <c r="A124" s="2" t="s">
        <v>28</v>
      </c>
      <c r="B124" t="s">
        <v>130</v>
      </c>
      <c r="C124" s="2" t="s">
        <v>25</v>
      </c>
      <c r="D124">
        <v>399</v>
      </c>
      <c r="E124">
        <v>399</v>
      </c>
      <c r="F124">
        <v>1</v>
      </c>
      <c r="G124">
        <v>18</v>
      </c>
      <c r="H124">
        <v>4</v>
      </c>
      <c r="I124">
        <v>399</v>
      </c>
      <c r="J124">
        <v>398</v>
      </c>
      <c r="K124">
        <v>8300000</v>
      </c>
      <c r="L124">
        <v>8300000</v>
      </c>
      <c r="M124">
        <v>398.94444499999997</v>
      </c>
      <c r="N124">
        <v>0</v>
      </c>
      <c r="O124">
        <v>1</v>
      </c>
      <c r="P124">
        <v>0</v>
      </c>
      <c r="Q124">
        <v>0</v>
      </c>
      <c r="R124">
        <v>99600</v>
      </c>
      <c r="S124">
        <v>394.26</v>
      </c>
      <c r="T124">
        <v>49800</v>
      </c>
      <c r="U124">
        <v>399.35</v>
      </c>
      <c r="V124" s="2" t="s">
        <v>26</v>
      </c>
    </row>
    <row r="125" spans="1:22" x14ac:dyDescent="0.25">
      <c r="A125" s="2" t="s">
        <v>107</v>
      </c>
      <c r="B125" t="s">
        <v>137</v>
      </c>
      <c r="C125" s="2" t="s">
        <v>117</v>
      </c>
      <c r="D125">
        <v>2.5499999999999998</v>
      </c>
      <c r="E125">
        <v>2.5499999999999998</v>
      </c>
      <c r="F125">
        <v>1</v>
      </c>
      <c r="G125">
        <v>262</v>
      </c>
      <c r="H125">
        <v>15</v>
      </c>
      <c r="I125">
        <v>2.57</v>
      </c>
      <c r="J125">
        <v>2.5499999999999998</v>
      </c>
      <c r="K125">
        <v>8300000</v>
      </c>
      <c r="L125">
        <v>13305500</v>
      </c>
      <c r="M125">
        <v>2.5539320000000001</v>
      </c>
      <c r="N125">
        <v>0</v>
      </c>
      <c r="O125">
        <v>1</v>
      </c>
      <c r="P125">
        <v>0</v>
      </c>
      <c r="Q125">
        <v>0</v>
      </c>
      <c r="R125">
        <v>7273</v>
      </c>
      <c r="S125">
        <v>2.5499999999999998</v>
      </c>
      <c r="T125">
        <v>1647</v>
      </c>
      <c r="U125">
        <v>2.57</v>
      </c>
      <c r="V125" s="2" t="s">
        <v>26</v>
      </c>
    </row>
    <row r="126" spans="1:22" x14ac:dyDescent="0.25">
      <c r="A126" s="2" t="s">
        <v>62</v>
      </c>
      <c r="B126" t="s">
        <v>142</v>
      </c>
      <c r="C126" s="2" t="s">
        <v>141</v>
      </c>
      <c r="D126">
        <v>18</v>
      </c>
      <c r="E126">
        <v>0</v>
      </c>
      <c r="F126">
        <v>1</v>
      </c>
      <c r="G126">
        <v>29477</v>
      </c>
      <c r="H126">
        <v>35</v>
      </c>
      <c r="I126">
        <v>18.09</v>
      </c>
      <c r="J126">
        <v>17.71</v>
      </c>
      <c r="K126">
        <v>13352700</v>
      </c>
      <c r="L126">
        <v>8555900</v>
      </c>
      <c r="M126">
        <v>17.998338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17.96</v>
      </c>
      <c r="T126">
        <v>1</v>
      </c>
      <c r="U126">
        <v>17.98</v>
      </c>
      <c r="V126" s="2" t="s">
        <v>26</v>
      </c>
    </row>
    <row r="127" spans="1:22" x14ac:dyDescent="0.25">
      <c r="A127" s="2" t="s">
        <v>107</v>
      </c>
      <c r="B127" t="s">
        <v>144</v>
      </c>
      <c r="C127" s="2" t="s">
        <v>109</v>
      </c>
      <c r="D127">
        <v>3.49</v>
      </c>
      <c r="E127">
        <v>3.49</v>
      </c>
      <c r="F127">
        <v>1</v>
      </c>
      <c r="G127">
        <v>12947</v>
      </c>
      <c r="H127">
        <v>78</v>
      </c>
      <c r="I127">
        <v>3.49</v>
      </c>
      <c r="J127">
        <v>3.33</v>
      </c>
      <c r="K127">
        <v>8300000</v>
      </c>
      <c r="L127">
        <v>12133500</v>
      </c>
      <c r="M127">
        <v>3.4511630000000002</v>
      </c>
      <c r="N127">
        <v>0</v>
      </c>
      <c r="O127">
        <v>1</v>
      </c>
      <c r="P127">
        <v>0</v>
      </c>
      <c r="Q127">
        <v>0</v>
      </c>
      <c r="R127">
        <v>289</v>
      </c>
      <c r="S127">
        <v>3.47</v>
      </c>
      <c r="T127">
        <v>47206</v>
      </c>
      <c r="U127">
        <v>3.49</v>
      </c>
      <c r="V127" s="2" t="s">
        <v>26</v>
      </c>
    </row>
    <row r="128" spans="1:22" x14ac:dyDescent="0.25">
      <c r="A128" s="2" t="s">
        <v>42</v>
      </c>
      <c r="B128" t="s">
        <v>181</v>
      </c>
      <c r="C128" s="2" t="s">
        <v>25</v>
      </c>
      <c r="D128">
        <v>2.7E-2</v>
      </c>
      <c r="E128">
        <v>2.7E-2</v>
      </c>
      <c r="F128">
        <v>1</v>
      </c>
      <c r="G128">
        <v>258017</v>
      </c>
      <c r="H128">
        <v>62</v>
      </c>
      <c r="I128">
        <v>2.7E-2</v>
      </c>
      <c r="J128">
        <v>2.5999999999999999E-2</v>
      </c>
      <c r="K128">
        <v>8300000</v>
      </c>
      <c r="L128">
        <v>11414800</v>
      </c>
      <c r="M128">
        <v>2.7E-2</v>
      </c>
      <c r="N128">
        <v>0</v>
      </c>
      <c r="O128">
        <v>1</v>
      </c>
      <c r="P128">
        <v>0</v>
      </c>
      <c r="Q128">
        <v>0</v>
      </c>
      <c r="R128">
        <v>319988</v>
      </c>
      <c r="S128">
        <v>2.5999999999999999E-2</v>
      </c>
      <c r="T128">
        <v>4749852</v>
      </c>
      <c r="U128">
        <v>2.7E-2</v>
      </c>
      <c r="V128" s="2" t="s">
        <v>26</v>
      </c>
    </row>
    <row r="129" spans="1:22" x14ac:dyDescent="0.25">
      <c r="A129" s="2" t="s">
        <v>42</v>
      </c>
      <c r="B129" t="s">
        <v>182</v>
      </c>
      <c r="C129" s="2" t="s">
        <v>25</v>
      </c>
      <c r="D129">
        <v>4</v>
      </c>
      <c r="E129">
        <v>4</v>
      </c>
      <c r="F129">
        <v>1</v>
      </c>
      <c r="G129">
        <v>221</v>
      </c>
      <c r="H129">
        <v>5</v>
      </c>
      <c r="I129">
        <v>4</v>
      </c>
      <c r="J129">
        <v>4</v>
      </c>
      <c r="K129">
        <v>8340700</v>
      </c>
      <c r="L129">
        <v>8340700</v>
      </c>
      <c r="M129">
        <v>4</v>
      </c>
      <c r="N129">
        <v>0</v>
      </c>
      <c r="O129">
        <v>1</v>
      </c>
      <c r="P129">
        <v>0</v>
      </c>
      <c r="Q129">
        <v>0</v>
      </c>
      <c r="R129">
        <v>36039</v>
      </c>
      <c r="S129">
        <v>4</v>
      </c>
      <c r="T129">
        <v>55</v>
      </c>
      <c r="U129">
        <v>4.0199999999999996</v>
      </c>
      <c r="V129" s="2" t="s">
        <v>26</v>
      </c>
    </row>
    <row r="130" spans="1:22" x14ac:dyDescent="0.25">
      <c r="A130" s="2" t="s">
        <v>31</v>
      </c>
      <c r="B130" t="s">
        <v>213</v>
      </c>
      <c r="C130" s="2" t="s">
        <v>33</v>
      </c>
      <c r="D130">
        <v>0.97035400000000005</v>
      </c>
      <c r="E130">
        <v>0.97035400000000005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2" t="s">
        <v>26</v>
      </c>
    </row>
    <row r="131" spans="1:22" x14ac:dyDescent="0.25">
      <c r="A131" s="2" t="s">
        <v>31</v>
      </c>
      <c r="B131" t="s">
        <v>214</v>
      </c>
      <c r="C131" s="2" t="s">
        <v>33</v>
      </c>
      <c r="D131">
        <v>34.436033999999999</v>
      </c>
      <c r="E131">
        <v>34.436033999999999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 t="s">
        <v>26</v>
      </c>
    </row>
    <row r="132" spans="1:22" x14ac:dyDescent="0.25">
      <c r="A132" s="2" t="s">
        <v>62</v>
      </c>
      <c r="B132" t="s">
        <v>219</v>
      </c>
      <c r="C132" s="2" t="s">
        <v>220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 t="s">
        <v>26</v>
      </c>
    </row>
    <row r="133" spans="1:22" x14ac:dyDescent="0.25">
      <c r="A133" s="2" t="s">
        <v>31</v>
      </c>
      <c r="B133" t="s">
        <v>238</v>
      </c>
      <c r="C133" s="2" t="s">
        <v>33</v>
      </c>
      <c r="D133">
        <v>5.2414759999999996</v>
      </c>
      <c r="E133">
        <v>5.2414759999999996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2" t="s">
        <v>26</v>
      </c>
    </row>
    <row r="134" spans="1:22" x14ac:dyDescent="0.25">
      <c r="A134" s="2" t="s">
        <v>31</v>
      </c>
      <c r="B134" t="s">
        <v>255</v>
      </c>
      <c r="C134" s="2" t="s">
        <v>33</v>
      </c>
      <c r="D134">
        <v>1.1805829999999999</v>
      </c>
      <c r="E134">
        <v>1.1805829999999999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 t="s">
        <v>26</v>
      </c>
    </row>
    <row r="135" spans="1:22" x14ac:dyDescent="0.25">
      <c r="A135" s="2" t="s">
        <v>31</v>
      </c>
      <c r="B135" t="s">
        <v>258</v>
      </c>
      <c r="C135" s="2" t="s">
        <v>33</v>
      </c>
      <c r="D135">
        <v>3.8480370000000002</v>
      </c>
      <c r="E135">
        <v>3.8480370000000002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2" t="s">
        <v>26</v>
      </c>
    </row>
    <row r="136" spans="1:22" x14ac:dyDescent="0.25">
      <c r="A136" s="2" t="s">
        <v>42</v>
      </c>
      <c r="B136" t="s">
        <v>273</v>
      </c>
      <c r="C136" s="2" t="s">
        <v>274</v>
      </c>
      <c r="D136">
        <v>2.67</v>
      </c>
      <c r="E136">
        <v>2.67</v>
      </c>
      <c r="F136">
        <v>1</v>
      </c>
      <c r="G136">
        <v>19382</v>
      </c>
      <c r="H136">
        <v>77</v>
      </c>
      <c r="I136">
        <v>2.67</v>
      </c>
      <c r="J136">
        <v>2.63</v>
      </c>
      <c r="K136">
        <v>8300000</v>
      </c>
      <c r="L136">
        <v>10302500</v>
      </c>
      <c r="M136">
        <v>2.651796</v>
      </c>
      <c r="N136">
        <v>0</v>
      </c>
      <c r="O136">
        <v>1</v>
      </c>
      <c r="P136">
        <v>0</v>
      </c>
      <c r="Q136">
        <v>0</v>
      </c>
      <c r="R136">
        <v>3972</v>
      </c>
      <c r="S136">
        <v>2.65</v>
      </c>
      <c r="T136">
        <v>417</v>
      </c>
      <c r="U136">
        <v>2.67</v>
      </c>
      <c r="V136" s="2" t="s">
        <v>26</v>
      </c>
    </row>
    <row r="137" spans="1:22" x14ac:dyDescent="0.25">
      <c r="A137" s="2" t="s">
        <v>31</v>
      </c>
      <c r="B137" t="s">
        <v>285</v>
      </c>
      <c r="C137" s="2" t="s">
        <v>33</v>
      </c>
      <c r="D137">
        <v>9.7984229999999997</v>
      </c>
      <c r="E137">
        <v>9.7984229999999997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2" t="s">
        <v>26</v>
      </c>
    </row>
    <row r="138" spans="1:22" x14ac:dyDescent="0.25">
      <c r="A138" s="2" t="s">
        <v>42</v>
      </c>
      <c r="B138" t="s">
        <v>289</v>
      </c>
      <c r="C138" s="2" t="s">
        <v>54</v>
      </c>
      <c r="D138">
        <v>2.4</v>
      </c>
      <c r="E138">
        <v>2.4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67</v>
      </c>
      <c r="S138">
        <v>2.16</v>
      </c>
      <c r="T138">
        <v>17</v>
      </c>
      <c r="U138">
        <v>2.3199999999999998</v>
      </c>
      <c r="V138" s="2" t="s">
        <v>26</v>
      </c>
    </row>
    <row r="139" spans="1:22" x14ac:dyDescent="0.25">
      <c r="A139" s="2" t="s">
        <v>28</v>
      </c>
      <c r="B139" t="s">
        <v>309</v>
      </c>
      <c r="C139" s="2" t="s">
        <v>25</v>
      </c>
      <c r="D139">
        <v>355</v>
      </c>
      <c r="E139">
        <v>355</v>
      </c>
      <c r="F139">
        <v>1</v>
      </c>
      <c r="G139">
        <v>19</v>
      </c>
      <c r="H139">
        <v>8</v>
      </c>
      <c r="I139">
        <v>355</v>
      </c>
      <c r="J139">
        <v>345</v>
      </c>
      <c r="K139">
        <v>13560400</v>
      </c>
      <c r="L139">
        <v>10463600</v>
      </c>
      <c r="M139">
        <v>348.94736799999998</v>
      </c>
      <c r="N139">
        <v>0</v>
      </c>
      <c r="O139">
        <v>1</v>
      </c>
      <c r="P139">
        <v>0</v>
      </c>
      <c r="Q139">
        <v>0</v>
      </c>
      <c r="R139">
        <v>28000</v>
      </c>
      <c r="S139">
        <v>347.21</v>
      </c>
      <c r="T139">
        <v>1000</v>
      </c>
      <c r="U139">
        <v>359</v>
      </c>
      <c r="V139" s="2" t="s">
        <v>26</v>
      </c>
    </row>
    <row r="140" spans="1:22" x14ac:dyDescent="0.25">
      <c r="A140" s="2" t="s">
        <v>23</v>
      </c>
      <c r="B140" t="s">
        <v>315</v>
      </c>
      <c r="C140" s="2" t="s">
        <v>25</v>
      </c>
      <c r="D140">
        <v>22</v>
      </c>
      <c r="E140">
        <v>22</v>
      </c>
      <c r="F140">
        <v>1</v>
      </c>
      <c r="G140">
        <v>34</v>
      </c>
      <c r="H140">
        <v>17</v>
      </c>
      <c r="I140">
        <v>23</v>
      </c>
      <c r="J140">
        <v>22</v>
      </c>
      <c r="K140">
        <v>11570500</v>
      </c>
      <c r="L140">
        <v>9322700</v>
      </c>
      <c r="M140">
        <v>22.314706000000001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2" t="s">
        <v>26</v>
      </c>
    </row>
    <row r="141" spans="1:22" x14ac:dyDescent="0.25">
      <c r="A141" s="2" t="s">
        <v>28</v>
      </c>
      <c r="B141" t="s">
        <v>332</v>
      </c>
      <c r="C141" s="2" t="s">
        <v>25</v>
      </c>
      <c r="D141">
        <v>459</v>
      </c>
      <c r="E141">
        <v>459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1</v>
      </c>
      <c r="S141">
        <v>459</v>
      </c>
      <c r="T141">
        <v>815</v>
      </c>
      <c r="U141">
        <v>503</v>
      </c>
      <c r="V141" s="2" t="s">
        <v>26</v>
      </c>
    </row>
    <row r="142" spans="1:22" x14ac:dyDescent="0.25">
      <c r="A142" s="2" t="s">
        <v>42</v>
      </c>
      <c r="B142" t="s">
        <v>155</v>
      </c>
      <c r="C142" s="2" t="s">
        <v>33</v>
      </c>
      <c r="D142">
        <v>276.45</v>
      </c>
      <c r="E142">
        <v>276.54000000000002</v>
      </c>
      <c r="F142">
        <v>1</v>
      </c>
      <c r="G142">
        <v>577807</v>
      </c>
      <c r="H142">
        <v>4226</v>
      </c>
      <c r="I142">
        <v>279.3</v>
      </c>
      <c r="J142">
        <v>270.12</v>
      </c>
      <c r="K142">
        <v>13281600</v>
      </c>
      <c r="L142">
        <v>8545300</v>
      </c>
      <c r="M142">
        <v>275.90231599999998</v>
      </c>
      <c r="N142">
        <v>-0.03</v>
      </c>
      <c r="O142">
        <v>1</v>
      </c>
      <c r="P142">
        <v>-1</v>
      </c>
      <c r="Q142">
        <v>0</v>
      </c>
      <c r="R142">
        <v>3200</v>
      </c>
      <c r="S142">
        <v>276.25</v>
      </c>
      <c r="T142">
        <v>1455</v>
      </c>
      <c r="U142">
        <v>276.48</v>
      </c>
      <c r="V142" s="2" t="s">
        <v>26</v>
      </c>
    </row>
    <row r="143" spans="1:22" x14ac:dyDescent="0.25">
      <c r="A143" s="2" t="s">
        <v>42</v>
      </c>
      <c r="B143" t="s">
        <v>307</v>
      </c>
      <c r="C143" s="2" t="s">
        <v>25</v>
      </c>
      <c r="D143">
        <v>30.99</v>
      </c>
      <c r="E143">
        <v>31</v>
      </c>
      <c r="F143">
        <v>1</v>
      </c>
      <c r="G143">
        <v>133</v>
      </c>
      <c r="H143">
        <v>5</v>
      </c>
      <c r="I143">
        <v>31</v>
      </c>
      <c r="J143">
        <v>30.99</v>
      </c>
      <c r="K143">
        <v>8300400</v>
      </c>
      <c r="L143">
        <v>8300400</v>
      </c>
      <c r="M143">
        <v>30.997519</v>
      </c>
      <c r="N143">
        <v>-0.03</v>
      </c>
      <c r="O143">
        <v>1</v>
      </c>
      <c r="P143">
        <v>-2</v>
      </c>
      <c r="Q143">
        <v>0</v>
      </c>
      <c r="R143">
        <v>1</v>
      </c>
      <c r="S143">
        <v>30.98</v>
      </c>
      <c r="T143">
        <v>12</v>
      </c>
      <c r="U143">
        <v>30.99</v>
      </c>
      <c r="V143" s="2" t="s">
        <v>26</v>
      </c>
    </row>
    <row r="144" spans="1:22" x14ac:dyDescent="0.25">
      <c r="A144" s="2" t="s">
        <v>92</v>
      </c>
      <c r="B144" t="s">
        <v>93</v>
      </c>
      <c r="C144" s="2" t="s">
        <v>94</v>
      </c>
      <c r="D144">
        <v>105.54</v>
      </c>
      <c r="E144">
        <v>105.6</v>
      </c>
      <c r="F144">
        <v>1</v>
      </c>
      <c r="G144">
        <v>66064</v>
      </c>
      <c r="H144">
        <v>27</v>
      </c>
      <c r="I144">
        <v>105.63</v>
      </c>
      <c r="J144">
        <v>105.4</v>
      </c>
      <c r="K144">
        <v>12355800</v>
      </c>
      <c r="L144">
        <v>8300100</v>
      </c>
      <c r="M144">
        <v>105.56983099999999</v>
      </c>
      <c r="N144">
        <v>-0.06</v>
      </c>
      <c r="O144">
        <v>1</v>
      </c>
      <c r="P144">
        <v>-3</v>
      </c>
      <c r="Q144">
        <v>0</v>
      </c>
      <c r="R144">
        <v>69437</v>
      </c>
      <c r="S144">
        <v>105.54</v>
      </c>
      <c r="T144">
        <v>255</v>
      </c>
      <c r="U144">
        <v>105.58</v>
      </c>
      <c r="V144" s="2" t="s">
        <v>26</v>
      </c>
    </row>
    <row r="145" spans="1:22" x14ac:dyDescent="0.25">
      <c r="A145" s="2" t="s">
        <v>23</v>
      </c>
      <c r="B145" t="s">
        <v>65</v>
      </c>
      <c r="C145" s="2" t="s">
        <v>25</v>
      </c>
      <c r="D145">
        <v>821.81</v>
      </c>
      <c r="E145">
        <v>822.37</v>
      </c>
      <c r="F145">
        <v>1</v>
      </c>
      <c r="G145">
        <v>549</v>
      </c>
      <c r="H145">
        <v>9</v>
      </c>
      <c r="I145">
        <v>830</v>
      </c>
      <c r="J145">
        <v>802</v>
      </c>
      <c r="K145">
        <v>11245500</v>
      </c>
      <c r="L145">
        <v>8300800</v>
      </c>
      <c r="M145">
        <v>813.68271400000003</v>
      </c>
      <c r="N145">
        <v>-7.0000000000000007E-2</v>
      </c>
      <c r="O145">
        <v>1</v>
      </c>
      <c r="P145">
        <v>-5</v>
      </c>
      <c r="Q145">
        <v>0</v>
      </c>
      <c r="R145">
        <v>4800</v>
      </c>
      <c r="S145">
        <v>764.01</v>
      </c>
      <c r="T145">
        <v>100</v>
      </c>
      <c r="U145">
        <v>812.46</v>
      </c>
      <c r="V145" s="2" t="s">
        <v>26</v>
      </c>
    </row>
    <row r="146" spans="1:22" x14ac:dyDescent="0.25">
      <c r="A146" s="2" t="s">
        <v>92</v>
      </c>
      <c r="B146" t="s">
        <v>297</v>
      </c>
      <c r="C146" s="2" t="s">
        <v>94</v>
      </c>
      <c r="D146">
        <v>126.7</v>
      </c>
      <c r="E146">
        <v>126.79</v>
      </c>
      <c r="F146">
        <v>1</v>
      </c>
      <c r="G146">
        <v>362</v>
      </c>
      <c r="H146">
        <v>13</v>
      </c>
      <c r="I146">
        <v>126.75</v>
      </c>
      <c r="J146">
        <v>126.51</v>
      </c>
      <c r="K146">
        <v>8381300</v>
      </c>
      <c r="L146">
        <v>8300100</v>
      </c>
      <c r="M146">
        <v>126.72831499999999</v>
      </c>
      <c r="N146">
        <v>-7.0000000000000007E-2</v>
      </c>
      <c r="O146">
        <v>1</v>
      </c>
      <c r="P146">
        <v>-4</v>
      </c>
      <c r="Q146">
        <v>0</v>
      </c>
      <c r="R146">
        <v>22</v>
      </c>
      <c r="S146">
        <v>126.51</v>
      </c>
      <c r="T146">
        <v>93</v>
      </c>
      <c r="U146">
        <v>126.69</v>
      </c>
      <c r="V146" s="2" t="s">
        <v>26</v>
      </c>
    </row>
    <row r="147" spans="1:22" x14ac:dyDescent="0.25">
      <c r="A147" s="2" t="s">
        <v>42</v>
      </c>
      <c r="B147" t="s">
        <v>197</v>
      </c>
      <c r="C147" s="2" t="s">
        <v>198</v>
      </c>
      <c r="D147">
        <v>119.64</v>
      </c>
      <c r="E147">
        <v>119.73</v>
      </c>
      <c r="F147">
        <v>1</v>
      </c>
      <c r="G147">
        <v>236894</v>
      </c>
      <c r="H147">
        <v>6095</v>
      </c>
      <c r="I147">
        <v>120.55</v>
      </c>
      <c r="J147">
        <v>117.8</v>
      </c>
      <c r="K147">
        <v>13361800</v>
      </c>
      <c r="L147">
        <v>9030100</v>
      </c>
      <c r="M147">
        <v>119.56017799999999</v>
      </c>
      <c r="N147">
        <v>-0.08</v>
      </c>
      <c r="O147">
        <v>1</v>
      </c>
      <c r="P147">
        <v>-6</v>
      </c>
      <c r="Q147">
        <v>0</v>
      </c>
      <c r="R147">
        <v>687</v>
      </c>
      <c r="S147">
        <v>119.63</v>
      </c>
      <c r="T147">
        <v>495</v>
      </c>
      <c r="U147">
        <v>119.64</v>
      </c>
      <c r="V147" s="2" t="s">
        <v>26</v>
      </c>
    </row>
    <row r="148" spans="1:22" x14ac:dyDescent="0.25">
      <c r="A148" s="2" t="s">
        <v>28</v>
      </c>
      <c r="B148" t="s">
        <v>211</v>
      </c>
      <c r="C148" s="2" t="s">
        <v>77</v>
      </c>
      <c r="D148">
        <v>100.65</v>
      </c>
      <c r="E148">
        <v>100.73</v>
      </c>
      <c r="F148">
        <v>1</v>
      </c>
      <c r="G148">
        <v>459894</v>
      </c>
      <c r="H148">
        <v>2</v>
      </c>
      <c r="I148">
        <v>101.11</v>
      </c>
      <c r="J148">
        <v>100.65</v>
      </c>
      <c r="K148">
        <v>9174300</v>
      </c>
      <c r="L148">
        <v>9543300</v>
      </c>
      <c r="M148">
        <v>101.106714</v>
      </c>
      <c r="N148">
        <v>-0.08</v>
      </c>
      <c r="O148">
        <v>1</v>
      </c>
      <c r="P148">
        <v>-7</v>
      </c>
      <c r="Q148">
        <v>0</v>
      </c>
      <c r="R148">
        <v>800</v>
      </c>
      <c r="S148">
        <v>100.11</v>
      </c>
      <c r="T148">
        <v>50</v>
      </c>
      <c r="U148">
        <v>101.98</v>
      </c>
      <c r="V148" s="2" t="s">
        <v>26</v>
      </c>
    </row>
    <row r="149" spans="1:22" x14ac:dyDescent="0.25">
      <c r="A149" s="2" t="s">
        <v>28</v>
      </c>
      <c r="B149" t="s">
        <v>103</v>
      </c>
      <c r="C149" s="2" t="s">
        <v>77</v>
      </c>
      <c r="D149">
        <v>7443.5</v>
      </c>
      <c r="E149">
        <v>7450</v>
      </c>
      <c r="F149">
        <v>1</v>
      </c>
      <c r="G149">
        <v>4162</v>
      </c>
      <c r="H149">
        <v>9</v>
      </c>
      <c r="I149">
        <v>7450.9</v>
      </c>
      <c r="J149">
        <v>7367.27</v>
      </c>
      <c r="K149">
        <v>13055100</v>
      </c>
      <c r="L149">
        <v>9175500</v>
      </c>
      <c r="M149">
        <v>7425.0582219999997</v>
      </c>
      <c r="N149">
        <v>-0.09</v>
      </c>
      <c r="O149">
        <v>1</v>
      </c>
      <c r="P149">
        <v>-8</v>
      </c>
      <c r="Q149">
        <v>0</v>
      </c>
      <c r="R149">
        <v>100</v>
      </c>
      <c r="S149">
        <v>7289.63</v>
      </c>
      <c r="T149">
        <v>200</v>
      </c>
      <c r="U149">
        <v>7545.58</v>
      </c>
      <c r="V149" s="2" t="s">
        <v>26</v>
      </c>
    </row>
    <row r="150" spans="1:22" x14ac:dyDescent="0.25">
      <c r="A150" s="2" t="s">
        <v>42</v>
      </c>
      <c r="B150" t="s">
        <v>301</v>
      </c>
      <c r="C150" s="2" t="s">
        <v>157</v>
      </c>
      <c r="D150">
        <v>103.41</v>
      </c>
      <c r="E150">
        <v>103.5</v>
      </c>
      <c r="F150">
        <v>1</v>
      </c>
      <c r="G150">
        <v>4</v>
      </c>
      <c r="H150">
        <v>3</v>
      </c>
      <c r="I150">
        <v>103.41</v>
      </c>
      <c r="J150">
        <v>102</v>
      </c>
      <c r="K150">
        <v>12082200</v>
      </c>
      <c r="L150">
        <v>8300000</v>
      </c>
      <c r="M150">
        <v>102.35250000000001</v>
      </c>
      <c r="N150">
        <v>-0.09</v>
      </c>
      <c r="O150">
        <v>1</v>
      </c>
      <c r="P150">
        <v>-9</v>
      </c>
      <c r="Q150">
        <v>0</v>
      </c>
      <c r="R150">
        <v>30</v>
      </c>
      <c r="S150">
        <v>100.64</v>
      </c>
      <c r="T150">
        <v>178</v>
      </c>
      <c r="U150">
        <v>103.41</v>
      </c>
      <c r="V150" s="2" t="s">
        <v>26</v>
      </c>
    </row>
    <row r="151" spans="1:22" x14ac:dyDescent="0.25">
      <c r="A151" s="2" t="s">
        <v>28</v>
      </c>
      <c r="B151" t="s">
        <v>81</v>
      </c>
      <c r="C151" s="2" t="s">
        <v>25</v>
      </c>
      <c r="D151">
        <v>1824.67</v>
      </c>
      <c r="E151">
        <v>1826.5</v>
      </c>
      <c r="F151">
        <v>1</v>
      </c>
      <c r="G151">
        <v>14870</v>
      </c>
      <c r="H151">
        <v>3</v>
      </c>
      <c r="I151">
        <v>1829.41</v>
      </c>
      <c r="J151">
        <v>1824.67</v>
      </c>
      <c r="K151">
        <v>9594800</v>
      </c>
      <c r="L151">
        <v>11275400</v>
      </c>
      <c r="M151">
        <v>1827.1968690000001</v>
      </c>
      <c r="N151">
        <v>-0.1</v>
      </c>
      <c r="O151">
        <v>1</v>
      </c>
      <c r="P151">
        <v>-11</v>
      </c>
      <c r="Q151">
        <v>0</v>
      </c>
      <c r="R151">
        <v>5400</v>
      </c>
      <c r="S151">
        <v>1835.74</v>
      </c>
      <c r="T151">
        <v>2000</v>
      </c>
      <c r="U151">
        <v>1838.02</v>
      </c>
      <c r="V151" s="2" t="s">
        <v>26</v>
      </c>
    </row>
    <row r="152" spans="1:22" x14ac:dyDescent="0.25">
      <c r="A152" s="2" t="s">
        <v>23</v>
      </c>
      <c r="B152" t="s">
        <v>0</v>
      </c>
      <c r="C152" s="2" t="s">
        <v>25</v>
      </c>
      <c r="D152">
        <v>1950</v>
      </c>
      <c r="E152">
        <v>1952</v>
      </c>
      <c r="F152">
        <v>1</v>
      </c>
      <c r="G152">
        <v>8133</v>
      </c>
      <c r="H152">
        <v>101</v>
      </c>
      <c r="I152">
        <v>1975</v>
      </c>
      <c r="J152">
        <v>1930</v>
      </c>
      <c r="K152">
        <v>11514600</v>
      </c>
      <c r="L152">
        <v>9000200</v>
      </c>
      <c r="M152">
        <v>1958.814083</v>
      </c>
      <c r="N152">
        <v>-0.1</v>
      </c>
      <c r="O152">
        <v>1</v>
      </c>
      <c r="P152">
        <v>-10</v>
      </c>
      <c r="Q152">
        <v>0</v>
      </c>
      <c r="R152">
        <v>5100</v>
      </c>
      <c r="S152">
        <v>1941.02</v>
      </c>
      <c r="T152">
        <v>3400</v>
      </c>
      <c r="U152">
        <v>1964.99</v>
      </c>
      <c r="V152" s="2" t="s">
        <v>26</v>
      </c>
    </row>
    <row r="153" spans="1:22" x14ac:dyDescent="0.25">
      <c r="A153" s="2" t="s">
        <v>23</v>
      </c>
      <c r="B153" t="s">
        <v>293</v>
      </c>
      <c r="C153" s="2" t="s">
        <v>25</v>
      </c>
      <c r="D153">
        <v>1004</v>
      </c>
      <c r="E153">
        <v>1005.01</v>
      </c>
      <c r="F153">
        <v>1</v>
      </c>
      <c r="G153">
        <v>5414</v>
      </c>
      <c r="H153">
        <v>24</v>
      </c>
      <c r="I153">
        <v>1008.99</v>
      </c>
      <c r="J153">
        <v>1000</v>
      </c>
      <c r="K153">
        <v>8330300</v>
      </c>
      <c r="L153">
        <v>9383400</v>
      </c>
      <c r="M153">
        <v>1004.043129</v>
      </c>
      <c r="N153">
        <v>-0.1</v>
      </c>
      <c r="O153">
        <v>1</v>
      </c>
      <c r="P153">
        <v>-12</v>
      </c>
      <c r="Q153">
        <v>0</v>
      </c>
      <c r="R153">
        <v>4800</v>
      </c>
      <c r="S153">
        <v>1001.01</v>
      </c>
      <c r="T153">
        <v>4800</v>
      </c>
      <c r="U153">
        <v>1008.98</v>
      </c>
      <c r="V153" s="2" t="s">
        <v>26</v>
      </c>
    </row>
    <row r="154" spans="1:22" x14ac:dyDescent="0.25">
      <c r="A154" s="2" t="s">
        <v>28</v>
      </c>
      <c r="B154" t="s">
        <v>325</v>
      </c>
      <c r="C154" s="2" t="s">
        <v>25</v>
      </c>
      <c r="D154">
        <v>1595</v>
      </c>
      <c r="E154">
        <v>1597</v>
      </c>
      <c r="F154">
        <v>1</v>
      </c>
      <c r="G154">
        <v>1298</v>
      </c>
      <c r="H154">
        <v>15</v>
      </c>
      <c r="I154">
        <v>1615.72</v>
      </c>
      <c r="J154">
        <v>1583.94</v>
      </c>
      <c r="K154">
        <v>13363100</v>
      </c>
      <c r="L154">
        <v>9583900</v>
      </c>
      <c r="M154">
        <v>1592.6924120000001</v>
      </c>
      <c r="N154">
        <v>-0.13</v>
      </c>
      <c r="O154">
        <v>1</v>
      </c>
      <c r="P154">
        <v>-13</v>
      </c>
      <c r="Q154">
        <v>0</v>
      </c>
      <c r="R154">
        <v>23600</v>
      </c>
      <c r="S154">
        <v>1586.7</v>
      </c>
      <c r="T154">
        <v>17400</v>
      </c>
      <c r="U154">
        <v>1604.13</v>
      </c>
      <c r="V154" s="2" t="s">
        <v>26</v>
      </c>
    </row>
    <row r="155" spans="1:22" x14ac:dyDescent="0.25">
      <c r="A155" s="2" t="s">
        <v>23</v>
      </c>
      <c r="B155" t="s">
        <v>206</v>
      </c>
      <c r="C155" s="2" t="s">
        <v>25</v>
      </c>
      <c r="D155">
        <v>254.5</v>
      </c>
      <c r="E155">
        <v>255</v>
      </c>
      <c r="F155">
        <v>1</v>
      </c>
      <c r="G155">
        <v>52</v>
      </c>
      <c r="H155">
        <v>13</v>
      </c>
      <c r="I155">
        <v>265</v>
      </c>
      <c r="J155">
        <v>254.5</v>
      </c>
      <c r="K155">
        <v>8402600</v>
      </c>
      <c r="L155">
        <v>13523100</v>
      </c>
      <c r="M155">
        <v>261.71153900000002</v>
      </c>
      <c r="N155">
        <v>-0.2</v>
      </c>
      <c r="O155">
        <v>1</v>
      </c>
      <c r="P155">
        <v>-14</v>
      </c>
      <c r="Q155">
        <v>0</v>
      </c>
      <c r="R155">
        <v>11</v>
      </c>
      <c r="S155">
        <v>246</v>
      </c>
      <c r="T155">
        <v>1976</v>
      </c>
      <c r="U155">
        <v>265</v>
      </c>
      <c r="V155" s="2" t="s">
        <v>26</v>
      </c>
    </row>
    <row r="156" spans="1:22" x14ac:dyDescent="0.25">
      <c r="A156" s="2" t="s">
        <v>42</v>
      </c>
      <c r="B156" t="s">
        <v>177</v>
      </c>
      <c r="C156" s="2" t="s">
        <v>33</v>
      </c>
      <c r="D156">
        <v>199.57</v>
      </c>
      <c r="E156">
        <v>200</v>
      </c>
      <c r="F156">
        <v>1</v>
      </c>
      <c r="G156">
        <v>541839</v>
      </c>
      <c r="H156">
        <v>10276</v>
      </c>
      <c r="I156">
        <v>202.64</v>
      </c>
      <c r="J156">
        <v>197.03</v>
      </c>
      <c r="K156">
        <v>10521300</v>
      </c>
      <c r="L156">
        <v>8482100</v>
      </c>
      <c r="M156">
        <v>200.358993</v>
      </c>
      <c r="N156">
        <v>-0.22</v>
      </c>
      <c r="O156">
        <v>1</v>
      </c>
      <c r="P156">
        <v>-15</v>
      </c>
      <c r="Q156">
        <v>0</v>
      </c>
      <c r="R156">
        <v>516</v>
      </c>
      <c r="S156">
        <v>200.3</v>
      </c>
      <c r="T156">
        <v>425</v>
      </c>
      <c r="U156">
        <v>200.31</v>
      </c>
      <c r="V156" s="2" t="s">
        <v>26</v>
      </c>
    </row>
    <row r="157" spans="1:22" x14ac:dyDescent="0.25">
      <c r="A157" s="2" t="s">
        <v>42</v>
      </c>
      <c r="B157" t="s">
        <v>59</v>
      </c>
      <c r="C157" s="2" t="s">
        <v>54</v>
      </c>
      <c r="D157">
        <v>17.23</v>
      </c>
      <c r="E157">
        <v>17.27</v>
      </c>
      <c r="F157">
        <v>1</v>
      </c>
      <c r="G157">
        <v>42816</v>
      </c>
      <c r="H157">
        <v>27</v>
      </c>
      <c r="I157">
        <v>17.27</v>
      </c>
      <c r="J157">
        <v>16.75</v>
      </c>
      <c r="K157">
        <v>8300000</v>
      </c>
      <c r="L157">
        <v>12262800</v>
      </c>
      <c r="M157">
        <v>16.750712</v>
      </c>
      <c r="N157">
        <v>-0.23</v>
      </c>
      <c r="O157">
        <v>1</v>
      </c>
      <c r="P157">
        <v>-16</v>
      </c>
      <c r="Q157">
        <v>0</v>
      </c>
      <c r="R157">
        <v>143</v>
      </c>
      <c r="S157">
        <v>16.75</v>
      </c>
      <c r="T157">
        <v>235</v>
      </c>
      <c r="U157">
        <v>17.23</v>
      </c>
      <c r="V157" s="2" t="s">
        <v>26</v>
      </c>
    </row>
    <row r="158" spans="1:22" x14ac:dyDescent="0.25">
      <c r="A158" s="2" t="s">
        <v>28</v>
      </c>
      <c r="B158" t="s">
        <v>277</v>
      </c>
      <c r="C158" s="2" t="s">
        <v>25</v>
      </c>
      <c r="D158">
        <v>7177.72</v>
      </c>
      <c r="E158">
        <v>7194.88</v>
      </c>
      <c r="F158">
        <v>1</v>
      </c>
      <c r="G158">
        <v>4369</v>
      </c>
      <c r="H158">
        <v>65</v>
      </c>
      <c r="I158">
        <v>7243</v>
      </c>
      <c r="J158">
        <v>7114.2</v>
      </c>
      <c r="K158">
        <v>11463800</v>
      </c>
      <c r="L158">
        <v>9050400</v>
      </c>
      <c r="M158">
        <v>7185.0480479999997</v>
      </c>
      <c r="N158">
        <v>-0.24</v>
      </c>
      <c r="O158">
        <v>1</v>
      </c>
      <c r="P158">
        <v>-17</v>
      </c>
      <c r="Q158">
        <v>0</v>
      </c>
      <c r="R158">
        <v>100</v>
      </c>
      <c r="S158">
        <v>7178.44</v>
      </c>
      <c r="T158">
        <v>100</v>
      </c>
      <c r="U158">
        <v>7184.62</v>
      </c>
      <c r="V158" s="2" t="s">
        <v>26</v>
      </c>
    </row>
    <row r="159" spans="1:22" x14ac:dyDescent="0.25">
      <c r="A159" s="2" t="s">
        <v>42</v>
      </c>
      <c r="B159" t="s">
        <v>126</v>
      </c>
      <c r="C159" s="2" t="s">
        <v>25</v>
      </c>
      <c r="D159">
        <v>998.27</v>
      </c>
      <c r="E159">
        <v>1000.89</v>
      </c>
      <c r="F159">
        <v>1</v>
      </c>
      <c r="G159">
        <v>20188</v>
      </c>
      <c r="H159">
        <v>998</v>
      </c>
      <c r="I159">
        <v>1009</v>
      </c>
      <c r="J159">
        <v>987.21</v>
      </c>
      <c r="K159">
        <v>8342400</v>
      </c>
      <c r="L159">
        <v>14151400</v>
      </c>
      <c r="M159">
        <v>996.94629199999997</v>
      </c>
      <c r="N159">
        <v>-0.26</v>
      </c>
      <c r="O159">
        <v>1</v>
      </c>
      <c r="P159">
        <v>-19</v>
      </c>
      <c r="Q159">
        <v>0</v>
      </c>
      <c r="R159">
        <v>6</v>
      </c>
      <c r="S159">
        <v>995.01</v>
      </c>
      <c r="T159">
        <v>43</v>
      </c>
      <c r="U159">
        <v>1000.62</v>
      </c>
      <c r="V159" s="2" t="s">
        <v>26</v>
      </c>
    </row>
    <row r="160" spans="1:22" x14ac:dyDescent="0.25">
      <c r="A160" s="2" t="s">
        <v>28</v>
      </c>
      <c r="B160" t="s">
        <v>327</v>
      </c>
      <c r="C160" s="2" t="s">
        <v>25</v>
      </c>
      <c r="D160">
        <v>2343</v>
      </c>
      <c r="E160">
        <v>2349</v>
      </c>
      <c r="F160">
        <v>1</v>
      </c>
      <c r="G160">
        <v>93</v>
      </c>
      <c r="H160">
        <v>4</v>
      </c>
      <c r="I160">
        <v>2365</v>
      </c>
      <c r="J160">
        <v>2343</v>
      </c>
      <c r="K160">
        <v>13260100</v>
      </c>
      <c r="L160">
        <v>14003400</v>
      </c>
      <c r="M160">
        <v>2347.8916129999998</v>
      </c>
      <c r="N160">
        <v>-0.26</v>
      </c>
      <c r="O160">
        <v>1</v>
      </c>
      <c r="P160">
        <v>-18</v>
      </c>
      <c r="Q160">
        <v>0</v>
      </c>
      <c r="R160">
        <v>1000</v>
      </c>
      <c r="S160">
        <v>2341.73</v>
      </c>
      <c r="T160">
        <v>1000</v>
      </c>
      <c r="U160">
        <v>2346.83</v>
      </c>
      <c r="V160" s="2" t="s">
        <v>26</v>
      </c>
    </row>
    <row r="161" spans="1:22" x14ac:dyDescent="0.25">
      <c r="A161" s="2" t="s">
        <v>42</v>
      </c>
      <c r="B161" t="s">
        <v>70</v>
      </c>
      <c r="C161" s="2" t="s">
        <v>33</v>
      </c>
      <c r="D161">
        <v>16.809999999999999</v>
      </c>
      <c r="E161">
        <v>16.86</v>
      </c>
      <c r="F161">
        <v>1</v>
      </c>
      <c r="G161">
        <v>682</v>
      </c>
      <c r="H161">
        <v>17</v>
      </c>
      <c r="I161">
        <v>16.88</v>
      </c>
      <c r="J161">
        <v>16.809999999999999</v>
      </c>
      <c r="K161">
        <v>8305900</v>
      </c>
      <c r="L161">
        <v>11530200</v>
      </c>
      <c r="M161">
        <v>16.858021000000001</v>
      </c>
      <c r="N161">
        <v>-0.3</v>
      </c>
      <c r="O161">
        <v>1</v>
      </c>
      <c r="P161">
        <v>-20</v>
      </c>
      <c r="Q161">
        <v>0</v>
      </c>
      <c r="R161">
        <v>51</v>
      </c>
      <c r="S161">
        <v>16.8</v>
      </c>
      <c r="T161">
        <v>511</v>
      </c>
      <c r="U161">
        <v>16.809999999999999</v>
      </c>
      <c r="V161" s="2" t="s">
        <v>26</v>
      </c>
    </row>
    <row r="162" spans="1:22" x14ac:dyDescent="0.25">
      <c r="A162" s="2" t="s">
        <v>107</v>
      </c>
      <c r="B162" t="s">
        <v>145</v>
      </c>
      <c r="C162" s="2" t="s">
        <v>141</v>
      </c>
      <c r="D162">
        <v>12.24</v>
      </c>
      <c r="E162">
        <v>12.28</v>
      </c>
      <c r="F162">
        <v>1</v>
      </c>
      <c r="G162">
        <v>91287</v>
      </c>
      <c r="H162">
        <v>810</v>
      </c>
      <c r="I162">
        <v>12.29</v>
      </c>
      <c r="J162">
        <v>12.23</v>
      </c>
      <c r="K162">
        <v>10194300</v>
      </c>
      <c r="L162">
        <v>13085100</v>
      </c>
      <c r="M162">
        <v>12.257771999999999</v>
      </c>
      <c r="N162">
        <v>-0.33</v>
      </c>
      <c r="O162">
        <v>1</v>
      </c>
      <c r="P162">
        <v>-23</v>
      </c>
      <c r="Q162">
        <v>0</v>
      </c>
      <c r="R162">
        <v>1061</v>
      </c>
      <c r="S162">
        <v>12.23</v>
      </c>
      <c r="T162">
        <v>21950</v>
      </c>
      <c r="U162">
        <v>12.24</v>
      </c>
      <c r="V162" s="2" t="s">
        <v>26</v>
      </c>
    </row>
    <row r="163" spans="1:22" x14ac:dyDescent="0.25">
      <c r="A163" s="2" t="s">
        <v>42</v>
      </c>
      <c r="B163" t="s">
        <v>158</v>
      </c>
      <c r="C163" s="2" t="s">
        <v>159</v>
      </c>
      <c r="D163">
        <v>73.39</v>
      </c>
      <c r="E163">
        <v>73.63</v>
      </c>
      <c r="F163">
        <v>1</v>
      </c>
      <c r="G163">
        <v>181236</v>
      </c>
      <c r="H163">
        <v>1674</v>
      </c>
      <c r="I163">
        <v>76.459999999999994</v>
      </c>
      <c r="J163">
        <v>73</v>
      </c>
      <c r="K163">
        <v>10515000</v>
      </c>
      <c r="L163">
        <v>9032200</v>
      </c>
      <c r="M163">
        <v>74.535908000000006</v>
      </c>
      <c r="N163">
        <v>-0.33</v>
      </c>
      <c r="O163">
        <v>1</v>
      </c>
      <c r="P163">
        <v>-21</v>
      </c>
      <c r="Q163">
        <v>0</v>
      </c>
      <c r="R163">
        <v>299</v>
      </c>
      <c r="S163">
        <v>73.489999999999995</v>
      </c>
      <c r="T163">
        <v>1974</v>
      </c>
      <c r="U163">
        <v>73.69</v>
      </c>
      <c r="V163" s="2" t="s">
        <v>26</v>
      </c>
    </row>
    <row r="164" spans="1:22" x14ac:dyDescent="0.25">
      <c r="A164" s="2" t="s">
        <v>23</v>
      </c>
      <c r="B164" t="s">
        <v>265</v>
      </c>
      <c r="C164" s="2" t="s">
        <v>25</v>
      </c>
      <c r="D164">
        <v>207.39</v>
      </c>
      <c r="E164">
        <v>208.08</v>
      </c>
      <c r="F164">
        <v>1</v>
      </c>
      <c r="G164">
        <v>170</v>
      </c>
      <c r="H164">
        <v>13</v>
      </c>
      <c r="I164">
        <v>208.98</v>
      </c>
      <c r="J164">
        <v>205</v>
      </c>
      <c r="K164">
        <v>12160800</v>
      </c>
      <c r="L164">
        <v>10254400</v>
      </c>
      <c r="M164">
        <v>207.29888199999999</v>
      </c>
      <c r="N164">
        <v>-0.33</v>
      </c>
      <c r="O164">
        <v>1</v>
      </c>
      <c r="P164">
        <v>-24</v>
      </c>
      <c r="Q164">
        <v>0</v>
      </c>
      <c r="R164">
        <v>33400</v>
      </c>
      <c r="S164">
        <v>200.61</v>
      </c>
      <c r="T164">
        <v>100200</v>
      </c>
      <c r="U164">
        <v>209.09</v>
      </c>
      <c r="V164" s="2" t="s">
        <v>26</v>
      </c>
    </row>
    <row r="165" spans="1:22" x14ac:dyDescent="0.25">
      <c r="A165" s="2" t="s">
        <v>23</v>
      </c>
      <c r="B165" t="s">
        <v>295</v>
      </c>
      <c r="C165" s="2" t="s">
        <v>25</v>
      </c>
      <c r="D165">
        <v>295.02</v>
      </c>
      <c r="E165">
        <v>296.01</v>
      </c>
      <c r="F165">
        <v>1</v>
      </c>
      <c r="G165">
        <v>3504</v>
      </c>
      <c r="H165">
        <v>19</v>
      </c>
      <c r="I165">
        <v>298</v>
      </c>
      <c r="J165">
        <v>294.02999999999997</v>
      </c>
      <c r="K165">
        <v>9081300</v>
      </c>
      <c r="L165">
        <v>8582800</v>
      </c>
      <c r="M165">
        <v>297.15812199999999</v>
      </c>
      <c r="N165">
        <v>-0.33</v>
      </c>
      <c r="O165">
        <v>1</v>
      </c>
      <c r="P165">
        <v>-25</v>
      </c>
      <c r="Q165">
        <v>0</v>
      </c>
      <c r="R165">
        <v>100500</v>
      </c>
      <c r="S165">
        <v>295.02</v>
      </c>
      <c r="T165">
        <v>100500</v>
      </c>
      <c r="U165">
        <v>299.98</v>
      </c>
      <c r="V165" s="2" t="s">
        <v>26</v>
      </c>
    </row>
    <row r="166" spans="1:22" x14ac:dyDescent="0.25">
      <c r="A166" s="2" t="s">
        <v>28</v>
      </c>
      <c r="B166" t="s">
        <v>317</v>
      </c>
      <c r="C166" s="2" t="s">
        <v>25</v>
      </c>
      <c r="D166">
        <v>1580.93</v>
      </c>
      <c r="E166">
        <v>1586.14</v>
      </c>
      <c r="F166">
        <v>1</v>
      </c>
      <c r="G166">
        <v>7654</v>
      </c>
      <c r="H166">
        <v>14</v>
      </c>
      <c r="I166">
        <v>1592</v>
      </c>
      <c r="J166">
        <v>1577.01</v>
      </c>
      <c r="K166">
        <v>13470000</v>
      </c>
      <c r="L166">
        <v>8311900</v>
      </c>
      <c r="M166">
        <v>1581.0223779999999</v>
      </c>
      <c r="N166">
        <v>-0.33</v>
      </c>
      <c r="O166">
        <v>1</v>
      </c>
      <c r="P166">
        <v>-22</v>
      </c>
      <c r="Q166">
        <v>0</v>
      </c>
      <c r="R166">
        <v>10500</v>
      </c>
      <c r="S166">
        <v>1561.61</v>
      </c>
      <c r="T166">
        <v>10500</v>
      </c>
      <c r="U166">
        <v>1604.99</v>
      </c>
      <c r="V166" s="2" t="s">
        <v>26</v>
      </c>
    </row>
    <row r="167" spans="1:22" x14ac:dyDescent="0.25">
      <c r="A167" s="2" t="s">
        <v>107</v>
      </c>
      <c r="B167" t="s">
        <v>123</v>
      </c>
      <c r="C167" s="2" t="s">
        <v>124</v>
      </c>
      <c r="D167">
        <v>58.8</v>
      </c>
      <c r="E167">
        <v>59</v>
      </c>
      <c r="F167">
        <v>1</v>
      </c>
      <c r="G167">
        <v>136</v>
      </c>
      <c r="H167">
        <v>14</v>
      </c>
      <c r="I167">
        <v>58.86</v>
      </c>
      <c r="J167">
        <v>58.4</v>
      </c>
      <c r="K167">
        <v>8300000</v>
      </c>
      <c r="L167">
        <v>13111200</v>
      </c>
      <c r="M167">
        <v>58.696323999999997</v>
      </c>
      <c r="N167">
        <v>-0.34</v>
      </c>
      <c r="O167">
        <v>1</v>
      </c>
      <c r="P167">
        <v>-26</v>
      </c>
      <c r="Q167">
        <v>0</v>
      </c>
      <c r="R167">
        <v>25</v>
      </c>
      <c r="S167">
        <v>58</v>
      </c>
      <c r="T167">
        <v>109</v>
      </c>
      <c r="U167">
        <v>58.8</v>
      </c>
      <c r="V167" s="2" t="s">
        <v>26</v>
      </c>
    </row>
    <row r="168" spans="1:22" x14ac:dyDescent="0.25">
      <c r="A168" s="2" t="s">
        <v>42</v>
      </c>
      <c r="B168" t="s">
        <v>288</v>
      </c>
      <c r="C168" s="2" t="s">
        <v>74</v>
      </c>
      <c r="D168">
        <v>21.19</v>
      </c>
      <c r="E168">
        <v>21.27</v>
      </c>
      <c r="F168">
        <v>1</v>
      </c>
      <c r="G168">
        <v>1686463</v>
      </c>
      <c r="H168">
        <v>5554</v>
      </c>
      <c r="I168">
        <v>21.46</v>
      </c>
      <c r="J168">
        <v>20.96</v>
      </c>
      <c r="K168">
        <v>11501800</v>
      </c>
      <c r="L168">
        <v>9030100</v>
      </c>
      <c r="M168">
        <v>21.212934000000001</v>
      </c>
      <c r="N168">
        <v>-0.38</v>
      </c>
      <c r="O168">
        <v>1</v>
      </c>
      <c r="P168">
        <v>-27</v>
      </c>
      <c r="Q168">
        <v>0</v>
      </c>
      <c r="R168">
        <v>1078</v>
      </c>
      <c r="S168">
        <v>21.18</v>
      </c>
      <c r="T168">
        <v>3578</v>
      </c>
      <c r="U168">
        <v>21.19</v>
      </c>
      <c r="V168" s="2" t="s">
        <v>26</v>
      </c>
    </row>
    <row r="169" spans="1:22" x14ac:dyDescent="0.25">
      <c r="A169" s="2" t="s">
        <v>107</v>
      </c>
      <c r="B169" t="s">
        <v>148</v>
      </c>
      <c r="C169" s="2" t="s">
        <v>149</v>
      </c>
      <c r="D169">
        <v>7.66</v>
      </c>
      <c r="E169">
        <v>7.69</v>
      </c>
      <c r="F169">
        <v>1</v>
      </c>
      <c r="G169">
        <v>6162</v>
      </c>
      <c r="H169">
        <v>55</v>
      </c>
      <c r="I169">
        <v>8</v>
      </c>
      <c r="J169">
        <v>7.58</v>
      </c>
      <c r="K169">
        <v>13380300</v>
      </c>
      <c r="L169">
        <v>13352700</v>
      </c>
      <c r="M169">
        <v>7.8330719999999996</v>
      </c>
      <c r="N169">
        <v>-0.39</v>
      </c>
      <c r="O169">
        <v>1</v>
      </c>
      <c r="P169">
        <v>-28</v>
      </c>
      <c r="Q169">
        <v>0</v>
      </c>
      <c r="R169">
        <v>5</v>
      </c>
      <c r="S169">
        <v>7.64</v>
      </c>
      <c r="T169">
        <v>466</v>
      </c>
      <c r="U169">
        <v>7.77</v>
      </c>
      <c r="V169" s="2" t="s">
        <v>26</v>
      </c>
    </row>
    <row r="170" spans="1:22" x14ac:dyDescent="0.25">
      <c r="A170" s="2" t="s">
        <v>42</v>
      </c>
      <c r="B170" t="s">
        <v>186</v>
      </c>
      <c r="C170" s="2" t="s">
        <v>33</v>
      </c>
      <c r="D170">
        <v>228.98</v>
      </c>
      <c r="E170">
        <v>229.9</v>
      </c>
      <c r="F170">
        <v>1</v>
      </c>
      <c r="G170">
        <v>33854</v>
      </c>
      <c r="H170">
        <v>142</v>
      </c>
      <c r="I170">
        <v>230</v>
      </c>
      <c r="J170">
        <v>220</v>
      </c>
      <c r="K170">
        <v>12125700</v>
      </c>
      <c r="L170">
        <v>14135600</v>
      </c>
      <c r="M170">
        <v>221.992594</v>
      </c>
      <c r="N170">
        <v>-0.4</v>
      </c>
      <c r="O170">
        <v>1</v>
      </c>
      <c r="P170">
        <v>-29</v>
      </c>
      <c r="Q170">
        <v>0</v>
      </c>
      <c r="R170">
        <v>50</v>
      </c>
      <c r="S170">
        <v>225</v>
      </c>
      <c r="T170">
        <v>10</v>
      </c>
      <c r="U170">
        <v>228.95</v>
      </c>
      <c r="V170" s="2" t="s">
        <v>26</v>
      </c>
    </row>
    <row r="171" spans="1:22" x14ac:dyDescent="0.25">
      <c r="A171" s="2" t="s">
        <v>42</v>
      </c>
      <c r="B171" t="s">
        <v>308</v>
      </c>
      <c r="C171" s="2" t="s">
        <v>54</v>
      </c>
      <c r="D171">
        <v>237</v>
      </c>
      <c r="E171">
        <v>238</v>
      </c>
      <c r="F171">
        <v>1</v>
      </c>
      <c r="G171">
        <v>44</v>
      </c>
      <c r="H171">
        <v>11</v>
      </c>
      <c r="I171">
        <v>239</v>
      </c>
      <c r="J171">
        <v>231</v>
      </c>
      <c r="K171">
        <v>8584000</v>
      </c>
      <c r="L171">
        <v>13565300</v>
      </c>
      <c r="M171">
        <v>233.704545</v>
      </c>
      <c r="N171">
        <v>-0.42</v>
      </c>
      <c r="O171">
        <v>1</v>
      </c>
      <c r="P171">
        <v>-30</v>
      </c>
      <c r="Q171">
        <v>0</v>
      </c>
      <c r="R171">
        <v>25</v>
      </c>
      <c r="S171">
        <v>230.04</v>
      </c>
      <c r="T171">
        <v>13</v>
      </c>
      <c r="U171">
        <v>237</v>
      </c>
      <c r="V171" s="2" t="s">
        <v>26</v>
      </c>
    </row>
    <row r="172" spans="1:22" x14ac:dyDescent="0.25">
      <c r="A172" s="2" t="s">
        <v>28</v>
      </c>
      <c r="B172" t="s">
        <v>191</v>
      </c>
      <c r="C172" s="2" t="s">
        <v>25</v>
      </c>
      <c r="D172">
        <v>7196.99</v>
      </c>
      <c r="E172">
        <v>7230.21</v>
      </c>
      <c r="F172">
        <v>1</v>
      </c>
      <c r="G172">
        <v>111449</v>
      </c>
      <c r="H172">
        <v>25</v>
      </c>
      <c r="I172">
        <v>7278.33</v>
      </c>
      <c r="J172">
        <v>7170</v>
      </c>
      <c r="K172">
        <v>13413400</v>
      </c>
      <c r="L172">
        <v>8350100</v>
      </c>
      <c r="M172">
        <v>7225.6435270000002</v>
      </c>
      <c r="N172">
        <v>-0.46</v>
      </c>
      <c r="O172">
        <v>1</v>
      </c>
      <c r="P172">
        <v>-32</v>
      </c>
      <c r="Q172">
        <v>0</v>
      </c>
      <c r="R172">
        <v>1100</v>
      </c>
      <c r="S172">
        <v>7207.16</v>
      </c>
      <c r="T172">
        <v>1100</v>
      </c>
      <c r="U172">
        <v>7214.47</v>
      </c>
      <c r="V172" s="2" t="s">
        <v>26</v>
      </c>
    </row>
    <row r="173" spans="1:22" x14ac:dyDescent="0.25">
      <c r="A173" s="2" t="s">
        <v>28</v>
      </c>
      <c r="B173" t="s">
        <v>252</v>
      </c>
      <c r="C173" s="2" t="s">
        <v>25</v>
      </c>
      <c r="D173">
        <v>325</v>
      </c>
      <c r="E173">
        <v>326.5</v>
      </c>
      <c r="F173">
        <v>1</v>
      </c>
      <c r="G173">
        <v>182</v>
      </c>
      <c r="H173">
        <v>9</v>
      </c>
      <c r="I173">
        <v>326.5</v>
      </c>
      <c r="J173">
        <v>315</v>
      </c>
      <c r="K173">
        <v>9072000</v>
      </c>
      <c r="L173">
        <v>9443300</v>
      </c>
      <c r="M173">
        <v>320.379121</v>
      </c>
      <c r="N173">
        <v>-0.46</v>
      </c>
      <c r="O173">
        <v>1</v>
      </c>
      <c r="P173">
        <v>-31</v>
      </c>
      <c r="Q173">
        <v>0</v>
      </c>
      <c r="R173">
        <v>1</v>
      </c>
      <c r="S173">
        <v>315</v>
      </c>
      <c r="T173">
        <v>1</v>
      </c>
      <c r="U173">
        <v>338.99</v>
      </c>
      <c r="V173" s="2" t="s">
        <v>26</v>
      </c>
    </row>
    <row r="174" spans="1:22" x14ac:dyDescent="0.25">
      <c r="A174" s="2" t="s">
        <v>23</v>
      </c>
      <c r="B174" t="s">
        <v>175</v>
      </c>
      <c r="C174" s="2" t="s">
        <v>25</v>
      </c>
      <c r="D174">
        <v>1960.01</v>
      </c>
      <c r="E174">
        <v>1970</v>
      </c>
      <c r="F174">
        <v>1</v>
      </c>
      <c r="G174">
        <v>6480</v>
      </c>
      <c r="H174">
        <v>66</v>
      </c>
      <c r="I174">
        <v>1999.97</v>
      </c>
      <c r="J174">
        <v>1950</v>
      </c>
      <c r="K174">
        <v>11505200</v>
      </c>
      <c r="L174">
        <v>8585700</v>
      </c>
      <c r="M174">
        <v>1977.6131780000001</v>
      </c>
      <c r="N174">
        <v>-0.51</v>
      </c>
      <c r="O174">
        <v>1</v>
      </c>
      <c r="P174">
        <v>-33</v>
      </c>
      <c r="Q174">
        <v>0</v>
      </c>
      <c r="R174">
        <v>1600</v>
      </c>
      <c r="S174">
        <v>1965.01</v>
      </c>
      <c r="T174">
        <v>4800</v>
      </c>
      <c r="U174">
        <v>1987.48</v>
      </c>
      <c r="V174" s="2" t="s">
        <v>26</v>
      </c>
    </row>
    <row r="175" spans="1:22" x14ac:dyDescent="0.25">
      <c r="A175" s="2" t="s">
        <v>23</v>
      </c>
      <c r="B175" t="s">
        <v>27</v>
      </c>
      <c r="C175" s="2" t="s">
        <v>25</v>
      </c>
      <c r="D175">
        <v>2785.56</v>
      </c>
      <c r="E175">
        <v>2800.01</v>
      </c>
      <c r="F175">
        <v>1</v>
      </c>
      <c r="G175">
        <v>10365</v>
      </c>
      <c r="H175">
        <v>133</v>
      </c>
      <c r="I175">
        <v>2819.99</v>
      </c>
      <c r="J175">
        <v>2770</v>
      </c>
      <c r="K175">
        <v>11512000</v>
      </c>
      <c r="L175">
        <v>9001900</v>
      </c>
      <c r="M175">
        <v>2791.1909019999998</v>
      </c>
      <c r="N175">
        <v>-0.52</v>
      </c>
      <c r="O175">
        <v>1</v>
      </c>
      <c r="P175">
        <v>-34</v>
      </c>
      <c r="Q175">
        <v>0</v>
      </c>
      <c r="R175">
        <v>13400</v>
      </c>
      <c r="S175">
        <v>2784.34</v>
      </c>
      <c r="T175">
        <v>10700</v>
      </c>
      <c r="U175">
        <v>2797.87</v>
      </c>
      <c r="V175" s="2" t="s">
        <v>26</v>
      </c>
    </row>
    <row r="176" spans="1:22" x14ac:dyDescent="0.25">
      <c r="A176" s="2" t="s">
        <v>107</v>
      </c>
      <c r="B176" t="s">
        <v>140</v>
      </c>
      <c r="C176" s="2" t="s">
        <v>141</v>
      </c>
      <c r="D176">
        <v>48</v>
      </c>
      <c r="E176">
        <v>48.25</v>
      </c>
      <c r="F176">
        <v>1</v>
      </c>
      <c r="G176">
        <v>647702</v>
      </c>
      <c r="H176">
        <v>4666</v>
      </c>
      <c r="I176">
        <v>48.63</v>
      </c>
      <c r="J176">
        <v>47.5</v>
      </c>
      <c r="K176">
        <v>13431200</v>
      </c>
      <c r="L176">
        <v>8404600</v>
      </c>
      <c r="M176">
        <v>48.080252999999999</v>
      </c>
      <c r="N176">
        <v>-0.52</v>
      </c>
      <c r="O176">
        <v>1</v>
      </c>
      <c r="P176">
        <v>-35</v>
      </c>
      <c r="Q176">
        <v>0</v>
      </c>
      <c r="R176">
        <v>702</v>
      </c>
      <c r="S176">
        <v>48</v>
      </c>
      <c r="T176">
        <v>3545</v>
      </c>
      <c r="U176">
        <v>48.03</v>
      </c>
      <c r="V176" s="2" t="s">
        <v>26</v>
      </c>
    </row>
    <row r="177" spans="1:22" x14ac:dyDescent="0.25">
      <c r="A177" s="2" t="s">
        <v>28</v>
      </c>
      <c r="B177" t="s">
        <v>187</v>
      </c>
      <c r="C177" s="2" t="s">
        <v>25</v>
      </c>
      <c r="D177">
        <v>363.33</v>
      </c>
      <c r="E177">
        <v>365.25</v>
      </c>
      <c r="F177">
        <v>1</v>
      </c>
      <c r="G177">
        <v>6152</v>
      </c>
      <c r="H177">
        <v>23</v>
      </c>
      <c r="I177">
        <v>366.89</v>
      </c>
      <c r="J177">
        <v>359</v>
      </c>
      <c r="K177">
        <v>13314400</v>
      </c>
      <c r="L177">
        <v>9012300</v>
      </c>
      <c r="M177">
        <v>366.31582500000002</v>
      </c>
      <c r="N177">
        <v>-0.53</v>
      </c>
      <c r="O177">
        <v>1</v>
      </c>
      <c r="P177">
        <v>-36</v>
      </c>
      <c r="Q177">
        <v>0</v>
      </c>
      <c r="R177">
        <v>54400</v>
      </c>
      <c r="S177">
        <v>360.04</v>
      </c>
      <c r="T177">
        <v>81600</v>
      </c>
      <c r="U177">
        <v>368.98</v>
      </c>
      <c r="V177" s="2" t="s">
        <v>26</v>
      </c>
    </row>
    <row r="178" spans="1:22" x14ac:dyDescent="0.25">
      <c r="A178" s="2" t="s">
        <v>42</v>
      </c>
      <c r="B178" t="s">
        <v>263</v>
      </c>
      <c r="C178" s="2" t="s">
        <v>33</v>
      </c>
      <c r="D178">
        <v>200</v>
      </c>
      <c r="E178">
        <v>201.07</v>
      </c>
      <c r="F178">
        <v>1</v>
      </c>
      <c r="G178">
        <v>5114</v>
      </c>
      <c r="H178">
        <v>113</v>
      </c>
      <c r="I178">
        <v>200</v>
      </c>
      <c r="J178">
        <v>196</v>
      </c>
      <c r="K178">
        <v>14283400</v>
      </c>
      <c r="L178">
        <v>10251100</v>
      </c>
      <c r="M178">
        <v>199.97245000000001</v>
      </c>
      <c r="N178">
        <v>-0.53</v>
      </c>
      <c r="O178">
        <v>1</v>
      </c>
      <c r="P178">
        <v>-37</v>
      </c>
      <c r="Q178">
        <v>0</v>
      </c>
      <c r="R178">
        <v>1</v>
      </c>
      <c r="S178">
        <v>198.5</v>
      </c>
      <c r="T178">
        <v>252</v>
      </c>
      <c r="U178">
        <v>200</v>
      </c>
      <c r="V178" s="2" t="s">
        <v>26</v>
      </c>
    </row>
    <row r="179" spans="1:22" x14ac:dyDescent="0.25">
      <c r="A179" s="2" t="s">
        <v>42</v>
      </c>
      <c r="B179" t="s">
        <v>179</v>
      </c>
      <c r="C179" s="2" t="s">
        <v>25</v>
      </c>
      <c r="D179">
        <v>3.59</v>
      </c>
      <c r="E179">
        <v>3.61</v>
      </c>
      <c r="F179">
        <v>1</v>
      </c>
      <c r="G179">
        <v>372794</v>
      </c>
      <c r="H179">
        <v>245</v>
      </c>
      <c r="I179">
        <v>3.65</v>
      </c>
      <c r="J179">
        <v>3.59</v>
      </c>
      <c r="K179">
        <v>12060400</v>
      </c>
      <c r="L179">
        <v>12542500</v>
      </c>
      <c r="M179">
        <v>3.6017860000000002</v>
      </c>
      <c r="N179">
        <v>-0.55000000000000004</v>
      </c>
      <c r="O179">
        <v>1</v>
      </c>
      <c r="P179">
        <v>-38</v>
      </c>
      <c r="Q179">
        <v>0</v>
      </c>
      <c r="R179">
        <v>2000</v>
      </c>
      <c r="S179">
        <v>3.58</v>
      </c>
      <c r="T179">
        <v>200</v>
      </c>
      <c r="U179">
        <v>3.59</v>
      </c>
      <c r="V179" s="2" t="s">
        <v>26</v>
      </c>
    </row>
    <row r="180" spans="1:22" x14ac:dyDescent="0.25">
      <c r="A180" s="2" t="s">
        <v>28</v>
      </c>
      <c r="B180" t="s">
        <v>188</v>
      </c>
      <c r="C180" s="2" t="s">
        <v>25</v>
      </c>
      <c r="D180">
        <v>812.5</v>
      </c>
      <c r="E180">
        <v>817</v>
      </c>
      <c r="F180">
        <v>1</v>
      </c>
      <c r="G180">
        <v>3</v>
      </c>
      <c r="H180">
        <v>2</v>
      </c>
      <c r="I180">
        <v>812.51</v>
      </c>
      <c r="J180">
        <v>812.5</v>
      </c>
      <c r="K180">
        <v>14003400</v>
      </c>
      <c r="L180">
        <v>14003500</v>
      </c>
      <c r="M180">
        <v>812.50666699999999</v>
      </c>
      <c r="N180">
        <v>-0.55000000000000004</v>
      </c>
      <c r="O180">
        <v>1</v>
      </c>
      <c r="P180">
        <v>-39</v>
      </c>
      <c r="Q180">
        <v>0</v>
      </c>
      <c r="R180">
        <v>36600</v>
      </c>
      <c r="S180">
        <v>798.61</v>
      </c>
      <c r="T180">
        <v>36600</v>
      </c>
      <c r="U180">
        <v>824.99</v>
      </c>
      <c r="V180" s="2" t="s">
        <v>26</v>
      </c>
    </row>
    <row r="181" spans="1:22" x14ac:dyDescent="0.25">
      <c r="A181" s="2" t="s">
        <v>23</v>
      </c>
      <c r="B181" t="s">
        <v>329</v>
      </c>
      <c r="C181" s="2" t="s">
        <v>25</v>
      </c>
      <c r="D181">
        <v>1962</v>
      </c>
      <c r="E181">
        <v>1975.2</v>
      </c>
      <c r="F181">
        <v>1</v>
      </c>
      <c r="G181">
        <v>4462</v>
      </c>
      <c r="H181">
        <v>12</v>
      </c>
      <c r="I181">
        <v>1989</v>
      </c>
      <c r="J181">
        <v>1945</v>
      </c>
      <c r="K181">
        <v>12454200</v>
      </c>
      <c r="L181">
        <v>8313700</v>
      </c>
      <c r="M181">
        <v>1965.681722</v>
      </c>
      <c r="N181">
        <v>-0.67</v>
      </c>
      <c r="O181">
        <v>1</v>
      </c>
      <c r="P181">
        <v>-40</v>
      </c>
      <c r="Q181">
        <v>0</v>
      </c>
      <c r="R181">
        <v>4200</v>
      </c>
      <c r="S181">
        <v>1958.01</v>
      </c>
      <c r="T181">
        <v>4200</v>
      </c>
      <c r="U181">
        <v>1999.98</v>
      </c>
      <c r="V181" s="2" t="s">
        <v>26</v>
      </c>
    </row>
    <row r="182" spans="1:22" x14ac:dyDescent="0.25">
      <c r="A182" s="2" t="s">
        <v>42</v>
      </c>
      <c r="B182" t="s">
        <v>176</v>
      </c>
      <c r="C182" s="2" t="s">
        <v>25</v>
      </c>
      <c r="D182">
        <v>72.5</v>
      </c>
      <c r="E182">
        <v>73</v>
      </c>
      <c r="F182">
        <v>1</v>
      </c>
      <c r="G182">
        <v>44</v>
      </c>
      <c r="H182">
        <v>9</v>
      </c>
      <c r="I182">
        <v>73</v>
      </c>
      <c r="J182">
        <v>72.5</v>
      </c>
      <c r="K182">
        <v>11551900</v>
      </c>
      <c r="L182">
        <v>9245900</v>
      </c>
      <c r="M182">
        <v>72.556819000000004</v>
      </c>
      <c r="N182">
        <v>-0.68</v>
      </c>
      <c r="O182">
        <v>1</v>
      </c>
      <c r="P182">
        <v>-41</v>
      </c>
      <c r="Q182">
        <v>0</v>
      </c>
      <c r="R182">
        <v>1</v>
      </c>
      <c r="S182">
        <v>73</v>
      </c>
      <c r="T182">
        <v>887</v>
      </c>
      <c r="U182">
        <v>75</v>
      </c>
      <c r="V182" s="2" t="s">
        <v>26</v>
      </c>
    </row>
    <row r="183" spans="1:22" x14ac:dyDescent="0.25">
      <c r="A183" s="2" t="s">
        <v>28</v>
      </c>
      <c r="B183" t="s">
        <v>316</v>
      </c>
      <c r="C183" s="2" t="s">
        <v>25</v>
      </c>
      <c r="D183">
        <v>3599</v>
      </c>
      <c r="E183">
        <v>3624.07</v>
      </c>
      <c r="F183">
        <v>1</v>
      </c>
      <c r="G183">
        <v>154</v>
      </c>
      <c r="H183">
        <v>23</v>
      </c>
      <c r="I183">
        <v>3666.57</v>
      </c>
      <c r="J183">
        <v>3582</v>
      </c>
      <c r="K183">
        <v>10025500</v>
      </c>
      <c r="L183">
        <v>8412200</v>
      </c>
      <c r="M183">
        <v>3610.1122070000001</v>
      </c>
      <c r="N183">
        <v>-0.69</v>
      </c>
      <c r="O183">
        <v>1</v>
      </c>
      <c r="P183">
        <v>-42</v>
      </c>
      <c r="Q183">
        <v>0</v>
      </c>
      <c r="R183">
        <v>3900</v>
      </c>
      <c r="S183">
        <v>3590.02</v>
      </c>
      <c r="T183">
        <v>3900</v>
      </c>
      <c r="U183">
        <v>3666.55</v>
      </c>
      <c r="V183" s="2" t="s">
        <v>26</v>
      </c>
    </row>
    <row r="184" spans="1:22" x14ac:dyDescent="0.25">
      <c r="A184" s="2" t="s">
        <v>42</v>
      </c>
      <c r="B184" t="s">
        <v>208</v>
      </c>
      <c r="C184" s="2" t="s">
        <v>209</v>
      </c>
      <c r="D184">
        <v>88.57</v>
      </c>
      <c r="E184">
        <v>89.2</v>
      </c>
      <c r="F184">
        <v>1</v>
      </c>
      <c r="G184">
        <v>401270</v>
      </c>
      <c r="H184">
        <v>2586</v>
      </c>
      <c r="I184">
        <v>90.4</v>
      </c>
      <c r="J184">
        <v>87.89</v>
      </c>
      <c r="K184">
        <v>10352500</v>
      </c>
      <c r="L184">
        <v>9341700</v>
      </c>
      <c r="M184">
        <v>89.297250000000005</v>
      </c>
      <c r="N184">
        <v>-0.71</v>
      </c>
      <c r="O184">
        <v>1</v>
      </c>
      <c r="P184">
        <v>-44</v>
      </c>
      <c r="Q184">
        <v>0</v>
      </c>
      <c r="R184">
        <v>250</v>
      </c>
      <c r="S184">
        <v>88.56</v>
      </c>
      <c r="T184">
        <v>400</v>
      </c>
      <c r="U184">
        <v>88.69</v>
      </c>
      <c r="V184" s="2" t="s">
        <v>26</v>
      </c>
    </row>
    <row r="185" spans="1:22" x14ac:dyDescent="0.25">
      <c r="A185" s="2" t="s">
        <v>28</v>
      </c>
      <c r="B185" t="s">
        <v>314</v>
      </c>
      <c r="C185" s="2" t="s">
        <v>25</v>
      </c>
      <c r="D185">
        <v>6583</v>
      </c>
      <c r="E185">
        <v>6630</v>
      </c>
      <c r="F185">
        <v>1</v>
      </c>
      <c r="G185">
        <v>2603</v>
      </c>
      <c r="H185">
        <v>131</v>
      </c>
      <c r="I185">
        <v>6683.25</v>
      </c>
      <c r="J185">
        <v>6540</v>
      </c>
      <c r="K185">
        <v>13281800</v>
      </c>
      <c r="L185">
        <v>9001500</v>
      </c>
      <c r="M185">
        <v>6605.8825809999998</v>
      </c>
      <c r="N185">
        <v>-0.71</v>
      </c>
      <c r="O185">
        <v>1</v>
      </c>
      <c r="P185">
        <v>-43</v>
      </c>
      <c r="Q185">
        <v>0</v>
      </c>
      <c r="R185">
        <v>1800</v>
      </c>
      <c r="S185">
        <v>6579.01</v>
      </c>
      <c r="T185">
        <v>1200</v>
      </c>
      <c r="U185">
        <v>6669.99</v>
      </c>
      <c r="V185" s="2" t="s">
        <v>26</v>
      </c>
    </row>
    <row r="186" spans="1:22" x14ac:dyDescent="0.25">
      <c r="A186" s="2" t="s">
        <v>42</v>
      </c>
      <c r="B186" t="s">
        <v>291</v>
      </c>
      <c r="C186" s="2" t="s">
        <v>54</v>
      </c>
      <c r="D186">
        <v>17.940000000000001</v>
      </c>
      <c r="E186">
        <v>18.07</v>
      </c>
      <c r="F186">
        <v>1</v>
      </c>
      <c r="G186">
        <v>546344</v>
      </c>
      <c r="H186">
        <v>2751</v>
      </c>
      <c r="I186">
        <v>18.170000000000002</v>
      </c>
      <c r="J186">
        <v>17.760000000000002</v>
      </c>
      <c r="K186">
        <v>8341100</v>
      </c>
      <c r="L186">
        <v>9084600</v>
      </c>
      <c r="M186">
        <v>17.954992000000001</v>
      </c>
      <c r="N186">
        <v>-0.72</v>
      </c>
      <c r="O186">
        <v>1</v>
      </c>
      <c r="P186">
        <v>-45</v>
      </c>
      <c r="Q186">
        <v>0</v>
      </c>
      <c r="R186">
        <v>155</v>
      </c>
      <c r="S186">
        <v>17.760000000000002</v>
      </c>
      <c r="T186">
        <v>200</v>
      </c>
      <c r="U186">
        <v>17.79</v>
      </c>
      <c r="V186" s="2" t="s">
        <v>26</v>
      </c>
    </row>
    <row r="187" spans="1:22" x14ac:dyDescent="0.25">
      <c r="A187" s="2" t="s">
        <v>28</v>
      </c>
      <c r="B187" t="s">
        <v>48</v>
      </c>
      <c r="C187" s="2" t="s">
        <v>25</v>
      </c>
      <c r="D187">
        <v>1559.8</v>
      </c>
      <c r="E187">
        <v>1571.48</v>
      </c>
      <c r="F187">
        <v>1</v>
      </c>
      <c r="G187">
        <v>1352</v>
      </c>
      <c r="H187">
        <v>6</v>
      </c>
      <c r="I187">
        <v>1576</v>
      </c>
      <c r="J187">
        <v>1555</v>
      </c>
      <c r="K187">
        <v>12534700</v>
      </c>
      <c r="L187">
        <v>9405700</v>
      </c>
      <c r="M187">
        <v>1569.7826769999999</v>
      </c>
      <c r="N187">
        <v>-0.74</v>
      </c>
      <c r="O187">
        <v>1</v>
      </c>
      <c r="P187">
        <v>-46</v>
      </c>
      <c r="Q187">
        <v>0</v>
      </c>
      <c r="R187">
        <v>15300</v>
      </c>
      <c r="S187">
        <v>1537.21</v>
      </c>
      <c r="T187">
        <v>15300</v>
      </c>
      <c r="U187">
        <v>1569.99</v>
      </c>
      <c r="V187" s="2" t="s">
        <v>26</v>
      </c>
    </row>
    <row r="188" spans="1:22" x14ac:dyDescent="0.25">
      <c r="A188" s="2" t="s">
        <v>23</v>
      </c>
      <c r="B188" t="s">
        <v>266</v>
      </c>
      <c r="C188" s="2" t="s">
        <v>25</v>
      </c>
      <c r="D188">
        <v>99.21</v>
      </c>
      <c r="E188">
        <v>99.99</v>
      </c>
      <c r="F188">
        <v>1</v>
      </c>
      <c r="G188">
        <v>10434</v>
      </c>
      <c r="H188">
        <v>22</v>
      </c>
      <c r="I188">
        <v>103.38</v>
      </c>
      <c r="J188">
        <v>96</v>
      </c>
      <c r="K188">
        <v>13192800</v>
      </c>
      <c r="L188">
        <v>9000400</v>
      </c>
      <c r="M188">
        <v>99.420876000000007</v>
      </c>
      <c r="N188">
        <v>-0.78</v>
      </c>
      <c r="O188">
        <v>1</v>
      </c>
      <c r="P188">
        <v>-47</v>
      </c>
      <c r="Q188">
        <v>0</v>
      </c>
      <c r="R188">
        <v>50000</v>
      </c>
      <c r="S188">
        <v>97.61</v>
      </c>
      <c r="T188">
        <v>100000</v>
      </c>
      <c r="U188">
        <v>101.59</v>
      </c>
      <c r="V188" s="2" t="s">
        <v>26</v>
      </c>
    </row>
    <row r="189" spans="1:22" x14ac:dyDescent="0.25">
      <c r="A189" s="2" t="s">
        <v>23</v>
      </c>
      <c r="B189" t="s">
        <v>330</v>
      </c>
      <c r="C189" s="2" t="s">
        <v>77</v>
      </c>
      <c r="D189">
        <v>190.49</v>
      </c>
      <c r="E189">
        <v>192</v>
      </c>
      <c r="F189">
        <v>1</v>
      </c>
      <c r="G189">
        <v>39049</v>
      </c>
      <c r="H189">
        <v>36</v>
      </c>
      <c r="I189">
        <v>199.6</v>
      </c>
      <c r="J189">
        <v>185</v>
      </c>
      <c r="K189">
        <v>10484200</v>
      </c>
      <c r="L189">
        <v>8572000</v>
      </c>
      <c r="M189">
        <v>187.53430900000001</v>
      </c>
      <c r="N189">
        <v>-0.79</v>
      </c>
      <c r="O189">
        <v>1</v>
      </c>
      <c r="P189">
        <v>-48</v>
      </c>
      <c r="Q189">
        <v>0</v>
      </c>
      <c r="R189">
        <v>18200</v>
      </c>
      <c r="S189">
        <v>187.01</v>
      </c>
      <c r="T189">
        <v>18200</v>
      </c>
      <c r="U189">
        <v>189.99</v>
      </c>
      <c r="V189" s="2" t="s">
        <v>26</v>
      </c>
    </row>
    <row r="190" spans="1:22" x14ac:dyDescent="0.25">
      <c r="A190" s="2" t="s">
        <v>42</v>
      </c>
      <c r="B190" t="s">
        <v>49</v>
      </c>
      <c r="C190" s="2" t="s">
        <v>25</v>
      </c>
      <c r="D190">
        <v>140.94</v>
      </c>
      <c r="E190">
        <v>142.09</v>
      </c>
      <c r="F190">
        <v>1</v>
      </c>
      <c r="G190">
        <v>1162361</v>
      </c>
      <c r="H190">
        <v>10837</v>
      </c>
      <c r="I190">
        <v>143.44</v>
      </c>
      <c r="J190">
        <v>138.86000000000001</v>
      </c>
      <c r="K190">
        <v>9282800</v>
      </c>
      <c r="L190">
        <v>14292500</v>
      </c>
      <c r="M190">
        <v>141.398954</v>
      </c>
      <c r="N190">
        <v>-0.81</v>
      </c>
      <c r="O190">
        <v>1</v>
      </c>
      <c r="P190">
        <v>-50</v>
      </c>
      <c r="Q190">
        <v>0</v>
      </c>
      <c r="R190">
        <v>1295</v>
      </c>
      <c r="S190">
        <v>140.91999999999999</v>
      </c>
      <c r="T190">
        <v>1155</v>
      </c>
      <c r="U190">
        <v>141.15</v>
      </c>
      <c r="V190" s="2" t="s">
        <v>26</v>
      </c>
    </row>
    <row r="191" spans="1:22" x14ac:dyDescent="0.25">
      <c r="A191" s="2" t="s">
        <v>62</v>
      </c>
      <c r="B191" t="s">
        <v>190</v>
      </c>
      <c r="C191" s="2" t="s">
        <v>94</v>
      </c>
      <c r="D191">
        <v>66.22</v>
      </c>
      <c r="E191">
        <v>66.760000000000005</v>
      </c>
      <c r="F191">
        <v>1</v>
      </c>
      <c r="G191">
        <v>346012</v>
      </c>
      <c r="H191">
        <v>489</v>
      </c>
      <c r="I191">
        <v>67.17</v>
      </c>
      <c r="J191">
        <v>65.900000000000006</v>
      </c>
      <c r="K191">
        <v>11503800</v>
      </c>
      <c r="L191">
        <v>9032500</v>
      </c>
      <c r="M191">
        <v>66.757357999999996</v>
      </c>
      <c r="N191">
        <v>-0.81</v>
      </c>
      <c r="O191">
        <v>1</v>
      </c>
      <c r="P191">
        <v>-49</v>
      </c>
      <c r="Q191">
        <v>0</v>
      </c>
      <c r="R191">
        <v>47014</v>
      </c>
      <c r="S191">
        <v>66.2</v>
      </c>
      <c r="T191">
        <v>200</v>
      </c>
      <c r="U191">
        <v>66.3</v>
      </c>
      <c r="V191" s="2" t="s">
        <v>26</v>
      </c>
    </row>
    <row r="192" spans="1:22" x14ac:dyDescent="0.25">
      <c r="A192" s="2" t="s">
        <v>42</v>
      </c>
      <c r="B192" t="s">
        <v>156</v>
      </c>
      <c r="C192" s="2" t="s">
        <v>157</v>
      </c>
      <c r="D192">
        <v>12</v>
      </c>
      <c r="E192">
        <v>12.1</v>
      </c>
      <c r="F192">
        <v>1</v>
      </c>
      <c r="G192">
        <v>190718</v>
      </c>
      <c r="H192">
        <v>16</v>
      </c>
      <c r="I192">
        <v>12.1</v>
      </c>
      <c r="J192">
        <v>12</v>
      </c>
      <c r="K192">
        <v>8572500</v>
      </c>
      <c r="L192">
        <v>8373600</v>
      </c>
      <c r="M192">
        <v>12.000011000000001</v>
      </c>
      <c r="N192">
        <v>-0.83</v>
      </c>
      <c r="O192">
        <v>1</v>
      </c>
      <c r="P192">
        <v>-51</v>
      </c>
      <c r="Q192">
        <v>0</v>
      </c>
      <c r="R192">
        <v>7</v>
      </c>
      <c r="S192">
        <v>12</v>
      </c>
      <c r="T192">
        <v>219</v>
      </c>
      <c r="U192">
        <v>12.08</v>
      </c>
      <c r="V192" s="2" t="s">
        <v>26</v>
      </c>
    </row>
    <row r="193" spans="1:22" x14ac:dyDescent="0.25">
      <c r="A193" s="2" t="s">
        <v>28</v>
      </c>
      <c r="B193" t="s">
        <v>303</v>
      </c>
      <c r="C193" s="2" t="s">
        <v>25</v>
      </c>
      <c r="D193">
        <v>725.76</v>
      </c>
      <c r="E193">
        <v>732.04</v>
      </c>
      <c r="F193">
        <v>1</v>
      </c>
      <c r="G193">
        <v>2221</v>
      </c>
      <c r="H193">
        <v>45</v>
      </c>
      <c r="I193">
        <v>739.49</v>
      </c>
      <c r="J193">
        <v>722.01</v>
      </c>
      <c r="K193">
        <v>8300000</v>
      </c>
      <c r="L193">
        <v>9025600</v>
      </c>
      <c r="M193">
        <v>735.89875900000004</v>
      </c>
      <c r="N193">
        <v>-0.86</v>
      </c>
      <c r="O193">
        <v>1</v>
      </c>
      <c r="P193">
        <v>-52</v>
      </c>
      <c r="Q193">
        <v>0</v>
      </c>
      <c r="R193">
        <v>40800</v>
      </c>
      <c r="S193">
        <v>725.76</v>
      </c>
      <c r="T193">
        <v>27200</v>
      </c>
      <c r="U193">
        <v>739.47</v>
      </c>
      <c r="V193" s="2" t="s">
        <v>26</v>
      </c>
    </row>
    <row r="194" spans="1:22" x14ac:dyDescent="0.25">
      <c r="A194" s="2" t="s">
        <v>42</v>
      </c>
      <c r="B194" t="s">
        <v>91</v>
      </c>
      <c r="C194" s="2" t="s">
        <v>74</v>
      </c>
      <c r="D194">
        <v>6.83</v>
      </c>
      <c r="E194">
        <v>6.89</v>
      </c>
      <c r="F194">
        <v>1</v>
      </c>
      <c r="G194">
        <v>11802014</v>
      </c>
      <c r="H194">
        <v>10238</v>
      </c>
      <c r="I194">
        <v>6.96</v>
      </c>
      <c r="J194">
        <v>6.72</v>
      </c>
      <c r="K194">
        <v>13400000</v>
      </c>
      <c r="L194">
        <v>9112900</v>
      </c>
      <c r="M194">
        <v>6.8608719999999996</v>
      </c>
      <c r="N194">
        <v>-0.87</v>
      </c>
      <c r="O194">
        <v>1</v>
      </c>
      <c r="P194">
        <v>-53</v>
      </c>
      <c r="Q194">
        <v>0</v>
      </c>
      <c r="R194">
        <v>5282</v>
      </c>
      <c r="S194">
        <v>6.84</v>
      </c>
      <c r="T194">
        <v>3998</v>
      </c>
      <c r="U194">
        <v>6.85</v>
      </c>
      <c r="V194" s="2" t="s">
        <v>26</v>
      </c>
    </row>
    <row r="195" spans="1:22" x14ac:dyDescent="0.25">
      <c r="A195" s="2" t="s">
        <v>42</v>
      </c>
      <c r="B195" t="s">
        <v>67</v>
      </c>
      <c r="C195" s="2" t="s">
        <v>33</v>
      </c>
      <c r="D195">
        <v>409.73</v>
      </c>
      <c r="E195">
        <v>413.37</v>
      </c>
      <c r="F195">
        <v>1</v>
      </c>
      <c r="G195">
        <v>333067</v>
      </c>
      <c r="H195">
        <v>9001</v>
      </c>
      <c r="I195">
        <v>415.79</v>
      </c>
      <c r="J195">
        <v>405.01</v>
      </c>
      <c r="K195">
        <v>8365700</v>
      </c>
      <c r="L195">
        <v>8545300</v>
      </c>
      <c r="M195">
        <v>411.03541999999999</v>
      </c>
      <c r="N195">
        <v>-0.88</v>
      </c>
      <c r="O195">
        <v>1</v>
      </c>
      <c r="P195">
        <v>-54</v>
      </c>
      <c r="Q195">
        <v>0</v>
      </c>
      <c r="R195">
        <v>3</v>
      </c>
      <c r="S195">
        <v>409.55</v>
      </c>
      <c r="T195">
        <v>232</v>
      </c>
      <c r="U195">
        <v>409.56</v>
      </c>
      <c r="V195" s="2" t="s">
        <v>26</v>
      </c>
    </row>
    <row r="196" spans="1:22" x14ac:dyDescent="0.25">
      <c r="A196" s="2" t="s">
        <v>42</v>
      </c>
      <c r="B196" t="s">
        <v>237</v>
      </c>
      <c r="C196" s="2" t="s">
        <v>33</v>
      </c>
      <c r="D196">
        <v>135.07</v>
      </c>
      <c r="E196">
        <v>136.33000000000001</v>
      </c>
      <c r="F196">
        <v>1</v>
      </c>
      <c r="G196">
        <v>928679</v>
      </c>
      <c r="H196">
        <v>5905</v>
      </c>
      <c r="I196">
        <v>139.5</v>
      </c>
      <c r="J196">
        <v>134.46</v>
      </c>
      <c r="K196">
        <v>10542900</v>
      </c>
      <c r="L196">
        <v>14340400</v>
      </c>
      <c r="M196">
        <v>137.21907300000001</v>
      </c>
      <c r="N196">
        <v>-0.92</v>
      </c>
      <c r="O196">
        <v>1</v>
      </c>
      <c r="P196">
        <v>-55</v>
      </c>
      <c r="Q196">
        <v>0</v>
      </c>
      <c r="R196">
        <v>1661</v>
      </c>
      <c r="S196">
        <v>135.06</v>
      </c>
      <c r="T196">
        <v>1807</v>
      </c>
      <c r="U196">
        <v>135.07</v>
      </c>
      <c r="V196" s="2" t="s">
        <v>26</v>
      </c>
    </row>
    <row r="197" spans="1:22" x14ac:dyDescent="0.25">
      <c r="A197" s="2" t="s">
        <v>23</v>
      </c>
      <c r="B197" t="s">
        <v>102</v>
      </c>
      <c r="C197" s="2" t="s">
        <v>25</v>
      </c>
      <c r="D197">
        <v>792</v>
      </c>
      <c r="E197">
        <v>800</v>
      </c>
      <c r="F197">
        <v>1</v>
      </c>
      <c r="G197">
        <v>5</v>
      </c>
      <c r="H197">
        <v>4</v>
      </c>
      <c r="I197">
        <v>800</v>
      </c>
      <c r="J197">
        <v>790.01</v>
      </c>
      <c r="K197">
        <v>13271700</v>
      </c>
      <c r="L197">
        <v>8311300</v>
      </c>
      <c r="M197">
        <v>794.80399999999997</v>
      </c>
      <c r="N197">
        <v>-1</v>
      </c>
      <c r="O197">
        <v>1</v>
      </c>
      <c r="P197">
        <v>-56</v>
      </c>
      <c r="Q197">
        <v>0</v>
      </c>
      <c r="R197">
        <v>34200</v>
      </c>
      <c r="S197">
        <v>780.81</v>
      </c>
      <c r="T197">
        <v>22800</v>
      </c>
      <c r="U197">
        <v>799.99</v>
      </c>
      <c r="V197" s="2" t="s">
        <v>26</v>
      </c>
    </row>
    <row r="198" spans="1:22" x14ac:dyDescent="0.25">
      <c r="A198" s="2" t="s">
        <v>23</v>
      </c>
      <c r="B198" t="s">
        <v>61</v>
      </c>
      <c r="C198" s="2" t="s">
        <v>25</v>
      </c>
      <c r="D198">
        <v>2250.9</v>
      </c>
      <c r="E198">
        <v>2273.9899999999998</v>
      </c>
      <c r="F198">
        <v>1</v>
      </c>
      <c r="G198">
        <v>9666</v>
      </c>
      <c r="H198">
        <v>156</v>
      </c>
      <c r="I198">
        <v>2310</v>
      </c>
      <c r="J198">
        <v>2210</v>
      </c>
      <c r="K198">
        <v>12101800</v>
      </c>
      <c r="L198">
        <v>8591900</v>
      </c>
      <c r="M198">
        <v>2255.5897249999998</v>
      </c>
      <c r="N198">
        <v>-1.02</v>
      </c>
      <c r="O198">
        <v>1</v>
      </c>
      <c r="P198">
        <v>-57</v>
      </c>
      <c r="Q198">
        <v>0</v>
      </c>
      <c r="R198">
        <v>5100</v>
      </c>
      <c r="S198">
        <v>2243.6</v>
      </c>
      <c r="T198">
        <v>6148</v>
      </c>
      <c r="U198">
        <v>2254.5500000000002</v>
      </c>
      <c r="V198" s="2" t="s">
        <v>26</v>
      </c>
    </row>
    <row r="199" spans="1:22" x14ac:dyDescent="0.25">
      <c r="A199" s="2" t="s">
        <v>28</v>
      </c>
      <c r="B199" t="s">
        <v>272</v>
      </c>
      <c r="C199" s="2" t="s">
        <v>25</v>
      </c>
      <c r="D199">
        <v>843</v>
      </c>
      <c r="E199">
        <v>852</v>
      </c>
      <c r="F199">
        <v>1</v>
      </c>
      <c r="G199">
        <v>89</v>
      </c>
      <c r="H199">
        <v>66</v>
      </c>
      <c r="I199">
        <v>855</v>
      </c>
      <c r="J199">
        <v>840</v>
      </c>
      <c r="K199">
        <v>9570900</v>
      </c>
      <c r="L199">
        <v>9305200</v>
      </c>
      <c r="M199">
        <v>849.07865300000003</v>
      </c>
      <c r="N199">
        <v>-1.06</v>
      </c>
      <c r="O199">
        <v>1</v>
      </c>
      <c r="P199">
        <v>-58</v>
      </c>
      <c r="Q199">
        <v>0</v>
      </c>
      <c r="R199">
        <v>4</v>
      </c>
      <c r="S199">
        <v>841</v>
      </c>
      <c r="T199">
        <v>5</v>
      </c>
      <c r="U199">
        <v>850.98</v>
      </c>
      <c r="V199" s="2" t="s">
        <v>26</v>
      </c>
    </row>
    <row r="200" spans="1:22" x14ac:dyDescent="0.25">
      <c r="A200" s="2" t="s">
        <v>42</v>
      </c>
      <c r="B200" t="s">
        <v>75</v>
      </c>
      <c r="C200" s="2" t="s">
        <v>74</v>
      </c>
      <c r="D200">
        <v>0.73</v>
      </c>
      <c r="E200">
        <v>0.73799999999999999</v>
      </c>
      <c r="F200">
        <v>1</v>
      </c>
      <c r="G200">
        <v>32495</v>
      </c>
      <c r="H200">
        <v>248</v>
      </c>
      <c r="I200">
        <v>0.73699999999999999</v>
      </c>
      <c r="J200">
        <v>0.72299999999999998</v>
      </c>
      <c r="K200">
        <v>8383500</v>
      </c>
      <c r="L200">
        <v>10220100</v>
      </c>
      <c r="M200">
        <v>0.72706599999999999</v>
      </c>
      <c r="N200">
        <v>-1.08</v>
      </c>
      <c r="O200">
        <v>1</v>
      </c>
      <c r="P200">
        <v>-59</v>
      </c>
      <c r="Q200">
        <v>0</v>
      </c>
      <c r="R200">
        <v>870</v>
      </c>
      <c r="S200">
        <v>0.72499999999999998</v>
      </c>
      <c r="T200">
        <v>3080</v>
      </c>
      <c r="U200">
        <v>0.73699999999999999</v>
      </c>
      <c r="V200" s="2" t="s">
        <v>26</v>
      </c>
    </row>
    <row r="201" spans="1:22" x14ac:dyDescent="0.25">
      <c r="A201" s="2" t="s">
        <v>23</v>
      </c>
      <c r="B201" t="s">
        <v>334</v>
      </c>
      <c r="C201" s="2" t="s">
        <v>25</v>
      </c>
      <c r="D201">
        <v>1456.39</v>
      </c>
      <c r="E201">
        <v>1472.57</v>
      </c>
      <c r="F201">
        <v>1</v>
      </c>
      <c r="G201">
        <v>10</v>
      </c>
      <c r="H201">
        <v>3</v>
      </c>
      <c r="I201">
        <v>1477</v>
      </c>
      <c r="J201">
        <v>1456.39</v>
      </c>
      <c r="K201">
        <v>12032900</v>
      </c>
      <c r="L201">
        <v>14083700</v>
      </c>
      <c r="M201">
        <v>1462.8430000000001</v>
      </c>
      <c r="N201">
        <v>-1.1000000000000001</v>
      </c>
      <c r="O201">
        <v>1</v>
      </c>
      <c r="P201">
        <v>-60</v>
      </c>
      <c r="Q201">
        <v>0</v>
      </c>
      <c r="R201">
        <v>1400</v>
      </c>
      <c r="S201">
        <v>1400.11</v>
      </c>
      <c r="T201">
        <v>1400</v>
      </c>
      <c r="U201">
        <v>1484.99</v>
      </c>
      <c r="V201" s="2" t="s">
        <v>26</v>
      </c>
    </row>
    <row r="202" spans="1:22" x14ac:dyDescent="0.25">
      <c r="A202" s="2" t="s">
        <v>28</v>
      </c>
      <c r="B202" t="s">
        <v>294</v>
      </c>
      <c r="C202" s="2" t="s">
        <v>25</v>
      </c>
      <c r="D202">
        <v>840</v>
      </c>
      <c r="E202">
        <v>849.8</v>
      </c>
      <c r="F202">
        <v>1</v>
      </c>
      <c r="G202">
        <v>4630</v>
      </c>
      <c r="H202">
        <v>15</v>
      </c>
      <c r="I202">
        <v>900</v>
      </c>
      <c r="J202">
        <v>826</v>
      </c>
      <c r="K202">
        <v>9064900</v>
      </c>
      <c r="L202">
        <v>12043300</v>
      </c>
      <c r="M202">
        <v>869.17367200000001</v>
      </c>
      <c r="N202">
        <v>-1.1499999999999999</v>
      </c>
      <c r="O202">
        <v>1</v>
      </c>
      <c r="P202">
        <v>-61</v>
      </c>
      <c r="Q202">
        <v>0</v>
      </c>
      <c r="R202">
        <v>3500</v>
      </c>
      <c r="S202">
        <v>840.02</v>
      </c>
      <c r="T202">
        <v>1</v>
      </c>
      <c r="U202">
        <v>999.99</v>
      </c>
      <c r="V202" s="2" t="s">
        <v>26</v>
      </c>
    </row>
    <row r="203" spans="1:22" x14ac:dyDescent="0.25">
      <c r="A203" s="2" t="s">
        <v>28</v>
      </c>
      <c r="B203" t="s">
        <v>250</v>
      </c>
      <c r="C203" s="2" t="s">
        <v>25</v>
      </c>
      <c r="D203">
        <v>5260</v>
      </c>
      <c r="E203">
        <v>5325</v>
      </c>
      <c r="F203">
        <v>1</v>
      </c>
      <c r="G203">
        <v>5321</v>
      </c>
      <c r="H203">
        <v>82</v>
      </c>
      <c r="I203">
        <v>5336.74</v>
      </c>
      <c r="J203">
        <v>5230</v>
      </c>
      <c r="K203">
        <v>12253700</v>
      </c>
      <c r="L203">
        <v>9012600</v>
      </c>
      <c r="M203">
        <v>5313.6221059999998</v>
      </c>
      <c r="N203">
        <v>-1.22</v>
      </c>
      <c r="O203">
        <v>1</v>
      </c>
      <c r="P203">
        <v>-62</v>
      </c>
      <c r="Q203">
        <v>0</v>
      </c>
      <c r="R203">
        <v>16800</v>
      </c>
      <c r="S203">
        <v>5268.12</v>
      </c>
      <c r="T203">
        <v>186</v>
      </c>
      <c r="U203">
        <v>5276.69</v>
      </c>
      <c r="V203" s="2" t="s">
        <v>26</v>
      </c>
    </row>
    <row r="204" spans="1:22" x14ac:dyDescent="0.25">
      <c r="A204" s="2" t="s">
        <v>28</v>
      </c>
      <c r="B204" t="s">
        <v>201</v>
      </c>
      <c r="C204" s="2" t="s">
        <v>25</v>
      </c>
      <c r="D204">
        <v>129.59</v>
      </c>
      <c r="E204">
        <v>131.22999999999999</v>
      </c>
      <c r="F204">
        <v>1</v>
      </c>
      <c r="G204">
        <v>70158</v>
      </c>
      <c r="H204">
        <v>148</v>
      </c>
      <c r="I204">
        <v>140</v>
      </c>
      <c r="J204">
        <v>123</v>
      </c>
      <c r="K204">
        <v>11431400</v>
      </c>
      <c r="L204">
        <v>9034100</v>
      </c>
      <c r="M204">
        <v>130.659085</v>
      </c>
      <c r="N204">
        <v>-1.25</v>
      </c>
      <c r="O204">
        <v>1</v>
      </c>
      <c r="P204">
        <v>-63</v>
      </c>
      <c r="Q204">
        <v>0</v>
      </c>
      <c r="R204">
        <v>155000</v>
      </c>
      <c r="S204">
        <v>127.95</v>
      </c>
      <c r="T204">
        <v>55000</v>
      </c>
      <c r="U204">
        <v>131.07</v>
      </c>
      <c r="V204" s="2" t="s">
        <v>26</v>
      </c>
    </row>
    <row r="205" spans="1:22" x14ac:dyDescent="0.25">
      <c r="A205" s="2" t="s">
        <v>23</v>
      </c>
      <c r="B205" t="s">
        <v>224</v>
      </c>
      <c r="C205" s="2" t="s">
        <v>25</v>
      </c>
      <c r="D205">
        <v>549.99</v>
      </c>
      <c r="E205">
        <v>556.98</v>
      </c>
      <c r="F205">
        <v>1</v>
      </c>
      <c r="G205">
        <v>556</v>
      </c>
      <c r="H205">
        <v>12</v>
      </c>
      <c r="I205">
        <v>551</v>
      </c>
      <c r="J205">
        <v>539.98</v>
      </c>
      <c r="K205">
        <v>11330100</v>
      </c>
      <c r="L205">
        <v>10040200</v>
      </c>
      <c r="M205">
        <v>542.70721300000002</v>
      </c>
      <c r="N205">
        <v>-1.25</v>
      </c>
      <c r="O205">
        <v>1</v>
      </c>
      <c r="P205">
        <v>-64</v>
      </c>
      <c r="Q205">
        <v>0</v>
      </c>
      <c r="R205">
        <v>39600</v>
      </c>
      <c r="S205">
        <v>532.41999999999996</v>
      </c>
      <c r="T205">
        <v>26400</v>
      </c>
      <c r="U205">
        <v>549.99</v>
      </c>
      <c r="V205" s="2" t="s">
        <v>26</v>
      </c>
    </row>
    <row r="206" spans="1:22" x14ac:dyDescent="0.25">
      <c r="A206" s="2" t="s">
        <v>28</v>
      </c>
      <c r="B206" t="s">
        <v>306</v>
      </c>
      <c r="C206" s="2" t="s">
        <v>25</v>
      </c>
      <c r="D206">
        <v>6034.47</v>
      </c>
      <c r="E206">
        <v>6111.66</v>
      </c>
      <c r="F206">
        <v>1</v>
      </c>
      <c r="G206">
        <v>247</v>
      </c>
      <c r="H206">
        <v>27</v>
      </c>
      <c r="I206">
        <v>6200</v>
      </c>
      <c r="J206">
        <v>6034.47</v>
      </c>
      <c r="K206">
        <v>8300000</v>
      </c>
      <c r="L206">
        <v>14363900</v>
      </c>
      <c r="M206">
        <v>6076.0722269999997</v>
      </c>
      <c r="N206">
        <v>-1.26</v>
      </c>
      <c r="O206">
        <v>1</v>
      </c>
      <c r="P206">
        <v>-65</v>
      </c>
      <c r="Q206">
        <v>0</v>
      </c>
      <c r="R206">
        <v>600</v>
      </c>
      <c r="S206">
        <v>6026.98</v>
      </c>
      <c r="T206">
        <v>900</v>
      </c>
      <c r="U206">
        <v>6237.17</v>
      </c>
      <c r="V206" s="2" t="s">
        <v>26</v>
      </c>
    </row>
    <row r="207" spans="1:22" x14ac:dyDescent="0.25">
      <c r="A207" s="2" t="s">
        <v>23</v>
      </c>
      <c r="B207" t="s">
        <v>281</v>
      </c>
      <c r="C207" s="2" t="s">
        <v>77</v>
      </c>
      <c r="D207">
        <v>77</v>
      </c>
      <c r="E207">
        <v>78</v>
      </c>
      <c r="F207">
        <v>1</v>
      </c>
      <c r="G207">
        <v>578</v>
      </c>
      <c r="H207">
        <v>20</v>
      </c>
      <c r="I207">
        <v>80</v>
      </c>
      <c r="J207">
        <v>74.5</v>
      </c>
      <c r="K207">
        <v>8300100</v>
      </c>
      <c r="L207">
        <v>8300300</v>
      </c>
      <c r="M207">
        <v>75.014291999999998</v>
      </c>
      <c r="N207">
        <v>-1.28</v>
      </c>
      <c r="O207">
        <v>1</v>
      </c>
      <c r="P207">
        <v>-66</v>
      </c>
      <c r="Q207">
        <v>0</v>
      </c>
      <c r="R207">
        <v>25500</v>
      </c>
      <c r="S207">
        <v>78.040000000000006</v>
      </c>
      <c r="T207">
        <v>25500</v>
      </c>
      <c r="U207">
        <v>80.39</v>
      </c>
      <c r="V207" s="2" t="s">
        <v>26</v>
      </c>
    </row>
    <row r="208" spans="1:22" x14ac:dyDescent="0.25">
      <c r="A208" s="2" t="s">
        <v>42</v>
      </c>
      <c r="B208" t="s">
        <v>202</v>
      </c>
      <c r="C208" s="2" t="s">
        <v>33</v>
      </c>
      <c r="D208">
        <v>13.48</v>
      </c>
      <c r="E208">
        <v>13.66</v>
      </c>
      <c r="F208">
        <v>1</v>
      </c>
      <c r="G208">
        <v>2809298</v>
      </c>
      <c r="H208">
        <v>9289</v>
      </c>
      <c r="I208">
        <v>13.73</v>
      </c>
      <c r="J208">
        <v>13.07</v>
      </c>
      <c r="K208">
        <v>13371800</v>
      </c>
      <c r="L208">
        <v>9300100</v>
      </c>
      <c r="M208">
        <v>13.451036</v>
      </c>
      <c r="N208">
        <v>-1.32</v>
      </c>
      <c r="O208">
        <v>1</v>
      </c>
      <c r="P208">
        <v>-67</v>
      </c>
      <c r="Q208">
        <v>0</v>
      </c>
      <c r="R208">
        <v>2810</v>
      </c>
      <c r="S208">
        <v>13.46</v>
      </c>
      <c r="T208">
        <v>169</v>
      </c>
      <c r="U208">
        <v>13.49</v>
      </c>
      <c r="V208" s="2" t="s">
        <v>26</v>
      </c>
    </row>
    <row r="209" spans="1:22" x14ac:dyDescent="0.25">
      <c r="A209" s="2" t="s">
        <v>23</v>
      </c>
      <c r="B209" t="s">
        <v>101</v>
      </c>
      <c r="C209" s="2" t="s">
        <v>25</v>
      </c>
      <c r="D209">
        <v>2870</v>
      </c>
      <c r="E209">
        <v>2909.18</v>
      </c>
      <c r="F209">
        <v>1</v>
      </c>
      <c r="G209">
        <v>28</v>
      </c>
      <c r="H209">
        <v>6</v>
      </c>
      <c r="I209">
        <v>2889</v>
      </c>
      <c r="J209">
        <v>2784.61</v>
      </c>
      <c r="K209">
        <v>11474100</v>
      </c>
      <c r="L209">
        <v>10045000</v>
      </c>
      <c r="M209">
        <v>2859.2717859999998</v>
      </c>
      <c r="N209">
        <v>-1.35</v>
      </c>
      <c r="O209">
        <v>1</v>
      </c>
      <c r="P209">
        <v>-69</v>
      </c>
      <c r="Q209">
        <v>0</v>
      </c>
      <c r="R209">
        <v>1500</v>
      </c>
      <c r="S209">
        <v>2808.01</v>
      </c>
      <c r="T209">
        <v>1000</v>
      </c>
      <c r="U209">
        <v>2899.97</v>
      </c>
      <c r="V209" s="2" t="s">
        <v>26</v>
      </c>
    </row>
    <row r="210" spans="1:22" x14ac:dyDescent="0.25">
      <c r="A210" s="2" t="s">
        <v>42</v>
      </c>
      <c r="B210" t="s">
        <v>166</v>
      </c>
      <c r="C210" s="2" t="s">
        <v>157</v>
      </c>
      <c r="D210">
        <v>34.29</v>
      </c>
      <c r="E210">
        <v>34.76</v>
      </c>
      <c r="F210">
        <v>1</v>
      </c>
      <c r="G210">
        <v>1097040</v>
      </c>
      <c r="H210">
        <v>7708</v>
      </c>
      <c r="I210">
        <v>35.04</v>
      </c>
      <c r="J210">
        <v>33.53</v>
      </c>
      <c r="K210">
        <v>10452300</v>
      </c>
      <c r="L210">
        <v>9030100</v>
      </c>
      <c r="M210">
        <v>34.326982999999998</v>
      </c>
      <c r="N210">
        <v>-1.35</v>
      </c>
      <c r="O210">
        <v>1</v>
      </c>
      <c r="P210">
        <v>-68</v>
      </c>
      <c r="Q210">
        <v>0</v>
      </c>
      <c r="R210">
        <v>200</v>
      </c>
      <c r="S210">
        <v>34.26</v>
      </c>
      <c r="T210">
        <v>47</v>
      </c>
      <c r="U210">
        <v>34.29</v>
      </c>
      <c r="V210" s="2" t="s">
        <v>26</v>
      </c>
    </row>
    <row r="211" spans="1:22" x14ac:dyDescent="0.25">
      <c r="A211" s="2" t="s">
        <v>107</v>
      </c>
      <c r="B211" t="s">
        <v>146</v>
      </c>
      <c r="C211" s="2" t="s">
        <v>147</v>
      </c>
      <c r="D211">
        <v>29.02</v>
      </c>
      <c r="E211">
        <v>29.43</v>
      </c>
      <c r="F211">
        <v>1</v>
      </c>
      <c r="G211">
        <v>2892</v>
      </c>
      <c r="H211">
        <v>114</v>
      </c>
      <c r="I211">
        <v>29.45</v>
      </c>
      <c r="J211">
        <v>29</v>
      </c>
      <c r="K211">
        <v>8300000</v>
      </c>
      <c r="L211">
        <v>13004100</v>
      </c>
      <c r="M211">
        <v>29.35295</v>
      </c>
      <c r="N211">
        <v>-1.3900000000000001</v>
      </c>
      <c r="O211">
        <v>1</v>
      </c>
      <c r="P211">
        <v>-70</v>
      </c>
      <c r="Q211">
        <v>0</v>
      </c>
      <c r="R211">
        <v>7</v>
      </c>
      <c r="S211">
        <v>29.1</v>
      </c>
      <c r="T211">
        <v>3622</v>
      </c>
      <c r="U211">
        <v>29.3</v>
      </c>
      <c r="V211" s="2" t="s">
        <v>26</v>
      </c>
    </row>
    <row r="212" spans="1:22" x14ac:dyDescent="0.25">
      <c r="A212" s="2" t="s">
        <v>23</v>
      </c>
      <c r="B212" t="s">
        <v>120</v>
      </c>
      <c r="C212" s="2" t="s">
        <v>25</v>
      </c>
      <c r="D212">
        <v>1380</v>
      </c>
      <c r="E212">
        <v>1400.01</v>
      </c>
      <c r="F212">
        <v>1</v>
      </c>
      <c r="G212">
        <v>26</v>
      </c>
      <c r="H212">
        <v>9</v>
      </c>
      <c r="I212">
        <v>1405</v>
      </c>
      <c r="J212">
        <v>1379</v>
      </c>
      <c r="K212">
        <v>12300200</v>
      </c>
      <c r="L212">
        <v>9511100</v>
      </c>
      <c r="M212">
        <v>1394.577307</v>
      </c>
      <c r="N212">
        <v>-1.43</v>
      </c>
      <c r="O212">
        <v>1</v>
      </c>
      <c r="P212">
        <v>-72</v>
      </c>
      <c r="Q212">
        <v>0</v>
      </c>
      <c r="R212">
        <v>2800</v>
      </c>
      <c r="S212">
        <v>1300.01</v>
      </c>
      <c r="T212">
        <v>2800</v>
      </c>
      <c r="U212">
        <v>1487.98</v>
      </c>
      <c r="V212" s="2" t="s">
        <v>26</v>
      </c>
    </row>
    <row r="213" spans="1:22" x14ac:dyDescent="0.25">
      <c r="A213" s="2" t="s">
        <v>28</v>
      </c>
      <c r="B213" t="s">
        <v>280</v>
      </c>
      <c r="C213" s="2" t="s">
        <v>25</v>
      </c>
      <c r="D213">
        <v>138</v>
      </c>
      <c r="E213">
        <v>140</v>
      </c>
      <c r="F213">
        <v>1</v>
      </c>
      <c r="G213">
        <v>231</v>
      </c>
      <c r="H213">
        <v>31</v>
      </c>
      <c r="I213">
        <v>140</v>
      </c>
      <c r="J213">
        <v>135</v>
      </c>
      <c r="K213">
        <v>8300000</v>
      </c>
      <c r="L213">
        <v>9322900</v>
      </c>
      <c r="M213">
        <v>138.44549699999999</v>
      </c>
      <c r="N213">
        <v>-1.43</v>
      </c>
      <c r="O213">
        <v>1</v>
      </c>
      <c r="P213">
        <v>-71</v>
      </c>
      <c r="Q213">
        <v>0</v>
      </c>
      <c r="R213">
        <v>14</v>
      </c>
      <c r="S213">
        <v>136</v>
      </c>
      <c r="T213">
        <v>49</v>
      </c>
      <c r="U213">
        <v>145</v>
      </c>
      <c r="V213" s="2" t="s">
        <v>26</v>
      </c>
    </row>
    <row r="214" spans="1:22" x14ac:dyDescent="0.25">
      <c r="A214" s="2" t="s">
        <v>28</v>
      </c>
      <c r="B214" t="s">
        <v>319</v>
      </c>
      <c r="C214" s="2" t="s">
        <v>25</v>
      </c>
      <c r="D214">
        <v>722.29</v>
      </c>
      <c r="E214">
        <v>733</v>
      </c>
      <c r="F214">
        <v>1</v>
      </c>
      <c r="G214">
        <v>4425</v>
      </c>
      <c r="H214">
        <v>42</v>
      </c>
      <c r="I214">
        <v>737.48</v>
      </c>
      <c r="J214">
        <v>721.37</v>
      </c>
      <c r="K214">
        <v>14065200</v>
      </c>
      <c r="L214">
        <v>9524600</v>
      </c>
      <c r="M214">
        <v>723.58253300000001</v>
      </c>
      <c r="N214">
        <v>-1.46</v>
      </c>
      <c r="O214">
        <v>1</v>
      </c>
      <c r="P214">
        <v>-73</v>
      </c>
      <c r="Q214">
        <v>0</v>
      </c>
      <c r="R214">
        <v>40800</v>
      </c>
      <c r="S214">
        <v>721.05</v>
      </c>
      <c r="T214">
        <v>1</v>
      </c>
      <c r="U214">
        <v>725</v>
      </c>
      <c r="V214" s="2" t="s">
        <v>26</v>
      </c>
    </row>
    <row r="215" spans="1:22" x14ac:dyDescent="0.25">
      <c r="A215" s="2" t="s">
        <v>62</v>
      </c>
      <c r="B215" t="s">
        <v>110</v>
      </c>
      <c r="C215" s="2" t="s">
        <v>64</v>
      </c>
      <c r="D215">
        <v>11.33</v>
      </c>
      <c r="E215">
        <v>11.5</v>
      </c>
      <c r="F215">
        <v>1</v>
      </c>
      <c r="G215">
        <v>441531</v>
      </c>
      <c r="H215">
        <v>8</v>
      </c>
      <c r="I215">
        <v>11.46</v>
      </c>
      <c r="J215">
        <v>11.19</v>
      </c>
      <c r="K215">
        <v>10394500</v>
      </c>
      <c r="L215">
        <v>8300000</v>
      </c>
      <c r="M215">
        <v>11.330007999999999</v>
      </c>
      <c r="N215">
        <v>-1.48</v>
      </c>
      <c r="O215">
        <v>1</v>
      </c>
      <c r="P215">
        <v>-74</v>
      </c>
      <c r="Q215">
        <v>0</v>
      </c>
      <c r="R215">
        <v>1025</v>
      </c>
      <c r="S215">
        <v>11.2</v>
      </c>
      <c r="T215">
        <v>4</v>
      </c>
      <c r="U215">
        <v>11.42</v>
      </c>
      <c r="V215" s="2" t="s">
        <v>26</v>
      </c>
    </row>
    <row r="216" spans="1:22" x14ac:dyDescent="0.25">
      <c r="A216" s="2" t="s">
        <v>23</v>
      </c>
      <c r="B216" t="s">
        <v>245</v>
      </c>
      <c r="C216" s="2" t="s">
        <v>25</v>
      </c>
      <c r="D216">
        <v>393.07</v>
      </c>
      <c r="E216">
        <v>399</v>
      </c>
      <c r="F216">
        <v>1</v>
      </c>
      <c r="G216">
        <v>6597</v>
      </c>
      <c r="H216">
        <v>27</v>
      </c>
      <c r="I216">
        <v>395</v>
      </c>
      <c r="J216">
        <v>384.5</v>
      </c>
      <c r="K216">
        <v>13072400</v>
      </c>
      <c r="L216">
        <v>9242900</v>
      </c>
      <c r="M216">
        <v>389.98088200000001</v>
      </c>
      <c r="N216">
        <v>-1.49</v>
      </c>
      <c r="O216">
        <v>1</v>
      </c>
      <c r="P216">
        <v>-76</v>
      </c>
      <c r="Q216">
        <v>0</v>
      </c>
      <c r="R216">
        <v>26200</v>
      </c>
      <c r="S216">
        <v>393.58</v>
      </c>
      <c r="T216">
        <v>26200</v>
      </c>
      <c r="U216">
        <v>396.95</v>
      </c>
      <c r="V216" s="2" t="s">
        <v>26</v>
      </c>
    </row>
    <row r="217" spans="1:22" x14ac:dyDescent="0.25">
      <c r="A217" s="2" t="s">
        <v>23</v>
      </c>
      <c r="B217" t="s">
        <v>259</v>
      </c>
      <c r="C217" s="2" t="s">
        <v>25</v>
      </c>
      <c r="D217">
        <v>1724</v>
      </c>
      <c r="E217">
        <v>1749.99</v>
      </c>
      <c r="F217">
        <v>1</v>
      </c>
      <c r="G217">
        <v>147</v>
      </c>
      <c r="H217">
        <v>19</v>
      </c>
      <c r="I217">
        <v>1747.73</v>
      </c>
      <c r="J217">
        <v>1720.01</v>
      </c>
      <c r="K217">
        <v>8300100</v>
      </c>
      <c r="L217">
        <v>11433000</v>
      </c>
      <c r="M217">
        <v>1729.533606</v>
      </c>
      <c r="N217">
        <v>-1.49</v>
      </c>
      <c r="O217">
        <v>1</v>
      </c>
      <c r="P217">
        <v>-75</v>
      </c>
      <c r="Q217">
        <v>0</v>
      </c>
      <c r="R217">
        <v>2600</v>
      </c>
      <c r="S217">
        <v>1720.02</v>
      </c>
      <c r="T217">
        <v>2600</v>
      </c>
      <c r="U217">
        <v>1747.72</v>
      </c>
      <c r="V217" s="2" t="s">
        <v>26</v>
      </c>
    </row>
    <row r="218" spans="1:22" x14ac:dyDescent="0.25">
      <c r="A218" s="2" t="s">
        <v>23</v>
      </c>
      <c r="B218" t="s">
        <v>58</v>
      </c>
      <c r="C218" s="2" t="s">
        <v>25</v>
      </c>
      <c r="D218">
        <v>1142.6500000000001</v>
      </c>
      <c r="E218">
        <v>1160.0999999999999</v>
      </c>
      <c r="F218">
        <v>1</v>
      </c>
      <c r="G218">
        <v>2311</v>
      </c>
      <c r="H218">
        <v>66</v>
      </c>
      <c r="I218">
        <v>1174.07</v>
      </c>
      <c r="J218">
        <v>1125</v>
      </c>
      <c r="K218">
        <v>11473600</v>
      </c>
      <c r="L218">
        <v>9100900</v>
      </c>
      <c r="M218">
        <v>1136.483823</v>
      </c>
      <c r="N218">
        <v>-1.5</v>
      </c>
      <c r="O218">
        <v>1</v>
      </c>
      <c r="P218">
        <v>-77</v>
      </c>
      <c r="Q218">
        <v>0</v>
      </c>
      <c r="R218">
        <v>15800</v>
      </c>
      <c r="S218">
        <v>1140.01</v>
      </c>
      <c r="T218">
        <v>6600</v>
      </c>
      <c r="U218">
        <v>1152.0899999999999</v>
      </c>
      <c r="V218" s="2" t="s">
        <v>26</v>
      </c>
    </row>
    <row r="219" spans="1:22" x14ac:dyDescent="0.25">
      <c r="A219" s="2" t="s">
        <v>23</v>
      </c>
      <c r="B219" t="s">
        <v>225</v>
      </c>
      <c r="C219" s="2" t="s">
        <v>25</v>
      </c>
      <c r="D219">
        <v>4515.3900000000003</v>
      </c>
      <c r="E219">
        <v>4586.1000000000004</v>
      </c>
      <c r="F219">
        <v>1</v>
      </c>
      <c r="G219">
        <v>5540</v>
      </c>
      <c r="H219">
        <v>115</v>
      </c>
      <c r="I219">
        <v>4571.7299999999996</v>
      </c>
      <c r="J219">
        <v>4495.6000000000004</v>
      </c>
      <c r="K219">
        <v>13352300</v>
      </c>
      <c r="L219">
        <v>8585900</v>
      </c>
      <c r="M219">
        <v>4523.891036</v>
      </c>
      <c r="N219">
        <v>-1.54</v>
      </c>
      <c r="O219">
        <v>1</v>
      </c>
      <c r="P219">
        <v>-78</v>
      </c>
      <c r="Q219">
        <v>0</v>
      </c>
      <c r="R219">
        <v>500</v>
      </c>
      <c r="S219">
        <v>4519.8</v>
      </c>
      <c r="T219">
        <v>100</v>
      </c>
      <c r="U219">
        <v>4525.21</v>
      </c>
      <c r="V219" s="2" t="s">
        <v>26</v>
      </c>
    </row>
    <row r="220" spans="1:22" x14ac:dyDescent="0.25">
      <c r="A220" s="2" t="s">
        <v>28</v>
      </c>
      <c r="B220" t="s">
        <v>326</v>
      </c>
      <c r="C220" s="2" t="s">
        <v>25</v>
      </c>
      <c r="D220">
        <v>605.01</v>
      </c>
      <c r="E220">
        <v>614.5</v>
      </c>
      <c r="F220">
        <v>1</v>
      </c>
      <c r="G220">
        <v>4039</v>
      </c>
      <c r="H220">
        <v>7</v>
      </c>
      <c r="I220">
        <v>616</v>
      </c>
      <c r="J220">
        <v>604.01</v>
      </c>
      <c r="K220">
        <v>13255600</v>
      </c>
      <c r="L220">
        <v>10000400</v>
      </c>
      <c r="M220">
        <v>608.08100000000002</v>
      </c>
      <c r="N220">
        <v>-1.54</v>
      </c>
      <c r="O220">
        <v>1</v>
      </c>
      <c r="P220">
        <v>-79</v>
      </c>
      <c r="Q220">
        <v>0</v>
      </c>
      <c r="R220">
        <v>32400</v>
      </c>
      <c r="S220">
        <v>606.01</v>
      </c>
      <c r="T220">
        <v>32400</v>
      </c>
      <c r="U220">
        <v>612.99</v>
      </c>
      <c r="V220" s="2" t="s">
        <v>26</v>
      </c>
    </row>
    <row r="221" spans="1:22" x14ac:dyDescent="0.25">
      <c r="A221" s="2" t="s">
        <v>28</v>
      </c>
      <c r="B221" t="s">
        <v>215</v>
      </c>
      <c r="C221" s="2" t="s">
        <v>25</v>
      </c>
      <c r="D221">
        <v>816.18</v>
      </c>
      <c r="E221">
        <v>829</v>
      </c>
      <c r="F221">
        <v>1</v>
      </c>
      <c r="G221">
        <v>209</v>
      </c>
      <c r="H221">
        <v>9</v>
      </c>
      <c r="I221">
        <v>829</v>
      </c>
      <c r="J221">
        <v>808</v>
      </c>
      <c r="K221">
        <v>10233800</v>
      </c>
      <c r="L221">
        <v>8585900</v>
      </c>
      <c r="M221">
        <v>814.32598099999996</v>
      </c>
      <c r="N221">
        <v>-1.55</v>
      </c>
      <c r="O221">
        <v>1</v>
      </c>
      <c r="P221">
        <v>-80</v>
      </c>
      <c r="Q221">
        <v>0</v>
      </c>
      <c r="R221">
        <v>24000</v>
      </c>
      <c r="S221">
        <v>815.01</v>
      </c>
      <c r="T221">
        <v>24000</v>
      </c>
      <c r="U221">
        <v>820.99</v>
      </c>
      <c r="V221" s="2" t="s">
        <v>26</v>
      </c>
    </row>
    <row r="222" spans="1:22" x14ac:dyDescent="0.25">
      <c r="A222" s="2" t="s">
        <v>28</v>
      </c>
      <c r="B222" t="s">
        <v>29</v>
      </c>
      <c r="C222" s="2" t="s">
        <v>25</v>
      </c>
      <c r="D222">
        <v>1149</v>
      </c>
      <c r="E222">
        <v>1167.3499999999999</v>
      </c>
      <c r="F222">
        <v>1</v>
      </c>
      <c r="G222">
        <v>797</v>
      </c>
      <c r="H222">
        <v>2</v>
      </c>
      <c r="I222">
        <v>1149</v>
      </c>
      <c r="J222">
        <v>1149</v>
      </c>
      <c r="K222">
        <v>10235500</v>
      </c>
      <c r="L222">
        <v>10235500</v>
      </c>
      <c r="M222">
        <v>1149</v>
      </c>
      <c r="N222">
        <v>-1.5699999999999998</v>
      </c>
      <c r="O222">
        <v>1</v>
      </c>
      <c r="P222">
        <v>-81</v>
      </c>
      <c r="Q222">
        <v>0</v>
      </c>
      <c r="R222">
        <v>12000</v>
      </c>
      <c r="S222">
        <v>1137.4100000000001</v>
      </c>
      <c r="T222">
        <v>8000</v>
      </c>
      <c r="U222">
        <v>1174.99</v>
      </c>
      <c r="V222" s="2" t="s">
        <v>26</v>
      </c>
    </row>
    <row r="223" spans="1:22" x14ac:dyDescent="0.25">
      <c r="A223" s="2" t="s">
        <v>42</v>
      </c>
      <c r="B223" t="s">
        <v>165</v>
      </c>
      <c r="C223" s="2" t="s">
        <v>54</v>
      </c>
      <c r="D223">
        <v>1.25</v>
      </c>
      <c r="E223">
        <v>1.27</v>
      </c>
      <c r="F223">
        <v>1</v>
      </c>
      <c r="G223">
        <v>6556</v>
      </c>
      <c r="H223">
        <v>90</v>
      </c>
      <c r="I223">
        <v>1.25</v>
      </c>
      <c r="J223">
        <v>1.23</v>
      </c>
      <c r="K223">
        <v>14401100</v>
      </c>
      <c r="L223">
        <v>9592600</v>
      </c>
      <c r="M223">
        <v>1.2388680000000001</v>
      </c>
      <c r="N223">
        <v>-1.5699999999999998</v>
      </c>
      <c r="O223">
        <v>1</v>
      </c>
      <c r="P223">
        <v>-82</v>
      </c>
      <c r="Q223">
        <v>0</v>
      </c>
      <c r="R223">
        <v>131</v>
      </c>
      <c r="S223">
        <v>1.22</v>
      </c>
      <c r="T223">
        <v>26</v>
      </c>
      <c r="U223">
        <v>1.23</v>
      </c>
      <c r="V223" s="2" t="s">
        <v>26</v>
      </c>
    </row>
    <row r="224" spans="1:22" x14ac:dyDescent="0.25">
      <c r="A224" s="2" t="s">
        <v>23</v>
      </c>
      <c r="B224" t="s">
        <v>189</v>
      </c>
      <c r="C224" s="2" t="s">
        <v>25</v>
      </c>
      <c r="D224">
        <v>499</v>
      </c>
      <c r="E224">
        <v>507</v>
      </c>
      <c r="F224">
        <v>1</v>
      </c>
      <c r="G224">
        <v>6382</v>
      </c>
      <c r="H224">
        <v>78</v>
      </c>
      <c r="I224">
        <v>507</v>
      </c>
      <c r="J224">
        <v>495</v>
      </c>
      <c r="K224">
        <v>8300000</v>
      </c>
      <c r="L224">
        <v>9024100</v>
      </c>
      <c r="M224">
        <v>502.96505300000001</v>
      </c>
      <c r="N224">
        <v>-1.58</v>
      </c>
      <c r="O224">
        <v>1</v>
      </c>
      <c r="P224">
        <v>-83</v>
      </c>
      <c r="Q224">
        <v>0</v>
      </c>
      <c r="R224">
        <v>39600</v>
      </c>
      <c r="S224">
        <v>495.01</v>
      </c>
      <c r="T224">
        <v>39600</v>
      </c>
      <c r="U224">
        <v>508.38</v>
      </c>
      <c r="V224" s="2" t="s">
        <v>26</v>
      </c>
    </row>
    <row r="225" spans="1:22" x14ac:dyDescent="0.25">
      <c r="A225" s="2" t="s">
        <v>23</v>
      </c>
      <c r="B225" t="s">
        <v>247</v>
      </c>
      <c r="C225" s="2" t="s">
        <v>25</v>
      </c>
      <c r="D225">
        <v>1660.15</v>
      </c>
      <c r="E225">
        <v>1686.95</v>
      </c>
      <c r="F225">
        <v>1</v>
      </c>
      <c r="G225">
        <v>860</v>
      </c>
      <c r="H225">
        <v>44</v>
      </c>
      <c r="I225">
        <v>1685.95</v>
      </c>
      <c r="J225">
        <v>1597.7</v>
      </c>
      <c r="K225">
        <v>11444700</v>
      </c>
      <c r="L225">
        <v>9030500</v>
      </c>
      <c r="M225">
        <v>1652.2272210000001</v>
      </c>
      <c r="N225">
        <v>-1.5899999999999999</v>
      </c>
      <c r="O225">
        <v>1</v>
      </c>
      <c r="P225">
        <v>-84</v>
      </c>
      <c r="Q225">
        <v>0</v>
      </c>
      <c r="R225">
        <v>500</v>
      </c>
      <c r="S225">
        <v>1658.54</v>
      </c>
      <c r="T225">
        <v>500</v>
      </c>
      <c r="U225">
        <v>1661.2</v>
      </c>
      <c r="V225" s="2" t="s">
        <v>26</v>
      </c>
    </row>
    <row r="226" spans="1:22" x14ac:dyDescent="0.25">
      <c r="A226" s="2" t="s">
        <v>42</v>
      </c>
      <c r="B226" t="s">
        <v>168</v>
      </c>
      <c r="C226" s="2" t="s">
        <v>33</v>
      </c>
      <c r="D226">
        <v>1.8</v>
      </c>
      <c r="E226">
        <v>1.83</v>
      </c>
      <c r="F226">
        <v>1</v>
      </c>
      <c r="G226">
        <v>100946</v>
      </c>
      <c r="H226">
        <v>21</v>
      </c>
      <c r="I226">
        <v>1.83</v>
      </c>
      <c r="J226">
        <v>1.8</v>
      </c>
      <c r="K226">
        <v>8591600</v>
      </c>
      <c r="L226">
        <v>9491800</v>
      </c>
      <c r="M226">
        <v>1.8000179999999999</v>
      </c>
      <c r="N226">
        <v>-1.6400000000000001</v>
      </c>
      <c r="O226">
        <v>1</v>
      </c>
      <c r="P226">
        <v>-85</v>
      </c>
      <c r="Q226">
        <v>0</v>
      </c>
      <c r="R226">
        <v>408</v>
      </c>
      <c r="S226">
        <v>1.79</v>
      </c>
      <c r="T226">
        <v>41415</v>
      </c>
      <c r="U226">
        <v>1.8</v>
      </c>
      <c r="V226" s="2" t="s">
        <v>26</v>
      </c>
    </row>
    <row r="227" spans="1:22" x14ac:dyDescent="0.25">
      <c r="A227" s="2" t="s">
        <v>28</v>
      </c>
      <c r="B227" t="s">
        <v>83</v>
      </c>
      <c r="C227" s="2" t="s">
        <v>25</v>
      </c>
      <c r="D227">
        <v>114.5</v>
      </c>
      <c r="E227">
        <v>116.5</v>
      </c>
      <c r="F227">
        <v>1</v>
      </c>
      <c r="G227">
        <v>1708</v>
      </c>
      <c r="H227">
        <v>10</v>
      </c>
      <c r="I227">
        <v>115</v>
      </c>
      <c r="J227">
        <v>110</v>
      </c>
      <c r="K227">
        <v>8350000</v>
      </c>
      <c r="L227">
        <v>9005300</v>
      </c>
      <c r="M227">
        <v>114.738876</v>
      </c>
      <c r="N227">
        <v>-1.72</v>
      </c>
      <c r="O227">
        <v>1</v>
      </c>
      <c r="P227">
        <v>-86</v>
      </c>
      <c r="Q227">
        <v>0</v>
      </c>
      <c r="R227">
        <v>0</v>
      </c>
      <c r="S227">
        <v>0</v>
      </c>
      <c r="T227">
        <v>51</v>
      </c>
      <c r="U227">
        <v>134.21</v>
      </c>
      <c r="V227" s="2" t="s">
        <v>26</v>
      </c>
    </row>
    <row r="228" spans="1:22" x14ac:dyDescent="0.25">
      <c r="A228" s="2" t="s">
        <v>23</v>
      </c>
      <c r="B228" t="s">
        <v>235</v>
      </c>
      <c r="C228" s="2" t="s">
        <v>25</v>
      </c>
      <c r="D228">
        <v>2306.44</v>
      </c>
      <c r="E228">
        <v>2350</v>
      </c>
      <c r="F228">
        <v>1</v>
      </c>
      <c r="G228">
        <v>1628</v>
      </c>
      <c r="H228">
        <v>79</v>
      </c>
      <c r="I228">
        <v>2351.71</v>
      </c>
      <c r="J228">
        <v>2260</v>
      </c>
      <c r="K228">
        <v>12090600</v>
      </c>
      <c r="L228">
        <v>9035000</v>
      </c>
      <c r="M228">
        <v>2320.24701</v>
      </c>
      <c r="N228">
        <v>-1.85</v>
      </c>
      <c r="O228">
        <v>1</v>
      </c>
      <c r="P228">
        <v>-87</v>
      </c>
      <c r="Q228">
        <v>0</v>
      </c>
      <c r="R228">
        <v>2400</v>
      </c>
      <c r="S228">
        <v>2293.44</v>
      </c>
      <c r="T228">
        <v>1600</v>
      </c>
      <c r="U228">
        <v>2322.9699999999998</v>
      </c>
      <c r="V228" s="2" t="s">
        <v>26</v>
      </c>
    </row>
    <row r="229" spans="1:22" x14ac:dyDescent="0.25">
      <c r="A229" s="2" t="s">
        <v>23</v>
      </c>
      <c r="B229" t="s">
        <v>227</v>
      </c>
      <c r="C229" s="2" t="s">
        <v>77</v>
      </c>
      <c r="D229">
        <v>232.53</v>
      </c>
      <c r="E229">
        <v>237</v>
      </c>
      <c r="F229">
        <v>1</v>
      </c>
      <c r="G229">
        <v>17039</v>
      </c>
      <c r="H229">
        <v>95</v>
      </c>
      <c r="I229">
        <v>240.99</v>
      </c>
      <c r="J229">
        <v>224.2</v>
      </c>
      <c r="K229">
        <v>8300000</v>
      </c>
      <c r="L229">
        <v>8394500</v>
      </c>
      <c r="M229">
        <v>231.234341</v>
      </c>
      <c r="N229">
        <v>-1.8900000000000001</v>
      </c>
      <c r="O229">
        <v>1</v>
      </c>
      <c r="P229">
        <v>-88</v>
      </c>
      <c r="Q229">
        <v>0</v>
      </c>
      <c r="R229">
        <v>51500</v>
      </c>
      <c r="S229">
        <v>231.54</v>
      </c>
      <c r="T229">
        <v>51500</v>
      </c>
      <c r="U229">
        <v>234.5</v>
      </c>
      <c r="V229" s="2" t="s">
        <v>26</v>
      </c>
    </row>
    <row r="230" spans="1:22" x14ac:dyDescent="0.25">
      <c r="A230" s="2" t="s">
        <v>107</v>
      </c>
      <c r="B230" t="s">
        <v>286</v>
      </c>
      <c r="C230" s="2" t="s">
        <v>109</v>
      </c>
      <c r="D230">
        <v>25.85</v>
      </c>
      <c r="E230">
        <v>26.35</v>
      </c>
      <c r="F230">
        <v>1</v>
      </c>
      <c r="G230">
        <v>578343</v>
      </c>
      <c r="H230">
        <v>2503</v>
      </c>
      <c r="I230">
        <v>26.36</v>
      </c>
      <c r="J230">
        <v>25.85</v>
      </c>
      <c r="K230">
        <v>10033300</v>
      </c>
      <c r="L230">
        <v>14361500</v>
      </c>
      <c r="M230">
        <v>26.173333</v>
      </c>
      <c r="N230">
        <v>-1.9</v>
      </c>
      <c r="O230">
        <v>1</v>
      </c>
      <c r="P230">
        <v>-89</v>
      </c>
      <c r="Q230">
        <v>0</v>
      </c>
      <c r="R230">
        <v>200</v>
      </c>
      <c r="S230">
        <v>25.89</v>
      </c>
      <c r="T230">
        <v>800</v>
      </c>
      <c r="U230">
        <v>25.92</v>
      </c>
      <c r="V230" s="2" t="s">
        <v>26</v>
      </c>
    </row>
    <row r="231" spans="1:22" x14ac:dyDescent="0.25">
      <c r="A231" s="2" t="s">
        <v>23</v>
      </c>
      <c r="B231" t="s">
        <v>106</v>
      </c>
      <c r="C231" s="2" t="s">
        <v>25</v>
      </c>
      <c r="D231">
        <v>815</v>
      </c>
      <c r="E231">
        <v>830.95</v>
      </c>
      <c r="F231">
        <v>1</v>
      </c>
      <c r="G231">
        <v>848</v>
      </c>
      <c r="H231">
        <v>33</v>
      </c>
      <c r="I231">
        <v>830.03</v>
      </c>
      <c r="J231">
        <v>815</v>
      </c>
      <c r="K231">
        <v>8300000</v>
      </c>
      <c r="L231">
        <v>8472100</v>
      </c>
      <c r="M231">
        <v>822.85193200000003</v>
      </c>
      <c r="N231">
        <v>-1.92</v>
      </c>
      <c r="O231">
        <v>1</v>
      </c>
      <c r="P231">
        <v>-90</v>
      </c>
      <c r="Q231">
        <v>0</v>
      </c>
      <c r="R231">
        <v>22800</v>
      </c>
      <c r="S231">
        <v>811.52</v>
      </c>
      <c r="T231">
        <v>22800</v>
      </c>
      <c r="U231">
        <v>830.79</v>
      </c>
      <c r="V231" s="2" t="s">
        <v>26</v>
      </c>
    </row>
    <row r="232" spans="1:22" x14ac:dyDescent="0.25">
      <c r="A232" s="2" t="s">
        <v>62</v>
      </c>
      <c r="B232" t="s">
        <v>162</v>
      </c>
      <c r="C232" s="2" t="s">
        <v>163</v>
      </c>
      <c r="D232">
        <v>36.67</v>
      </c>
      <c r="E232">
        <v>37.4</v>
      </c>
      <c r="F232">
        <v>1</v>
      </c>
      <c r="G232">
        <v>69143</v>
      </c>
      <c r="H232">
        <v>199</v>
      </c>
      <c r="I232">
        <v>37.25</v>
      </c>
      <c r="J232">
        <v>36.340000000000003</v>
      </c>
      <c r="K232">
        <v>8300000</v>
      </c>
      <c r="L232">
        <v>9090500</v>
      </c>
      <c r="M232">
        <v>36.645418999999997</v>
      </c>
      <c r="N232">
        <v>-1.95</v>
      </c>
      <c r="O232">
        <v>1</v>
      </c>
      <c r="P232">
        <v>-91</v>
      </c>
      <c r="Q232">
        <v>0</v>
      </c>
      <c r="R232">
        <v>34319</v>
      </c>
      <c r="S232">
        <v>36.58</v>
      </c>
      <c r="T232">
        <v>19343</v>
      </c>
      <c r="U232">
        <v>36.72</v>
      </c>
      <c r="V232" s="2" t="s">
        <v>26</v>
      </c>
    </row>
    <row r="233" spans="1:22" x14ac:dyDescent="0.25">
      <c r="A233" s="2" t="s">
        <v>28</v>
      </c>
      <c r="B233" t="s">
        <v>96</v>
      </c>
      <c r="C233" s="2" t="s">
        <v>25</v>
      </c>
      <c r="D233">
        <v>750</v>
      </c>
      <c r="E233">
        <v>765.58</v>
      </c>
      <c r="F233">
        <v>1</v>
      </c>
      <c r="G233">
        <v>28</v>
      </c>
      <c r="H233">
        <v>1</v>
      </c>
      <c r="I233">
        <v>750</v>
      </c>
      <c r="J233">
        <v>750</v>
      </c>
      <c r="K233">
        <v>14113700</v>
      </c>
      <c r="L233">
        <v>14113700</v>
      </c>
      <c r="M233">
        <v>750</v>
      </c>
      <c r="N233">
        <v>-2.04</v>
      </c>
      <c r="O233">
        <v>1</v>
      </c>
      <c r="P233">
        <v>-92</v>
      </c>
      <c r="Q233">
        <v>0</v>
      </c>
      <c r="R233">
        <v>1</v>
      </c>
      <c r="S233">
        <v>740</v>
      </c>
      <c r="T233">
        <v>135</v>
      </c>
      <c r="U233">
        <v>860</v>
      </c>
      <c r="V233" s="2" t="s">
        <v>26</v>
      </c>
    </row>
    <row r="234" spans="1:22" x14ac:dyDescent="0.25">
      <c r="A234" s="2" t="s">
        <v>23</v>
      </c>
      <c r="B234" t="s">
        <v>79</v>
      </c>
      <c r="C234" s="2" t="s">
        <v>25</v>
      </c>
      <c r="D234">
        <v>597.20000000000005</v>
      </c>
      <c r="E234">
        <v>610.01</v>
      </c>
      <c r="F234">
        <v>1</v>
      </c>
      <c r="G234">
        <v>971</v>
      </c>
      <c r="H234">
        <v>18</v>
      </c>
      <c r="I234">
        <v>601.75</v>
      </c>
      <c r="J234">
        <v>591.92999999999995</v>
      </c>
      <c r="K234">
        <v>13531800</v>
      </c>
      <c r="L234">
        <v>9325800</v>
      </c>
      <c r="M234">
        <v>596.40801199999999</v>
      </c>
      <c r="N234">
        <v>-2.1</v>
      </c>
      <c r="O234">
        <v>1</v>
      </c>
      <c r="P234">
        <v>-93</v>
      </c>
      <c r="Q234">
        <v>0</v>
      </c>
      <c r="R234">
        <v>48900</v>
      </c>
      <c r="S234">
        <v>596.01</v>
      </c>
      <c r="T234">
        <v>48900</v>
      </c>
      <c r="U234">
        <v>601.71</v>
      </c>
      <c r="V234" s="2" t="s">
        <v>26</v>
      </c>
    </row>
    <row r="235" spans="1:22" x14ac:dyDescent="0.25">
      <c r="A235" s="2" t="s">
        <v>28</v>
      </c>
      <c r="B235" t="s">
        <v>131</v>
      </c>
      <c r="C235" s="2" t="s">
        <v>25</v>
      </c>
      <c r="D235">
        <v>635.05999999999995</v>
      </c>
      <c r="E235">
        <v>648.85</v>
      </c>
      <c r="F235">
        <v>1</v>
      </c>
      <c r="G235">
        <v>51092</v>
      </c>
      <c r="H235">
        <v>9</v>
      </c>
      <c r="I235">
        <v>643.21</v>
      </c>
      <c r="J235">
        <v>634.91</v>
      </c>
      <c r="K235">
        <v>8300300</v>
      </c>
      <c r="L235">
        <v>14245100</v>
      </c>
      <c r="M235">
        <v>635.14505399999996</v>
      </c>
      <c r="N235">
        <v>-2.13</v>
      </c>
      <c r="O235">
        <v>1</v>
      </c>
      <c r="P235">
        <v>-94</v>
      </c>
      <c r="Q235">
        <v>0</v>
      </c>
      <c r="R235">
        <v>46200</v>
      </c>
      <c r="S235">
        <v>632.33000000000004</v>
      </c>
      <c r="T235">
        <v>46200</v>
      </c>
      <c r="U235">
        <v>639.59</v>
      </c>
      <c r="V235" s="2" t="s">
        <v>26</v>
      </c>
    </row>
    <row r="236" spans="1:22" x14ac:dyDescent="0.25">
      <c r="A236" s="2" t="s">
        <v>23</v>
      </c>
      <c r="B236" t="s">
        <v>210</v>
      </c>
      <c r="C236" s="2" t="s">
        <v>25</v>
      </c>
      <c r="D236">
        <v>417.9</v>
      </c>
      <c r="E236">
        <v>427.06</v>
      </c>
      <c r="F236">
        <v>1</v>
      </c>
      <c r="G236">
        <v>72</v>
      </c>
      <c r="H236">
        <v>7</v>
      </c>
      <c r="I236">
        <v>420</v>
      </c>
      <c r="J236">
        <v>400</v>
      </c>
      <c r="K236">
        <v>10275900</v>
      </c>
      <c r="L236">
        <v>9001500</v>
      </c>
      <c r="M236">
        <v>416.68888800000002</v>
      </c>
      <c r="N236">
        <v>-2.14</v>
      </c>
      <c r="O236">
        <v>1</v>
      </c>
      <c r="P236">
        <v>-95</v>
      </c>
      <c r="Q236">
        <v>0</v>
      </c>
      <c r="R236">
        <v>11</v>
      </c>
      <c r="S236">
        <v>415</v>
      </c>
      <c r="T236">
        <v>2</v>
      </c>
      <c r="U236">
        <v>500</v>
      </c>
      <c r="V236" s="2" t="s">
        <v>26</v>
      </c>
    </row>
    <row r="237" spans="1:22" x14ac:dyDescent="0.25">
      <c r="A237" s="2" t="s">
        <v>107</v>
      </c>
      <c r="B237" t="s">
        <v>138</v>
      </c>
      <c r="C237" s="2" t="s">
        <v>139</v>
      </c>
      <c r="D237">
        <v>24.13</v>
      </c>
      <c r="E237">
        <v>24.66</v>
      </c>
      <c r="F237">
        <v>1</v>
      </c>
      <c r="G237">
        <v>563836</v>
      </c>
      <c r="H237">
        <v>3742</v>
      </c>
      <c r="I237">
        <v>24.82</v>
      </c>
      <c r="J237">
        <v>24.06</v>
      </c>
      <c r="K237">
        <v>11341300</v>
      </c>
      <c r="L237">
        <v>14384900</v>
      </c>
      <c r="M237">
        <v>24.508937</v>
      </c>
      <c r="N237">
        <v>-2.15</v>
      </c>
      <c r="O237">
        <v>1</v>
      </c>
      <c r="P237">
        <v>-96</v>
      </c>
      <c r="Q237">
        <v>0</v>
      </c>
      <c r="R237">
        <v>20</v>
      </c>
      <c r="S237">
        <v>24.11</v>
      </c>
      <c r="T237">
        <v>347</v>
      </c>
      <c r="U237">
        <v>24.16</v>
      </c>
      <c r="V237" s="2" t="s">
        <v>26</v>
      </c>
    </row>
    <row r="238" spans="1:22" x14ac:dyDescent="0.25">
      <c r="A238" s="2" t="s">
        <v>28</v>
      </c>
      <c r="B238" t="s">
        <v>264</v>
      </c>
      <c r="C238" s="2" t="s">
        <v>25</v>
      </c>
      <c r="D238">
        <v>354</v>
      </c>
      <c r="E238">
        <v>361.98</v>
      </c>
      <c r="F238">
        <v>1</v>
      </c>
      <c r="G238">
        <v>174</v>
      </c>
      <c r="H238">
        <v>13</v>
      </c>
      <c r="I238">
        <v>360</v>
      </c>
      <c r="J238">
        <v>354</v>
      </c>
      <c r="K238">
        <v>11370600</v>
      </c>
      <c r="L238">
        <v>14002700</v>
      </c>
      <c r="M238">
        <v>357.735345</v>
      </c>
      <c r="N238">
        <v>-2.2000000000000002</v>
      </c>
      <c r="O238">
        <v>1</v>
      </c>
      <c r="P238">
        <v>-97</v>
      </c>
      <c r="Q238">
        <v>0</v>
      </c>
      <c r="R238">
        <v>82800</v>
      </c>
      <c r="S238">
        <v>352.07</v>
      </c>
      <c r="T238">
        <v>55200</v>
      </c>
      <c r="U238">
        <v>356.69</v>
      </c>
      <c r="V238" s="2" t="s">
        <v>26</v>
      </c>
    </row>
    <row r="239" spans="1:22" x14ac:dyDescent="0.25">
      <c r="A239" s="2" t="s">
        <v>23</v>
      </c>
      <c r="B239" t="s">
        <v>195</v>
      </c>
      <c r="C239" s="2" t="s">
        <v>25</v>
      </c>
      <c r="D239">
        <v>2050</v>
      </c>
      <c r="E239">
        <v>2096.6999999999998</v>
      </c>
      <c r="F239">
        <v>1</v>
      </c>
      <c r="G239">
        <v>1841</v>
      </c>
      <c r="H239">
        <v>23</v>
      </c>
      <c r="I239">
        <v>2083</v>
      </c>
      <c r="J239">
        <v>2047.01</v>
      </c>
      <c r="K239">
        <v>12045000</v>
      </c>
      <c r="L239">
        <v>10395400</v>
      </c>
      <c r="M239">
        <v>2059.5532979999998</v>
      </c>
      <c r="N239">
        <v>-2.23</v>
      </c>
      <c r="O239">
        <v>1</v>
      </c>
      <c r="P239">
        <v>-98</v>
      </c>
      <c r="Q239">
        <v>0</v>
      </c>
      <c r="R239">
        <v>3100</v>
      </c>
      <c r="S239">
        <v>2047.01</v>
      </c>
      <c r="T239">
        <v>3100</v>
      </c>
      <c r="U239">
        <v>2071.61</v>
      </c>
      <c r="V239" s="2" t="s">
        <v>26</v>
      </c>
    </row>
    <row r="240" spans="1:22" x14ac:dyDescent="0.25">
      <c r="A240" s="2" t="s">
        <v>23</v>
      </c>
      <c r="B240" t="s">
        <v>71</v>
      </c>
      <c r="C240" s="2" t="s">
        <v>25</v>
      </c>
      <c r="D240">
        <v>31.25</v>
      </c>
      <c r="E240">
        <v>32</v>
      </c>
      <c r="F240">
        <v>1</v>
      </c>
      <c r="G240">
        <v>383</v>
      </c>
      <c r="H240">
        <v>8</v>
      </c>
      <c r="I240">
        <v>31.25</v>
      </c>
      <c r="J240">
        <v>31</v>
      </c>
      <c r="K240">
        <v>13325000</v>
      </c>
      <c r="L240">
        <v>8434900</v>
      </c>
      <c r="M240">
        <v>31.179372999999998</v>
      </c>
      <c r="N240">
        <v>-2.34</v>
      </c>
      <c r="O240">
        <v>1</v>
      </c>
      <c r="P240">
        <v>-99</v>
      </c>
      <c r="Q240">
        <v>0</v>
      </c>
      <c r="R240">
        <v>1</v>
      </c>
      <c r="S240">
        <v>31.25</v>
      </c>
      <c r="T240">
        <v>38</v>
      </c>
      <c r="U240">
        <v>34.5</v>
      </c>
      <c r="V240" s="2" t="s">
        <v>26</v>
      </c>
    </row>
    <row r="241" spans="1:22" x14ac:dyDescent="0.25">
      <c r="A241" s="2" t="s">
        <v>42</v>
      </c>
      <c r="B241" t="s">
        <v>216</v>
      </c>
      <c r="C241" s="2" t="s">
        <v>33</v>
      </c>
      <c r="D241">
        <v>37.6</v>
      </c>
      <c r="E241">
        <v>38.5</v>
      </c>
      <c r="F241">
        <v>1</v>
      </c>
      <c r="G241">
        <v>1334</v>
      </c>
      <c r="H241">
        <v>34</v>
      </c>
      <c r="I241">
        <v>38.5</v>
      </c>
      <c r="J241">
        <v>37.35</v>
      </c>
      <c r="K241">
        <v>8300000</v>
      </c>
      <c r="L241">
        <v>11355900</v>
      </c>
      <c r="M241">
        <v>38.396424000000003</v>
      </c>
      <c r="N241">
        <v>-2.34</v>
      </c>
      <c r="O241">
        <v>1</v>
      </c>
      <c r="P241">
        <v>-100</v>
      </c>
      <c r="Q241">
        <v>0</v>
      </c>
      <c r="R241">
        <v>5</v>
      </c>
      <c r="S241">
        <v>37.25</v>
      </c>
      <c r="T241">
        <v>345</v>
      </c>
      <c r="U241">
        <v>37.729999999999997</v>
      </c>
      <c r="V241" s="2" t="s">
        <v>26</v>
      </c>
    </row>
    <row r="242" spans="1:22" x14ac:dyDescent="0.25">
      <c r="A242" s="2" t="s">
        <v>23</v>
      </c>
      <c r="B242" t="s">
        <v>292</v>
      </c>
      <c r="C242" s="2" t="s">
        <v>25</v>
      </c>
      <c r="D242">
        <v>4349.99</v>
      </c>
      <c r="E242">
        <v>4455</v>
      </c>
      <c r="F242">
        <v>1</v>
      </c>
      <c r="G242">
        <v>1669</v>
      </c>
      <c r="H242">
        <v>231</v>
      </c>
      <c r="I242">
        <v>4500</v>
      </c>
      <c r="J242">
        <v>4326.8999999999996</v>
      </c>
      <c r="K242">
        <v>8501400</v>
      </c>
      <c r="L242">
        <v>14114400</v>
      </c>
      <c r="M242">
        <v>4417.432828</v>
      </c>
      <c r="N242">
        <v>-2.36</v>
      </c>
      <c r="O242">
        <v>1</v>
      </c>
      <c r="P242">
        <v>-101</v>
      </c>
      <c r="Q242">
        <v>0</v>
      </c>
      <c r="R242">
        <v>2200</v>
      </c>
      <c r="S242">
        <v>4329.03</v>
      </c>
      <c r="T242">
        <v>1395</v>
      </c>
      <c r="U242">
        <v>4349.99</v>
      </c>
      <c r="V242" s="2" t="s">
        <v>26</v>
      </c>
    </row>
    <row r="243" spans="1:22" x14ac:dyDescent="0.25">
      <c r="A243" s="2" t="s">
        <v>42</v>
      </c>
      <c r="B243" t="s">
        <v>173</v>
      </c>
      <c r="C243" s="2" t="s">
        <v>25</v>
      </c>
      <c r="D243">
        <v>33.119999999999997</v>
      </c>
      <c r="E243">
        <v>33.950000000000003</v>
      </c>
      <c r="F243">
        <v>1</v>
      </c>
      <c r="G243">
        <v>11556</v>
      </c>
      <c r="H243">
        <v>162</v>
      </c>
      <c r="I243">
        <v>33.97</v>
      </c>
      <c r="J243">
        <v>33.01</v>
      </c>
      <c r="K243">
        <v>10431600</v>
      </c>
      <c r="L243">
        <v>10584900</v>
      </c>
      <c r="M243">
        <v>33.668641000000001</v>
      </c>
      <c r="N243">
        <v>-2.44</v>
      </c>
      <c r="O243">
        <v>1</v>
      </c>
      <c r="P243">
        <v>-102</v>
      </c>
      <c r="Q243">
        <v>0</v>
      </c>
      <c r="R243">
        <v>600</v>
      </c>
      <c r="S243">
        <v>33.11</v>
      </c>
      <c r="T243">
        <v>352</v>
      </c>
      <c r="U243">
        <v>33.44</v>
      </c>
      <c r="V243" s="2" t="s">
        <v>26</v>
      </c>
    </row>
    <row r="244" spans="1:22" x14ac:dyDescent="0.25">
      <c r="A244" s="2" t="s">
        <v>23</v>
      </c>
      <c r="B244" t="s">
        <v>323</v>
      </c>
      <c r="C244" s="2" t="s">
        <v>25</v>
      </c>
      <c r="D244">
        <v>15.85</v>
      </c>
      <c r="E244">
        <v>16.25</v>
      </c>
      <c r="F244">
        <v>1</v>
      </c>
      <c r="G244">
        <v>1640</v>
      </c>
      <c r="H244">
        <v>24</v>
      </c>
      <c r="I244">
        <v>16.12</v>
      </c>
      <c r="J244">
        <v>15</v>
      </c>
      <c r="K244">
        <v>9443000</v>
      </c>
      <c r="L244">
        <v>9014400</v>
      </c>
      <c r="M244">
        <v>15.790732</v>
      </c>
      <c r="N244">
        <v>-2.46</v>
      </c>
      <c r="O244">
        <v>1</v>
      </c>
      <c r="P244">
        <v>-103</v>
      </c>
      <c r="Q244">
        <v>0</v>
      </c>
      <c r="R244">
        <v>6</v>
      </c>
      <c r="S244">
        <v>15.52</v>
      </c>
      <c r="T244">
        <v>1</v>
      </c>
      <c r="U244">
        <v>16.12</v>
      </c>
      <c r="V244" s="2" t="s">
        <v>26</v>
      </c>
    </row>
    <row r="245" spans="1:22" x14ac:dyDescent="0.25">
      <c r="A245" s="2" t="s">
        <v>23</v>
      </c>
      <c r="B245" t="s">
        <v>240</v>
      </c>
      <c r="C245" s="2" t="s">
        <v>25</v>
      </c>
      <c r="D245">
        <v>1284</v>
      </c>
      <c r="E245">
        <v>1318</v>
      </c>
      <c r="F245">
        <v>1</v>
      </c>
      <c r="G245">
        <v>156561</v>
      </c>
      <c r="H245">
        <v>20</v>
      </c>
      <c r="I245">
        <v>1303</v>
      </c>
      <c r="J245">
        <v>1255</v>
      </c>
      <c r="K245">
        <v>12025300</v>
      </c>
      <c r="L245">
        <v>9045500</v>
      </c>
      <c r="M245">
        <v>1278.454608</v>
      </c>
      <c r="N245">
        <v>-2.58</v>
      </c>
      <c r="O245">
        <v>1</v>
      </c>
      <c r="P245">
        <v>-104</v>
      </c>
      <c r="Q245">
        <v>0</v>
      </c>
      <c r="R245">
        <v>5100</v>
      </c>
      <c r="S245">
        <v>1270.02</v>
      </c>
      <c r="T245">
        <v>5100</v>
      </c>
      <c r="U245">
        <v>1303.79</v>
      </c>
      <c r="V245" s="2" t="s">
        <v>26</v>
      </c>
    </row>
    <row r="246" spans="1:22" x14ac:dyDescent="0.25">
      <c r="A246" s="2" t="s">
        <v>23</v>
      </c>
      <c r="B246" t="s">
        <v>114</v>
      </c>
      <c r="C246" s="2" t="s">
        <v>25</v>
      </c>
      <c r="D246">
        <v>1860.02</v>
      </c>
      <c r="E246">
        <v>1910</v>
      </c>
      <c r="F246">
        <v>1</v>
      </c>
      <c r="G246">
        <v>2828</v>
      </c>
      <c r="H246">
        <v>107</v>
      </c>
      <c r="I246">
        <v>1898</v>
      </c>
      <c r="J246">
        <v>1855</v>
      </c>
      <c r="K246">
        <v>12465200</v>
      </c>
      <c r="L246">
        <v>9043100</v>
      </c>
      <c r="M246">
        <v>1876.8627509999999</v>
      </c>
      <c r="N246">
        <v>-2.62</v>
      </c>
      <c r="O246">
        <v>1</v>
      </c>
      <c r="P246">
        <v>-105</v>
      </c>
      <c r="Q246">
        <v>0</v>
      </c>
      <c r="R246">
        <v>3500</v>
      </c>
      <c r="S246">
        <v>1860.03</v>
      </c>
      <c r="T246">
        <v>2500</v>
      </c>
      <c r="U246">
        <v>1891.22</v>
      </c>
      <c r="V246" s="2" t="s">
        <v>26</v>
      </c>
    </row>
    <row r="247" spans="1:22" x14ac:dyDescent="0.25">
      <c r="A247" s="2" t="s">
        <v>23</v>
      </c>
      <c r="B247" t="s">
        <v>69</v>
      </c>
      <c r="C247" s="2" t="s">
        <v>25</v>
      </c>
      <c r="D247">
        <v>16.5</v>
      </c>
      <c r="E247">
        <v>16.989999999999998</v>
      </c>
      <c r="F247">
        <v>1</v>
      </c>
      <c r="G247">
        <v>28</v>
      </c>
      <c r="H247">
        <v>9</v>
      </c>
      <c r="I247">
        <v>16.989999999999998</v>
      </c>
      <c r="J247">
        <v>16.5</v>
      </c>
      <c r="K247">
        <v>9261100</v>
      </c>
      <c r="L247">
        <v>10265000</v>
      </c>
      <c r="M247">
        <v>16.727499999999999</v>
      </c>
      <c r="N247">
        <v>-2.88</v>
      </c>
      <c r="O247">
        <v>1</v>
      </c>
      <c r="P247">
        <v>-106</v>
      </c>
      <c r="Q247">
        <v>0</v>
      </c>
      <c r="R247">
        <v>3</v>
      </c>
      <c r="S247">
        <v>16.38</v>
      </c>
      <c r="T247">
        <v>421</v>
      </c>
      <c r="U247">
        <v>18.09</v>
      </c>
      <c r="V247" s="2" t="s">
        <v>26</v>
      </c>
    </row>
    <row r="248" spans="1:22" x14ac:dyDescent="0.25">
      <c r="A248" s="2" t="s">
        <v>42</v>
      </c>
      <c r="B248" t="s">
        <v>313</v>
      </c>
      <c r="C248" s="2" t="s">
        <v>54</v>
      </c>
      <c r="D248">
        <v>15.15</v>
      </c>
      <c r="E248">
        <v>15.6</v>
      </c>
      <c r="F248">
        <v>1</v>
      </c>
      <c r="G248">
        <v>1041619</v>
      </c>
      <c r="H248">
        <v>2486</v>
      </c>
      <c r="I248">
        <v>15.91</v>
      </c>
      <c r="J248">
        <v>15.03</v>
      </c>
      <c r="K248">
        <v>8300000</v>
      </c>
      <c r="L248">
        <v>14115100</v>
      </c>
      <c r="M248">
        <v>15.315492000000001</v>
      </c>
      <c r="N248">
        <v>-2.88</v>
      </c>
      <c r="O248">
        <v>1</v>
      </c>
      <c r="P248">
        <v>-107</v>
      </c>
      <c r="Q248">
        <v>0</v>
      </c>
      <c r="R248">
        <v>1107</v>
      </c>
      <c r="S248">
        <v>15.16</v>
      </c>
      <c r="T248">
        <v>364</v>
      </c>
      <c r="U248">
        <v>15.18</v>
      </c>
      <c r="V248" s="2" t="s">
        <v>26</v>
      </c>
    </row>
    <row r="249" spans="1:22" x14ac:dyDescent="0.25">
      <c r="A249" s="2" t="s">
        <v>42</v>
      </c>
      <c r="B249" t="s">
        <v>97</v>
      </c>
      <c r="C249" s="2" t="s">
        <v>25</v>
      </c>
      <c r="D249">
        <v>60</v>
      </c>
      <c r="E249">
        <v>61.8</v>
      </c>
      <c r="F249">
        <v>1</v>
      </c>
      <c r="G249">
        <v>16</v>
      </c>
      <c r="H249">
        <v>5</v>
      </c>
      <c r="I249">
        <v>61.8</v>
      </c>
      <c r="J249">
        <v>60</v>
      </c>
      <c r="K249">
        <v>8300000</v>
      </c>
      <c r="L249">
        <v>13230700</v>
      </c>
      <c r="M249">
        <v>60.168750000000003</v>
      </c>
      <c r="N249">
        <v>-2.91</v>
      </c>
      <c r="O249">
        <v>1</v>
      </c>
      <c r="P249">
        <v>-108</v>
      </c>
      <c r="Q249">
        <v>0</v>
      </c>
      <c r="R249">
        <v>7</v>
      </c>
      <c r="S249">
        <v>59.7</v>
      </c>
      <c r="T249">
        <v>1</v>
      </c>
      <c r="U249">
        <v>59.95</v>
      </c>
      <c r="V249" s="2" t="s">
        <v>26</v>
      </c>
    </row>
    <row r="250" spans="1:22" x14ac:dyDescent="0.25">
      <c r="A250" s="2" t="s">
        <v>23</v>
      </c>
      <c r="B250" t="s">
        <v>232</v>
      </c>
      <c r="C250" s="2" t="s">
        <v>25</v>
      </c>
      <c r="D250">
        <v>59</v>
      </c>
      <c r="E250">
        <v>60.8</v>
      </c>
      <c r="F250">
        <v>1</v>
      </c>
      <c r="G250">
        <v>6934</v>
      </c>
      <c r="H250">
        <v>70</v>
      </c>
      <c r="I250">
        <v>61.99</v>
      </c>
      <c r="J250">
        <v>57.4</v>
      </c>
      <c r="K250">
        <v>11025200</v>
      </c>
      <c r="L250">
        <v>9102900</v>
      </c>
      <c r="M250">
        <v>60.658031000000001</v>
      </c>
      <c r="N250">
        <v>-2.96</v>
      </c>
      <c r="O250">
        <v>1</v>
      </c>
      <c r="P250">
        <v>-109</v>
      </c>
      <c r="Q250">
        <v>0</v>
      </c>
      <c r="R250">
        <v>50000</v>
      </c>
      <c r="S250">
        <v>58.61</v>
      </c>
      <c r="T250">
        <v>1</v>
      </c>
      <c r="U250">
        <v>59.99</v>
      </c>
      <c r="V250" s="2" t="s">
        <v>26</v>
      </c>
    </row>
    <row r="251" spans="1:22" x14ac:dyDescent="0.25">
      <c r="A251" s="2" t="s">
        <v>23</v>
      </c>
      <c r="B251" t="s">
        <v>322</v>
      </c>
      <c r="C251" s="2" t="s">
        <v>25</v>
      </c>
      <c r="D251">
        <v>233</v>
      </c>
      <c r="E251">
        <v>240.1</v>
      </c>
      <c r="F251">
        <v>1</v>
      </c>
      <c r="G251">
        <v>47</v>
      </c>
      <c r="H251">
        <v>16</v>
      </c>
      <c r="I251">
        <v>235.64</v>
      </c>
      <c r="J251">
        <v>230</v>
      </c>
      <c r="K251">
        <v>8311300</v>
      </c>
      <c r="L251">
        <v>8401500</v>
      </c>
      <c r="M251">
        <v>233.030213</v>
      </c>
      <c r="N251">
        <v>-2.96</v>
      </c>
      <c r="O251">
        <v>1</v>
      </c>
      <c r="P251">
        <v>-110</v>
      </c>
      <c r="Q251">
        <v>0</v>
      </c>
      <c r="R251">
        <v>49000</v>
      </c>
      <c r="S251">
        <v>231.01</v>
      </c>
      <c r="T251">
        <v>73500</v>
      </c>
      <c r="U251">
        <v>237.49</v>
      </c>
      <c r="V251" s="2" t="s">
        <v>26</v>
      </c>
    </row>
    <row r="252" spans="1:22" x14ac:dyDescent="0.25">
      <c r="A252" s="2" t="s">
        <v>28</v>
      </c>
      <c r="B252" t="s">
        <v>275</v>
      </c>
      <c r="C252" s="2" t="s">
        <v>25</v>
      </c>
      <c r="D252">
        <v>1059.53</v>
      </c>
      <c r="E252">
        <v>1092</v>
      </c>
      <c r="F252">
        <v>1</v>
      </c>
      <c r="G252">
        <v>20684</v>
      </c>
      <c r="H252">
        <v>173</v>
      </c>
      <c r="I252">
        <v>1109.99</v>
      </c>
      <c r="J252">
        <v>1048</v>
      </c>
      <c r="K252">
        <v>11503300</v>
      </c>
      <c r="L252">
        <v>9040200</v>
      </c>
      <c r="M252">
        <v>1090.026566</v>
      </c>
      <c r="N252">
        <v>-2.9699999999999998</v>
      </c>
      <c r="O252">
        <v>1</v>
      </c>
      <c r="P252">
        <v>-111</v>
      </c>
      <c r="Q252">
        <v>0</v>
      </c>
      <c r="R252">
        <v>7300</v>
      </c>
      <c r="S252">
        <v>1064.81</v>
      </c>
      <c r="T252">
        <v>2100</v>
      </c>
      <c r="U252">
        <v>1073.5899999999999</v>
      </c>
      <c r="V252" s="2" t="s">
        <v>26</v>
      </c>
    </row>
    <row r="253" spans="1:22" x14ac:dyDescent="0.25">
      <c r="A253" s="2" t="s">
        <v>23</v>
      </c>
      <c r="B253" t="s">
        <v>248</v>
      </c>
      <c r="C253" s="2" t="s">
        <v>25</v>
      </c>
      <c r="D253">
        <v>2225</v>
      </c>
      <c r="E253">
        <v>2294.2399999999998</v>
      </c>
      <c r="F253">
        <v>1</v>
      </c>
      <c r="G253">
        <v>154</v>
      </c>
      <c r="H253">
        <v>9</v>
      </c>
      <c r="I253">
        <v>2225</v>
      </c>
      <c r="J253">
        <v>2190</v>
      </c>
      <c r="K253">
        <v>13281400</v>
      </c>
      <c r="L253">
        <v>9181300</v>
      </c>
      <c r="M253">
        <v>2219.0324030000002</v>
      </c>
      <c r="N253">
        <v>-3.02</v>
      </c>
      <c r="O253">
        <v>1</v>
      </c>
      <c r="P253">
        <v>-112</v>
      </c>
      <c r="Q253">
        <v>0</v>
      </c>
      <c r="R253">
        <v>2100</v>
      </c>
      <c r="S253">
        <v>2171.5100000000002</v>
      </c>
      <c r="T253">
        <v>1400</v>
      </c>
      <c r="U253">
        <v>2291.9899999999998</v>
      </c>
      <c r="V253" s="2" t="s">
        <v>26</v>
      </c>
    </row>
    <row r="254" spans="1:22" x14ac:dyDescent="0.25">
      <c r="A254" s="2" t="s">
        <v>23</v>
      </c>
      <c r="B254" t="s">
        <v>254</v>
      </c>
      <c r="C254" s="2" t="s">
        <v>25</v>
      </c>
      <c r="D254">
        <v>123.35</v>
      </c>
      <c r="E254">
        <v>127.35</v>
      </c>
      <c r="F254">
        <v>1</v>
      </c>
      <c r="G254">
        <v>45911</v>
      </c>
      <c r="H254">
        <v>96</v>
      </c>
      <c r="I254">
        <v>128.27000000000001</v>
      </c>
      <c r="J254">
        <v>120</v>
      </c>
      <c r="K254">
        <v>11451000</v>
      </c>
      <c r="L254">
        <v>9022500</v>
      </c>
      <c r="M254">
        <v>124.008472</v>
      </c>
      <c r="N254">
        <v>-3.14</v>
      </c>
      <c r="O254">
        <v>1</v>
      </c>
      <c r="P254">
        <v>-113</v>
      </c>
      <c r="Q254">
        <v>0</v>
      </c>
      <c r="R254">
        <v>2000</v>
      </c>
      <c r="S254">
        <v>123.12</v>
      </c>
      <c r="T254">
        <v>2000</v>
      </c>
      <c r="U254">
        <v>124.34</v>
      </c>
      <c r="V254" s="2" t="s">
        <v>26</v>
      </c>
    </row>
    <row r="255" spans="1:22" x14ac:dyDescent="0.25">
      <c r="A255" s="2" t="s">
        <v>23</v>
      </c>
      <c r="B255" t="s">
        <v>260</v>
      </c>
      <c r="C255" s="2" t="s">
        <v>77</v>
      </c>
      <c r="D255">
        <v>509.44</v>
      </c>
      <c r="E255">
        <v>527</v>
      </c>
      <c r="F255">
        <v>1</v>
      </c>
      <c r="G255">
        <v>6807</v>
      </c>
      <c r="H255">
        <v>36</v>
      </c>
      <c r="I255">
        <v>528</v>
      </c>
      <c r="J255">
        <v>500</v>
      </c>
      <c r="K255">
        <v>12335600</v>
      </c>
      <c r="L255">
        <v>9025200</v>
      </c>
      <c r="M255">
        <v>510.15814899999998</v>
      </c>
      <c r="N255">
        <v>-3.33</v>
      </c>
      <c r="O255">
        <v>1</v>
      </c>
      <c r="P255">
        <v>-114</v>
      </c>
      <c r="Q255">
        <v>0</v>
      </c>
      <c r="R255">
        <v>18900</v>
      </c>
      <c r="S255">
        <v>508.81</v>
      </c>
      <c r="T255">
        <v>12600</v>
      </c>
      <c r="U255">
        <v>524.59</v>
      </c>
      <c r="V255" s="2" t="s">
        <v>26</v>
      </c>
    </row>
    <row r="256" spans="1:22" x14ac:dyDescent="0.25">
      <c r="A256" s="2" t="s">
        <v>23</v>
      </c>
      <c r="B256" t="s">
        <v>30</v>
      </c>
      <c r="C256" s="2" t="s">
        <v>25</v>
      </c>
      <c r="D256">
        <v>2145</v>
      </c>
      <c r="E256">
        <v>2222.48</v>
      </c>
      <c r="F256">
        <v>1</v>
      </c>
      <c r="G256">
        <v>119</v>
      </c>
      <c r="H256">
        <v>11</v>
      </c>
      <c r="I256">
        <v>2175</v>
      </c>
      <c r="J256">
        <v>2100</v>
      </c>
      <c r="K256">
        <v>11300000</v>
      </c>
      <c r="L256">
        <v>8482200</v>
      </c>
      <c r="M256">
        <v>2128.1768080000002</v>
      </c>
      <c r="N256">
        <v>-3.49</v>
      </c>
      <c r="O256">
        <v>1</v>
      </c>
      <c r="P256">
        <v>-115</v>
      </c>
      <c r="Q256">
        <v>0</v>
      </c>
      <c r="R256">
        <v>4800</v>
      </c>
      <c r="S256">
        <v>2118.0100000000002</v>
      </c>
      <c r="T256">
        <v>4800</v>
      </c>
      <c r="U256">
        <v>2165.89</v>
      </c>
      <c r="V256" s="2" t="s">
        <v>26</v>
      </c>
    </row>
    <row r="257" spans="1:22" x14ac:dyDescent="0.25">
      <c r="A257" s="2" t="s">
        <v>42</v>
      </c>
      <c r="B257" t="s">
        <v>105</v>
      </c>
      <c r="C257" s="2" t="s">
        <v>33</v>
      </c>
      <c r="D257">
        <v>10.199999999999999</v>
      </c>
      <c r="E257">
        <v>10.57</v>
      </c>
      <c r="F257">
        <v>1</v>
      </c>
      <c r="G257">
        <v>25</v>
      </c>
      <c r="H257">
        <v>2</v>
      </c>
      <c r="I257">
        <v>10.199999999999999</v>
      </c>
      <c r="J257">
        <v>10.199999999999999</v>
      </c>
      <c r="K257">
        <v>8300000</v>
      </c>
      <c r="L257">
        <v>8300000</v>
      </c>
      <c r="M257">
        <v>10.199999999999999</v>
      </c>
      <c r="N257">
        <v>-3.5</v>
      </c>
      <c r="O257">
        <v>1</v>
      </c>
      <c r="P257">
        <v>-116</v>
      </c>
      <c r="Q257">
        <v>0</v>
      </c>
      <c r="R257">
        <v>132</v>
      </c>
      <c r="S257">
        <v>10.11</v>
      </c>
      <c r="T257">
        <v>1823</v>
      </c>
      <c r="U257">
        <v>10.199999999999999</v>
      </c>
      <c r="V257" s="2" t="s">
        <v>26</v>
      </c>
    </row>
    <row r="258" spans="1:22" x14ac:dyDescent="0.25">
      <c r="A258" s="2" t="s">
        <v>28</v>
      </c>
      <c r="B258" t="s">
        <v>178</v>
      </c>
      <c r="C258" s="2" t="s">
        <v>25</v>
      </c>
      <c r="D258">
        <v>3068</v>
      </c>
      <c r="E258">
        <v>3180</v>
      </c>
      <c r="F258">
        <v>1</v>
      </c>
      <c r="G258">
        <v>219</v>
      </c>
      <c r="H258">
        <v>16</v>
      </c>
      <c r="I258">
        <v>3214</v>
      </c>
      <c r="J258">
        <v>2996</v>
      </c>
      <c r="K258">
        <v>11304000</v>
      </c>
      <c r="L258">
        <v>9051400</v>
      </c>
      <c r="M258">
        <v>3082.0610980000001</v>
      </c>
      <c r="N258">
        <v>-3.52</v>
      </c>
      <c r="O258">
        <v>1</v>
      </c>
      <c r="P258">
        <v>-117</v>
      </c>
      <c r="Q258">
        <v>0</v>
      </c>
      <c r="R258">
        <v>1200</v>
      </c>
      <c r="S258">
        <v>3000.01</v>
      </c>
      <c r="T258">
        <v>800</v>
      </c>
      <c r="U258">
        <v>3199.99</v>
      </c>
      <c r="V258" s="2" t="s">
        <v>26</v>
      </c>
    </row>
    <row r="259" spans="1:22" x14ac:dyDescent="0.25">
      <c r="A259" s="2" t="s">
        <v>23</v>
      </c>
      <c r="B259" t="s">
        <v>212</v>
      </c>
      <c r="C259" s="2" t="s">
        <v>25</v>
      </c>
      <c r="D259">
        <v>207</v>
      </c>
      <c r="E259">
        <v>215</v>
      </c>
      <c r="F259">
        <v>1</v>
      </c>
      <c r="G259">
        <v>1998</v>
      </c>
      <c r="H259">
        <v>34</v>
      </c>
      <c r="I259">
        <v>219</v>
      </c>
      <c r="J259">
        <v>201</v>
      </c>
      <c r="K259">
        <v>10515300</v>
      </c>
      <c r="L259">
        <v>9033400</v>
      </c>
      <c r="M259">
        <v>215.27113199999999</v>
      </c>
      <c r="N259">
        <v>-3.7199999999999998</v>
      </c>
      <c r="O259">
        <v>1</v>
      </c>
      <c r="P259">
        <v>-118</v>
      </c>
      <c r="Q259">
        <v>0</v>
      </c>
      <c r="R259">
        <v>27700</v>
      </c>
      <c r="S259">
        <v>202.51</v>
      </c>
      <c r="T259">
        <v>1</v>
      </c>
      <c r="U259">
        <v>215.99</v>
      </c>
      <c r="V259" s="2" t="s">
        <v>26</v>
      </c>
    </row>
    <row r="260" spans="1:22" x14ac:dyDescent="0.25">
      <c r="A260" s="2" t="s">
        <v>23</v>
      </c>
      <c r="B260" t="s">
        <v>218</v>
      </c>
      <c r="C260" s="2" t="s">
        <v>25</v>
      </c>
      <c r="D260">
        <v>2578.9499999999998</v>
      </c>
      <c r="E260">
        <v>2678.89</v>
      </c>
      <c r="F260">
        <v>1</v>
      </c>
      <c r="G260">
        <v>3453</v>
      </c>
      <c r="H260">
        <v>193</v>
      </c>
      <c r="I260">
        <v>2705</v>
      </c>
      <c r="J260">
        <v>2540.56</v>
      </c>
      <c r="K260">
        <v>8300000</v>
      </c>
      <c r="L260">
        <v>9060500</v>
      </c>
      <c r="M260">
        <v>2583.885495</v>
      </c>
      <c r="N260">
        <v>-3.73</v>
      </c>
      <c r="O260">
        <v>1</v>
      </c>
      <c r="P260">
        <v>-119</v>
      </c>
      <c r="Q260">
        <v>0</v>
      </c>
      <c r="R260">
        <v>50</v>
      </c>
      <c r="S260">
        <v>2576.42</v>
      </c>
      <c r="T260">
        <v>46</v>
      </c>
      <c r="U260">
        <v>2578.9499999999998</v>
      </c>
      <c r="V260" s="2" t="s">
        <v>26</v>
      </c>
    </row>
    <row r="261" spans="1:22" x14ac:dyDescent="0.25">
      <c r="A261" s="2" t="s">
        <v>23</v>
      </c>
      <c r="B261" t="s">
        <v>230</v>
      </c>
      <c r="C261" s="2" t="s">
        <v>77</v>
      </c>
      <c r="D261">
        <v>256</v>
      </c>
      <c r="E261">
        <v>265.97000000000003</v>
      </c>
      <c r="F261">
        <v>1</v>
      </c>
      <c r="G261">
        <v>168260</v>
      </c>
      <c r="H261">
        <v>289</v>
      </c>
      <c r="I261">
        <v>267.12</v>
      </c>
      <c r="J261">
        <v>251.85</v>
      </c>
      <c r="K261">
        <v>10503900</v>
      </c>
      <c r="L261">
        <v>9041100</v>
      </c>
      <c r="M261">
        <v>261.58877699999999</v>
      </c>
      <c r="N261">
        <v>-3.75</v>
      </c>
      <c r="O261">
        <v>1</v>
      </c>
      <c r="P261">
        <v>-120</v>
      </c>
      <c r="Q261">
        <v>0</v>
      </c>
      <c r="R261">
        <v>4000</v>
      </c>
      <c r="S261">
        <v>255.27</v>
      </c>
      <c r="T261">
        <v>4000</v>
      </c>
      <c r="U261">
        <v>256.18</v>
      </c>
      <c r="V261" s="2" t="s">
        <v>26</v>
      </c>
    </row>
    <row r="262" spans="1:22" x14ac:dyDescent="0.25">
      <c r="A262" s="2" t="s">
        <v>28</v>
      </c>
      <c r="B262" t="s">
        <v>270</v>
      </c>
      <c r="C262" s="2" t="s">
        <v>25</v>
      </c>
      <c r="D262">
        <v>6070</v>
      </c>
      <c r="E262">
        <v>6310</v>
      </c>
      <c r="F262">
        <v>1</v>
      </c>
      <c r="G262">
        <v>31</v>
      </c>
      <c r="H262">
        <v>3</v>
      </c>
      <c r="I262">
        <v>6170</v>
      </c>
      <c r="J262">
        <v>6070</v>
      </c>
      <c r="K262">
        <v>11405900</v>
      </c>
      <c r="L262">
        <v>14113400</v>
      </c>
      <c r="M262">
        <v>6073.2258060000004</v>
      </c>
      <c r="N262">
        <v>-3.8</v>
      </c>
      <c r="O262">
        <v>1</v>
      </c>
      <c r="P262">
        <v>-121</v>
      </c>
      <c r="Q262">
        <v>0</v>
      </c>
      <c r="R262">
        <v>900</v>
      </c>
      <c r="S262">
        <v>5982.61</v>
      </c>
      <c r="T262">
        <v>1</v>
      </c>
      <c r="U262">
        <v>6599.98</v>
      </c>
      <c r="V262" s="2" t="s">
        <v>26</v>
      </c>
    </row>
    <row r="263" spans="1:22" x14ac:dyDescent="0.25">
      <c r="A263" s="2" t="s">
        <v>23</v>
      </c>
      <c r="B263" t="s">
        <v>57</v>
      </c>
      <c r="C263" s="2" t="s">
        <v>25</v>
      </c>
      <c r="D263">
        <v>123.11</v>
      </c>
      <c r="E263">
        <v>128</v>
      </c>
      <c r="F263">
        <v>1</v>
      </c>
      <c r="G263">
        <v>35087</v>
      </c>
      <c r="H263">
        <v>114</v>
      </c>
      <c r="I263">
        <v>128</v>
      </c>
      <c r="J263">
        <v>121</v>
      </c>
      <c r="K263">
        <v>8313100</v>
      </c>
      <c r="L263">
        <v>9064700</v>
      </c>
      <c r="M263">
        <v>123.21970399999999</v>
      </c>
      <c r="N263">
        <v>-3.82</v>
      </c>
      <c r="O263">
        <v>1</v>
      </c>
      <c r="P263">
        <v>-122</v>
      </c>
      <c r="Q263">
        <v>0</v>
      </c>
      <c r="R263">
        <v>1</v>
      </c>
      <c r="S263">
        <v>123.06</v>
      </c>
      <c r="T263">
        <v>125</v>
      </c>
      <c r="U263">
        <v>127</v>
      </c>
      <c r="V263" s="2" t="s">
        <v>26</v>
      </c>
    </row>
    <row r="264" spans="1:22" x14ac:dyDescent="0.25">
      <c r="A264" s="2" t="s">
        <v>23</v>
      </c>
      <c r="B264" t="s">
        <v>76</v>
      </c>
      <c r="C264" s="2" t="s">
        <v>77</v>
      </c>
      <c r="D264">
        <v>1516.32</v>
      </c>
      <c r="E264">
        <v>1577.25</v>
      </c>
      <c r="F264">
        <v>1</v>
      </c>
      <c r="G264">
        <v>33822</v>
      </c>
      <c r="H264">
        <v>102</v>
      </c>
      <c r="I264">
        <v>1572.25</v>
      </c>
      <c r="J264">
        <v>1488</v>
      </c>
      <c r="K264">
        <v>8300000</v>
      </c>
      <c r="L264">
        <v>9023900</v>
      </c>
      <c r="M264">
        <v>1511.6641629999999</v>
      </c>
      <c r="N264">
        <v>-3.86</v>
      </c>
      <c r="O264">
        <v>1</v>
      </c>
      <c r="P264">
        <v>-123</v>
      </c>
      <c r="Q264">
        <v>0</v>
      </c>
      <c r="R264">
        <v>25</v>
      </c>
      <c r="S264">
        <v>1515.75</v>
      </c>
      <c r="T264">
        <v>4</v>
      </c>
      <c r="U264">
        <v>1516.76</v>
      </c>
      <c r="V264" s="2" t="s">
        <v>26</v>
      </c>
    </row>
    <row r="265" spans="1:22" x14ac:dyDescent="0.25">
      <c r="A265" s="2" t="s">
        <v>28</v>
      </c>
      <c r="B265" t="s">
        <v>249</v>
      </c>
      <c r="C265" s="2" t="s">
        <v>25</v>
      </c>
      <c r="D265">
        <v>701.6</v>
      </c>
      <c r="E265">
        <v>730</v>
      </c>
      <c r="F265">
        <v>1</v>
      </c>
      <c r="G265">
        <v>501</v>
      </c>
      <c r="H265">
        <v>9</v>
      </c>
      <c r="I265">
        <v>727</v>
      </c>
      <c r="J265">
        <v>700</v>
      </c>
      <c r="K265">
        <v>11443800</v>
      </c>
      <c r="L265">
        <v>9012600</v>
      </c>
      <c r="M265">
        <v>715.09283400000004</v>
      </c>
      <c r="N265">
        <v>-3.89</v>
      </c>
      <c r="O265">
        <v>1</v>
      </c>
      <c r="P265">
        <v>-124</v>
      </c>
      <c r="Q265">
        <v>0</v>
      </c>
      <c r="R265">
        <v>41500</v>
      </c>
      <c r="S265">
        <v>702.97</v>
      </c>
      <c r="T265">
        <v>27700</v>
      </c>
      <c r="U265">
        <v>712.23</v>
      </c>
      <c r="V265" s="2" t="s">
        <v>26</v>
      </c>
    </row>
    <row r="266" spans="1:22" x14ac:dyDescent="0.25">
      <c r="A266" s="2" t="s">
        <v>28</v>
      </c>
      <c r="B266" t="s">
        <v>300</v>
      </c>
      <c r="C266" s="2" t="s">
        <v>25</v>
      </c>
      <c r="D266">
        <v>1441</v>
      </c>
      <c r="E266">
        <v>1500</v>
      </c>
      <c r="F266">
        <v>1</v>
      </c>
      <c r="G266">
        <v>44</v>
      </c>
      <c r="H266">
        <v>6</v>
      </c>
      <c r="I266">
        <v>1454.17</v>
      </c>
      <c r="J266">
        <v>1441</v>
      </c>
      <c r="K266">
        <v>8564300</v>
      </c>
      <c r="L266">
        <v>14333600</v>
      </c>
      <c r="M266">
        <v>1449.0820450000001</v>
      </c>
      <c r="N266">
        <v>-3.93</v>
      </c>
      <c r="O266">
        <v>1</v>
      </c>
      <c r="P266">
        <v>-125</v>
      </c>
      <c r="Q266">
        <v>0</v>
      </c>
      <c r="R266">
        <v>4400</v>
      </c>
      <c r="S266">
        <v>1435.15</v>
      </c>
      <c r="T266">
        <v>6600</v>
      </c>
      <c r="U266">
        <v>1447.03</v>
      </c>
      <c r="V266" s="2" t="s">
        <v>26</v>
      </c>
    </row>
    <row r="267" spans="1:22" x14ac:dyDescent="0.25">
      <c r="A267" s="2" t="s">
        <v>23</v>
      </c>
      <c r="B267" t="s">
        <v>271</v>
      </c>
      <c r="C267" s="2" t="s">
        <v>25</v>
      </c>
      <c r="D267">
        <v>94.08</v>
      </c>
      <c r="E267">
        <v>98.17</v>
      </c>
      <c r="F267">
        <v>1</v>
      </c>
      <c r="G267">
        <v>3779</v>
      </c>
      <c r="H267">
        <v>84</v>
      </c>
      <c r="I267">
        <v>97.68</v>
      </c>
      <c r="J267">
        <v>92</v>
      </c>
      <c r="K267">
        <v>8300000</v>
      </c>
      <c r="L267">
        <v>9300000</v>
      </c>
      <c r="M267">
        <v>95.017661000000004</v>
      </c>
      <c r="N267">
        <v>-4.17</v>
      </c>
      <c r="O267">
        <v>1</v>
      </c>
      <c r="P267">
        <v>-126</v>
      </c>
      <c r="Q267">
        <v>0</v>
      </c>
      <c r="R267">
        <v>501</v>
      </c>
      <c r="S267">
        <v>94.05</v>
      </c>
      <c r="T267">
        <v>2000</v>
      </c>
      <c r="U267">
        <v>94.79</v>
      </c>
      <c r="V267" s="2" t="s">
        <v>26</v>
      </c>
    </row>
    <row r="268" spans="1:22" x14ac:dyDescent="0.25">
      <c r="A268" s="2" t="s">
        <v>28</v>
      </c>
      <c r="B268" t="s">
        <v>132</v>
      </c>
      <c r="C268" s="2" t="s">
        <v>25</v>
      </c>
      <c r="D268">
        <v>1072</v>
      </c>
      <c r="E268">
        <v>1120</v>
      </c>
      <c r="F268">
        <v>1</v>
      </c>
      <c r="G268">
        <v>2807</v>
      </c>
      <c r="H268">
        <v>66</v>
      </c>
      <c r="I268">
        <v>1126.99</v>
      </c>
      <c r="J268">
        <v>1067</v>
      </c>
      <c r="K268">
        <v>12083100</v>
      </c>
      <c r="L268">
        <v>9124900</v>
      </c>
      <c r="M268">
        <v>1103.3515179999999</v>
      </c>
      <c r="N268">
        <v>-4.29</v>
      </c>
      <c r="O268">
        <v>1</v>
      </c>
      <c r="P268">
        <v>-127</v>
      </c>
      <c r="Q268">
        <v>0</v>
      </c>
      <c r="R268">
        <v>3600</v>
      </c>
      <c r="S268">
        <v>1074.6099999999999</v>
      </c>
      <c r="T268">
        <v>2400</v>
      </c>
      <c r="U268">
        <v>1083.5899999999999</v>
      </c>
      <c r="V268" s="2" t="s">
        <v>26</v>
      </c>
    </row>
    <row r="269" spans="1:22" x14ac:dyDescent="0.25">
      <c r="A269" s="2" t="s">
        <v>28</v>
      </c>
      <c r="B269" t="s">
        <v>290</v>
      </c>
      <c r="C269" s="2" t="s">
        <v>25</v>
      </c>
      <c r="D269">
        <v>359.6</v>
      </c>
      <c r="E269">
        <v>377</v>
      </c>
      <c r="F269">
        <v>1</v>
      </c>
      <c r="G269">
        <v>33051</v>
      </c>
      <c r="H269">
        <v>210</v>
      </c>
      <c r="I269">
        <v>381.99</v>
      </c>
      <c r="J269">
        <v>358</v>
      </c>
      <c r="K269">
        <v>11471100</v>
      </c>
      <c r="L269">
        <v>9032400</v>
      </c>
      <c r="M269">
        <v>368.486312</v>
      </c>
      <c r="N269">
        <v>-4.62</v>
      </c>
      <c r="O269">
        <v>1</v>
      </c>
      <c r="P269">
        <v>-128</v>
      </c>
      <c r="Q269">
        <v>0</v>
      </c>
      <c r="R269">
        <v>79200</v>
      </c>
      <c r="S269">
        <v>359.02</v>
      </c>
      <c r="T269">
        <v>52800</v>
      </c>
      <c r="U269">
        <v>365.99</v>
      </c>
      <c r="V269" s="2" t="s">
        <v>26</v>
      </c>
    </row>
    <row r="270" spans="1:22" x14ac:dyDescent="0.25">
      <c r="A270" s="2" t="s">
        <v>23</v>
      </c>
      <c r="B270" t="s">
        <v>256</v>
      </c>
      <c r="C270" s="2" t="s">
        <v>25</v>
      </c>
      <c r="D270">
        <v>1025.03</v>
      </c>
      <c r="E270">
        <v>1075</v>
      </c>
      <c r="F270">
        <v>1</v>
      </c>
      <c r="G270">
        <v>712</v>
      </c>
      <c r="H270">
        <v>27</v>
      </c>
      <c r="I270">
        <v>1059</v>
      </c>
      <c r="J270">
        <v>1020</v>
      </c>
      <c r="K270">
        <v>11460300</v>
      </c>
      <c r="L270">
        <v>9122100</v>
      </c>
      <c r="M270">
        <v>1040.1129900000001</v>
      </c>
      <c r="N270">
        <v>-4.6500000000000004</v>
      </c>
      <c r="O270">
        <v>1</v>
      </c>
      <c r="P270">
        <v>-129</v>
      </c>
      <c r="Q270">
        <v>0</v>
      </c>
      <c r="R270">
        <v>5</v>
      </c>
      <c r="S270">
        <v>1014.84</v>
      </c>
      <c r="T270">
        <v>30</v>
      </c>
      <c r="U270">
        <v>1057.76</v>
      </c>
      <c r="V270" s="2" t="s">
        <v>26</v>
      </c>
    </row>
    <row r="271" spans="1:22" x14ac:dyDescent="0.25">
      <c r="A271" s="2" t="s">
        <v>23</v>
      </c>
      <c r="B271" t="s">
        <v>279</v>
      </c>
      <c r="C271" s="2" t="s">
        <v>25</v>
      </c>
      <c r="D271">
        <v>1073.81</v>
      </c>
      <c r="E271">
        <v>1127</v>
      </c>
      <c r="F271">
        <v>1</v>
      </c>
      <c r="G271">
        <v>594</v>
      </c>
      <c r="H271">
        <v>21</v>
      </c>
      <c r="I271">
        <v>1130</v>
      </c>
      <c r="J271">
        <v>1073.81</v>
      </c>
      <c r="K271">
        <v>8300100</v>
      </c>
      <c r="L271">
        <v>14400400</v>
      </c>
      <c r="M271">
        <v>1100.1169359999999</v>
      </c>
      <c r="N271">
        <v>-4.72</v>
      </c>
      <c r="O271">
        <v>1</v>
      </c>
      <c r="P271">
        <v>-130</v>
      </c>
      <c r="Q271">
        <v>0</v>
      </c>
      <c r="R271">
        <v>1</v>
      </c>
      <c r="S271">
        <v>1073.81</v>
      </c>
      <c r="T271">
        <v>1800</v>
      </c>
      <c r="U271">
        <v>1091.99</v>
      </c>
      <c r="V271" s="2" t="s">
        <v>26</v>
      </c>
    </row>
    <row r="272" spans="1:22" x14ac:dyDescent="0.25">
      <c r="A272" s="2" t="s">
        <v>28</v>
      </c>
      <c r="B272" t="s">
        <v>122</v>
      </c>
      <c r="C272" s="2" t="s">
        <v>25</v>
      </c>
      <c r="D272">
        <v>455</v>
      </c>
      <c r="E272">
        <v>479</v>
      </c>
      <c r="F272">
        <v>1</v>
      </c>
      <c r="G272">
        <v>30000</v>
      </c>
      <c r="H272">
        <v>124</v>
      </c>
      <c r="I272">
        <v>476</v>
      </c>
      <c r="J272">
        <v>450</v>
      </c>
      <c r="K272">
        <v>8300000</v>
      </c>
      <c r="L272">
        <v>9055300</v>
      </c>
      <c r="M272">
        <v>465.29225300000002</v>
      </c>
      <c r="N272">
        <v>-5.01</v>
      </c>
      <c r="O272">
        <v>1</v>
      </c>
      <c r="P272">
        <v>-131</v>
      </c>
      <c r="Q272">
        <v>0</v>
      </c>
      <c r="R272">
        <v>9200</v>
      </c>
      <c r="S272">
        <v>454.78</v>
      </c>
      <c r="T272">
        <v>12300</v>
      </c>
      <c r="U272">
        <v>460.55</v>
      </c>
      <c r="V272" s="2" t="s">
        <v>26</v>
      </c>
    </row>
    <row r="273" spans="1:22" x14ac:dyDescent="0.25">
      <c r="A273" s="2" t="s">
        <v>23</v>
      </c>
      <c r="B273" t="s">
        <v>229</v>
      </c>
      <c r="C273" s="2" t="s">
        <v>25</v>
      </c>
      <c r="D273">
        <v>4300</v>
      </c>
      <c r="E273">
        <v>4539</v>
      </c>
      <c r="F273">
        <v>1</v>
      </c>
      <c r="G273">
        <v>637</v>
      </c>
      <c r="H273">
        <v>37</v>
      </c>
      <c r="I273">
        <v>4432</v>
      </c>
      <c r="J273">
        <v>4294</v>
      </c>
      <c r="K273">
        <v>12034000</v>
      </c>
      <c r="L273">
        <v>9380700</v>
      </c>
      <c r="M273">
        <v>4354.3789630000001</v>
      </c>
      <c r="N273">
        <v>-5.27</v>
      </c>
      <c r="O273">
        <v>1</v>
      </c>
      <c r="P273">
        <v>-132</v>
      </c>
      <c r="Q273">
        <v>0</v>
      </c>
      <c r="R273">
        <v>10</v>
      </c>
      <c r="S273">
        <v>4275.0200000000004</v>
      </c>
      <c r="T273">
        <v>4400</v>
      </c>
      <c r="U273">
        <v>4365.9799999999996</v>
      </c>
      <c r="V273" s="2" t="s">
        <v>26</v>
      </c>
    </row>
    <row r="274" spans="1:22" x14ac:dyDescent="0.25">
      <c r="A274" s="2" t="s">
        <v>28</v>
      </c>
      <c r="B274" t="s">
        <v>283</v>
      </c>
      <c r="C274" s="2" t="s">
        <v>25</v>
      </c>
      <c r="D274">
        <v>401.5</v>
      </c>
      <c r="E274">
        <v>425</v>
      </c>
      <c r="F274">
        <v>1</v>
      </c>
      <c r="G274">
        <v>89692</v>
      </c>
      <c r="H274">
        <v>57</v>
      </c>
      <c r="I274">
        <v>426.9</v>
      </c>
      <c r="J274">
        <v>398</v>
      </c>
      <c r="K274">
        <v>11481000</v>
      </c>
      <c r="L274">
        <v>14182000</v>
      </c>
      <c r="M274">
        <v>405.07050500000003</v>
      </c>
      <c r="N274">
        <v>-5.53</v>
      </c>
      <c r="O274">
        <v>1</v>
      </c>
      <c r="P274">
        <v>-133</v>
      </c>
      <c r="Q274">
        <v>0</v>
      </c>
      <c r="R274">
        <v>15100</v>
      </c>
      <c r="S274">
        <v>395.02</v>
      </c>
      <c r="T274">
        <v>1000</v>
      </c>
      <c r="U274">
        <v>421.89</v>
      </c>
      <c r="V274" s="2" t="s">
        <v>26</v>
      </c>
    </row>
    <row r="275" spans="1:22" x14ac:dyDescent="0.25">
      <c r="A275" s="2" t="s">
        <v>23</v>
      </c>
      <c r="B275" t="s">
        <v>233</v>
      </c>
      <c r="C275" s="2" t="s">
        <v>77</v>
      </c>
      <c r="D275">
        <v>81.2</v>
      </c>
      <c r="E275">
        <v>86</v>
      </c>
      <c r="F275">
        <v>1</v>
      </c>
      <c r="G275">
        <v>11254</v>
      </c>
      <c r="H275">
        <v>119</v>
      </c>
      <c r="I275">
        <v>87</v>
      </c>
      <c r="J275">
        <v>81</v>
      </c>
      <c r="K275">
        <v>8300000</v>
      </c>
      <c r="L275">
        <v>8535300</v>
      </c>
      <c r="M275">
        <v>81.418467000000007</v>
      </c>
      <c r="N275">
        <v>-5.58</v>
      </c>
      <c r="O275">
        <v>1</v>
      </c>
      <c r="P275">
        <v>-134</v>
      </c>
      <c r="Q275">
        <v>0</v>
      </c>
      <c r="R275">
        <v>100000</v>
      </c>
      <c r="S275">
        <v>80.930000000000007</v>
      </c>
      <c r="T275">
        <v>200</v>
      </c>
      <c r="U275">
        <v>81.2</v>
      </c>
      <c r="V275" s="2" t="s">
        <v>26</v>
      </c>
    </row>
    <row r="276" spans="1:22" x14ac:dyDescent="0.25">
      <c r="A276" s="2" t="s">
        <v>23</v>
      </c>
      <c r="B276" t="s">
        <v>80</v>
      </c>
      <c r="C276" s="2" t="s">
        <v>25</v>
      </c>
      <c r="D276">
        <v>99</v>
      </c>
      <c r="E276">
        <v>105.99</v>
      </c>
      <c r="F276">
        <v>1</v>
      </c>
      <c r="G276">
        <v>2408</v>
      </c>
      <c r="H276">
        <v>82</v>
      </c>
      <c r="I276">
        <v>106</v>
      </c>
      <c r="J276">
        <v>98</v>
      </c>
      <c r="K276">
        <v>8300000</v>
      </c>
      <c r="L276">
        <v>8473200</v>
      </c>
      <c r="M276">
        <v>99.880285999999998</v>
      </c>
      <c r="N276">
        <v>-6.59</v>
      </c>
      <c r="O276">
        <v>1</v>
      </c>
      <c r="P276">
        <v>-135</v>
      </c>
      <c r="Q276">
        <v>0</v>
      </c>
      <c r="R276">
        <v>18801</v>
      </c>
      <c r="S276">
        <v>99</v>
      </c>
      <c r="T276">
        <v>37600</v>
      </c>
      <c r="U276">
        <v>110.96</v>
      </c>
      <c r="V276" s="2" t="s">
        <v>26</v>
      </c>
    </row>
    <row r="277" spans="1:22" x14ac:dyDescent="0.25">
      <c r="A277" s="2" t="s">
        <v>28</v>
      </c>
      <c r="B277" t="s">
        <v>333</v>
      </c>
      <c r="C277" s="2" t="s">
        <v>25</v>
      </c>
      <c r="D277">
        <v>719</v>
      </c>
      <c r="E277">
        <v>785</v>
      </c>
      <c r="F277">
        <v>1</v>
      </c>
      <c r="G277">
        <v>32481</v>
      </c>
      <c r="H277">
        <v>23</v>
      </c>
      <c r="I277">
        <v>741</v>
      </c>
      <c r="J277">
        <v>719</v>
      </c>
      <c r="K277">
        <v>11523200</v>
      </c>
      <c r="L277">
        <v>13550000</v>
      </c>
      <c r="M277">
        <v>725.04778299999998</v>
      </c>
      <c r="N277">
        <v>-8.41</v>
      </c>
      <c r="O277">
        <v>1</v>
      </c>
      <c r="P277">
        <v>-136</v>
      </c>
      <c r="Q277">
        <v>0</v>
      </c>
      <c r="R277">
        <v>3200</v>
      </c>
      <c r="S277">
        <v>701.01</v>
      </c>
      <c r="T277">
        <v>7</v>
      </c>
      <c r="U277">
        <v>760</v>
      </c>
      <c r="V277" s="2" t="s">
        <v>26</v>
      </c>
    </row>
    <row r="278" spans="1:22" x14ac:dyDescent="0.25">
      <c r="A278" s="2" t="s">
        <v>28</v>
      </c>
      <c r="B278" t="s">
        <v>87</v>
      </c>
      <c r="C278" s="2" t="s">
        <v>25</v>
      </c>
      <c r="D278">
        <v>356.15</v>
      </c>
      <c r="E278">
        <v>392.69</v>
      </c>
      <c r="F278">
        <v>1</v>
      </c>
      <c r="G278">
        <v>595</v>
      </c>
      <c r="H278">
        <v>11</v>
      </c>
      <c r="I278">
        <v>375</v>
      </c>
      <c r="J278">
        <v>356.15</v>
      </c>
      <c r="K278">
        <v>8485200</v>
      </c>
      <c r="L278">
        <v>9445300</v>
      </c>
      <c r="M278">
        <v>356.63966399999998</v>
      </c>
      <c r="N278">
        <v>-9.31</v>
      </c>
      <c r="O278">
        <v>1</v>
      </c>
      <c r="P278">
        <v>-137</v>
      </c>
      <c r="Q278">
        <v>0</v>
      </c>
      <c r="R278">
        <v>3</v>
      </c>
      <c r="S278">
        <v>356</v>
      </c>
      <c r="T278">
        <v>4</v>
      </c>
      <c r="U278">
        <v>392.7</v>
      </c>
      <c r="V278" s="2" t="s">
        <v>26</v>
      </c>
    </row>
    <row r="279" spans="1:22" x14ac:dyDescent="0.25">
      <c r="A279" s="2" t="s">
        <v>28</v>
      </c>
      <c r="B279" t="s">
        <v>268</v>
      </c>
      <c r="C279" s="2" t="s">
        <v>25</v>
      </c>
      <c r="D279">
        <v>148.62</v>
      </c>
      <c r="E279">
        <v>165</v>
      </c>
      <c r="F279">
        <v>1</v>
      </c>
      <c r="G279">
        <v>168697</v>
      </c>
      <c r="H279">
        <v>641</v>
      </c>
      <c r="I279">
        <v>160</v>
      </c>
      <c r="J279">
        <v>145</v>
      </c>
      <c r="K279">
        <v>8300000</v>
      </c>
      <c r="L279">
        <v>14120400</v>
      </c>
      <c r="M279">
        <v>151.52452099999999</v>
      </c>
      <c r="N279">
        <v>-9.93</v>
      </c>
      <c r="O279">
        <v>1</v>
      </c>
      <c r="P279">
        <v>-138</v>
      </c>
      <c r="Q279">
        <v>0</v>
      </c>
      <c r="R279">
        <v>2000</v>
      </c>
      <c r="S279">
        <v>148.21</v>
      </c>
      <c r="T279">
        <v>59</v>
      </c>
      <c r="U279">
        <v>150.15</v>
      </c>
      <c r="V279" s="2" t="s">
        <v>26</v>
      </c>
    </row>
    <row r="280" spans="1:22" x14ac:dyDescent="0.25">
      <c r="A280" s="2" t="s">
        <v>23</v>
      </c>
      <c r="B280" t="s">
        <v>296</v>
      </c>
      <c r="C280" s="2" t="s">
        <v>25</v>
      </c>
      <c r="D280">
        <v>493.65</v>
      </c>
      <c r="E280">
        <v>554</v>
      </c>
      <c r="F280">
        <v>1</v>
      </c>
      <c r="G280">
        <v>19320</v>
      </c>
      <c r="H280">
        <v>69</v>
      </c>
      <c r="I280">
        <v>540.02</v>
      </c>
      <c r="J280">
        <v>461.8</v>
      </c>
      <c r="K280">
        <v>8300000</v>
      </c>
      <c r="L280">
        <v>9110700</v>
      </c>
      <c r="M280">
        <v>500.326009</v>
      </c>
      <c r="N280">
        <v>-10.89</v>
      </c>
      <c r="O280">
        <v>1</v>
      </c>
      <c r="P280">
        <v>-139</v>
      </c>
      <c r="Q280">
        <v>0</v>
      </c>
      <c r="R280">
        <v>12900</v>
      </c>
      <c r="S280">
        <v>490.85</v>
      </c>
      <c r="T280">
        <v>12900</v>
      </c>
      <c r="U280">
        <v>493.25</v>
      </c>
      <c r="V280" s="2" t="s">
        <v>26</v>
      </c>
    </row>
  </sheetData>
  <phoneticPr fontId="4" type="noConversion"/>
  <conditionalFormatting sqref="N2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02B-B998-432E-979B-529AEB529F6E}">
  <dimension ref="A1:X143"/>
  <sheetViews>
    <sheetView topLeftCell="A131" workbookViewId="0">
      <selection activeCell="A134" sqref="A134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</row>
    <row r="2" spans="1:24" x14ac:dyDescent="0.25">
      <c r="A2" s="22">
        <v>44841</v>
      </c>
      <c r="B2" t="s">
        <v>378</v>
      </c>
      <c r="C2" t="s">
        <v>379</v>
      </c>
      <c r="D2">
        <v>2.1999999999999999E-2</v>
      </c>
      <c r="F2" t="s">
        <v>380</v>
      </c>
      <c r="G2" t="s">
        <v>380</v>
      </c>
      <c r="H2" t="s">
        <v>380</v>
      </c>
      <c r="I2" t="str">
        <f>_xlfn.CONCAT(Tabla24[[#This Row],[Rating técnico2 elementos]],"-",Tabla24[[#This Row],[Valoración de medias móviles2 elementos]],"-",Tabla24[[#This Row],[Valoración de los osciladoresNeutro]])</f>
        <v>Buy-Buy-Buy</v>
      </c>
      <c r="J2" t="s">
        <v>381</v>
      </c>
      <c r="K2">
        <v>1.7600000000000001E-2</v>
      </c>
      <c r="L2" t="s">
        <v>382</v>
      </c>
      <c r="M2">
        <v>0.77</v>
      </c>
      <c r="N2" t="s">
        <v>383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384</v>
      </c>
      <c r="T2" t="s">
        <v>385</v>
      </c>
      <c r="U2" t="s">
        <v>386</v>
      </c>
      <c r="V2">
        <v>4.84696E-3</v>
      </c>
      <c r="W2" t="s">
        <v>387</v>
      </c>
      <c r="X2" t="s">
        <v>388</v>
      </c>
    </row>
    <row r="3" spans="1:24" x14ac:dyDescent="0.25">
      <c r="A3" s="22">
        <v>44841</v>
      </c>
      <c r="B3" t="s">
        <v>389</v>
      </c>
      <c r="C3" t="s">
        <v>390</v>
      </c>
      <c r="D3">
        <v>1.2800000000000001E-2</v>
      </c>
      <c r="F3" t="s">
        <v>380</v>
      </c>
      <c r="G3" t="s">
        <v>380</v>
      </c>
      <c r="H3" t="s">
        <v>380</v>
      </c>
      <c r="I3" t="str">
        <f>_xlfn.CONCAT(Tabla24[[#This Row],[Rating técnico2 elementos]],"-",Tabla24[[#This Row],[Valoración de medias móviles2 elementos]],"-",Tabla24[[#This Row],[Valoración de los osciladoresNeutro]])</f>
        <v>Buy-Buy-Buy</v>
      </c>
      <c r="J3" t="s">
        <v>391</v>
      </c>
      <c r="K3">
        <v>3.3799999999999997E-2</v>
      </c>
      <c r="L3" t="s">
        <v>382</v>
      </c>
      <c r="M3">
        <v>0.4</v>
      </c>
      <c r="N3" t="s">
        <v>392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393</v>
      </c>
      <c r="T3" t="s">
        <v>394</v>
      </c>
      <c r="U3" t="s">
        <v>395</v>
      </c>
      <c r="V3">
        <v>-2.59819954</v>
      </c>
      <c r="W3">
        <v>64</v>
      </c>
      <c r="X3" t="s">
        <v>396</v>
      </c>
    </row>
    <row r="4" spans="1:24" x14ac:dyDescent="0.25">
      <c r="A4" s="22">
        <v>44841</v>
      </c>
      <c r="B4" t="s">
        <v>397</v>
      </c>
      <c r="C4" t="s">
        <v>398</v>
      </c>
      <c r="D4">
        <v>-3.3999999999999998E-3</v>
      </c>
      <c r="F4" t="s">
        <v>380</v>
      </c>
      <c r="G4" t="s">
        <v>380</v>
      </c>
      <c r="H4" t="s">
        <v>380</v>
      </c>
      <c r="I4" t="str">
        <f>_xlfn.CONCAT(Tabla24[[#This Row],[Rating técnico2 elementos]],"-",Tabla24[[#This Row],[Valoración de medias móviles2 elementos]],"-",Tabla24[[#This Row],[Valoración de los osciladoresNeutro]])</f>
        <v>Buy-Buy-Buy</v>
      </c>
      <c r="J4" t="s">
        <v>399</v>
      </c>
      <c r="K4">
        <v>0.03</v>
      </c>
      <c r="L4" t="s">
        <v>382</v>
      </c>
      <c r="M4">
        <v>0.11</v>
      </c>
      <c r="N4" t="s">
        <v>400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401</v>
      </c>
      <c r="T4" t="s">
        <v>402</v>
      </c>
      <c r="U4" t="s">
        <v>403</v>
      </c>
      <c r="V4">
        <v>-3.8309270999999998</v>
      </c>
      <c r="W4" t="s">
        <v>404</v>
      </c>
      <c r="X4" t="s">
        <v>405</v>
      </c>
    </row>
    <row r="5" spans="1:24" x14ac:dyDescent="0.25">
      <c r="A5" s="22">
        <v>44841</v>
      </c>
      <c r="B5" t="s">
        <v>406</v>
      </c>
      <c r="C5" t="s">
        <v>407</v>
      </c>
      <c r="D5">
        <v>-1.7299999999999999E-2</v>
      </c>
      <c r="F5" t="s">
        <v>380</v>
      </c>
      <c r="G5" t="s">
        <v>380</v>
      </c>
      <c r="H5" t="s">
        <v>380</v>
      </c>
      <c r="I5" t="str">
        <f>_xlfn.CONCAT(Tabla24[[#This Row],[Rating técnico2 elementos]],"-",Tabla24[[#This Row],[Valoración de medias móviles2 elementos]],"-",Tabla24[[#This Row],[Valoración de los osciladoresNeutro]])</f>
        <v>Buy-Buy-Buy</v>
      </c>
      <c r="J5" t="s">
        <v>408</v>
      </c>
      <c r="K5">
        <v>3.4700000000000002E-2</v>
      </c>
      <c r="M5">
        <v>0.09</v>
      </c>
      <c r="N5" t="s">
        <v>409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410</v>
      </c>
      <c r="T5" t="s">
        <v>411</v>
      </c>
      <c r="U5" t="s">
        <v>412</v>
      </c>
      <c r="V5">
        <v>0.32280326999999998</v>
      </c>
      <c r="W5" t="s">
        <v>413</v>
      </c>
      <c r="X5" t="s">
        <v>414</v>
      </c>
    </row>
    <row r="6" spans="1:24" x14ac:dyDescent="0.25">
      <c r="A6" s="22">
        <v>44841</v>
      </c>
      <c r="B6" t="s">
        <v>415</v>
      </c>
      <c r="C6" t="s">
        <v>416</v>
      </c>
      <c r="D6">
        <v>-2.3400000000000001E-2</v>
      </c>
      <c r="F6" t="s">
        <v>380</v>
      </c>
      <c r="G6" t="s">
        <v>380</v>
      </c>
      <c r="H6" t="s">
        <v>380</v>
      </c>
      <c r="I6" t="str">
        <f>_xlfn.CONCAT(Tabla24[[#This Row],[Rating técnico2 elementos]],"-",Tabla24[[#This Row],[Valoración de medias móviles2 elementos]],"-",Tabla24[[#This Row],[Valoración de los osciladoresNeutro]])</f>
        <v>Buy-Buy-Buy</v>
      </c>
      <c r="J6" t="s">
        <v>417</v>
      </c>
      <c r="K6">
        <v>2.1899999999999999E-2</v>
      </c>
      <c r="L6" t="s">
        <v>382</v>
      </c>
      <c r="M6">
        <v>0.01</v>
      </c>
      <c r="N6" t="s">
        <v>418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419</v>
      </c>
      <c r="T6" t="s">
        <v>420</v>
      </c>
      <c r="U6" t="s">
        <v>421</v>
      </c>
      <c r="V6">
        <v>52.523560320000001</v>
      </c>
      <c r="W6">
        <v>6</v>
      </c>
      <c r="X6" t="s">
        <v>422</v>
      </c>
    </row>
    <row r="7" spans="1:24" x14ac:dyDescent="0.25">
      <c r="A7" s="22">
        <v>44841</v>
      </c>
      <c r="B7" t="s">
        <v>423</v>
      </c>
      <c r="C7" t="s">
        <v>424</v>
      </c>
      <c r="D7">
        <v>4.1099999999999998E-2</v>
      </c>
      <c r="F7" t="s">
        <v>380</v>
      </c>
      <c r="G7" t="s">
        <v>380</v>
      </c>
      <c r="H7" t="s">
        <v>425</v>
      </c>
      <c r="I7" t="str">
        <f>_xlfn.CONCAT(Tabla24[[#This Row],[Rating técnico2 elementos]],"-",Tabla24[[#This Row],[Valoración de medias móviles2 elementos]],"-",Tabla24[[#This Row],[Valoración de los osciladoresNeutro]])</f>
        <v>Buy-Buy-Neutro</v>
      </c>
      <c r="J7" t="s">
        <v>426</v>
      </c>
      <c r="K7">
        <v>4.3799999999999999E-2</v>
      </c>
      <c r="L7" t="s">
        <v>382</v>
      </c>
      <c r="M7">
        <v>0.11</v>
      </c>
      <c r="N7" t="s">
        <v>427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428</v>
      </c>
      <c r="T7" t="s">
        <v>429</v>
      </c>
      <c r="U7" t="s">
        <v>430</v>
      </c>
      <c r="V7">
        <v>8.8567250800000004</v>
      </c>
      <c r="W7">
        <v>79</v>
      </c>
      <c r="X7" t="s">
        <v>431</v>
      </c>
    </row>
    <row r="8" spans="1:24" x14ac:dyDescent="0.25">
      <c r="A8" s="22">
        <v>44841</v>
      </c>
      <c r="B8" t="s">
        <v>432</v>
      </c>
      <c r="C8" t="s">
        <v>433</v>
      </c>
      <c r="D8">
        <v>2.0799999999999999E-2</v>
      </c>
      <c r="F8" t="s">
        <v>380</v>
      </c>
      <c r="G8" t="s">
        <v>380</v>
      </c>
      <c r="H8" t="s">
        <v>425</v>
      </c>
      <c r="I8" t="str">
        <f>_xlfn.CONCAT(Tabla24[[#This Row],[Rating técnico2 elementos]],"-",Tabla24[[#This Row],[Valoración de medias móviles2 elementos]],"-",Tabla24[[#This Row],[Valoración de los osciladoresNeutro]])</f>
        <v>Buy-Buy-Neutro</v>
      </c>
      <c r="J8" t="s">
        <v>434</v>
      </c>
      <c r="K8">
        <v>4.3700000000000003E-2</v>
      </c>
      <c r="M8">
        <v>0.09</v>
      </c>
      <c r="N8" t="s">
        <v>435</v>
      </c>
      <c r="O8">
        <v>1.38E-2</v>
      </c>
      <c r="P8">
        <v>0</v>
      </c>
      <c r="Q8">
        <v>-0.46739999999999998</v>
      </c>
      <c r="R8">
        <v>-0.70240000000000002</v>
      </c>
      <c r="S8" t="s">
        <v>436</v>
      </c>
      <c r="T8" t="s">
        <v>437</v>
      </c>
      <c r="U8" t="s">
        <v>438</v>
      </c>
      <c r="V8">
        <v>9.01653E-3</v>
      </c>
      <c r="W8" t="s">
        <v>439</v>
      </c>
      <c r="X8" t="s">
        <v>440</v>
      </c>
    </row>
    <row r="9" spans="1:24" x14ac:dyDescent="0.25">
      <c r="A9" s="22">
        <v>44841</v>
      </c>
      <c r="B9" t="s">
        <v>441</v>
      </c>
      <c r="C9" t="s">
        <v>442</v>
      </c>
      <c r="D9">
        <v>6.3E-3</v>
      </c>
      <c r="F9" t="s">
        <v>380</v>
      </c>
      <c r="G9" t="s">
        <v>380</v>
      </c>
      <c r="H9" t="s">
        <v>425</v>
      </c>
      <c r="I9" t="str">
        <f>_xlfn.CONCAT(Tabla24[[#This Row],[Rating técnico2 elementos]],"-",Tabla24[[#This Row],[Valoración de medias móviles2 elementos]],"-",Tabla24[[#This Row],[Valoración de los osciladoresNeutro]])</f>
        <v>Buy-Buy-Neutro</v>
      </c>
      <c r="J9" t="s">
        <v>443</v>
      </c>
      <c r="K9">
        <v>1.7500000000000002E-2</v>
      </c>
      <c r="L9" t="s">
        <v>382</v>
      </c>
      <c r="M9">
        <v>0.02</v>
      </c>
      <c r="N9" t="s">
        <v>444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445</v>
      </c>
      <c r="T9" t="s">
        <v>446</v>
      </c>
      <c r="U9" t="s">
        <v>447</v>
      </c>
      <c r="V9">
        <v>-3.1931424000000002</v>
      </c>
      <c r="W9">
        <v>21</v>
      </c>
      <c r="X9" t="s">
        <v>422</v>
      </c>
    </row>
    <row r="10" spans="1:24" x14ac:dyDescent="0.25">
      <c r="A10" s="22">
        <v>44841</v>
      </c>
      <c r="B10" t="s">
        <v>448</v>
      </c>
      <c r="C10" t="s">
        <v>449</v>
      </c>
      <c r="D10">
        <v>4.7999999999999996E-3</v>
      </c>
      <c r="F10" t="s">
        <v>380</v>
      </c>
      <c r="G10" t="s">
        <v>380</v>
      </c>
      <c r="H10" t="s">
        <v>425</v>
      </c>
      <c r="I10" t="str">
        <f>_xlfn.CONCAT(Tabla24[[#This Row],[Rating técnico2 elementos]],"-",Tabla24[[#This Row],[Valoración de medias móviles2 elementos]],"-",Tabla24[[#This Row],[Valoración de los osciladoresNeutro]])</f>
        <v>Buy-Buy-Neutro</v>
      </c>
      <c r="J10" t="s">
        <v>450</v>
      </c>
      <c r="K10">
        <v>8.8999999999999999E-3</v>
      </c>
      <c r="L10" t="s">
        <v>382</v>
      </c>
      <c r="M10">
        <v>0.01</v>
      </c>
      <c r="N10" t="s">
        <v>451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452</v>
      </c>
      <c r="T10" t="s">
        <v>453</v>
      </c>
      <c r="U10" t="s">
        <v>454</v>
      </c>
      <c r="V10">
        <v>0.22541262000000001</v>
      </c>
      <c r="W10">
        <v>403</v>
      </c>
      <c r="X10" t="s">
        <v>455</v>
      </c>
    </row>
    <row r="11" spans="1:24" x14ac:dyDescent="0.25">
      <c r="A11" s="22">
        <v>44841</v>
      </c>
      <c r="B11" t="s">
        <v>456</v>
      </c>
      <c r="C11" t="s">
        <v>457</v>
      </c>
      <c r="D11">
        <v>-5.7200000000000001E-2</v>
      </c>
      <c r="F11" t="s">
        <v>380</v>
      </c>
      <c r="G11" t="s">
        <v>380</v>
      </c>
      <c r="H11" t="s">
        <v>425</v>
      </c>
      <c r="I11" t="str">
        <f>_xlfn.CONCAT(Tabla24[[#This Row],[Rating técnico2 elementos]],"-",Tabla24[[#This Row],[Valoración de medias móviles2 elementos]],"-",Tabla24[[#This Row],[Valoración de los osciladoresNeutro]])</f>
        <v>Buy-Buy-Neutro</v>
      </c>
      <c r="J11" t="s">
        <v>458</v>
      </c>
      <c r="K11">
        <v>0.02</v>
      </c>
      <c r="L11" t="s">
        <v>382</v>
      </c>
      <c r="M11">
        <v>0.01</v>
      </c>
      <c r="N11" t="s">
        <v>459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460</v>
      </c>
      <c r="T11" t="s">
        <v>461</v>
      </c>
      <c r="U11" t="s">
        <v>462</v>
      </c>
      <c r="V11">
        <v>-26.188747759999998</v>
      </c>
      <c r="W11">
        <v>19</v>
      </c>
      <c r="X11" t="s">
        <v>463</v>
      </c>
    </row>
    <row r="12" spans="1:24" x14ac:dyDescent="0.25">
      <c r="A12" s="22">
        <v>44841</v>
      </c>
      <c r="B12" t="s">
        <v>464</v>
      </c>
      <c r="C12" t="s">
        <v>465</v>
      </c>
      <c r="D12">
        <v>2.9600000000000001E-2</v>
      </c>
      <c r="F12" t="s">
        <v>380</v>
      </c>
      <c r="G12" t="s">
        <v>466</v>
      </c>
      <c r="H12" t="s">
        <v>380</v>
      </c>
      <c r="I12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2" t="s">
        <v>467</v>
      </c>
      <c r="K12">
        <v>2.3199999999999998E-2</v>
      </c>
      <c r="M12">
        <v>0.38</v>
      </c>
      <c r="N12" t="s">
        <v>468</v>
      </c>
      <c r="O12">
        <v>0</v>
      </c>
      <c r="P12">
        <v>-7.51E-2</v>
      </c>
      <c r="Q12">
        <v>0.3115</v>
      </c>
      <c r="R12">
        <v>-0.40300000000000002</v>
      </c>
      <c r="S12" t="s">
        <v>469</v>
      </c>
      <c r="T12" t="s">
        <v>470</v>
      </c>
      <c r="U12" t="s">
        <v>471</v>
      </c>
      <c r="V12">
        <v>-0.13561028</v>
      </c>
      <c r="W12" t="s">
        <v>472</v>
      </c>
      <c r="X12" t="s">
        <v>473</v>
      </c>
    </row>
    <row r="13" spans="1:24" x14ac:dyDescent="0.25">
      <c r="A13" s="22">
        <v>44841</v>
      </c>
      <c r="B13" t="s">
        <v>474</v>
      </c>
      <c r="C13" t="s">
        <v>475</v>
      </c>
      <c r="D13">
        <v>1.04E-2</v>
      </c>
      <c r="F13" t="s">
        <v>380</v>
      </c>
      <c r="G13" t="s">
        <v>466</v>
      </c>
      <c r="H13" t="s">
        <v>380</v>
      </c>
      <c r="I13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3" t="s">
        <v>476</v>
      </c>
      <c r="K13">
        <v>2.1600000000000001E-2</v>
      </c>
      <c r="L13" t="s">
        <v>382</v>
      </c>
      <c r="M13">
        <v>0</v>
      </c>
      <c r="N13" t="s">
        <v>477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478</v>
      </c>
      <c r="T13" t="s">
        <v>479</v>
      </c>
      <c r="U13" t="s">
        <v>480</v>
      </c>
      <c r="V13">
        <v>0.36038429999999999</v>
      </c>
      <c r="W13">
        <v>84</v>
      </c>
      <c r="X13" t="s">
        <v>481</v>
      </c>
    </row>
    <row r="14" spans="1:24" x14ac:dyDescent="0.25">
      <c r="A14" s="22">
        <v>44841</v>
      </c>
      <c r="B14" t="s">
        <v>482</v>
      </c>
      <c r="C14" t="s">
        <v>483</v>
      </c>
      <c r="D14">
        <v>9.7999999999999997E-3</v>
      </c>
      <c r="F14" t="s">
        <v>380</v>
      </c>
      <c r="G14" t="s">
        <v>466</v>
      </c>
      <c r="H14" t="s">
        <v>380</v>
      </c>
      <c r="I14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4" t="s">
        <v>484</v>
      </c>
      <c r="K14">
        <v>1.9E-2</v>
      </c>
      <c r="L14" t="s">
        <v>382</v>
      </c>
      <c r="M14">
        <v>0.04</v>
      </c>
      <c r="N14" t="s">
        <v>485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486</v>
      </c>
      <c r="T14" t="s">
        <v>487</v>
      </c>
      <c r="U14" t="s">
        <v>488</v>
      </c>
      <c r="V14">
        <v>-8.5285800700000003</v>
      </c>
      <c r="W14">
        <v>132</v>
      </c>
      <c r="X14" t="s">
        <v>489</v>
      </c>
    </row>
    <row r="15" spans="1:24" x14ac:dyDescent="0.25">
      <c r="A15" s="22">
        <v>44841</v>
      </c>
      <c r="B15" t="s">
        <v>490</v>
      </c>
      <c r="C15" t="s">
        <v>491</v>
      </c>
      <c r="D15">
        <v>-4.1999999999999997E-3</v>
      </c>
      <c r="F15" t="s">
        <v>380</v>
      </c>
      <c r="G15" t="s">
        <v>466</v>
      </c>
      <c r="H15" t="s">
        <v>380</v>
      </c>
      <c r="I15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5" t="s">
        <v>492</v>
      </c>
      <c r="K15">
        <v>6.0600000000000001E-2</v>
      </c>
      <c r="L15" t="s">
        <v>382</v>
      </c>
      <c r="M15">
        <v>0.15</v>
      </c>
      <c r="N15" t="s">
        <v>493</v>
      </c>
      <c r="O15">
        <v>0.1179</v>
      </c>
      <c r="P15">
        <v>0.2</v>
      </c>
      <c r="Q15">
        <v>-0.1057</v>
      </c>
      <c r="R15">
        <v>-6.1400000000000003E-2</v>
      </c>
      <c r="S15" t="s">
        <v>494</v>
      </c>
      <c r="T15" t="s">
        <v>495</v>
      </c>
      <c r="U15" t="s">
        <v>496</v>
      </c>
      <c r="V15">
        <v>-1.196062E-2</v>
      </c>
      <c r="W15" t="s">
        <v>497</v>
      </c>
      <c r="X15" t="s">
        <v>498</v>
      </c>
    </row>
    <row r="16" spans="1:24" x14ac:dyDescent="0.25">
      <c r="A16" s="22">
        <v>44841</v>
      </c>
      <c r="B16" t="s">
        <v>499</v>
      </c>
      <c r="C16" t="s">
        <v>500</v>
      </c>
      <c r="D16">
        <v>-1.14E-2</v>
      </c>
      <c r="F16" t="s">
        <v>380</v>
      </c>
      <c r="G16" t="s">
        <v>466</v>
      </c>
      <c r="H16" t="s">
        <v>380</v>
      </c>
      <c r="I16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6" t="s">
        <v>501</v>
      </c>
      <c r="K16">
        <v>3.0599999999999999E-2</v>
      </c>
      <c r="L16" t="s">
        <v>382</v>
      </c>
      <c r="M16">
        <v>0.01</v>
      </c>
      <c r="N16" t="s">
        <v>502</v>
      </c>
      <c r="O16">
        <v>8.8300000000000003E-2</v>
      </c>
      <c r="P16">
        <v>-3.32E-2</v>
      </c>
      <c r="Q16">
        <v>1.67E-2</v>
      </c>
      <c r="R16">
        <v>1.47E-2</v>
      </c>
      <c r="S16" t="s">
        <v>503</v>
      </c>
      <c r="T16" t="s">
        <v>504</v>
      </c>
      <c r="U16" t="s">
        <v>505</v>
      </c>
      <c r="V16">
        <v>-0.14555760000000001</v>
      </c>
      <c r="W16" t="s">
        <v>506</v>
      </c>
      <c r="X16" t="s">
        <v>507</v>
      </c>
    </row>
    <row r="17" spans="1:24" x14ac:dyDescent="0.25">
      <c r="A17" s="22">
        <v>44841</v>
      </c>
      <c r="B17" t="s">
        <v>508</v>
      </c>
      <c r="C17" t="s">
        <v>509</v>
      </c>
      <c r="D17">
        <v>6.4999999999999997E-3</v>
      </c>
      <c r="F17" t="s">
        <v>380</v>
      </c>
      <c r="G17" t="s">
        <v>466</v>
      </c>
      <c r="H17" t="s">
        <v>425</v>
      </c>
      <c r="I17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7" t="s">
        <v>510</v>
      </c>
      <c r="K17">
        <v>1.24E-2</v>
      </c>
      <c r="L17" t="s">
        <v>382</v>
      </c>
      <c r="M17">
        <v>0.02</v>
      </c>
      <c r="N17" t="s">
        <v>511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512</v>
      </c>
      <c r="T17" t="s">
        <v>513</v>
      </c>
      <c r="U17" t="s">
        <v>514</v>
      </c>
      <c r="V17">
        <v>5.3705450000000002E-2</v>
      </c>
      <c r="W17" t="s">
        <v>515</v>
      </c>
      <c r="X17" t="s">
        <v>516</v>
      </c>
    </row>
    <row r="18" spans="1:24" x14ac:dyDescent="0.25">
      <c r="A18" s="22">
        <v>44841</v>
      </c>
      <c r="B18" t="s">
        <v>517</v>
      </c>
      <c r="C18" t="s">
        <v>518</v>
      </c>
      <c r="D18">
        <v>0</v>
      </c>
      <c r="F18" t="s">
        <v>380</v>
      </c>
      <c r="G18" t="s">
        <v>466</v>
      </c>
      <c r="H18" t="s">
        <v>425</v>
      </c>
      <c r="I18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8" t="s">
        <v>417</v>
      </c>
      <c r="K18">
        <v>4.4900000000000002E-2</v>
      </c>
      <c r="L18" t="s">
        <v>382</v>
      </c>
      <c r="M18">
        <v>0.08</v>
      </c>
      <c r="N18" t="s">
        <v>519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520</v>
      </c>
      <c r="T18" t="s">
        <v>521</v>
      </c>
      <c r="U18" t="s">
        <v>522</v>
      </c>
      <c r="V18">
        <v>0.85115280999999998</v>
      </c>
      <c r="W18" t="s">
        <v>523</v>
      </c>
      <c r="X18" t="s">
        <v>524</v>
      </c>
    </row>
    <row r="19" spans="1:24" x14ac:dyDescent="0.25">
      <c r="A19" s="22">
        <v>44841</v>
      </c>
      <c r="B19" t="s">
        <v>525</v>
      </c>
      <c r="C19" t="s">
        <v>526</v>
      </c>
      <c r="D19">
        <v>-5.9999999999999995E-4</v>
      </c>
      <c r="F19" t="s">
        <v>380</v>
      </c>
      <c r="G19" t="s">
        <v>466</v>
      </c>
      <c r="H19" t="s">
        <v>425</v>
      </c>
      <c r="I19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9" t="s">
        <v>527</v>
      </c>
      <c r="K19">
        <v>1.6299999999999999E-2</v>
      </c>
      <c r="M19">
        <v>0.01</v>
      </c>
      <c r="N19" t="s">
        <v>528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529</v>
      </c>
      <c r="T19" t="s">
        <v>530</v>
      </c>
      <c r="U19" t="s">
        <v>531</v>
      </c>
      <c r="V19">
        <v>-6.6830249999999994E-2</v>
      </c>
      <c r="W19" t="s">
        <v>532</v>
      </c>
      <c r="X19" t="s">
        <v>533</v>
      </c>
    </row>
    <row r="20" spans="1:24" x14ac:dyDescent="0.25">
      <c r="A20" s="22">
        <v>44841</v>
      </c>
      <c r="B20" t="s">
        <v>534</v>
      </c>
      <c r="C20" t="s">
        <v>535</v>
      </c>
      <c r="D20">
        <v>-4.0000000000000001E-3</v>
      </c>
      <c r="F20" t="s">
        <v>380</v>
      </c>
      <c r="G20" t="s">
        <v>466</v>
      </c>
      <c r="H20" t="s">
        <v>425</v>
      </c>
      <c r="I20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0" t="s">
        <v>536</v>
      </c>
      <c r="K20">
        <v>1.9800000000000002E-2</v>
      </c>
      <c r="L20" t="s">
        <v>382</v>
      </c>
      <c r="M20">
        <v>0.02</v>
      </c>
      <c r="N20" t="s">
        <v>537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538</v>
      </c>
      <c r="T20" t="s">
        <v>539</v>
      </c>
      <c r="U20" t="s">
        <v>540</v>
      </c>
      <c r="V20">
        <v>0.15272684</v>
      </c>
      <c r="W20" t="s">
        <v>541</v>
      </c>
      <c r="X20" t="s">
        <v>542</v>
      </c>
    </row>
    <row r="21" spans="1:24" x14ac:dyDescent="0.25">
      <c r="A21" s="22">
        <v>44841</v>
      </c>
      <c r="B21" t="s">
        <v>543</v>
      </c>
      <c r="C21" t="s">
        <v>544</v>
      </c>
      <c r="D21">
        <v>-8.6E-3</v>
      </c>
      <c r="F21" t="s">
        <v>380</v>
      </c>
      <c r="G21" t="s">
        <v>466</v>
      </c>
      <c r="H21" t="s">
        <v>425</v>
      </c>
      <c r="I21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1" t="s">
        <v>545</v>
      </c>
      <c r="K21">
        <v>4.1500000000000002E-2</v>
      </c>
      <c r="L21" t="s">
        <v>382</v>
      </c>
      <c r="M21">
        <v>0.23</v>
      </c>
      <c r="N21" t="s">
        <v>546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547</v>
      </c>
      <c r="T21" t="s">
        <v>548</v>
      </c>
      <c r="U21" t="s">
        <v>549</v>
      </c>
      <c r="V21">
        <v>0.28240299000000002</v>
      </c>
      <c r="W21" t="s">
        <v>550</v>
      </c>
      <c r="X21" t="s">
        <v>551</v>
      </c>
    </row>
    <row r="22" spans="1:24" x14ac:dyDescent="0.25">
      <c r="A22" s="22">
        <v>44841</v>
      </c>
      <c r="B22" t="s">
        <v>552</v>
      </c>
      <c r="C22" t="s">
        <v>553</v>
      </c>
      <c r="D22">
        <v>-2.1399999999999999E-2</v>
      </c>
      <c r="F22" t="s">
        <v>380</v>
      </c>
      <c r="G22" t="s">
        <v>466</v>
      </c>
      <c r="H22" t="s">
        <v>425</v>
      </c>
      <c r="I22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2" t="s">
        <v>554</v>
      </c>
      <c r="K22">
        <v>3.32E-2</v>
      </c>
      <c r="M22">
        <v>0.11</v>
      </c>
      <c r="N22" t="s">
        <v>555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556</v>
      </c>
      <c r="T22" t="s">
        <v>557</v>
      </c>
      <c r="U22" t="s">
        <v>558</v>
      </c>
      <c r="V22">
        <v>0.30748938999999997</v>
      </c>
      <c r="W22" t="s">
        <v>559</v>
      </c>
      <c r="X22" t="s">
        <v>560</v>
      </c>
    </row>
    <row r="23" spans="1:24" x14ac:dyDescent="0.25">
      <c r="A23" s="22">
        <v>44841</v>
      </c>
      <c r="B23" t="s">
        <v>561</v>
      </c>
      <c r="C23" t="s">
        <v>562</v>
      </c>
      <c r="D23">
        <v>-3.2000000000000001E-2</v>
      </c>
      <c r="F23" t="s">
        <v>380</v>
      </c>
      <c r="G23" t="s">
        <v>466</v>
      </c>
      <c r="H23" t="s">
        <v>425</v>
      </c>
      <c r="I23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3" t="s">
        <v>563</v>
      </c>
      <c r="K23">
        <v>2.7400000000000001E-2</v>
      </c>
      <c r="M23">
        <v>0.01</v>
      </c>
      <c r="N23" t="s">
        <v>564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565</v>
      </c>
      <c r="T23" t="s">
        <v>566</v>
      </c>
      <c r="U23" t="s">
        <v>567</v>
      </c>
      <c r="V23">
        <v>0.91300875999999997</v>
      </c>
      <c r="W23">
        <v>403</v>
      </c>
      <c r="X23" t="s">
        <v>568</v>
      </c>
    </row>
    <row r="24" spans="1:24" x14ac:dyDescent="0.25">
      <c r="A24" s="22">
        <v>44841</v>
      </c>
      <c r="B24" t="s">
        <v>569</v>
      </c>
      <c r="C24" t="s">
        <v>570</v>
      </c>
      <c r="D24">
        <v>-5.0000000000000001E-3</v>
      </c>
      <c r="F24" t="s">
        <v>380</v>
      </c>
      <c r="G24" t="s">
        <v>466</v>
      </c>
      <c r="H24" t="s">
        <v>571</v>
      </c>
      <c r="I24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4" t="s">
        <v>572</v>
      </c>
      <c r="K24">
        <v>5.8900000000000001E-2</v>
      </c>
      <c r="L24" t="s">
        <v>382</v>
      </c>
      <c r="M24">
        <v>0</v>
      </c>
      <c r="N24" t="s">
        <v>573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574</v>
      </c>
      <c r="T24" t="s">
        <v>575</v>
      </c>
      <c r="U24" t="s">
        <v>576</v>
      </c>
      <c r="V24">
        <v>25.115904319999999</v>
      </c>
      <c r="W24">
        <v>24</v>
      </c>
      <c r="X24" t="s">
        <v>422</v>
      </c>
    </row>
    <row r="25" spans="1:24" x14ac:dyDescent="0.25">
      <c r="A25" s="22">
        <v>44841</v>
      </c>
      <c r="B25" t="s">
        <v>577</v>
      </c>
      <c r="C25" t="s">
        <v>578</v>
      </c>
      <c r="D25">
        <v>-5.0000000000000001E-3</v>
      </c>
      <c r="F25" t="s">
        <v>380</v>
      </c>
      <c r="G25" t="s">
        <v>466</v>
      </c>
      <c r="H25" t="s">
        <v>571</v>
      </c>
      <c r="I25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5" t="s">
        <v>579</v>
      </c>
      <c r="K25">
        <v>5.0000000000000001E-4</v>
      </c>
      <c r="L25" t="s">
        <v>382</v>
      </c>
      <c r="M25">
        <v>6.21</v>
      </c>
      <c r="N25" t="s">
        <v>580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581</v>
      </c>
      <c r="T25" t="s">
        <v>582</v>
      </c>
      <c r="U25" t="s">
        <v>583</v>
      </c>
      <c r="V25">
        <v>1.5931000000000001E-2</v>
      </c>
      <c r="W25" t="s">
        <v>584</v>
      </c>
      <c r="X25" t="s">
        <v>422</v>
      </c>
    </row>
    <row r="26" spans="1:24" x14ac:dyDescent="0.25">
      <c r="A26" s="22">
        <v>44841</v>
      </c>
      <c r="B26" t="s">
        <v>585</v>
      </c>
      <c r="C26" t="s">
        <v>586</v>
      </c>
      <c r="D26">
        <v>-1.0699999999999999E-2</v>
      </c>
      <c r="F26" t="s">
        <v>380</v>
      </c>
      <c r="G26" t="s">
        <v>466</v>
      </c>
      <c r="H26" t="s">
        <v>571</v>
      </c>
      <c r="I26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6" t="s">
        <v>587</v>
      </c>
      <c r="K26">
        <v>3.3000000000000002E-2</v>
      </c>
      <c r="L26" t="s">
        <v>382</v>
      </c>
      <c r="M26">
        <v>0.03</v>
      </c>
      <c r="N26" t="s">
        <v>588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589</v>
      </c>
      <c r="T26" t="s">
        <v>590</v>
      </c>
      <c r="U26" t="s">
        <v>591</v>
      </c>
      <c r="V26">
        <v>1.59490143</v>
      </c>
      <c r="W26" t="s">
        <v>592</v>
      </c>
      <c r="X26" t="s">
        <v>593</v>
      </c>
    </row>
    <row r="27" spans="1:24" x14ac:dyDescent="0.25">
      <c r="A27" s="22">
        <v>44841</v>
      </c>
      <c r="B27" t="s">
        <v>594</v>
      </c>
      <c r="C27" t="s">
        <v>595</v>
      </c>
      <c r="D27">
        <v>-3.39E-2</v>
      </c>
      <c r="F27" t="s">
        <v>380</v>
      </c>
      <c r="G27" t="s">
        <v>466</v>
      </c>
      <c r="H27" t="s">
        <v>571</v>
      </c>
      <c r="I27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7" t="s">
        <v>596</v>
      </c>
      <c r="K27">
        <v>4.7500000000000001E-2</v>
      </c>
      <c r="L27" t="s">
        <v>382</v>
      </c>
      <c r="M27">
        <v>0.16</v>
      </c>
      <c r="N27" t="s">
        <v>597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598</v>
      </c>
      <c r="T27" t="s">
        <v>599</v>
      </c>
      <c r="U27" t="s">
        <v>600</v>
      </c>
      <c r="V27">
        <v>-0.25352416999999999</v>
      </c>
      <c r="W27" t="s">
        <v>601</v>
      </c>
      <c r="X27" t="s">
        <v>602</v>
      </c>
    </row>
    <row r="28" spans="1:24" x14ac:dyDescent="0.25">
      <c r="A28" s="22">
        <v>44841</v>
      </c>
      <c r="B28" t="s">
        <v>603</v>
      </c>
      <c r="C28" t="s">
        <v>604</v>
      </c>
      <c r="D28">
        <v>-4.3400000000000001E-2</v>
      </c>
      <c r="F28" t="s">
        <v>380</v>
      </c>
      <c r="G28" t="s">
        <v>466</v>
      </c>
      <c r="H28" t="s">
        <v>571</v>
      </c>
      <c r="I28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8" t="s">
        <v>605</v>
      </c>
      <c r="K28">
        <v>7.4099999999999999E-2</v>
      </c>
      <c r="M28">
        <v>0.11</v>
      </c>
      <c r="N28" t="s">
        <v>606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607</v>
      </c>
      <c r="T28" t="s">
        <v>608</v>
      </c>
      <c r="U28" t="s">
        <v>609</v>
      </c>
      <c r="V28">
        <v>5.5924661699999998</v>
      </c>
      <c r="W28" t="s">
        <v>610</v>
      </c>
      <c r="X28" t="s">
        <v>611</v>
      </c>
    </row>
    <row r="29" spans="1:24" x14ac:dyDescent="0.25">
      <c r="A29" s="22">
        <v>44841</v>
      </c>
      <c r="B29" t="s">
        <v>612</v>
      </c>
      <c r="C29" t="s">
        <v>613</v>
      </c>
      <c r="D29">
        <v>0</v>
      </c>
      <c r="F29" t="s">
        <v>425</v>
      </c>
      <c r="G29" t="s">
        <v>425</v>
      </c>
      <c r="H29" t="s">
        <v>425</v>
      </c>
      <c r="I29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29" t="s">
        <v>614</v>
      </c>
      <c r="K29">
        <v>4.9799999999999997E-2</v>
      </c>
      <c r="L29" t="s">
        <v>382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615</v>
      </c>
      <c r="T29" t="s">
        <v>616</v>
      </c>
      <c r="U29" t="s">
        <v>617</v>
      </c>
      <c r="V29">
        <v>-5.8502999999999995E-4</v>
      </c>
      <c r="W29" t="s">
        <v>618</v>
      </c>
      <c r="X29" t="s">
        <v>619</v>
      </c>
    </row>
    <row r="30" spans="1:24" x14ac:dyDescent="0.25">
      <c r="A30" s="22">
        <v>44841</v>
      </c>
      <c r="B30" t="s">
        <v>620</v>
      </c>
      <c r="C30" t="s">
        <v>621</v>
      </c>
      <c r="D30">
        <v>0</v>
      </c>
      <c r="F30" t="s">
        <v>425</v>
      </c>
      <c r="G30" t="s">
        <v>425</v>
      </c>
      <c r="H30" t="s">
        <v>425</v>
      </c>
      <c r="I30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0" t="s">
        <v>622</v>
      </c>
      <c r="K30">
        <v>2.23E-2</v>
      </c>
      <c r="M30">
        <v>0.68</v>
      </c>
      <c r="N30" t="s">
        <v>623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624</v>
      </c>
      <c r="T30" t="s">
        <v>625</v>
      </c>
      <c r="U30" t="s">
        <v>626</v>
      </c>
      <c r="V30">
        <v>-36.874989190000001</v>
      </c>
      <c r="W30" t="s">
        <v>627</v>
      </c>
      <c r="X30" t="s">
        <v>628</v>
      </c>
    </row>
    <row r="31" spans="1:24" x14ac:dyDescent="0.25">
      <c r="A31" s="22">
        <v>44841</v>
      </c>
      <c r="B31" t="s">
        <v>629</v>
      </c>
      <c r="C31" t="s">
        <v>630</v>
      </c>
      <c r="D31">
        <v>-1.12E-2</v>
      </c>
      <c r="F31" t="s">
        <v>425</v>
      </c>
      <c r="G31" t="s">
        <v>425</v>
      </c>
      <c r="H31" t="s">
        <v>425</v>
      </c>
      <c r="I31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1" t="s">
        <v>631</v>
      </c>
      <c r="K31">
        <v>1.46E-2</v>
      </c>
      <c r="L31" t="s">
        <v>382</v>
      </c>
      <c r="M31">
        <v>0</v>
      </c>
      <c r="N31" t="s">
        <v>632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633</v>
      </c>
      <c r="T31" t="s">
        <v>634</v>
      </c>
      <c r="U31" t="s">
        <v>635</v>
      </c>
      <c r="V31">
        <v>0.15668143000000001</v>
      </c>
      <c r="W31" t="s">
        <v>636</v>
      </c>
      <c r="X31" t="s">
        <v>637</v>
      </c>
    </row>
    <row r="32" spans="1:24" x14ac:dyDescent="0.25">
      <c r="A32" s="22">
        <v>44841</v>
      </c>
      <c r="B32" t="s">
        <v>638</v>
      </c>
      <c r="C32" t="s">
        <v>639</v>
      </c>
      <c r="D32">
        <v>-2.1100000000000001E-2</v>
      </c>
      <c r="F32" t="s">
        <v>425</v>
      </c>
      <c r="G32" t="s">
        <v>425</v>
      </c>
      <c r="H32" t="s">
        <v>425</v>
      </c>
      <c r="I32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2" t="s">
        <v>640</v>
      </c>
      <c r="K32">
        <v>1.17E-2</v>
      </c>
      <c r="L32" t="s">
        <v>382</v>
      </c>
      <c r="M32">
        <v>0.42</v>
      </c>
      <c r="N32" t="s">
        <v>641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642</v>
      </c>
      <c r="T32" t="s">
        <v>643</v>
      </c>
      <c r="U32" t="s">
        <v>644</v>
      </c>
      <c r="V32">
        <v>-4.9569517200000002</v>
      </c>
      <c r="W32">
        <v>116</v>
      </c>
      <c r="X32" t="s">
        <v>422</v>
      </c>
    </row>
    <row r="33" spans="1:24" x14ac:dyDescent="0.25">
      <c r="A33" s="22">
        <v>44841</v>
      </c>
      <c r="B33" t="s">
        <v>645</v>
      </c>
      <c r="C33" t="s">
        <v>646</v>
      </c>
      <c r="D33">
        <v>-3.0700000000000002E-2</v>
      </c>
      <c r="F33" t="s">
        <v>425</v>
      </c>
      <c r="G33" t="s">
        <v>425</v>
      </c>
      <c r="H33" t="s">
        <v>425</v>
      </c>
      <c r="I33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3" t="s">
        <v>647</v>
      </c>
      <c r="K33">
        <v>1.09E-2</v>
      </c>
      <c r="M33">
        <v>0.9</v>
      </c>
      <c r="N33" t="s">
        <v>648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649</v>
      </c>
      <c r="T33" t="s">
        <v>650</v>
      </c>
      <c r="U33" t="s">
        <v>651</v>
      </c>
      <c r="V33">
        <v>-9.2707130200000005</v>
      </c>
      <c r="W33">
        <v>704</v>
      </c>
      <c r="X33" t="s">
        <v>652</v>
      </c>
    </row>
    <row r="34" spans="1:24" x14ac:dyDescent="0.25">
      <c r="A34" s="22">
        <v>44841</v>
      </c>
      <c r="B34" t="s">
        <v>653</v>
      </c>
      <c r="C34" t="s">
        <v>654</v>
      </c>
      <c r="D34">
        <v>1.7100000000000001E-2</v>
      </c>
      <c r="F34" t="s">
        <v>425</v>
      </c>
      <c r="G34" t="s">
        <v>571</v>
      </c>
      <c r="H34" t="s">
        <v>380</v>
      </c>
      <c r="I34" t="str">
        <f>_xlfn.CONCAT(Tabla24[[#This Row],[Rating técnico2 elementos]],"-",Tabla24[[#This Row],[Valoración de medias móviles2 elementos]],"-",Tabla24[[#This Row],[Valoración de los osciladoresNeutro]])</f>
        <v>Neutro-Sell-Buy</v>
      </c>
      <c r="J34" t="s">
        <v>655</v>
      </c>
      <c r="K34">
        <v>1.21E-2</v>
      </c>
      <c r="L34" t="s">
        <v>382</v>
      </c>
      <c r="M34">
        <v>0.17</v>
      </c>
      <c r="N34" t="s">
        <v>656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657</v>
      </c>
      <c r="T34" t="s">
        <v>658</v>
      </c>
      <c r="U34" t="s">
        <v>659</v>
      </c>
      <c r="V34">
        <v>-96.085716259999998</v>
      </c>
      <c r="W34">
        <v>247</v>
      </c>
      <c r="X34" t="s">
        <v>660</v>
      </c>
    </row>
    <row r="35" spans="1:24" x14ac:dyDescent="0.25">
      <c r="A35" s="22">
        <v>44841</v>
      </c>
      <c r="B35" t="s">
        <v>661</v>
      </c>
      <c r="C35" t="s">
        <v>662</v>
      </c>
      <c r="D35">
        <v>1.3899999999999999E-2</v>
      </c>
      <c r="F35" t="s">
        <v>425</v>
      </c>
      <c r="G35" t="s">
        <v>571</v>
      </c>
      <c r="H35" t="s">
        <v>380</v>
      </c>
      <c r="I35" t="str">
        <f>_xlfn.CONCAT(Tabla24[[#This Row],[Rating técnico2 elementos]],"-",Tabla24[[#This Row],[Valoración de medias móviles2 elementos]],"-",Tabla24[[#This Row],[Valoración de los osciladoresNeutro]])</f>
        <v>Neutro-Sell-Buy</v>
      </c>
      <c r="J35" t="s">
        <v>663</v>
      </c>
      <c r="K35">
        <v>5.4999999999999997E-3</v>
      </c>
      <c r="L35" t="s">
        <v>382</v>
      </c>
      <c r="M35">
        <v>0.04</v>
      </c>
      <c r="N35" t="s">
        <v>664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665</v>
      </c>
      <c r="T35" t="s">
        <v>666</v>
      </c>
      <c r="U35" t="s">
        <v>667</v>
      </c>
      <c r="V35">
        <v>-16.286073179999999</v>
      </c>
      <c r="W35">
        <v>27</v>
      </c>
      <c r="X35" t="s">
        <v>422</v>
      </c>
    </row>
    <row r="36" spans="1:24" x14ac:dyDescent="0.25">
      <c r="A36" s="22">
        <v>44841</v>
      </c>
      <c r="B36" t="s">
        <v>668</v>
      </c>
      <c r="C36" t="s">
        <v>669</v>
      </c>
      <c r="D36">
        <v>6.1999999999999998E-3</v>
      </c>
      <c r="F36" t="s">
        <v>425</v>
      </c>
      <c r="G36" t="s">
        <v>571</v>
      </c>
      <c r="H36" t="s">
        <v>380</v>
      </c>
      <c r="I36" t="str">
        <f>_xlfn.CONCAT(Tabla24[[#This Row],[Rating técnico2 elementos]],"-",Tabla24[[#This Row],[Valoración de medias móviles2 elementos]],"-",Tabla24[[#This Row],[Valoración de los osciladoresNeutro]])</f>
        <v>Neutro-Sell-Buy</v>
      </c>
      <c r="J36" t="s">
        <v>670</v>
      </c>
      <c r="K36">
        <v>2.2499999999999999E-2</v>
      </c>
      <c r="L36" t="s">
        <v>382</v>
      </c>
      <c r="M36">
        <v>0.11</v>
      </c>
      <c r="N36" t="s">
        <v>671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672</v>
      </c>
      <c r="T36" t="s">
        <v>673</v>
      </c>
      <c r="U36" t="s">
        <v>674</v>
      </c>
      <c r="V36">
        <v>2.9574010000000001E-2</v>
      </c>
      <c r="W36" t="s">
        <v>675</v>
      </c>
      <c r="X36" t="s">
        <v>676</v>
      </c>
    </row>
    <row r="37" spans="1:24" x14ac:dyDescent="0.25">
      <c r="A37" s="22">
        <v>44841</v>
      </c>
      <c r="B37" t="s">
        <v>677</v>
      </c>
      <c r="C37" t="s">
        <v>678</v>
      </c>
      <c r="D37">
        <v>0</v>
      </c>
      <c r="F37" t="s">
        <v>425</v>
      </c>
      <c r="G37" t="s">
        <v>571</v>
      </c>
      <c r="H37" t="s">
        <v>380</v>
      </c>
      <c r="I37" t="str">
        <f>_xlfn.CONCAT(Tabla24[[#This Row],[Rating técnico2 elementos]],"-",Tabla24[[#This Row],[Valoración de medias móviles2 elementos]],"-",Tabla24[[#This Row],[Valoración de los osciladoresNeutro]])</f>
        <v>Neutro-Sell-Buy</v>
      </c>
      <c r="J37" t="s">
        <v>679</v>
      </c>
      <c r="K37">
        <v>0</v>
      </c>
      <c r="L37" t="s">
        <v>382</v>
      </c>
      <c r="M37">
        <v>0.64</v>
      </c>
      <c r="N37" t="s">
        <v>680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681</v>
      </c>
      <c r="T37" t="s">
        <v>682</v>
      </c>
      <c r="U37" t="s">
        <v>683</v>
      </c>
      <c r="V37">
        <v>-0.200206</v>
      </c>
      <c r="W37">
        <v>85</v>
      </c>
      <c r="X37" t="s">
        <v>422</v>
      </c>
    </row>
    <row r="38" spans="1:24" x14ac:dyDescent="0.25">
      <c r="A38" s="22">
        <v>44841</v>
      </c>
      <c r="B38" t="s">
        <v>684</v>
      </c>
      <c r="C38" t="s">
        <v>685</v>
      </c>
      <c r="D38">
        <v>1.0500000000000001E-2</v>
      </c>
      <c r="F38" t="s">
        <v>425</v>
      </c>
      <c r="G38" t="s">
        <v>571</v>
      </c>
      <c r="H38" t="s">
        <v>425</v>
      </c>
      <c r="I38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8" t="s">
        <v>686</v>
      </c>
      <c r="K38">
        <v>3.2800000000000003E-2</v>
      </c>
      <c r="L38" t="s">
        <v>382</v>
      </c>
      <c r="M38">
        <v>0.1</v>
      </c>
      <c r="N38" t="s">
        <v>687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688</v>
      </c>
      <c r="T38" t="s">
        <v>689</v>
      </c>
      <c r="U38" t="s">
        <v>690</v>
      </c>
      <c r="V38">
        <v>-0.98745263000000005</v>
      </c>
      <c r="W38" t="s">
        <v>691</v>
      </c>
      <c r="X38" t="s">
        <v>692</v>
      </c>
    </row>
    <row r="39" spans="1:24" x14ac:dyDescent="0.25">
      <c r="A39" s="22">
        <v>44841</v>
      </c>
      <c r="B39" t="s">
        <v>693</v>
      </c>
      <c r="C39" t="s">
        <v>694</v>
      </c>
      <c r="D39">
        <v>5.0000000000000001E-4</v>
      </c>
      <c r="F39" t="s">
        <v>425</v>
      </c>
      <c r="G39" t="s">
        <v>571</v>
      </c>
      <c r="H39" t="s">
        <v>425</v>
      </c>
      <c r="I39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9" t="s">
        <v>458</v>
      </c>
      <c r="K39">
        <v>1.7899999999999999E-2</v>
      </c>
      <c r="L39" t="s">
        <v>382</v>
      </c>
      <c r="M39">
        <v>3.19</v>
      </c>
      <c r="N39" t="s">
        <v>695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696</v>
      </c>
      <c r="T39" t="s">
        <v>697</v>
      </c>
      <c r="U39" t="s">
        <v>698</v>
      </c>
      <c r="V39">
        <v>-103.40187314000001</v>
      </c>
      <c r="W39" t="s">
        <v>699</v>
      </c>
      <c r="X39" t="s">
        <v>700</v>
      </c>
    </row>
    <row r="40" spans="1:24" x14ac:dyDescent="0.25">
      <c r="A40" s="22">
        <v>44841</v>
      </c>
      <c r="B40" t="s">
        <v>701</v>
      </c>
      <c r="C40" t="s">
        <v>702</v>
      </c>
      <c r="D40">
        <v>4.0000000000000002E-4</v>
      </c>
      <c r="F40" t="s">
        <v>425</v>
      </c>
      <c r="G40" t="s">
        <v>571</v>
      </c>
      <c r="H40" t="s">
        <v>425</v>
      </c>
      <c r="I40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0" t="s">
        <v>703</v>
      </c>
      <c r="K40">
        <v>2.4799999999999999E-2</v>
      </c>
      <c r="L40" t="s">
        <v>382</v>
      </c>
      <c r="M40">
        <v>0.04</v>
      </c>
      <c r="N40" t="s">
        <v>704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705</v>
      </c>
      <c r="T40" t="s">
        <v>706</v>
      </c>
      <c r="U40" t="s">
        <v>707</v>
      </c>
      <c r="V40">
        <v>-6.0202020000000002E-2</v>
      </c>
      <c r="W40" t="s">
        <v>708</v>
      </c>
      <c r="X40" t="s">
        <v>709</v>
      </c>
    </row>
    <row r="41" spans="1:24" x14ac:dyDescent="0.25">
      <c r="A41" s="22">
        <v>44841</v>
      </c>
      <c r="B41" t="s">
        <v>710</v>
      </c>
      <c r="C41" t="s">
        <v>711</v>
      </c>
      <c r="D41">
        <v>0</v>
      </c>
      <c r="F41" t="s">
        <v>425</v>
      </c>
      <c r="G41" t="s">
        <v>571</v>
      </c>
      <c r="H41" t="s">
        <v>425</v>
      </c>
      <c r="I41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1" t="s">
        <v>712</v>
      </c>
      <c r="K41">
        <v>3.3E-3</v>
      </c>
      <c r="L41" t="s">
        <v>382</v>
      </c>
      <c r="M41">
        <v>0</v>
      </c>
      <c r="N41" t="s">
        <v>713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714</v>
      </c>
      <c r="T41" t="s">
        <v>715</v>
      </c>
      <c r="U41" t="s">
        <v>716</v>
      </c>
      <c r="V41">
        <v>-19.851834570000001</v>
      </c>
      <c r="W41">
        <v>2</v>
      </c>
      <c r="X41" t="s">
        <v>422</v>
      </c>
    </row>
    <row r="42" spans="1:24" x14ac:dyDescent="0.25">
      <c r="A42" s="22">
        <v>44841</v>
      </c>
      <c r="B42" t="s">
        <v>717</v>
      </c>
      <c r="C42" t="s">
        <v>718</v>
      </c>
      <c r="D42">
        <v>-7.3000000000000001E-3</v>
      </c>
      <c r="F42" t="s">
        <v>425</v>
      </c>
      <c r="G42" t="s">
        <v>571</v>
      </c>
      <c r="H42" t="s">
        <v>425</v>
      </c>
      <c r="I42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2" t="s">
        <v>719</v>
      </c>
      <c r="K42">
        <v>3.6299999999999999E-2</v>
      </c>
      <c r="L42" t="s">
        <v>382</v>
      </c>
      <c r="M42">
        <v>7.0000000000000007E-2</v>
      </c>
      <c r="N42" t="s">
        <v>720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721</v>
      </c>
      <c r="T42" t="s">
        <v>722</v>
      </c>
      <c r="U42" t="s">
        <v>723</v>
      </c>
      <c r="V42">
        <v>-5.0677114799999998</v>
      </c>
      <c r="W42" t="s">
        <v>724</v>
      </c>
      <c r="X42" t="s">
        <v>725</v>
      </c>
    </row>
    <row r="43" spans="1:24" x14ac:dyDescent="0.25">
      <c r="A43" s="22">
        <v>44841</v>
      </c>
      <c r="B43" t="s">
        <v>726</v>
      </c>
      <c r="C43" t="s">
        <v>727</v>
      </c>
      <c r="D43">
        <v>-1.0800000000000001E-2</v>
      </c>
      <c r="F43" t="s">
        <v>425</v>
      </c>
      <c r="G43" t="s">
        <v>571</v>
      </c>
      <c r="H43" t="s">
        <v>425</v>
      </c>
      <c r="I43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3" t="s">
        <v>728</v>
      </c>
      <c r="K43">
        <v>1.8499999999999999E-2</v>
      </c>
      <c r="L43" t="s">
        <v>382</v>
      </c>
      <c r="M43">
        <v>0.03</v>
      </c>
      <c r="N43" t="s">
        <v>729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730</v>
      </c>
      <c r="T43" t="s">
        <v>731</v>
      </c>
      <c r="U43" t="s">
        <v>732</v>
      </c>
      <c r="V43">
        <v>-0.90455830000000004</v>
      </c>
      <c r="W43" t="s">
        <v>733</v>
      </c>
      <c r="X43" t="s">
        <v>734</v>
      </c>
    </row>
    <row r="44" spans="1:24" x14ac:dyDescent="0.25">
      <c r="A44" s="22">
        <v>44841</v>
      </c>
      <c r="B44" t="s">
        <v>735</v>
      </c>
      <c r="C44" t="s">
        <v>736</v>
      </c>
      <c r="D44">
        <v>-1.9E-2</v>
      </c>
      <c r="F44" t="s">
        <v>425</v>
      </c>
      <c r="G44" t="s">
        <v>571</v>
      </c>
      <c r="H44" t="s">
        <v>425</v>
      </c>
      <c r="I44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4" t="s">
        <v>737</v>
      </c>
      <c r="K44">
        <v>2.47E-2</v>
      </c>
      <c r="M44">
        <v>7.0000000000000007E-2</v>
      </c>
      <c r="N44" t="s">
        <v>738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739</v>
      </c>
      <c r="T44" t="s">
        <v>740</v>
      </c>
      <c r="U44" t="s">
        <v>741</v>
      </c>
      <c r="V44">
        <v>0.35701948999999999</v>
      </c>
      <c r="W44" t="s">
        <v>742</v>
      </c>
      <c r="X44" t="s">
        <v>743</v>
      </c>
    </row>
    <row r="45" spans="1:24" x14ac:dyDescent="0.25">
      <c r="A45" s="22">
        <v>44841</v>
      </c>
      <c r="B45" t="s">
        <v>744</v>
      </c>
      <c r="C45" t="s">
        <v>745</v>
      </c>
      <c r="D45">
        <v>1.7600000000000001E-2</v>
      </c>
      <c r="F45" t="s">
        <v>571</v>
      </c>
      <c r="G45" t="s">
        <v>571</v>
      </c>
      <c r="H45" t="s">
        <v>425</v>
      </c>
      <c r="I45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5" t="s">
        <v>746</v>
      </c>
      <c r="K45">
        <v>1.9400000000000001E-2</v>
      </c>
      <c r="L45" t="s">
        <v>382</v>
      </c>
      <c r="M45">
        <v>0.12</v>
      </c>
      <c r="N45" t="s">
        <v>747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748</v>
      </c>
      <c r="T45" t="s">
        <v>749</v>
      </c>
      <c r="U45" t="s">
        <v>750</v>
      </c>
      <c r="V45">
        <v>-0.49650457999999997</v>
      </c>
      <c r="W45" t="s">
        <v>751</v>
      </c>
      <c r="X45" t="s">
        <v>752</v>
      </c>
    </row>
    <row r="46" spans="1:24" x14ac:dyDescent="0.25">
      <c r="A46" s="22">
        <v>44841</v>
      </c>
      <c r="B46" t="s">
        <v>753</v>
      </c>
      <c r="C46" t="s">
        <v>754</v>
      </c>
      <c r="D46">
        <v>1.3899999999999999E-2</v>
      </c>
      <c r="F46" t="s">
        <v>571</v>
      </c>
      <c r="G46" t="s">
        <v>571</v>
      </c>
      <c r="H46" t="s">
        <v>425</v>
      </c>
      <c r="I46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6" t="s">
        <v>755</v>
      </c>
      <c r="K46">
        <v>8.1799999999999998E-2</v>
      </c>
      <c r="L46" t="s">
        <v>382</v>
      </c>
      <c r="M46">
        <v>0.75</v>
      </c>
      <c r="N46" t="s">
        <v>756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757</v>
      </c>
      <c r="T46" t="s">
        <v>758</v>
      </c>
      <c r="U46" t="s">
        <v>759</v>
      </c>
      <c r="V46">
        <v>-1.14370427</v>
      </c>
      <c r="W46" t="s">
        <v>760</v>
      </c>
      <c r="X46" t="s">
        <v>761</v>
      </c>
    </row>
    <row r="47" spans="1:24" x14ac:dyDescent="0.25">
      <c r="A47" s="22">
        <v>44841</v>
      </c>
      <c r="B47" t="s">
        <v>762</v>
      </c>
      <c r="C47" t="s">
        <v>763</v>
      </c>
      <c r="D47">
        <v>0</v>
      </c>
      <c r="F47" t="s">
        <v>571</v>
      </c>
      <c r="G47" t="s">
        <v>571</v>
      </c>
      <c r="H47" t="s">
        <v>425</v>
      </c>
      <c r="I47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7" t="s">
        <v>631</v>
      </c>
      <c r="K47">
        <v>5.1799999999999999E-2</v>
      </c>
      <c r="L47" t="s">
        <v>382</v>
      </c>
      <c r="M47">
        <v>0.12</v>
      </c>
      <c r="N47" t="s">
        <v>764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765</v>
      </c>
      <c r="T47" t="s">
        <v>766</v>
      </c>
      <c r="U47" t="s">
        <v>767</v>
      </c>
      <c r="V47">
        <v>-1.6689889999999999E-2</v>
      </c>
      <c r="W47" t="s">
        <v>768</v>
      </c>
      <c r="X47" t="s">
        <v>440</v>
      </c>
    </row>
    <row r="48" spans="1:24" x14ac:dyDescent="0.25">
      <c r="A48" s="22">
        <v>44841</v>
      </c>
      <c r="B48" t="s">
        <v>769</v>
      </c>
      <c r="C48" t="s">
        <v>770</v>
      </c>
      <c r="D48">
        <v>-4.0000000000000001E-3</v>
      </c>
      <c r="F48" t="s">
        <v>571</v>
      </c>
      <c r="G48" t="s">
        <v>571</v>
      </c>
      <c r="H48" t="s">
        <v>425</v>
      </c>
      <c r="I48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8" t="s">
        <v>771</v>
      </c>
      <c r="K48">
        <v>1.32E-2</v>
      </c>
      <c r="L48" t="s">
        <v>382</v>
      </c>
      <c r="M48">
        <v>0.14000000000000001</v>
      </c>
      <c r="N48" t="s">
        <v>772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773</v>
      </c>
      <c r="T48" t="s">
        <v>774</v>
      </c>
      <c r="U48" t="s">
        <v>775</v>
      </c>
      <c r="V48">
        <v>-4.5185019999999999E-2</v>
      </c>
      <c r="W48">
        <v>431</v>
      </c>
      <c r="X48" t="s">
        <v>422</v>
      </c>
    </row>
    <row r="49" spans="1:24" x14ac:dyDescent="0.25">
      <c r="A49" s="22">
        <v>44841</v>
      </c>
      <c r="B49" t="s">
        <v>776</v>
      </c>
      <c r="C49" t="s">
        <v>777</v>
      </c>
      <c r="D49">
        <v>-6.0000000000000001E-3</v>
      </c>
      <c r="F49" t="s">
        <v>571</v>
      </c>
      <c r="G49" t="s">
        <v>571</v>
      </c>
      <c r="H49" t="s">
        <v>425</v>
      </c>
      <c r="I49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9" t="s">
        <v>778</v>
      </c>
      <c r="K49">
        <v>1.04E-2</v>
      </c>
      <c r="L49" t="s">
        <v>382</v>
      </c>
      <c r="M49">
        <v>0.5</v>
      </c>
      <c r="N49" t="s">
        <v>779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780</v>
      </c>
      <c r="T49" t="s">
        <v>781</v>
      </c>
      <c r="U49" t="s">
        <v>782</v>
      </c>
      <c r="V49">
        <v>-78.488650089999993</v>
      </c>
      <c r="W49">
        <v>707</v>
      </c>
      <c r="X49" t="s">
        <v>783</v>
      </c>
    </row>
    <row r="50" spans="1:24" x14ac:dyDescent="0.25">
      <c r="A50" s="22">
        <v>44841</v>
      </c>
      <c r="B50" t="s">
        <v>784</v>
      </c>
      <c r="C50" t="s">
        <v>785</v>
      </c>
      <c r="D50">
        <v>-1.83E-2</v>
      </c>
      <c r="F50" t="s">
        <v>571</v>
      </c>
      <c r="G50" t="s">
        <v>571</v>
      </c>
      <c r="H50" t="s">
        <v>425</v>
      </c>
      <c r="I50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0" t="s">
        <v>786</v>
      </c>
      <c r="K50">
        <v>4.9599999999999998E-2</v>
      </c>
      <c r="M50">
        <v>0.04</v>
      </c>
      <c r="N50" t="s">
        <v>787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788</v>
      </c>
      <c r="T50" t="s">
        <v>789</v>
      </c>
      <c r="U50" t="s">
        <v>790</v>
      </c>
      <c r="V50">
        <v>-0.96490756</v>
      </c>
      <c r="W50" t="s">
        <v>791</v>
      </c>
      <c r="X50" t="s">
        <v>792</v>
      </c>
    </row>
    <row r="51" spans="1:24" x14ac:dyDescent="0.25">
      <c r="A51" s="22">
        <v>44841</v>
      </c>
      <c r="B51" t="s">
        <v>793</v>
      </c>
      <c r="C51" t="s">
        <v>794</v>
      </c>
      <c r="D51">
        <v>-3.9399999999999998E-2</v>
      </c>
      <c r="F51" t="s">
        <v>571</v>
      </c>
      <c r="G51" t="s">
        <v>571</v>
      </c>
      <c r="H51" t="s">
        <v>425</v>
      </c>
      <c r="I51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1" t="s">
        <v>795</v>
      </c>
      <c r="K51">
        <v>2.4500000000000001E-2</v>
      </c>
      <c r="L51" t="s">
        <v>382</v>
      </c>
      <c r="M51">
        <v>0.01</v>
      </c>
      <c r="N51" t="s">
        <v>796</v>
      </c>
      <c r="O51">
        <v>-8.6E-3</v>
      </c>
      <c r="P51">
        <v>0.22</v>
      </c>
      <c r="Q51">
        <v>-0.1885</v>
      </c>
      <c r="R51">
        <v>-0.66210000000000002</v>
      </c>
      <c r="S51" t="s">
        <v>797</v>
      </c>
      <c r="T51" t="s">
        <v>798</v>
      </c>
      <c r="U51" t="s">
        <v>799</v>
      </c>
      <c r="V51">
        <v>-14.670719719999999</v>
      </c>
      <c r="W51">
        <v>13</v>
      </c>
      <c r="X51" t="s">
        <v>422</v>
      </c>
    </row>
    <row r="52" spans="1:24" x14ac:dyDescent="0.25">
      <c r="A52" s="22">
        <v>44841</v>
      </c>
      <c r="B52" t="s">
        <v>800</v>
      </c>
      <c r="C52" t="s">
        <v>801</v>
      </c>
      <c r="D52">
        <v>1.1999999999999999E-3</v>
      </c>
      <c r="F52" t="s">
        <v>571</v>
      </c>
      <c r="G52" t="s">
        <v>571</v>
      </c>
      <c r="H52" t="s">
        <v>571</v>
      </c>
      <c r="I52" t="str">
        <f>_xlfn.CONCAT(Tabla24[[#This Row],[Rating técnico2 elementos]],"-",Tabla24[[#This Row],[Valoración de medias móviles2 elementos]],"-",Tabla24[[#This Row],[Valoración de los osciladoresNeutro]])</f>
        <v>Sell-Sell-Sell</v>
      </c>
      <c r="J52" t="s">
        <v>802</v>
      </c>
      <c r="K52">
        <v>1.7399999999999999E-2</v>
      </c>
      <c r="L52" t="s">
        <v>382</v>
      </c>
      <c r="M52">
        <v>0.1</v>
      </c>
      <c r="N52" t="s">
        <v>803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804</v>
      </c>
      <c r="T52" t="s">
        <v>805</v>
      </c>
      <c r="U52" t="s">
        <v>806</v>
      </c>
      <c r="V52">
        <v>3.53872E-3</v>
      </c>
      <c r="W52" t="s">
        <v>807</v>
      </c>
      <c r="X52" t="s">
        <v>551</v>
      </c>
    </row>
    <row r="53" spans="1:24" x14ac:dyDescent="0.25">
      <c r="A53" s="22">
        <v>44841</v>
      </c>
      <c r="B53" t="s">
        <v>808</v>
      </c>
      <c r="C53" t="s">
        <v>809</v>
      </c>
      <c r="D53">
        <v>1E-3</v>
      </c>
      <c r="F53" t="s">
        <v>571</v>
      </c>
      <c r="G53" t="s">
        <v>810</v>
      </c>
      <c r="H53" t="s">
        <v>380</v>
      </c>
      <c r="I53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3" t="s">
        <v>811</v>
      </c>
      <c r="K53">
        <v>2.9999999999999997E-4</v>
      </c>
      <c r="L53" t="s">
        <v>382</v>
      </c>
      <c r="M53">
        <v>0.33</v>
      </c>
      <c r="N53" t="s">
        <v>812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813</v>
      </c>
      <c r="T53" t="s">
        <v>814</v>
      </c>
      <c r="U53" t="s">
        <v>815</v>
      </c>
      <c r="V53">
        <v>-0.40151302999999999</v>
      </c>
      <c r="W53">
        <v>563</v>
      </c>
      <c r="X53" t="s">
        <v>422</v>
      </c>
    </row>
    <row r="54" spans="1:24" x14ac:dyDescent="0.25">
      <c r="A54" s="22">
        <v>44841</v>
      </c>
      <c r="B54" t="s">
        <v>816</v>
      </c>
      <c r="C54" t="s">
        <v>817</v>
      </c>
      <c r="D54">
        <v>5.0000000000000001E-4</v>
      </c>
      <c r="F54" t="s">
        <v>571</v>
      </c>
      <c r="G54" t="s">
        <v>810</v>
      </c>
      <c r="H54" t="s">
        <v>380</v>
      </c>
      <c r="I54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4" t="s">
        <v>818</v>
      </c>
      <c r="K54">
        <v>4.6199999999999998E-2</v>
      </c>
      <c r="L54" t="s">
        <v>382</v>
      </c>
      <c r="M54">
        <v>0.09</v>
      </c>
      <c r="N54" t="s">
        <v>819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820</v>
      </c>
      <c r="T54" t="s">
        <v>821</v>
      </c>
      <c r="U54" t="s">
        <v>822</v>
      </c>
      <c r="V54">
        <v>-1.09812939</v>
      </c>
      <c r="W54" t="s">
        <v>823</v>
      </c>
      <c r="X54" t="s">
        <v>824</v>
      </c>
    </row>
    <row r="55" spans="1:24" x14ac:dyDescent="0.25">
      <c r="A55" s="22">
        <v>44841</v>
      </c>
      <c r="B55" t="s">
        <v>825</v>
      </c>
      <c r="C55" t="s">
        <v>826</v>
      </c>
      <c r="D55">
        <v>0</v>
      </c>
      <c r="F55" t="s">
        <v>571</v>
      </c>
      <c r="G55" t="s">
        <v>810</v>
      </c>
      <c r="H55" t="s">
        <v>380</v>
      </c>
      <c r="I55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5" t="s">
        <v>827</v>
      </c>
      <c r="K55">
        <v>0</v>
      </c>
      <c r="L55" t="s">
        <v>382</v>
      </c>
      <c r="M55">
        <v>13.15</v>
      </c>
      <c r="N55" t="s">
        <v>828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829</v>
      </c>
      <c r="T55" t="s">
        <v>830</v>
      </c>
      <c r="U55" t="s">
        <v>831</v>
      </c>
      <c r="V55">
        <v>-0.31198492999999999</v>
      </c>
      <c r="W55" t="s">
        <v>832</v>
      </c>
      <c r="X55" t="s">
        <v>422</v>
      </c>
    </row>
    <row r="56" spans="1:24" x14ac:dyDescent="0.25">
      <c r="A56" s="22">
        <v>44841</v>
      </c>
      <c r="B56" t="s">
        <v>833</v>
      </c>
      <c r="C56" t="s">
        <v>834</v>
      </c>
      <c r="D56">
        <v>0</v>
      </c>
      <c r="F56" t="s">
        <v>571</v>
      </c>
      <c r="G56" t="s">
        <v>810</v>
      </c>
      <c r="H56" t="s">
        <v>380</v>
      </c>
      <c r="I56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6" t="s">
        <v>835</v>
      </c>
      <c r="K56">
        <v>4.5199999999999997E-2</v>
      </c>
      <c r="M56">
        <v>0</v>
      </c>
      <c r="N56" t="s">
        <v>836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837</v>
      </c>
      <c r="T56" t="s">
        <v>838</v>
      </c>
      <c r="U56" t="s">
        <v>839</v>
      </c>
      <c r="V56">
        <v>-2.879315E-2</v>
      </c>
      <c r="W56" t="s">
        <v>840</v>
      </c>
      <c r="X56" t="s">
        <v>422</v>
      </c>
    </row>
    <row r="57" spans="1:24" x14ac:dyDescent="0.25">
      <c r="A57" s="22">
        <v>44841</v>
      </c>
      <c r="B57" t="s">
        <v>841</v>
      </c>
      <c r="C57" t="s">
        <v>842</v>
      </c>
      <c r="D57">
        <v>-4.7999999999999996E-3</v>
      </c>
      <c r="F57" t="s">
        <v>571</v>
      </c>
      <c r="G57" t="s">
        <v>810</v>
      </c>
      <c r="H57" t="s">
        <v>380</v>
      </c>
      <c r="I57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7" t="s">
        <v>843</v>
      </c>
      <c r="K57">
        <v>1.47E-2</v>
      </c>
      <c r="L57" t="s">
        <v>382</v>
      </c>
      <c r="M57">
        <v>0.02</v>
      </c>
      <c r="N57" t="s">
        <v>844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845</v>
      </c>
      <c r="T57" t="s">
        <v>846</v>
      </c>
      <c r="U57" t="s">
        <v>847</v>
      </c>
      <c r="V57">
        <v>-0.15625874000000001</v>
      </c>
      <c r="W57">
        <v>732</v>
      </c>
      <c r="X57" t="s">
        <v>422</v>
      </c>
    </row>
    <row r="58" spans="1:24" x14ac:dyDescent="0.25">
      <c r="A58" s="22">
        <v>44841</v>
      </c>
      <c r="B58" t="s">
        <v>848</v>
      </c>
      <c r="C58" t="s">
        <v>849</v>
      </c>
      <c r="D58">
        <v>-4.8999999999999998E-3</v>
      </c>
      <c r="F58" t="s">
        <v>571</v>
      </c>
      <c r="G58" t="s">
        <v>810</v>
      </c>
      <c r="H58" t="s">
        <v>380</v>
      </c>
      <c r="I58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8" t="s">
        <v>850</v>
      </c>
      <c r="K58">
        <v>2.9000000000000001E-2</v>
      </c>
      <c r="M58">
        <v>2.37</v>
      </c>
      <c r="N58" t="s">
        <v>851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852</v>
      </c>
      <c r="T58" t="s">
        <v>853</v>
      </c>
      <c r="U58" t="s">
        <v>854</v>
      </c>
      <c r="V58">
        <v>-1.6156031099999999</v>
      </c>
      <c r="W58" t="s">
        <v>855</v>
      </c>
      <c r="X58" t="s">
        <v>422</v>
      </c>
    </row>
    <row r="59" spans="1:24" x14ac:dyDescent="0.25">
      <c r="A59" s="22">
        <v>44841</v>
      </c>
      <c r="B59" t="s">
        <v>856</v>
      </c>
      <c r="C59" t="s">
        <v>857</v>
      </c>
      <c r="D59">
        <v>-9.7999999999999997E-3</v>
      </c>
      <c r="F59" t="s">
        <v>571</v>
      </c>
      <c r="G59" t="s">
        <v>810</v>
      </c>
      <c r="H59" t="s">
        <v>380</v>
      </c>
      <c r="I59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9" t="s">
        <v>858</v>
      </c>
      <c r="K59">
        <v>1.84E-2</v>
      </c>
      <c r="L59" t="s">
        <v>382</v>
      </c>
      <c r="M59">
        <v>7.06</v>
      </c>
      <c r="N59" t="s">
        <v>859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860</v>
      </c>
      <c r="T59" t="s">
        <v>861</v>
      </c>
      <c r="U59" t="s">
        <v>862</v>
      </c>
      <c r="V59">
        <v>-145.70990606000001</v>
      </c>
      <c r="W59" t="s">
        <v>863</v>
      </c>
      <c r="X59" t="s">
        <v>864</v>
      </c>
    </row>
    <row r="60" spans="1:24" x14ac:dyDescent="0.25">
      <c r="A60" s="22">
        <v>44841</v>
      </c>
      <c r="B60" t="s">
        <v>865</v>
      </c>
      <c r="C60" t="s">
        <v>866</v>
      </c>
      <c r="D60">
        <v>-2.47E-2</v>
      </c>
      <c r="F60" t="s">
        <v>571</v>
      </c>
      <c r="G60" t="s">
        <v>810</v>
      </c>
      <c r="H60" t="s">
        <v>380</v>
      </c>
      <c r="I60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0" t="s">
        <v>867</v>
      </c>
      <c r="K60">
        <v>7.6E-3</v>
      </c>
      <c r="L60" t="s">
        <v>382</v>
      </c>
      <c r="M60">
        <v>0.03</v>
      </c>
      <c r="N60" t="s">
        <v>868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869</v>
      </c>
      <c r="T60" t="s">
        <v>870</v>
      </c>
      <c r="U60" t="s">
        <v>871</v>
      </c>
      <c r="V60">
        <v>-12.14297685</v>
      </c>
      <c r="W60">
        <v>36</v>
      </c>
      <c r="X60" t="s">
        <v>422</v>
      </c>
    </row>
    <row r="61" spans="1:24" x14ac:dyDescent="0.25">
      <c r="A61" s="22">
        <v>44841</v>
      </c>
      <c r="B61" t="s">
        <v>872</v>
      </c>
      <c r="C61" t="s">
        <v>873</v>
      </c>
      <c r="D61">
        <v>-2.9600000000000001E-2</v>
      </c>
      <c r="F61" t="s">
        <v>571</v>
      </c>
      <c r="G61" t="s">
        <v>810</v>
      </c>
      <c r="H61" t="s">
        <v>380</v>
      </c>
      <c r="I61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1" t="s">
        <v>874</v>
      </c>
      <c r="K61">
        <v>3.7600000000000001E-2</v>
      </c>
      <c r="L61" t="s">
        <v>382</v>
      </c>
      <c r="M61">
        <v>0.1</v>
      </c>
      <c r="N61" t="s">
        <v>875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876</v>
      </c>
      <c r="T61" t="s">
        <v>877</v>
      </c>
      <c r="U61" t="s">
        <v>878</v>
      </c>
      <c r="V61">
        <v>-1.9069997299999999</v>
      </c>
      <c r="W61" t="s">
        <v>879</v>
      </c>
      <c r="X61" t="s">
        <v>880</v>
      </c>
    </row>
    <row r="62" spans="1:24" x14ac:dyDescent="0.25">
      <c r="A62" s="22">
        <v>44841</v>
      </c>
      <c r="B62" t="s">
        <v>881</v>
      </c>
      <c r="C62" t="s">
        <v>882</v>
      </c>
      <c r="D62">
        <v>-3.0300000000000001E-2</v>
      </c>
      <c r="F62" t="s">
        <v>571</v>
      </c>
      <c r="G62" t="s">
        <v>810</v>
      </c>
      <c r="H62" t="s">
        <v>380</v>
      </c>
      <c r="I62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2" t="s">
        <v>883</v>
      </c>
      <c r="K62">
        <v>3.3599999999999998E-2</v>
      </c>
      <c r="L62" t="s">
        <v>382</v>
      </c>
      <c r="M62">
        <v>0.23</v>
      </c>
      <c r="N62" t="s">
        <v>884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885</v>
      </c>
      <c r="T62" t="s">
        <v>886</v>
      </c>
      <c r="U62" t="s">
        <v>887</v>
      </c>
      <c r="V62">
        <v>-18.27160941</v>
      </c>
      <c r="W62">
        <v>505</v>
      </c>
      <c r="X62" t="s">
        <v>888</v>
      </c>
    </row>
    <row r="63" spans="1:24" x14ac:dyDescent="0.25">
      <c r="A63" s="22">
        <v>44841</v>
      </c>
      <c r="B63" t="s">
        <v>889</v>
      </c>
      <c r="C63" t="s">
        <v>890</v>
      </c>
      <c r="D63">
        <v>8.9999999999999993E-3</v>
      </c>
      <c r="F63" t="s">
        <v>571</v>
      </c>
      <c r="G63" t="s">
        <v>810</v>
      </c>
      <c r="H63" t="s">
        <v>425</v>
      </c>
      <c r="I6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3" t="s">
        <v>891</v>
      </c>
      <c r="K63">
        <v>5.6300000000000003E-2</v>
      </c>
      <c r="M63">
        <v>0.16</v>
      </c>
      <c r="N63" t="s">
        <v>892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893</v>
      </c>
      <c r="T63" t="s">
        <v>894</v>
      </c>
      <c r="U63" t="s">
        <v>895</v>
      </c>
      <c r="V63">
        <v>-0.73321692999999999</v>
      </c>
      <c r="W63" t="s">
        <v>896</v>
      </c>
      <c r="X63" t="s">
        <v>897</v>
      </c>
    </row>
    <row r="64" spans="1:24" x14ac:dyDescent="0.25">
      <c r="A64" s="22">
        <v>44841</v>
      </c>
      <c r="B64" t="s">
        <v>898</v>
      </c>
      <c r="C64" t="s">
        <v>899</v>
      </c>
      <c r="D64">
        <v>5.4999999999999997E-3</v>
      </c>
      <c r="F64" t="s">
        <v>571</v>
      </c>
      <c r="G64" t="s">
        <v>810</v>
      </c>
      <c r="H64" t="s">
        <v>425</v>
      </c>
      <c r="I6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4" t="s">
        <v>900</v>
      </c>
      <c r="K64">
        <v>2.87E-2</v>
      </c>
      <c r="L64" t="s">
        <v>382</v>
      </c>
      <c r="M64">
        <v>0.61</v>
      </c>
      <c r="N64" t="s">
        <v>901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902</v>
      </c>
      <c r="T64" t="s">
        <v>903</v>
      </c>
      <c r="U64" t="s">
        <v>904</v>
      </c>
      <c r="V64">
        <v>-1.7806685</v>
      </c>
      <c r="W64" t="s">
        <v>905</v>
      </c>
      <c r="X64" t="s">
        <v>906</v>
      </c>
    </row>
    <row r="65" spans="1:24" x14ac:dyDescent="0.25">
      <c r="A65" s="22">
        <v>44841</v>
      </c>
      <c r="B65" t="s">
        <v>907</v>
      </c>
      <c r="C65" t="s">
        <v>908</v>
      </c>
      <c r="D65">
        <v>5.1000000000000004E-3</v>
      </c>
      <c r="F65" t="s">
        <v>571</v>
      </c>
      <c r="G65" t="s">
        <v>810</v>
      </c>
      <c r="H65" t="s">
        <v>425</v>
      </c>
      <c r="I6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5" t="s">
        <v>909</v>
      </c>
      <c r="K65">
        <v>3.2599999999999997E-2</v>
      </c>
      <c r="L65" t="s">
        <v>382</v>
      </c>
      <c r="M65">
        <v>0.13</v>
      </c>
      <c r="N65" t="s">
        <v>910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911</v>
      </c>
      <c r="T65" t="s">
        <v>912</v>
      </c>
      <c r="U65" t="s">
        <v>913</v>
      </c>
      <c r="V65">
        <v>-6.9868967299999998</v>
      </c>
      <c r="W65" t="s">
        <v>914</v>
      </c>
      <c r="X65" t="s">
        <v>915</v>
      </c>
    </row>
    <row r="66" spans="1:24" x14ac:dyDescent="0.25">
      <c r="A66" s="22">
        <v>44841</v>
      </c>
      <c r="B66" t="s">
        <v>916</v>
      </c>
      <c r="C66" t="s">
        <v>917</v>
      </c>
      <c r="D66">
        <v>2.8999999999999998E-3</v>
      </c>
      <c r="F66" t="s">
        <v>571</v>
      </c>
      <c r="G66" t="s">
        <v>810</v>
      </c>
      <c r="H66" t="s">
        <v>425</v>
      </c>
      <c r="I6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6" t="s">
        <v>918</v>
      </c>
      <c r="K66">
        <v>1.72E-2</v>
      </c>
      <c r="L66" t="s">
        <v>382</v>
      </c>
      <c r="M66">
        <v>0.06</v>
      </c>
      <c r="N66" t="s">
        <v>919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920</v>
      </c>
      <c r="T66" t="s">
        <v>921</v>
      </c>
      <c r="U66" t="s">
        <v>922</v>
      </c>
      <c r="V66">
        <v>-0.17630928000000001</v>
      </c>
      <c r="W66" t="s">
        <v>923</v>
      </c>
      <c r="X66" t="s">
        <v>924</v>
      </c>
    </row>
    <row r="67" spans="1:24" x14ac:dyDescent="0.25">
      <c r="A67" s="22">
        <v>44841</v>
      </c>
      <c r="B67" t="s">
        <v>925</v>
      </c>
      <c r="C67" t="s">
        <v>926</v>
      </c>
      <c r="D67">
        <v>0</v>
      </c>
      <c r="F67" t="s">
        <v>571</v>
      </c>
      <c r="G67" t="s">
        <v>810</v>
      </c>
      <c r="H67" t="s">
        <v>425</v>
      </c>
      <c r="I6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7" t="s">
        <v>927</v>
      </c>
      <c r="K67">
        <v>6.1999999999999998E-3</v>
      </c>
      <c r="L67" t="s">
        <v>382</v>
      </c>
      <c r="M67">
        <v>0.01</v>
      </c>
      <c r="N67" t="s">
        <v>928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929</v>
      </c>
      <c r="T67" t="s">
        <v>930</v>
      </c>
      <c r="U67" t="s">
        <v>931</v>
      </c>
      <c r="V67">
        <v>-256.18254467000003</v>
      </c>
      <c r="W67">
        <v>4</v>
      </c>
      <c r="X67" t="s">
        <v>422</v>
      </c>
    </row>
    <row r="68" spans="1:24" x14ac:dyDescent="0.25">
      <c r="A68" s="22">
        <v>44841</v>
      </c>
      <c r="B68" t="s">
        <v>932</v>
      </c>
      <c r="C68" t="s">
        <v>933</v>
      </c>
      <c r="D68">
        <v>0</v>
      </c>
      <c r="F68" t="s">
        <v>571</v>
      </c>
      <c r="G68" t="s">
        <v>810</v>
      </c>
      <c r="H68" t="s">
        <v>425</v>
      </c>
      <c r="I6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8" t="s">
        <v>934</v>
      </c>
      <c r="K68">
        <v>1.2999999999999999E-3</v>
      </c>
      <c r="L68" t="s">
        <v>382</v>
      </c>
      <c r="M68">
        <v>0.04</v>
      </c>
      <c r="N68" t="s">
        <v>935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936</v>
      </c>
      <c r="T68" t="s">
        <v>937</v>
      </c>
      <c r="U68" t="s">
        <v>938</v>
      </c>
      <c r="V68">
        <v>-6.4678462799999998</v>
      </c>
      <c r="W68">
        <v>39</v>
      </c>
      <c r="X68" t="s">
        <v>422</v>
      </c>
    </row>
    <row r="69" spans="1:24" x14ac:dyDescent="0.25">
      <c r="A69" s="22">
        <v>44841</v>
      </c>
      <c r="B69" t="s">
        <v>939</v>
      </c>
      <c r="C69" t="s">
        <v>940</v>
      </c>
      <c r="D69">
        <v>0</v>
      </c>
      <c r="F69" t="s">
        <v>571</v>
      </c>
      <c r="G69" t="s">
        <v>810</v>
      </c>
      <c r="H69" t="s">
        <v>425</v>
      </c>
      <c r="I6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9" t="s">
        <v>941</v>
      </c>
      <c r="K69">
        <v>1E-3</v>
      </c>
      <c r="L69" t="s">
        <v>382</v>
      </c>
      <c r="M69">
        <v>0</v>
      </c>
      <c r="N69" t="s">
        <v>942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943</v>
      </c>
      <c r="T69" t="s">
        <v>944</v>
      </c>
      <c r="U69" t="s">
        <v>945</v>
      </c>
      <c r="V69">
        <v>-95.588593959999997</v>
      </c>
      <c r="W69">
        <v>2</v>
      </c>
      <c r="X69" t="s">
        <v>422</v>
      </c>
    </row>
    <row r="70" spans="1:24" x14ac:dyDescent="0.25">
      <c r="A70" s="22">
        <v>44841</v>
      </c>
      <c r="B70" t="s">
        <v>946</v>
      </c>
      <c r="C70" t="s">
        <v>947</v>
      </c>
      <c r="D70">
        <v>0</v>
      </c>
      <c r="F70" t="s">
        <v>571</v>
      </c>
      <c r="G70" t="s">
        <v>810</v>
      </c>
      <c r="H70" t="s">
        <v>425</v>
      </c>
      <c r="I7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0" t="s">
        <v>948</v>
      </c>
      <c r="K70">
        <v>1.0699999999999999E-2</v>
      </c>
      <c r="L70" t="s">
        <v>382</v>
      </c>
      <c r="M70">
        <v>0.02</v>
      </c>
      <c r="N70" t="s">
        <v>949</v>
      </c>
      <c r="O70">
        <v>-0.1154</v>
      </c>
      <c r="P70">
        <v>-0.2409</v>
      </c>
      <c r="Q70">
        <v>-0.2737</v>
      </c>
      <c r="R70">
        <v>-0.46550000000000002</v>
      </c>
      <c r="S70" t="s">
        <v>950</v>
      </c>
      <c r="T70" t="s">
        <v>951</v>
      </c>
      <c r="U70" t="s">
        <v>952</v>
      </c>
      <c r="V70">
        <v>-27.769144650000001</v>
      </c>
      <c r="W70">
        <v>6</v>
      </c>
      <c r="X70" t="s">
        <v>422</v>
      </c>
    </row>
    <row r="71" spans="1:24" x14ac:dyDescent="0.25">
      <c r="A71" s="22">
        <v>44841</v>
      </c>
      <c r="B71" t="s">
        <v>953</v>
      </c>
      <c r="C71" t="s">
        <v>954</v>
      </c>
      <c r="D71">
        <v>0</v>
      </c>
      <c r="F71" t="s">
        <v>571</v>
      </c>
      <c r="G71" t="s">
        <v>810</v>
      </c>
      <c r="H71" t="s">
        <v>425</v>
      </c>
      <c r="I7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1" t="s">
        <v>955</v>
      </c>
      <c r="K71">
        <v>1.9E-3</v>
      </c>
      <c r="L71" t="s">
        <v>382</v>
      </c>
      <c r="M71">
        <v>4.53</v>
      </c>
      <c r="N71" t="s">
        <v>956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957</v>
      </c>
      <c r="T71" t="s">
        <v>958</v>
      </c>
      <c r="U71" t="s">
        <v>959</v>
      </c>
      <c r="V71">
        <v>-0.54992876000000002</v>
      </c>
      <c r="W71" t="s">
        <v>960</v>
      </c>
      <c r="X71" t="s">
        <v>422</v>
      </c>
    </row>
    <row r="72" spans="1:24" x14ac:dyDescent="0.25">
      <c r="A72" s="22">
        <v>44841</v>
      </c>
      <c r="B72" t="s">
        <v>961</v>
      </c>
      <c r="C72" t="s">
        <v>962</v>
      </c>
      <c r="D72">
        <v>0</v>
      </c>
      <c r="F72" t="s">
        <v>571</v>
      </c>
      <c r="G72" t="s">
        <v>810</v>
      </c>
      <c r="H72" t="s">
        <v>425</v>
      </c>
      <c r="I7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2" t="s">
        <v>963</v>
      </c>
      <c r="K72">
        <v>2.5600000000000001E-2</v>
      </c>
      <c r="L72" t="s">
        <v>382</v>
      </c>
      <c r="M72">
        <v>0.79</v>
      </c>
      <c r="N72" t="s">
        <v>964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965</v>
      </c>
      <c r="T72" t="s">
        <v>966</v>
      </c>
      <c r="U72" t="s">
        <v>967</v>
      </c>
      <c r="V72">
        <v>-3.1851951399999998</v>
      </c>
      <c r="W72">
        <v>29</v>
      </c>
      <c r="X72" t="s">
        <v>422</v>
      </c>
    </row>
    <row r="73" spans="1:24" x14ac:dyDescent="0.25">
      <c r="A73" s="22">
        <v>44841</v>
      </c>
      <c r="B73" t="s">
        <v>968</v>
      </c>
      <c r="C73" t="s">
        <v>969</v>
      </c>
      <c r="D73">
        <v>0</v>
      </c>
      <c r="F73" t="s">
        <v>571</v>
      </c>
      <c r="G73" t="s">
        <v>810</v>
      </c>
      <c r="H73" t="s">
        <v>425</v>
      </c>
      <c r="I7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3" t="s">
        <v>970</v>
      </c>
      <c r="K73">
        <v>5.7999999999999996E-3</v>
      </c>
      <c r="L73" t="s">
        <v>382</v>
      </c>
      <c r="M73">
        <v>0.05</v>
      </c>
      <c r="N73" t="s">
        <v>971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972</v>
      </c>
      <c r="T73" t="s">
        <v>973</v>
      </c>
      <c r="U73" t="s">
        <v>974</v>
      </c>
      <c r="V73">
        <v>-47.300055</v>
      </c>
      <c r="W73">
        <v>1</v>
      </c>
      <c r="X73" t="s">
        <v>422</v>
      </c>
    </row>
    <row r="74" spans="1:24" x14ac:dyDescent="0.25">
      <c r="A74" s="22">
        <v>44841</v>
      </c>
      <c r="B74" t="s">
        <v>975</v>
      </c>
      <c r="C74" t="s">
        <v>976</v>
      </c>
      <c r="D74">
        <v>0</v>
      </c>
      <c r="F74" t="s">
        <v>571</v>
      </c>
      <c r="G74" t="s">
        <v>810</v>
      </c>
      <c r="H74" t="s">
        <v>425</v>
      </c>
      <c r="I7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4" t="s">
        <v>977</v>
      </c>
      <c r="K74">
        <v>2.0999999999999999E-3</v>
      </c>
      <c r="L74" t="s">
        <v>382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978</v>
      </c>
      <c r="T74" t="s">
        <v>979</v>
      </c>
      <c r="U74" t="s">
        <v>980</v>
      </c>
      <c r="V74">
        <v>-2.3152010000000001E-2</v>
      </c>
      <c r="W74">
        <v>305</v>
      </c>
      <c r="X74" t="s">
        <v>422</v>
      </c>
    </row>
    <row r="75" spans="1:24" x14ac:dyDescent="0.25">
      <c r="A75" s="22">
        <v>44841</v>
      </c>
      <c r="B75" t="s">
        <v>981</v>
      </c>
      <c r="C75" t="s">
        <v>982</v>
      </c>
      <c r="D75">
        <v>0</v>
      </c>
      <c r="F75" t="s">
        <v>571</v>
      </c>
      <c r="G75" t="s">
        <v>810</v>
      </c>
      <c r="H75" t="s">
        <v>425</v>
      </c>
      <c r="I7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5" t="s">
        <v>983</v>
      </c>
      <c r="K75">
        <v>0</v>
      </c>
      <c r="L75" t="s">
        <v>382</v>
      </c>
      <c r="M75">
        <v>0</v>
      </c>
      <c r="N75" t="s">
        <v>984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985</v>
      </c>
      <c r="T75" t="s">
        <v>986</v>
      </c>
      <c r="U75" t="s">
        <v>987</v>
      </c>
      <c r="V75">
        <v>1.9548942899999999</v>
      </c>
      <c r="W75">
        <v>1</v>
      </c>
      <c r="X75" t="s">
        <v>422</v>
      </c>
    </row>
    <row r="76" spans="1:24" x14ac:dyDescent="0.25">
      <c r="A76" s="22">
        <v>44841</v>
      </c>
      <c r="B76" t="s">
        <v>988</v>
      </c>
      <c r="C76" t="s">
        <v>989</v>
      </c>
      <c r="D76">
        <v>0</v>
      </c>
      <c r="F76" t="s">
        <v>571</v>
      </c>
      <c r="G76" t="s">
        <v>810</v>
      </c>
      <c r="H76" t="s">
        <v>425</v>
      </c>
      <c r="I7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6" t="s">
        <v>990</v>
      </c>
      <c r="K76">
        <v>1.2500000000000001E-2</v>
      </c>
      <c r="M76">
        <v>1.77</v>
      </c>
      <c r="N76" t="s">
        <v>991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992</v>
      </c>
      <c r="T76" t="s">
        <v>993</v>
      </c>
      <c r="U76" t="s">
        <v>994</v>
      </c>
      <c r="V76">
        <v>-129.38338619000001</v>
      </c>
      <c r="W76">
        <v>653</v>
      </c>
      <c r="X76" t="s">
        <v>995</v>
      </c>
    </row>
    <row r="77" spans="1:24" x14ac:dyDescent="0.25">
      <c r="A77" s="22">
        <v>44841</v>
      </c>
      <c r="B77" t="s">
        <v>996</v>
      </c>
      <c r="C77" t="s">
        <v>997</v>
      </c>
      <c r="D77">
        <v>-2.8999999999999998E-3</v>
      </c>
      <c r="F77" t="s">
        <v>571</v>
      </c>
      <c r="G77" t="s">
        <v>810</v>
      </c>
      <c r="H77" t="s">
        <v>425</v>
      </c>
      <c r="I7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7" t="s">
        <v>998</v>
      </c>
      <c r="K77">
        <v>1.37E-2</v>
      </c>
      <c r="M77">
        <v>0.3</v>
      </c>
      <c r="N77" t="s">
        <v>999</v>
      </c>
      <c r="O77">
        <v>-8.6E-3</v>
      </c>
      <c r="P77">
        <v>-5.96E-2</v>
      </c>
      <c r="Q77">
        <v>-3.8800000000000001E-2</v>
      </c>
      <c r="R77">
        <v>-5.96E-2</v>
      </c>
      <c r="S77" t="s">
        <v>1000</v>
      </c>
      <c r="T77" t="s">
        <v>1001</v>
      </c>
      <c r="U77" t="s">
        <v>1002</v>
      </c>
      <c r="V77">
        <v>-1.84776E-2</v>
      </c>
      <c r="W77" t="s">
        <v>1003</v>
      </c>
      <c r="X77" t="s">
        <v>533</v>
      </c>
    </row>
    <row r="78" spans="1:24" x14ac:dyDescent="0.25">
      <c r="A78" s="22">
        <v>44841</v>
      </c>
      <c r="B78" t="s">
        <v>1004</v>
      </c>
      <c r="C78" t="s">
        <v>1005</v>
      </c>
      <c r="D78">
        <v>-2.8999999999999998E-3</v>
      </c>
      <c r="F78" t="s">
        <v>571</v>
      </c>
      <c r="G78" t="s">
        <v>810</v>
      </c>
      <c r="H78" t="s">
        <v>425</v>
      </c>
      <c r="I7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8" t="s">
        <v>1006</v>
      </c>
      <c r="K78">
        <v>3.49E-2</v>
      </c>
      <c r="M78">
        <v>0.1</v>
      </c>
      <c r="N78" t="s">
        <v>1007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1008</v>
      </c>
      <c r="T78" t="s">
        <v>1009</v>
      </c>
      <c r="U78" t="s">
        <v>1010</v>
      </c>
      <c r="V78">
        <v>-1.6074279499999999</v>
      </c>
      <c r="W78" t="s">
        <v>1011</v>
      </c>
      <c r="X78" t="s">
        <v>455</v>
      </c>
    </row>
    <row r="79" spans="1:24" x14ac:dyDescent="0.25">
      <c r="A79" s="22">
        <v>44841</v>
      </c>
      <c r="B79" t="s">
        <v>1012</v>
      </c>
      <c r="C79" t="s">
        <v>1013</v>
      </c>
      <c r="D79">
        <v>-3.5000000000000001E-3</v>
      </c>
      <c r="F79" t="s">
        <v>571</v>
      </c>
      <c r="G79" t="s">
        <v>810</v>
      </c>
      <c r="H79" t="s">
        <v>425</v>
      </c>
      <c r="I7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9" t="s">
        <v>1014</v>
      </c>
      <c r="K79">
        <v>2.29E-2</v>
      </c>
      <c r="L79" t="s">
        <v>382</v>
      </c>
      <c r="M79">
        <v>0.08</v>
      </c>
      <c r="N79" t="s">
        <v>1015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1016</v>
      </c>
      <c r="T79" t="s">
        <v>1017</v>
      </c>
      <c r="U79" t="s">
        <v>1018</v>
      </c>
      <c r="V79">
        <v>-16.8995772</v>
      </c>
      <c r="W79" t="s">
        <v>1019</v>
      </c>
      <c r="X79" t="s">
        <v>652</v>
      </c>
    </row>
    <row r="80" spans="1:24" x14ac:dyDescent="0.25">
      <c r="A80" s="22">
        <v>44841</v>
      </c>
      <c r="B80" t="s">
        <v>1020</v>
      </c>
      <c r="C80" t="s">
        <v>1021</v>
      </c>
      <c r="D80">
        <v>-5.3E-3</v>
      </c>
      <c r="F80" t="s">
        <v>571</v>
      </c>
      <c r="G80" t="s">
        <v>810</v>
      </c>
      <c r="H80" t="s">
        <v>425</v>
      </c>
      <c r="I8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0" t="s">
        <v>1022</v>
      </c>
      <c r="K80">
        <v>1.5599999999999999E-2</v>
      </c>
      <c r="L80" t="s">
        <v>382</v>
      </c>
      <c r="M80">
        <v>0.28000000000000003</v>
      </c>
      <c r="N80" t="s">
        <v>1023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1024</v>
      </c>
      <c r="T80" t="s">
        <v>1025</v>
      </c>
      <c r="U80" t="s">
        <v>1026</v>
      </c>
      <c r="V80">
        <v>-0.56558613000000002</v>
      </c>
      <c r="W80" t="s">
        <v>1027</v>
      </c>
      <c r="X80" t="s">
        <v>1028</v>
      </c>
    </row>
    <row r="81" spans="1:24" x14ac:dyDescent="0.25">
      <c r="A81" s="22">
        <v>44841</v>
      </c>
      <c r="B81" t="s">
        <v>1029</v>
      </c>
      <c r="C81" t="s">
        <v>1030</v>
      </c>
      <c r="D81">
        <v>-8.9999999999999993E-3</v>
      </c>
      <c r="F81" t="s">
        <v>571</v>
      </c>
      <c r="G81" t="s">
        <v>810</v>
      </c>
      <c r="H81" t="s">
        <v>425</v>
      </c>
      <c r="I8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1" t="s">
        <v>1031</v>
      </c>
      <c r="K81">
        <v>1.04E-2</v>
      </c>
      <c r="L81" t="s">
        <v>382</v>
      </c>
      <c r="M81">
        <v>0.52</v>
      </c>
      <c r="N81" t="s">
        <v>1032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1033</v>
      </c>
      <c r="T81" t="s">
        <v>1034</v>
      </c>
      <c r="U81" t="s">
        <v>1035</v>
      </c>
      <c r="V81">
        <v>-219.04169271000001</v>
      </c>
      <c r="W81">
        <v>207</v>
      </c>
      <c r="X81" t="s">
        <v>422</v>
      </c>
    </row>
    <row r="82" spans="1:24" x14ac:dyDescent="0.25">
      <c r="A82" s="22">
        <v>44841</v>
      </c>
      <c r="B82" t="s">
        <v>1036</v>
      </c>
      <c r="C82" t="s">
        <v>1037</v>
      </c>
      <c r="D82">
        <v>-1.0699999999999999E-2</v>
      </c>
      <c r="F82" t="s">
        <v>571</v>
      </c>
      <c r="G82" t="s">
        <v>810</v>
      </c>
      <c r="H82" t="s">
        <v>425</v>
      </c>
      <c r="I8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2" t="s">
        <v>1038</v>
      </c>
      <c r="K82">
        <v>1.29E-2</v>
      </c>
      <c r="L82" t="s">
        <v>382</v>
      </c>
      <c r="M82">
        <v>0.01</v>
      </c>
      <c r="N82" t="s">
        <v>1039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1040</v>
      </c>
      <c r="T82" t="s">
        <v>1041</v>
      </c>
      <c r="U82" t="s">
        <v>1042</v>
      </c>
      <c r="V82">
        <v>-40.315864419999997</v>
      </c>
      <c r="W82">
        <v>17</v>
      </c>
      <c r="X82" t="s">
        <v>422</v>
      </c>
    </row>
    <row r="83" spans="1:24" x14ac:dyDescent="0.25">
      <c r="A83" s="22">
        <v>44841</v>
      </c>
      <c r="B83" t="s">
        <v>1043</v>
      </c>
      <c r="C83" t="s">
        <v>1044</v>
      </c>
      <c r="D83">
        <v>-1.1599999999999999E-2</v>
      </c>
      <c r="F83" t="s">
        <v>571</v>
      </c>
      <c r="G83" t="s">
        <v>810</v>
      </c>
      <c r="H83" t="s">
        <v>425</v>
      </c>
      <c r="I8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3" t="s">
        <v>1045</v>
      </c>
      <c r="K83">
        <v>2.4E-2</v>
      </c>
      <c r="L83" t="s">
        <v>382</v>
      </c>
      <c r="M83">
        <v>0.18</v>
      </c>
      <c r="N83" t="s">
        <v>1046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1047</v>
      </c>
      <c r="T83" t="s">
        <v>1048</v>
      </c>
      <c r="U83" t="s">
        <v>1049</v>
      </c>
      <c r="V83">
        <v>-0.20684906</v>
      </c>
      <c r="W83" t="s">
        <v>1050</v>
      </c>
      <c r="X83" t="s">
        <v>897</v>
      </c>
    </row>
    <row r="84" spans="1:24" x14ac:dyDescent="0.25">
      <c r="A84" s="22">
        <v>44841</v>
      </c>
      <c r="B84" t="s">
        <v>1051</v>
      </c>
      <c r="C84" t="s">
        <v>1052</v>
      </c>
      <c r="D84">
        <v>-1.23E-2</v>
      </c>
      <c r="F84" t="s">
        <v>571</v>
      </c>
      <c r="G84" t="s">
        <v>810</v>
      </c>
      <c r="H84" t="s">
        <v>425</v>
      </c>
      <c r="I8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4" t="s">
        <v>1053</v>
      </c>
      <c r="K84">
        <v>2.46E-2</v>
      </c>
      <c r="L84" t="s">
        <v>382</v>
      </c>
      <c r="M84">
        <v>0.01</v>
      </c>
      <c r="N84" t="s">
        <v>1054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1055</v>
      </c>
      <c r="T84" t="s">
        <v>1056</v>
      </c>
      <c r="U84" t="s">
        <v>1057</v>
      </c>
      <c r="V84">
        <v>-0.33122533999999998</v>
      </c>
      <c r="W84" t="s">
        <v>1058</v>
      </c>
      <c r="X84" t="s">
        <v>1059</v>
      </c>
    </row>
    <row r="85" spans="1:24" x14ac:dyDescent="0.25">
      <c r="A85" s="22">
        <v>44841</v>
      </c>
      <c r="B85" t="s">
        <v>1060</v>
      </c>
      <c r="C85" t="s">
        <v>1061</v>
      </c>
      <c r="D85">
        <v>-1.37E-2</v>
      </c>
      <c r="F85" t="s">
        <v>571</v>
      </c>
      <c r="G85" t="s">
        <v>810</v>
      </c>
      <c r="H85" t="s">
        <v>425</v>
      </c>
      <c r="I8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5" t="s">
        <v>1062</v>
      </c>
      <c r="K85">
        <v>4.65E-2</v>
      </c>
      <c r="M85">
        <v>0.02</v>
      </c>
      <c r="N85" t="s">
        <v>1063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1064</v>
      </c>
      <c r="T85" t="s">
        <v>1065</v>
      </c>
      <c r="U85" t="s">
        <v>1066</v>
      </c>
      <c r="V85">
        <v>-1.797292E-2</v>
      </c>
      <c r="W85" t="s">
        <v>1067</v>
      </c>
      <c r="X85" t="s">
        <v>1068</v>
      </c>
    </row>
    <row r="86" spans="1:24" x14ac:dyDescent="0.25">
      <c r="A86" s="22">
        <v>44841</v>
      </c>
      <c r="B86" t="s">
        <v>1069</v>
      </c>
      <c r="C86" t="s">
        <v>1070</v>
      </c>
      <c r="D86">
        <v>-1.47E-2</v>
      </c>
      <c r="F86" t="s">
        <v>571</v>
      </c>
      <c r="G86" t="s">
        <v>810</v>
      </c>
      <c r="H86" t="s">
        <v>425</v>
      </c>
      <c r="I8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6" t="s">
        <v>1071</v>
      </c>
      <c r="K86">
        <v>3.61E-2</v>
      </c>
      <c r="L86" t="s">
        <v>382</v>
      </c>
      <c r="M86">
        <v>0.04</v>
      </c>
      <c r="N86" t="s">
        <v>1072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1073</v>
      </c>
      <c r="T86" t="s">
        <v>1074</v>
      </c>
      <c r="U86" t="s">
        <v>1075</v>
      </c>
      <c r="V86">
        <v>-1.3619329600000001</v>
      </c>
      <c r="W86" t="s">
        <v>1076</v>
      </c>
      <c r="X86" t="s">
        <v>1077</v>
      </c>
    </row>
    <row r="87" spans="1:24" x14ac:dyDescent="0.25">
      <c r="A87" s="22">
        <v>44841</v>
      </c>
      <c r="B87" t="s">
        <v>1078</v>
      </c>
      <c r="C87" t="s">
        <v>1079</v>
      </c>
      <c r="D87">
        <v>-1.78E-2</v>
      </c>
      <c r="F87" t="s">
        <v>571</v>
      </c>
      <c r="G87" t="s">
        <v>810</v>
      </c>
      <c r="H87" t="s">
        <v>425</v>
      </c>
      <c r="I8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7" t="s">
        <v>1080</v>
      </c>
      <c r="K87">
        <v>1.09E-2</v>
      </c>
      <c r="L87" t="s">
        <v>382</v>
      </c>
      <c r="M87">
        <v>0.02</v>
      </c>
      <c r="N87" t="s">
        <v>1081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1082</v>
      </c>
      <c r="T87" t="s">
        <v>1083</v>
      </c>
      <c r="U87" t="s">
        <v>1084</v>
      </c>
      <c r="V87">
        <v>-112.59351838000001</v>
      </c>
      <c r="W87">
        <v>60</v>
      </c>
      <c r="X87" t="s">
        <v>1085</v>
      </c>
    </row>
    <row r="88" spans="1:24" x14ac:dyDescent="0.25">
      <c r="A88" s="22">
        <v>44841</v>
      </c>
      <c r="B88" t="s">
        <v>1086</v>
      </c>
      <c r="C88" t="s">
        <v>1087</v>
      </c>
      <c r="D88">
        <v>-2.0500000000000001E-2</v>
      </c>
      <c r="F88" t="s">
        <v>571</v>
      </c>
      <c r="G88" t="s">
        <v>810</v>
      </c>
      <c r="H88" t="s">
        <v>425</v>
      </c>
      <c r="I8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8" t="s">
        <v>1088</v>
      </c>
      <c r="K88">
        <v>3.6799999999999999E-2</v>
      </c>
      <c r="L88" t="s">
        <v>382</v>
      </c>
      <c r="M88">
        <v>0.1</v>
      </c>
      <c r="N88" t="s">
        <v>1089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1090</v>
      </c>
      <c r="T88" t="s">
        <v>1091</v>
      </c>
      <c r="U88" t="s">
        <v>1092</v>
      </c>
      <c r="V88">
        <v>-0.25972065</v>
      </c>
      <c r="W88" t="s">
        <v>1093</v>
      </c>
      <c r="X88" t="s">
        <v>1094</v>
      </c>
    </row>
    <row r="89" spans="1:24" x14ac:dyDescent="0.25">
      <c r="A89" s="22">
        <v>44841</v>
      </c>
      <c r="B89" t="s">
        <v>1095</v>
      </c>
      <c r="C89" t="s">
        <v>1096</v>
      </c>
      <c r="D89">
        <v>-2.1100000000000001E-2</v>
      </c>
      <c r="F89" t="s">
        <v>571</v>
      </c>
      <c r="G89" t="s">
        <v>810</v>
      </c>
      <c r="H89" t="s">
        <v>425</v>
      </c>
      <c r="I8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9" t="s">
        <v>1097</v>
      </c>
      <c r="K89">
        <v>2.9499999999999998E-2</v>
      </c>
      <c r="L89" t="s">
        <v>382</v>
      </c>
      <c r="M89">
        <v>0.03</v>
      </c>
      <c r="N89" t="s">
        <v>1098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1099</v>
      </c>
      <c r="T89" t="s">
        <v>1100</v>
      </c>
      <c r="U89" t="s">
        <v>1101</v>
      </c>
      <c r="V89">
        <v>-0.62338936</v>
      </c>
      <c r="W89" t="s">
        <v>1102</v>
      </c>
      <c r="X89" t="s">
        <v>1103</v>
      </c>
    </row>
    <row r="90" spans="1:24" x14ac:dyDescent="0.25">
      <c r="A90" s="22">
        <v>44841</v>
      </c>
      <c r="B90" t="s">
        <v>1104</v>
      </c>
      <c r="C90" t="s">
        <v>1105</v>
      </c>
      <c r="D90">
        <v>-2.1399999999999999E-2</v>
      </c>
      <c r="F90" t="s">
        <v>571</v>
      </c>
      <c r="G90" t="s">
        <v>810</v>
      </c>
      <c r="H90" t="s">
        <v>425</v>
      </c>
      <c r="I9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0" t="s">
        <v>1106</v>
      </c>
      <c r="K90">
        <v>2.1399999999999999E-2</v>
      </c>
      <c r="L90" t="s">
        <v>382</v>
      </c>
      <c r="M90">
        <v>0.06</v>
      </c>
      <c r="N90" t="s">
        <v>1107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1108</v>
      </c>
      <c r="T90" t="s">
        <v>1109</v>
      </c>
      <c r="U90" t="s">
        <v>1110</v>
      </c>
      <c r="V90">
        <v>-0.62341124999999997</v>
      </c>
      <c r="W90" t="s">
        <v>1111</v>
      </c>
      <c r="X90" t="s">
        <v>1112</v>
      </c>
    </row>
    <row r="91" spans="1:24" x14ac:dyDescent="0.25">
      <c r="A91" s="22">
        <v>44841</v>
      </c>
      <c r="B91" t="s">
        <v>1113</v>
      </c>
      <c r="C91" t="s">
        <v>1114</v>
      </c>
      <c r="D91">
        <v>-2.5499999999999998E-2</v>
      </c>
      <c r="F91" t="s">
        <v>571</v>
      </c>
      <c r="G91" t="s">
        <v>810</v>
      </c>
      <c r="H91" t="s">
        <v>425</v>
      </c>
      <c r="I9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1" t="s">
        <v>1115</v>
      </c>
      <c r="K91">
        <v>5.2400000000000002E-2</v>
      </c>
      <c r="L91" t="s">
        <v>382</v>
      </c>
      <c r="M91">
        <v>0.11</v>
      </c>
      <c r="N91" t="s">
        <v>1116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1117</v>
      </c>
      <c r="T91" t="s">
        <v>1118</v>
      </c>
      <c r="U91" t="s">
        <v>1119</v>
      </c>
      <c r="V91">
        <v>-0.95199117</v>
      </c>
      <c r="W91" t="s">
        <v>1120</v>
      </c>
      <c r="X91" t="s">
        <v>524</v>
      </c>
    </row>
    <row r="92" spans="1:24" x14ac:dyDescent="0.25">
      <c r="A92" s="22">
        <v>44841</v>
      </c>
      <c r="B92" t="s">
        <v>1121</v>
      </c>
      <c r="C92" t="s">
        <v>1122</v>
      </c>
      <c r="D92">
        <v>-2.8400000000000002E-2</v>
      </c>
      <c r="F92" t="s">
        <v>571</v>
      </c>
      <c r="G92" t="s">
        <v>810</v>
      </c>
      <c r="H92" t="s">
        <v>425</v>
      </c>
      <c r="I9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2" t="s">
        <v>1123</v>
      </c>
      <c r="K92">
        <v>2.1999999999999999E-2</v>
      </c>
      <c r="L92" t="s">
        <v>382</v>
      </c>
      <c r="M92">
        <v>0.06</v>
      </c>
      <c r="N92" t="s">
        <v>1124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1125</v>
      </c>
      <c r="T92" t="s">
        <v>1126</v>
      </c>
      <c r="U92" t="s">
        <v>1127</v>
      </c>
      <c r="V92">
        <v>-129.30104901000001</v>
      </c>
      <c r="W92">
        <v>262</v>
      </c>
      <c r="X92" t="s">
        <v>1128</v>
      </c>
    </row>
    <row r="93" spans="1:24" x14ac:dyDescent="0.25">
      <c r="A93" s="22">
        <v>44841</v>
      </c>
      <c r="B93" t="s">
        <v>1129</v>
      </c>
      <c r="C93" t="s">
        <v>1130</v>
      </c>
      <c r="D93">
        <v>-2.86E-2</v>
      </c>
      <c r="F93" t="s">
        <v>571</v>
      </c>
      <c r="G93" t="s">
        <v>810</v>
      </c>
      <c r="H93" t="s">
        <v>425</v>
      </c>
      <c r="I9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3" t="s">
        <v>1131</v>
      </c>
      <c r="K93">
        <v>2.5399999999999999E-2</v>
      </c>
      <c r="L93" t="s">
        <v>382</v>
      </c>
      <c r="M93">
        <v>0.06</v>
      </c>
      <c r="N93" t="s">
        <v>1132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1133</v>
      </c>
      <c r="T93" t="s">
        <v>1134</v>
      </c>
      <c r="U93" t="s">
        <v>1135</v>
      </c>
      <c r="V93">
        <v>-20.196786899999999</v>
      </c>
      <c r="W93">
        <v>141</v>
      </c>
      <c r="X93" t="s">
        <v>1136</v>
      </c>
    </row>
    <row r="94" spans="1:24" x14ac:dyDescent="0.25">
      <c r="A94" s="22">
        <v>44841</v>
      </c>
      <c r="B94" t="s">
        <v>1137</v>
      </c>
      <c r="C94" t="s">
        <v>1138</v>
      </c>
      <c r="D94">
        <v>-2.93E-2</v>
      </c>
      <c r="F94" t="s">
        <v>571</v>
      </c>
      <c r="G94" t="s">
        <v>810</v>
      </c>
      <c r="H94" t="s">
        <v>425</v>
      </c>
      <c r="I9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4" t="s">
        <v>1139</v>
      </c>
      <c r="K94">
        <v>2.23E-2</v>
      </c>
      <c r="L94" t="s">
        <v>382</v>
      </c>
      <c r="M94">
        <v>0.02</v>
      </c>
      <c r="N94" t="s">
        <v>1140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1141</v>
      </c>
      <c r="T94" t="s">
        <v>1142</v>
      </c>
      <c r="U94" t="s">
        <v>1143</v>
      </c>
      <c r="V94">
        <v>-60.889004669999998</v>
      </c>
      <c r="W94">
        <v>56</v>
      </c>
      <c r="X94" t="s">
        <v>1144</v>
      </c>
    </row>
    <row r="95" spans="1:24" x14ac:dyDescent="0.25">
      <c r="A95" s="22">
        <v>44841</v>
      </c>
      <c r="B95" t="s">
        <v>1145</v>
      </c>
      <c r="C95" t="s">
        <v>1146</v>
      </c>
      <c r="D95">
        <v>-3.5299999999999998E-2</v>
      </c>
      <c r="F95" t="s">
        <v>571</v>
      </c>
      <c r="G95" t="s">
        <v>810</v>
      </c>
      <c r="H95" t="s">
        <v>425</v>
      </c>
      <c r="I9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5" t="s">
        <v>1147</v>
      </c>
      <c r="K95">
        <v>3.9E-2</v>
      </c>
      <c r="L95" t="s">
        <v>382</v>
      </c>
      <c r="M95">
        <v>0.41</v>
      </c>
      <c r="N95" t="s">
        <v>1148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1149</v>
      </c>
      <c r="T95" t="s">
        <v>1150</v>
      </c>
      <c r="U95" t="s">
        <v>1151</v>
      </c>
      <c r="V95">
        <v>-7.6113840499999998</v>
      </c>
      <c r="W95">
        <v>564</v>
      </c>
      <c r="X95" t="s">
        <v>1152</v>
      </c>
    </row>
    <row r="96" spans="1:24" x14ac:dyDescent="0.25">
      <c r="A96" s="22">
        <v>44841</v>
      </c>
      <c r="B96" t="s">
        <v>1153</v>
      </c>
      <c r="C96" t="s">
        <v>1154</v>
      </c>
      <c r="D96">
        <v>-3.9300000000000002E-2</v>
      </c>
      <c r="F96" t="s">
        <v>571</v>
      </c>
      <c r="G96" t="s">
        <v>810</v>
      </c>
      <c r="H96" t="s">
        <v>425</v>
      </c>
      <c r="I9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6" t="s">
        <v>1155</v>
      </c>
      <c r="K96">
        <v>4.1500000000000002E-2</v>
      </c>
      <c r="L96" t="s">
        <v>382</v>
      </c>
      <c r="M96">
        <v>0.03</v>
      </c>
      <c r="N96" t="s">
        <v>1156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1157</v>
      </c>
      <c r="T96" t="s">
        <v>1158</v>
      </c>
      <c r="U96" t="s">
        <v>1159</v>
      </c>
      <c r="V96">
        <v>-60.919019050000003</v>
      </c>
      <c r="W96">
        <v>25</v>
      </c>
      <c r="X96" t="s">
        <v>1160</v>
      </c>
    </row>
    <row r="97" spans="1:24" x14ac:dyDescent="0.25">
      <c r="A97" s="22">
        <v>44841</v>
      </c>
      <c r="B97" t="s">
        <v>1161</v>
      </c>
      <c r="C97" t="s">
        <v>1162</v>
      </c>
      <c r="D97">
        <v>-4.3799999999999999E-2</v>
      </c>
      <c r="F97" t="s">
        <v>571</v>
      </c>
      <c r="G97" t="s">
        <v>810</v>
      </c>
      <c r="H97" t="s">
        <v>425</v>
      </c>
      <c r="I9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7" t="s">
        <v>1163</v>
      </c>
      <c r="K97">
        <v>4.7399999999999998E-2</v>
      </c>
      <c r="L97" t="s">
        <v>382</v>
      </c>
      <c r="M97">
        <v>0.22</v>
      </c>
      <c r="N97" t="s">
        <v>1164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1165</v>
      </c>
      <c r="T97" t="s">
        <v>1166</v>
      </c>
      <c r="U97" t="s">
        <v>1167</v>
      </c>
      <c r="V97">
        <v>-133.40812498</v>
      </c>
      <c r="W97" t="s">
        <v>1168</v>
      </c>
      <c r="X97" t="s">
        <v>1169</v>
      </c>
    </row>
    <row r="98" spans="1:24" x14ac:dyDescent="0.25">
      <c r="A98" s="22">
        <v>44841</v>
      </c>
      <c r="B98" t="s">
        <v>1170</v>
      </c>
      <c r="C98" t="s">
        <v>1171</v>
      </c>
      <c r="D98">
        <v>-4.5699999999999998E-2</v>
      </c>
      <c r="F98" t="s">
        <v>571</v>
      </c>
      <c r="G98" t="s">
        <v>810</v>
      </c>
      <c r="H98" t="s">
        <v>425</v>
      </c>
      <c r="I9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8" t="s">
        <v>1172</v>
      </c>
      <c r="K98">
        <v>2.92E-2</v>
      </c>
      <c r="L98" t="s">
        <v>382</v>
      </c>
      <c r="M98">
        <v>0.52</v>
      </c>
      <c r="N98" t="s">
        <v>1173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1174</v>
      </c>
      <c r="T98" t="s">
        <v>1175</v>
      </c>
      <c r="U98" t="s">
        <v>1176</v>
      </c>
      <c r="V98">
        <v>-33.31542984</v>
      </c>
      <c r="W98">
        <v>990</v>
      </c>
      <c r="X98" t="s">
        <v>1177</v>
      </c>
    </row>
    <row r="99" spans="1:24" x14ac:dyDescent="0.25">
      <c r="A99" s="22">
        <v>44841</v>
      </c>
      <c r="B99" t="s">
        <v>1178</v>
      </c>
      <c r="C99" t="s">
        <v>1179</v>
      </c>
      <c r="D99">
        <v>-4.6800000000000001E-2</v>
      </c>
      <c r="F99" t="s">
        <v>571</v>
      </c>
      <c r="G99" t="s">
        <v>810</v>
      </c>
      <c r="H99" t="s">
        <v>425</v>
      </c>
      <c r="I9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9" t="s">
        <v>1180</v>
      </c>
      <c r="K99">
        <v>1.8599999999999998E-2</v>
      </c>
      <c r="L99" t="s">
        <v>382</v>
      </c>
      <c r="M99">
        <v>0.03</v>
      </c>
      <c r="N99" t="s">
        <v>1181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1182</v>
      </c>
      <c r="T99" t="s">
        <v>1183</v>
      </c>
      <c r="U99" t="s">
        <v>1184</v>
      </c>
      <c r="V99">
        <v>-132.34589213999999</v>
      </c>
      <c r="W99">
        <v>208</v>
      </c>
      <c r="X99" t="s">
        <v>1185</v>
      </c>
    </row>
    <row r="100" spans="1:24" x14ac:dyDescent="0.25">
      <c r="A100" s="22">
        <v>44841</v>
      </c>
      <c r="B100" t="s">
        <v>1186</v>
      </c>
      <c r="C100" t="s">
        <v>1187</v>
      </c>
      <c r="D100">
        <v>-5.0700000000000002E-2</v>
      </c>
      <c r="F100" t="s">
        <v>571</v>
      </c>
      <c r="G100" t="s">
        <v>810</v>
      </c>
      <c r="H100" t="s">
        <v>425</v>
      </c>
      <c r="I10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0" t="s">
        <v>1188</v>
      </c>
      <c r="K100">
        <v>7.2800000000000004E-2</v>
      </c>
      <c r="L100" t="s">
        <v>382</v>
      </c>
      <c r="M100">
        <v>0.16</v>
      </c>
      <c r="N100" t="s">
        <v>1189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1190</v>
      </c>
      <c r="T100" t="s">
        <v>1191</v>
      </c>
      <c r="U100" t="s">
        <v>1192</v>
      </c>
      <c r="V100">
        <v>-9.7584292900000005</v>
      </c>
      <c r="W100" t="s">
        <v>1193</v>
      </c>
      <c r="X100" t="s">
        <v>1194</v>
      </c>
    </row>
    <row r="101" spans="1:24" x14ac:dyDescent="0.25">
      <c r="A101" s="22">
        <v>44841</v>
      </c>
      <c r="B101" t="s">
        <v>1195</v>
      </c>
      <c r="C101" t="s">
        <v>1196</v>
      </c>
      <c r="D101">
        <v>-5.6800000000000003E-2</v>
      </c>
      <c r="F101" t="s">
        <v>571</v>
      </c>
      <c r="G101" t="s">
        <v>810</v>
      </c>
      <c r="H101" t="s">
        <v>425</v>
      </c>
      <c r="I10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1" t="s">
        <v>1197</v>
      </c>
      <c r="K101">
        <v>3.4200000000000001E-2</v>
      </c>
      <c r="M101">
        <v>0.04</v>
      </c>
      <c r="N101" t="s">
        <v>1198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1199</v>
      </c>
      <c r="T101" t="s">
        <v>1200</v>
      </c>
      <c r="U101" t="s">
        <v>1201</v>
      </c>
      <c r="V101">
        <v>-164.30778362999999</v>
      </c>
      <c r="W101">
        <v>187</v>
      </c>
      <c r="X101" t="s">
        <v>1202</v>
      </c>
    </row>
    <row r="102" spans="1:24" x14ac:dyDescent="0.25">
      <c r="A102" s="22">
        <v>44841</v>
      </c>
      <c r="B102" t="s">
        <v>1203</v>
      </c>
      <c r="C102" t="s">
        <v>1204</v>
      </c>
      <c r="D102">
        <v>-0.1026</v>
      </c>
      <c r="F102" t="s">
        <v>571</v>
      </c>
      <c r="G102" t="s">
        <v>810</v>
      </c>
      <c r="H102" t="s">
        <v>425</v>
      </c>
      <c r="I10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2" t="s">
        <v>1205</v>
      </c>
      <c r="K102">
        <v>3.8199999999999998E-2</v>
      </c>
      <c r="M102">
        <v>1.04</v>
      </c>
      <c r="N102" t="s">
        <v>1206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1207</v>
      </c>
      <c r="T102" t="s">
        <v>1208</v>
      </c>
      <c r="U102" t="s">
        <v>1209</v>
      </c>
      <c r="V102">
        <v>-107.65293165</v>
      </c>
      <c r="W102" t="s">
        <v>1210</v>
      </c>
      <c r="X102" t="s">
        <v>1211</v>
      </c>
    </row>
    <row r="103" spans="1:24" x14ac:dyDescent="0.25">
      <c r="A103" s="22">
        <v>44841</v>
      </c>
      <c r="B103" t="s">
        <v>1212</v>
      </c>
      <c r="C103" t="s">
        <v>1213</v>
      </c>
      <c r="D103">
        <v>-7.3000000000000001E-3</v>
      </c>
      <c r="F103" t="s">
        <v>571</v>
      </c>
      <c r="G103" t="s">
        <v>810</v>
      </c>
      <c r="H103" t="s">
        <v>571</v>
      </c>
      <c r="I103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3" t="s">
        <v>1214</v>
      </c>
      <c r="K103">
        <v>2.1000000000000001E-2</v>
      </c>
      <c r="L103" t="s">
        <v>382</v>
      </c>
      <c r="M103">
        <v>0.08</v>
      </c>
      <c r="N103" t="s">
        <v>1215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1216</v>
      </c>
      <c r="T103" t="s">
        <v>1217</v>
      </c>
      <c r="U103" t="s">
        <v>1218</v>
      </c>
      <c r="V103">
        <v>-0.30833850000000002</v>
      </c>
      <c r="W103" t="s">
        <v>1219</v>
      </c>
      <c r="X103" t="s">
        <v>1220</v>
      </c>
    </row>
    <row r="104" spans="1:24" x14ac:dyDescent="0.25">
      <c r="A104" s="22">
        <v>44841</v>
      </c>
      <c r="B104" t="s">
        <v>1221</v>
      </c>
      <c r="C104" t="s">
        <v>1222</v>
      </c>
      <c r="D104">
        <v>-5.6000000000000001E-2</v>
      </c>
      <c r="F104" t="s">
        <v>571</v>
      </c>
      <c r="G104" t="s">
        <v>810</v>
      </c>
      <c r="H104" t="s">
        <v>571</v>
      </c>
      <c r="I104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4" t="s">
        <v>1223</v>
      </c>
      <c r="K104">
        <v>2.3900000000000001E-2</v>
      </c>
      <c r="L104" t="s">
        <v>382</v>
      </c>
      <c r="M104">
        <v>0</v>
      </c>
      <c r="N104" t="s">
        <v>1224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1225</v>
      </c>
      <c r="T104" t="s">
        <v>1226</v>
      </c>
      <c r="U104" t="s">
        <v>1227</v>
      </c>
      <c r="V104">
        <v>-5.5943447400000004</v>
      </c>
      <c r="W104">
        <v>26</v>
      </c>
      <c r="X104" t="s">
        <v>1228</v>
      </c>
    </row>
    <row r="105" spans="1:24" x14ac:dyDescent="0.25">
      <c r="A105" s="22">
        <v>44841</v>
      </c>
      <c r="B105" t="s">
        <v>1229</v>
      </c>
      <c r="C105" t="s">
        <v>1230</v>
      </c>
      <c r="D105">
        <v>4.2099999999999999E-2</v>
      </c>
      <c r="F105" t="s">
        <v>466</v>
      </c>
      <c r="G105" t="s">
        <v>466</v>
      </c>
      <c r="H105" t="s">
        <v>380</v>
      </c>
      <c r="I105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5" t="s">
        <v>1231</v>
      </c>
      <c r="K105">
        <v>2.5399999999999999E-2</v>
      </c>
      <c r="M105">
        <v>0.2</v>
      </c>
      <c r="N105" t="s">
        <v>1232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1233</v>
      </c>
      <c r="T105" t="s">
        <v>1234</v>
      </c>
      <c r="U105" t="s">
        <v>1235</v>
      </c>
      <c r="V105">
        <v>18.893836950000001</v>
      </c>
      <c r="W105" t="s">
        <v>1236</v>
      </c>
      <c r="X105" t="s">
        <v>1237</v>
      </c>
    </row>
    <row r="106" spans="1:24" x14ac:dyDescent="0.25">
      <c r="A106" s="22">
        <v>44841</v>
      </c>
      <c r="B106" t="s">
        <v>1238</v>
      </c>
      <c r="C106" t="s">
        <v>1239</v>
      </c>
      <c r="D106">
        <v>3.6900000000000002E-2</v>
      </c>
      <c r="F106" t="s">
        <v>466</v>
      </c>
      <c r="G106" t="s">
        <v>466</v>
      </c>
      <c r="H106" t="s">
        <v>380</v>
      </c>
      <c r="I106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6" t="s">
        <v>1240</v>
      </c>
      <c r="K106">
        <v>1.44E-2</v>
      </c>
      <c r="L106" t="s">
        <v>382</v>
      </c>
      <c r="M106">
        <v>0</v>
      </c>
      <c r="N106" t="s">
        <v>1241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1242</v>
      </c>
      <c r="T106" t="s">
        <v>1243</v>
      </c>
      <c r="U106" t="s">
        <v>1244</v>
      </c>
      <c r="V106">
        <v>1.0059183899999999</v>
      </c>
      <c r="W106" t="s">
        <v>1245</v>
      </c>
      <c r="X106" t="s">
        <v>1246</v>
      </c>
    </row>
    <row r="107" spans="1:24" x14ac:dyDescent="0.25">
      <c r="A107" s="22">
        <v>44841</v>
      </c>
      <c r="B107" t="s">
        <v>1247</v>
      </c>
      <c r="C107" t="s">
        <v>1248</v>
      </c>
      <c r="D107">
        <v>4.7000000000000002E-3</v>
      </c>
      <c r="F107" t="s">
        <v>466</v>
      </c>
      <c r="G107" t="s">
        <v>466</v>
      </c>
      <c r="H107" t="s">
        <v>380</v>
      </c>
      <c r="I107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7" t="s">
        <v>1249</v>
      </c>
      <c r="K107">
        <v>1.35E-2</v>
      </c>
      <c r="L107" t="s">
        <v>382</v>
      </c>
      <c r="M107">
        <v>0</v>
      </c>
      <c r="N107" t="s">
        <v>1250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1251</v>
      </c>
      <c r="T107" t="s">
        <v>1252</v>
      </c>
      <c r="U107" t="s">
        <v>1253</v>
      </c>
      <c r="V107">
        <v>1.0646279999999999E-2</v>
      </c>
      <c r="W107" t="s">
        <v>1254</v>
      </c>
      <c r="X107" t="s">
        <v>422</v>
      </c>
    </row>
    <row r="108" spans="1:24" x14ac:dyDescent="0.25">
      <c r="A108" s="22">
        <v>44841</v>
      </c>
      <c r="B108" t="s">
        <v>1255</v>
      </c>
      <c r="C108" t="s">
        <v>1256</v>
      </c>
      <c r="D108">
        <v>-5.9999999999999995E-4</v>
      </c>
      <c r="F108" t="s">
        <v>466</v>
      </c>
      <c r="G108" t="s">
        <v>466</v>
      </c>
      <c r="H108" t="s">
        <v>380</v>
      </c>
      <c r="I108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8" t="s">
        <v>1257</v>
      </c>
      <c r="K108">
        <v>0.02</v>
      </c>
      <c r="L108" t="s">
        <v>382</v>
      </c>
      <c r="M108">
        <v>0.01</v>
      </c>
      <c r="N108" t="s">
        <v>1258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1259</v>
      </c>
      <c r="T108" t="s">
        <v>1260</v>
      </c>
      <c r="U108" t="s">
        <v>1261</v>
      </c>
      <c r="V108">
        <v>0.83043743000000003</v>
      </c>
      <c r="W108" t="s">
        <v>1262</v>
      </c>
      <c r="X108" t="s">
        <v>1263</v>
      </c>
    </row>
    <row r="109" spans="1:24" x14ac:dyDescent="0.25">
      <c r="A109" s="22">
        <v>44841</v>
      </c>
      <c r="B109" t="s">
        <v>1264</v>
      </c>
      <c r="C109" t="s">
        <v>1265</v>
      </c>
      <c r="D109">
        <v>-5.4000000000000003E-3</v>
      </c>
      <c r="F109" t="s">
        <v>466</v>
      </c>
      <c r="G109" t="s">
        <v>466</v>
      </c>
      <c r="H109" t="s">
        <v>380</v>
      </c>
      <c r="I109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9" t="s">
        <v>1266</v>
      </c>
      <c r="K109">
        <v>1.1299999999999999E-2</v>
      </c>
      <c r="L109" t="s">
        <v>382</v>
      </c>
      <c r="M109">
        <v>2.64</v>
      </c>
      <c r="N109" t="s">
        <v>1267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1268</v>
      </c>
      <c r="T109" t="s">
        <v>1269</v>
      </c>
      <c r="U109" t="s">
        <v>1270</v>
      </c>
      <c r="V109">
        <v>6.2694282599999998</v>
      </c>
      <c r="W109" t="s">
        <v>1271</v>
      </c>
      <c r="X109" t="s">
        <v>1272</v>
      </c>
    </row>
    <row r="110" spans="1:24" x14ac:dyDescent="0.25">
      <c r="A110" s="22">
        <v>44841</v>
      </c>
      <c r="B110" t="s">
        <v>1273</v>
      </c>
      <c r="C110" t="s">
        <v>1274</v>
      </c>
      <c r="D110">
        <v>8.2000000000000007E-3</v>
      </c>
      <c r="F110" t="s">
        <v>466</v>
      </c>
      <c r="G110" t="s">
        <v>466</v>
      </c>
      <c r="H110" t="s">
        <v>425</v>
      </c>
      <c r="I110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0" t="s">
        <v>1275</v>
      </c>
      <c r="K110">
        <v>2.6599999999999999E-2</v>
      </c>
      <c r="M110">
        <v>0.47</v>
      </c>
      <c r="N110" t="s">
        <v>1276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1277</v>
      </c>
      <c r="T110" t="s">
        <v>1278</v>
      </c>
      <c r="U110" t="s">
        <v>1279</v>
      </c>
      <c r="V110">
        <v>0.33792907</v>
      </c>
      <c r="W110" t="s">
        <v>1280</v>
      </c>
      <c r="X110" t="s">
        <v>1281</v>
      </c>
    </row>
    <row r="111" spans="1:24" x14ac:dyDescent="0.25">
      <c r="A111" s="22">
        <v>44841</v>
      </c>
      <c r="B111" t="s">
        <v>1282</v>
      </c>
      <c r="C111" t="s">
        <v>1283</v>
      </c>
      <c r="D111">
        <v>8.0000000000000004E-4</v>
      </c>
      <c r="F111" t="s">
        <v>466</v>
      </c>
      <c r="G111" t="s">
        <v>466</v>
      </c>
      <c r="H111" t="s">
        <v>425</v>
      </c>
      <c r="I111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1" t="s">
        <v>1284</v>
      </c>
      <c r="K111">
        <v>3.3399999999999999E-2</v>
      </c>
      <c r="M111">
        <v>0.02</v>
      </c>
      <c r="N111" t="s">
        <v>1285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1286</v>
      </c>
      <c r="T111" t="s">
        <v>1287</v>
      </c>
      <c r="U111" t="s">
        <v>1288</v>
      </c>
      <c r="V111">
        <v>6.5925214099999998</v>
      </c>
      <c r="W111">
        <v>117</v>
      </c>
      <c r="X111" t="s">
        <v>924</v>
      </c>
    </row>
    <row r="112" spans="1:24" x14ac:dyDescent="0.25">
      <c r="A112" s="22">
        <v>44841</v>
      </c>
      <c r="B112" t="s">
        <v>1289</v>
      </c>
      <c r="C112" t="s">
        <v>1290</v>
      </c>
      <c r="D112">
        <v>-4.0000000000000002E-4</v>
      </c>
      <c r="F112" t="s">
        <v>466</v>
      </c>
      <c r="G112" t="s">
        <v>466</v>
      </c>
      <c r="H112" t="s">
        <v>425</v>
      </c>
      <c r="I112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2" t="s">
        <v>1291</v>
      </c>
      <c r="K112">
        <v>2.5999999999999999E-2</v>
      </c>
      <c r="L112" t="s">
        <v>382</v>
      </c>
      <c r="M112">
        <v>0.4</v>
      </c>
      <c r="N112" t="s">
        <v>1292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1293</v>
      </c>
      <c r="T112" t="s">
        <v>1294</v>
      </c>
      <c r="U112" t="s">
        <v>1295</v>
      </c>
      <c r="V112">
        <v>2.55592671</v>
      </c>
      <c r="W112" t="s">
        <v>1296</v>
      </c>
      <c r="X112" t="s">
        <v>1297</v>
      </c>
    </row>
    <row r="113" spans="1:24" x14ac:dyDescent="0.25">
      <c r="A113" s="22">
        <v>44841</v>
      </c>
      <c r="B113" t="s">
        <v>1298</v>
      </c>
      <c r="C113" t="s">
        <v>1299</v>
      </c>
      <c r="D113">
        <v>-9.9000000000000008E-3</v>
      </c>
      <c r="F113" t="s">
        <v>810</v>
      </c>
      <c r="G113" t="s">
        <v>810</v>
      </c>
      <c r="H113" t="s">
        <v>425</v>
      </c>
      <c r="I113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3" t="s">
        <v>1300</v>
      </c>
      <c r="K113">
        <v>2.0199999999999999E-2</v>
      </c>
      <c r="L113" t="s">
        <v>382</v>
      </c>
      <c r="M113">
        <v>7.0000000000000007E-2</v>
      </c>
      <c r="N113" t="s">
        <v>1301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1302</v>
      </c>
      <c r="T113" t="s">
        <v>1303</v>
      </c>
      <c r="U113" t="s">
        <v>1304</v>
      </c>
      <c r="V113">
        <v>-0.23715665999999999</v>
      </c>
      <c r="W113" t="s">
        <v>1305</v>
      </c>
      <c r="X113" t="s">
        <v>1306</v>
      </c>
    </row>
    <row r="114" spans="1:24" x14ac:dyDescent="0.25">
      <c r="A114" s="22">
        <v>44841</v>
      </c>
      <c r="B114" t="s">
        <v>1307</v>
      </c>
      <c r="C114" t="s">
        <v>1308</v>
      </c>
      <c r="D114">
        <v>-1.4800000000000001E-2</v>
      </c>
      <c r="F114" t="s">
        <v>810</v>
      </c>
      <c r="G114" t="s">
        <v>810</v>
      </c>
      <c r="H114" t="s">
        <v>425</v>
      </c>
      <c r="I114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4" t="s">
        <v>1309</v>
      </c>
      <c r="K114">
        <v>2.7900000000000001E-2</v>
      </c>
      <c r="L114" t="s">
        <v>382</v>
      </c>
      <c r="M114">
        <v>0.35</v>
      </c>
      <c r="N114" t="s">
        <v>1310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1311</v>
      </c>
      <c r="T114" t="s">
        <v>1312</v>
      </c>
      <c r="U114" t="s">
        <v>1313</v>
      </c>
      <c r="V114">
        <v>-1.41915061</v>
      </c>
      <c r="W114" t="s">
        <v>1314</v>
      </c>
      <c r="X114" t="s">
        <v>1315</v>
      </c>
    </row>
    <row r="115" spans="1:24" x14ac:dyDescent="0.25">
      <c r="A115" s="22">
        <v>44841</v>
      </c>
      <c r="B115" t="s">
        <v>1316</v>
      </c>
      <c r="C115" t="s">
        <v>1317</v>
      </c>
      <c r="D115">
        <v>-1.8599999999999998E-2</v>
      </c>
      <c r="F115" t="s">
        <v>810</v>
      </c>
      <c r="G115" t="s">
        <v>810</v>
      </c>
      <c r="H115" t="s">
        <v>425</v>
      </c>
      <c r="I115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5" t="s">
        <v>1318</v>
      </c>
      <c r="K115">
        <v>2.7199999999999998E-2</v>
      </c>
      <c r="L115" t="s">
        <v>382</v>
      </c>
      <c r="M115">
        <v>0.04</v>
      </c>
      <c r="N115" t="s">
        <v>1319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1320</v>
      </c>
      <c r="T115" t="s">
        <v>1321</v>
      </c>
      <c r="U115" t="s">
        <v>1322</v>
      </c>
      <c r="V115">
        <v>-0.47826880999999999</v>
      </c>
      <c r="W115" t="s">
        <v>1323</v>
      </c>
      <c r="X115" t="s">
        <v>1324</v>
      </c>
    </row>
    <row r="116" spans="1:24" x14ac:dyDescent="0.25">
      <c r="A116" s="22">
        <v>44841</v>
      </c>
      <c r="B116" t="s">
        <v>1325</v>
      </c>
      <c r="C116" t="s">
        <v>1326</v>
      </c>
      <c r="D116">
        <v>-2.2200000000000001E-2</v>
      </c>
      <c r="F116" t="s">
        <v>810</v>
      </c>
      <c r="G116" t="s">
        <v>810</v>
      </c>
      <c r="H116" t="s">
        <v>425</v>
      </c>
      <c r="I116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6" t="s">
        <v>1327</v>
      </c>
      <c r="K116">
        <v>2.2100000000000002E-2</v>
      </c>
      <c r="L116" t="s">
        <v>382</v>
      </c>
      <c r="M116">
        <v>0.02</v>
      </c>
      <c r="N116" t="s">
        <v>1328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1329</v>
      </c>
      <c r="T116" t="s">
        <v>1330</v>
      </c>
      <c r="U116" t="s">
        <v>1331</v>
      </c>
      <c r="V116">
        <v>-62.847231559999997</v>
      </c>
      <c r="W116">
        <v>334</v>
      </c>
      <c r="X116" t="s">
        <v>1332</v>
      </c>
    </row>
    <row r="117" spans="1:24" x14ac:dyDescent="0.25">
      <c r="A117" s="22">
        <v>44841</v>
      </c>
      <c r="B117" t="s">
        <v>1333</v>
      </c>
      <c r="C117" t="s">
        <v>1334</v>
      </c>
      <c r="D117">
        <v>-3.4099999999999998E-2</v>
      </c>
      <c r="F117" t="s">
        <v>810</v>
      </c>
      <c r="G117" t="s">
        <v>810</v>
      </c>
      <c r="H117" t="s">
        <v>425</v>
      </c>
      <c r="I117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7" t="s">
        <v>1335</v>
      </c>
      <c r="K117">
        <v>4.82E-2</v>
      </c>
      <c r="L117" t="s">
        <v>382</v>
      </c>
      <c r="M117">
        <v>0.22</v>
      </c>
      <c r="N117" t="s">
        <v>1336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1337</v>
      </c>
      <c r="T117" t="s">
        <v>1338</v>
      </c>
      <c r="U117" t="s">
        <v>1339</v>
      </c>
      <c r="V117">
        <v>-6.8681273200000001</v>
      </c>
      <c r="W117">
        <v>882</v>
      </c>
      <c r="X117" t="s">
        <v>1340</v>
      </c>
    </row>
    <row r="118" spans="1:24" x14ac:dyDescent="0.25">
      <c r="A118" s="22">
        <v>44841</v>
      </c>
      <c r="B118" t="s">
        <v>1341</v>
      </c>
      <c r="C118" t="s">
        <v>1342</v>
      </c>
      <c r="D118">
        <v>-3.78E-2</v>
      </c>
      <c r="F118" t="s">
        <v>810</v>
      </c>
      <c r="G118" t="s">
        <v>810</v>
      </c>
      <c r="H118" t="s">
        <v>425</v>
      </c>
      <c r="I118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8" t="s">
        <v>1343</v>
      </c>
      <c r="K118">
        <v>2.6800000000000001E-2</v>
      </c>
      <c r="M118">
        <v>0.11</v>
      </c>
      <c r="N118" t="s">
        <v>1344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1345</v>
      </c>
      <c r="T118" t="s">
        <v>1346</v>
      </c>
      <c r="U118" t="s">
        <v>1347</v>
      </c>
      <c r="V118">
        <v>-67.197077219999997</v>
      </c>
      <c r="W118" t="s">
        <v>1348</v>
      </c>
      <c r="X118" t="s">
        <v>1349</v>
      </c>
    </row>
    <row r="119" spans="1:24" x14ac:dyDescent="0.25">
      <c r="A119" s="22">
        <v>44841</v>
      </c>
      <c r="B119" t="s">
        <v>1350</v>
      </c>
      <c r="C119" t="s">
        <v>1351</v>
      </c>
      <c r="D119">
        <v>-6.6100000000000006E-2</v>
      </c>
      <c r="F119" t="s">
        <v>810</v>
      </c>
      <c r="G119" t="s">
        <v>810</v>
      </c>
      <c r="H119" t="s">
        <v>425</v>
      </c>
      <c r="I119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9" t="s">
        <v>1352</v>
      </c>
      <c r="K119">
        <v>6.1499999999999999E-2</v>
      </c>
      <c r="L119" t="s">
        <v>382</v>
      </c>
      <c r="M119">
        <v>0.25</v>
      </c>
      <c r="N119" t="s">
        <v>1353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1354</v>
      </c>
      <c r="T119" t="s">
        <v>1355</v>
      </c>
      <c r="U119" t="s">
        <v>1356</v>
      </c>
      <c r="V119">
        <v>-17.130689629999999</v>
      </c>
      <c r="W119" t="s">
        <v>1357</v>
      </c>
      <c r="X119" t="s">
        <v>1358</v>
      </c>
    </row>
    <row r="120" spans="1:24" x14ac:dyDescent="0.25">
      <c r="A120" s="22">
        <v>44841</v>
      </c>
      <c r="B120" t="s">
        <v>1359</v>
      </c>
      <c r="C120" t="s">
        <v>1360</v>
      </c>
      <c r="D120">
        <v>-1.26E-2</v>
      </c>
      <c r="F120" t="s">
        <v>810</v>
      </c>
      <c r="G120" t="s">
        <v>810</v>
      </c>
      <c r="H120" t="s">
        <v>571</v>
      </c>
      <c r="I12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0" t="s">
        <v>1361</v>
      </c>
      <c r="K120">
        <v>1.5900000000000001E-2</v>
      </c>
      <c r="M120">
        <v>0.06</v>
      </c>
      <c r="N120" t="s">
        <v>1362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1363</v>
      </c>
      <c r="T120" t="s">
        <v>1364</v>
      </c>
      <c r="U120" t="s">
        <v>1365</v>
      </c>
      <c r="V120">
        <v>-30.935189470000001</v>
      </c>
      <c r="W120">
        <v>215</v>
      </c>
      <c r="X120" t="s">
        <v>1366</v>
      </c>
    </row>
    <row r="121" spans="1:24" x14ac:dyDescent="0.25">
      <c r="A121" s="22">
        <v>44841</v>
      </c>
      <c r="B121" t="s">
        <v>1367</v>
      </c>
      <c r="C121" t="s">
        <v>1368</v>
      </c>
      <c r="D121">
        <v>-1.7399999999999999E-2</v>
      </c>
      <c r="F121" t="s">
        <v>810</v>
      </c>
      <c r="G121" t="s">
        <v>810</v>
      </c>
      <c r="H121" t="s">
        <v>571</v>
      </c>
      <c r="I12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1" t="s">
        <v>1369</v>
      </c>
      <c r="K121">
        <v>3.5999999999999997E-2</v>
      </c>
      <c r="L121" t="s">
        <v>382</v>
      </c>
      <c r="M121">
        <v>0.06</v>
      </c>
      <c r="N121" t="s">
        <v>1370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1371</v>
      </c>
      <c r="T121" t="s">
        <v>1372</v>
      </c>
      <c r="U121" t="s">
        <v>1373</v>
      </c>
      <c r="V121">
        <v>-0.22973704</v>
      </c>
      <c r="W121" t="s">
        <v>1374</v>
      </c>
      <c r="X121" t="s">
        <v>1375</v>
      </c>
    </row>
    <row r="122" spans="1:24" x14ac:dyDescent="0.25">
      <c r="A122" s="22">
        <v>44841</v>
      </c>
      <c r="B122" t="s">
        <v>1376</v>
      </c>
      <c r="C122" t="s">
        <v>1377</v>
      </c>
      <c r="D122">
        <v>-1.9E-2</v>
      </c>
      <c r="F122" t="s">
        <v>810</v>
      </c>
      <c r="G122" t="s">
        <v>810</v>
      </c>
      <c r="H122" t="s">
        <v>571</v>
      </c>
      <c r="I12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2" t="s">
        <v>1378</v>
      </c>
      <c r="K122">
        <v>6.0000000000000001E-3</v>
      </c>
      <c r="L122" t="s">
        <v>382</v>
      </c>
      <c r="M122">
        <v>0.01</v>
      </c>
      <c r="N122" t="s">
        <v>1379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1380</v>
      </c>
      <c r="T122" t="s">
        <v>1381</v>
      </c>
      <c r="U122" t="s">
        <v>1382</v>
      </c>
      <c r="V122">
        <v>-20.470849439999999</v>
      </c>
      <c r="W122">
        <v>29</v>
      </c>
      <c r="X122" t="s">
        <v>1383</v>
      </c>
    </row>
    <row r="123" spans="1:24" x14ac:dyDescent="0.25">
      <c r="A123" s="22">
        <v>44841</v>
      </c>
      <c r="B123" t="s">
        <v>1384</v>
      </c>
      <c r="C123" t="s">
        <v>1385</v>
      </c>
      <c r="D123">
        <v>-2.3599999999999999E-2</v>
      </c>
      <c r="F123" t="s">
        <v>810</v>
      </c>
      <c r="G123" t="s">
        <v>810</v>
      </c>
      <c r="H123" t="s">
        <v>571</v>
      </c>
      <c r="I123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3" t="s">
        <v>1386</v>
      </c>
      <c r="K123">
        <v>3.7000000000000002E-3</v>
      </c>
      <c r="L123" t="s">
        <v>382</v>
      </c>
      <c r="M123">
        <v>0.3</v>
      </c>
      <c r="N123" t="s">
        <v>1387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1388</v>
      </c>
      <c r="T123" t="s">
        <v>1389</v>
      </c>
      <c r="U123" t="s">
        <v>1390</v>
      </c>
      <c r="V123">
        <v>-5.4664855299999999</v>
      </c>
      <c r="W123">
        <v>67</v>
      </c>
      <c r="X123" t="s">
        <v>422</v>
      </c>
    </row>
    <row r="124" spans="1:24" x14ac:dyDescent="0.25">
      <c r="A124" s="22">
        <v>44841</v>
      </c>
      <c r="B124" t="s">
        <v>1391</v>
      </c>
      <c r="C124" t="s">
        <v>1392</v>
      </c>
      <c r="D124">
        <v>-2.63E-2</v>
      </c>
      <c r="F124" t="s">
        <v>810</v>
      </c>
      <c r="G124" t="s">
        <v>810</v>
      </c>
      <c r="H124" t="s">
        <v>571</v>
      </c>
      <c r="I124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4" t="s">
        <v>1393</v>
      </c>
      <c r="K124">
        <v>1.7899999999999999E-2</v>
      </c>
      <c r="L124" t="s">
        <v>382</v>
      </c>
      <c r="M124">
        <v>0.2</v>
      </c>
      <c r="N124" t="s">
        <v>1394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1395</v>
      </c>
      <c r="T124" t="s">
        <v>1396</v>
      </c>
      <c r="U124" t="s">
        <v>1397</v>
      </c>
      <c r="V124">
        <v>-65.570139949999998</v>
      </c>
      <c r="W124">
        <v>864</v>
      </c>
      <c r="X124" t="s">
        <v>1398</v>
      </c>
    </row>
    <row r="125" spans="1:24" x14ac:dyDescent="0.25">
      <c r="A125" s="22">
        <v>44841</v>
      </c>
      <c r="B125" t="s">
        <v>1399</v>
      </c>
      <c r="C125" t="s">
        <v>1400</v>
      </c>
      <c r="D125">
        <v>-2.6800000000000001E-2</v>
      </c>
      <c r="F125" t="s">
        <v>810</v>
      </c>
      <c r="G125" t="s">
        <v>810</v>
      </c>
      <c r="H125" t="s">
        <v>571</v>
      </c>
      <c r="I125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5" t="s">
        <v>1401</v>
      </c>
      <c r="K125">
        <v>1.9900000000000001E-2</v>
      </c>
      <c r="M125">
        <v>0.17</v>
      </c>
      <c r="N125" t="s">
        <v>1402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1403</v>
      </c>
      <c r="T125" t="s">
        <v>1404</v>
      </c>
      <c r="U125" t="s">
        <v>1405</v>
      </c>
      <c r="V125">
        <v>-14.132397750000001</v>
      </c>
      <c r="W125" t="s">
        <v>1406</v>
      </c>
      <c r="X125" t="s">
        <v>1407</v>
      </c>
    </row>
    <row r="126" spans="1:24" x14ac:dyDescent="0.25">
      <c r="A126" s="22">
        <v>44841</v>
      </c>
      <c r="B126" t="s">
        <v>1408</v>
      </c>
      <c r="C126" t="s">
        <v>1409</v>
      </c>
      <c r="D126">
        <v>-2.69E-2</v>
      </c>
      <c r="F126" t="s">
        <v>810</v>
      </c>
      <c r="G126" t="s">
        <v>810</v>
      </c>
      <c r="H126" t="s">
        <v>571</v>
      </c>
      <c r="I126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6" t="s">
        <v>1410</v>
      </c>
      <c r="K126">
        <v>2.8999999999999998E-3</v>
      </c>
      <c r="L126" t="s">
        <v>382</v>
      </c>
      <c r="M126">
        <v>0.03</v>
      </c>
      <c r="N126" t="s">
        <v>1411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1412</v>
      </c>
      <c r="T126" t="s">
        <v>1413</v>
      </c>
      <c r="U126" t="s">
        <v>1414</v>
      </c>
      <c r="V126">
        <v>-74.538933369999995</v>
      </c>
      <c r="W126">
        <v>17</v>
      </c>
      <c r="X126" t="s">
        <v>422</v>
      </c>
    </row>
    <row r="127" spans="1:24" x14ac:dyDescent="0.25">
      <c r="A127" s="22">
        <v>44841</v>
      </c>
      <c r="B127" t="s">
        <v>1415</v>
      </c>
      <c r="C127" t="s">
        <v>1416</v>
      </c>
      <c r="D127">
        <v>-2.93E-2</v>
      </c>
      <c r="F127" t="s">
        <v>810</v>
      </c>
      <c r="G127" t="s">
        <v>810</v>
      </c>
      <c r="H127" t="s">
        <v>571</v>
      </c>
      <c r="I127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7" t="s">
        <v>1417</v>
      </c>
      <c r="K127">
        <v>2.3400000000000001E-2</v>
      </c>
      <c r="L127" t="s">
        <v>382</v>
      </c>
      <c r="M127">
        <v>0.31</v>
      </c>
      <c r="N127" t="s">
        <v>1418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1419</v>
      </c>
      <c r="T127" t="s">
        <v>1420</v>
      </c>
      <c r="U127" t="s">
        <v>1421</v>
      </c>
      <c r="V127">
        <v>-92.185649990000002</v>
      </c>
      <c r="W127">
        <v>920</v>
      </c>
      <c r="X127" t="s">
        <v>1422</v>
      </c>
    </row>
    <row r="128" spans="1:24" x14ac:dyDescent="0.25">
      <c r="A128" s="22">
        <v>44841</v>
      </c>
      <c r="B128" t="s">
        <v>1423</v>
      </c>
      <c r="C128" t="s">
        <v>1424</v>
      </c>
      <c r="D128">
        <v>-3.2099999999999997E-2</v>
      </c>
      <c r="F128" t="s">
        <v>810</v>
      </c>
      <c r="G128" t="s">
        <v>810</v>
      </c>
      <c r="H128" t="s">
        <v>571</v>
      </c>
      <c r="I128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8" t="s">
        <v>1425</v>
      </c>
      <c r="K128">
        <v>2.29E-2</v>
      </c>
      <c r="L128" t="s">
        <v>382</v>
      </c>
      <c r="M128">
        <v>0.51</v>
      </c>
      <c r="N128" t="s">
        <v>1426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1427</v>
      </c>
      <c r="T128" t="s">
        <v>1428</v>
      </c>
      <c r="U128" t="s">
        <v>1429</v>
      </c>
      <c r="V128">
        <v>-35.390162660000001</v>
      </c>
      <c r="W128">
        <v>913</v>
      </c>
      <c r="X128" t="s">
        <v>1430</v>
      </c>
    </row>
    <row r="129" spans="1:24" x14ac:dyDescent="0.25">
      <c r="A129" s="22">
        <v>44841</v>
      </c>
      <c r="B129" t="s">
        <v>1431</v>
      </c>
      <c r="C129" t="s">
        <v>1432</v>
      </c>
      <c r="D129">
        <v>-3.2599999999999997E-2</v>
      </c>
      <c r="F129" t="s">
        <v>810</v>
      </c>
      <c r="G129" t="s">
        <v>810</v>
      </c>
      <c r="H129" t="s">
        <v>571</v>
      </c>
      <c r="I129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9" t="s">
        <v>1433</v>
      </c>
      <c r="K129">
        <v>2.8500000000000001E-2</v>
      </c>
      <c r="L129" t="s">
        <v>382</v>
      </c>
      <c r="M129">
        <v>0.23</v>
      </c>
      <c r="N129" t="s">
        <v>1434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1435</v>
      </c>
      <c r="T129" t="s">
        <v>1436</v>
      </c>
      <c r="U129" t="s">
        <v>1437</v>
      </c>
      <c r="V129">
        <v>-0.43992663999999998</v>
      </c>
      <c r="W129" t="s">
        <v>1438</v>
      </c>
      <c r="X129" t="s">
        <v>1439</v>
      </c>
    </row>
    <row r="130" spans="1:24" x14ac:dyDescent="0.25">
      <c r="A130" s="22">
        <v>44841</v>
      </c>
      <c r="B130" t="s">
        <v>1440</v>
      </c>
      <c r="C130" t="s">
        <v>1441</v>
      </c>
      <c r="D130">
        <v>-3.4299999999999997E-2</v>
      </c>
      <c r="F130" t="s">
        <v>810</v>
      </c>
      <c r="G130" t="s">
        <v>810</v>
      </c>
      <c r="H130" t="s">
        <v>571</v>
      </c>
      <c r="I13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0" t="s">
        <v>1442</v>
      </c>
      <c r="K130">
        <v>4.8899999999999999E-2</v>
      </c>
      <c r="M130">
        <v>7.0000000000000007E-2</v>
      </c>
      <c r="N130" t="s">
        <v>1443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1444</v>
      </c>
      <c r="T130" t="s">
        <v>1445</v>
      </c>
      <c r="U130" t="s">
        <v>1446</v>
      </c>
      <c r="V130">
        <v>-0.82665792999999999</v>
      </c>
      <c r="W130" t="s">
        <v>1447</v>
      </c>
      <c r="X130" t="s">
        <v>1448</v>
      </c>
    </row>
    <row r="131" spans="1:24" x14ac:dyDescent="0.25">
      <c r="A131" s="22">
        <v>44841</v>
      </c>
      <c r="B131" t="s">
        <v>1449</v>
      </c>
      <c r="C131" t="s">
        <v>1450</v>
      </c>
      <c r="D131">
        <v>-3.5099999999999999E-2</v>
      </c>
      <c r="F131" t="s">
        <v>810</v>
      </c>
      <c r="G131" t="s">
        <v>810</v>
      </c>
      <c r="H131" t="s">
        <v>571</v>
      </c>
      <c r="I13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1" t="s">
        <v>1451</v>
      </c>
      <c r="K131">
        <v>2.1000000000000001E-2</v>
      </c>
      <c r="M131">
        <v>0.03</v>
      </c>
      <c r="N131" t="s">
        <v>1452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1453</v>
      </c>
      <c r="T131" t="s">
        <v>1454</v>
      </c>
      <c r="U131" t="s">
        <v>1455</v>
      </c>
      <c r="V131">
        <v>-73.778948650000004</v>
      </c>
      <c r="W131">
        <v>818</v>
      </c>
      <c r="X131" t="s">
        <v>1456</v>
      </c>
    </row>
    <row r="132" spans="1:24" x14ac:dyDescent="0.25">
      <c r="A132" s="22">
        <v>44841</v>
      </c>
      <c r="B132" t="s">
        <v>1457</v>
      </c>
      <c r="C132" t="s">
        <v>1458</v>
      </c>
      <c r="D132">
        <v>-8.4400000000000003E-2</v>
      </c>
      <c r="F132" t="s">
        <v>810</v>
      </c>
      <c r="G132" t="s">
        <v>810</v>
      </c>
      <c r="H132" t="s">
        <v>571</v>
      </c>
      <c r="I13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2" t="s">
        <v>1459</v>
      </c>
      <c r="K132">
        <v>2.2200000000000001E-2</v>
      </c>
      <c r="M132">
        <v>0.18</v>
      </c>
      <c r="N132" t="s">
        <v>1460</v>
      </c>
      <c r="O132">
        <v>-8.77E-2</v>
      </c>
      <c r="P132">
        <v>-6.3700000000000007E-2</v>
      </c>
      <c r="Q132">
        <v>-0.152</v>
      </c>
      <c r="R132">
        <v>0.05</v>
      </c>
      <c r="S132" t="s">
        <v>1461</v>
      </c>
      <c r="T132" t="s">
        <v>1462</v>
      </c>
      <c r="U132" t="s">
        <v>1463</v>
      </c>
      <c r="V132">
        <v>-9.8296533400000001</v>
      </c>
      <c r="W132">
        <v>410</v>
      </c>
      <c r="X132" t="s">
        <v>1464</v>
      </c>
    </row>
    <row r="133" spans="1:24" x14ac:dyDescent="0.25">
      <c r="A133" s="22">
        <v>44852</v>
      </c>
      <c r="B133" t="s">
        <v>1367</v>
      </c>
      <c r="C133" t="s">
        <v>1465</v>
      </c>
      <c r="D133">
        <v>2.1399999999999999E-2</v>
      </c>
      <c r="F133" t="s">
        <v>571</v>
      </c>
      <c r="G133" t="s">
        <v>810</v>
      </c>
      <c r="H133" t="s">
        <v>425</v>
      </c>
      <c r="I133" t="s">
        <v>1466</v>
      </c>
      <c r="J133">
        <v>2.7099999999999999E-2</v>
      </c>
      <c r="K133" t="s">
        <v>382</v>
      </c>
      <c r="L133">
        <v>0.99</v>
      </c>
      <c r="M133" t="s">
        <v>1467</v>
      </c>
      <c r="N133" t="s">
        <v>1468</v>
      </c>
      <c r="O133" t="s">
        <v>1469</v>
      </c>
      <c r="P133" t="s">
        <v>1470</v>
      </c>
      <c r="Q133" t="s">
        <v>1471</v>
      </c>
      <c r="R133" t="s">
        <v>1472</v>
      </c>
      <c r="S133" t="s">
        <v>1473</v>
      </c>
      <c r="T133" t="s">
        <v>1474</v>
      </c>
      <c r="U133" t="s">
        <v>1475</v>
      </c>
      <c r="V133" t="s">
        <v>1476</v>
      </c>
      <c r="W133" t="s">
        <v>924</v>
      </c>
    </row>
    <row r="134" spans="1:24" x14ac:dyDescent="0.25">
      <c r="A134" s="22">
        <v>44852</v>
      </c>
      <c r="B134" t="s">
        <v>872</v>
      </c>
      <c r="C134" t="s">
        <v>1477</v>
      </c>
      <c r="D134">
        <v>8.8999999999999999E-3</v>
      </c>
      <c r="F134" t="s">
        <v>571</v>
      </c>
      <c r="G134" t="s">
        <v>810</v>
      </c>
      <c r="H134" t="s">
        <v>425</v>
      </c>
      <c r="I134" t="s">
        <v>1478</v>
      </c>
      <c r="J134">
        <v>3.2800000000000003E-2</v>
      </c>
      <c r="L134">
        <v>1.38</v>
      </c>
      <c r="M134" t="s">
        <v>1479</v>
      </c>
      <c r="N134" t="s">
        <v>1480</v>
      </c>
      <c r="O134" t="s">
        <v>1481</v>
      </c>
      <c r="P134" t="s">
        <v>1482</v>
      </c>
      <c r="Q134" t="s">
        <v>1483</v>
      </c>
      <c r="R134" t="s">
        <v>1484</v>
      </c>
      <c r="S134" t="s">
        <v>1485</v>
      </c>
      <c r="T134" t="s">
        <v>1486</v>
      </c>
      <c r="U134" t="s">
        <v>1487</v>
      </c>
      <c r="V134" t="s">
        <v>1488</v>
      </c>
      <c r="W134" t="s">
        <v>1489</v>
      </c>
    </row>
    <row r="135" spans="1:24" x14ac:dyDescent="0.25">
      <c r="A135" s="22">
        <v>44852</v>
      </c>
      <c r="B135" t="s">
        <v>800</v>
      </c>
      <c r="C135" t="s">
        <v>1490</v>
      </c>
      <c r="D135">
        <v>6.4000000000000003E-3</v>
      </c>
      <c r="F135" t="s">
        <v>571</v>
      </c>
      <c r="G135" t="s">
        <v>810</v>
      </c>
      <c r="H135" t="s">
        <v>425</v>
      </c>
      <c r="I135" t="s">
        <v>1491</v>
      </c>
      <c r="J135">
        <v>2.4500000000000001E-2</v>
      </c>
      <c r="L135">
        <v>0.11</v>
      </c>
      <c r="M135" t="s">
        <v>1492</v>
      </c>
      <c r="N135" t="s">
        <v>1493</v>
      </c>
      <c r="O135" t="s">
        <v>1494</v>
      </c>
      <c r="P135" t="s">
        <v>1495</v>
      </c>
      <c r="Q135">
        <v>0.35120000000000001</v>
      </c>
      <c r="R135" t="s">
        <v>1496</v>
      </c>
      <c r="S135" t="s">
        <v>1497</v>
      </c>
      <c r="T135" t="s">
        <v>1498</v>
      </c>
      <c r="U135" t="s">
        <v>1499</v>
      </c>
      <c r="V135" t="s">
        <v>1500</v>
      </c>
      <c r="W135" t="s">
        <v>551</v>
      </c>
    </row>
    <row r="136" spans="1:24" x14ac:dyDescent="0.25">
      <c r="A136" s="22">
        <v>44852</v>
      </c>
      <c r="B136" t="s">
        <v>946</v>
      </c>
      <c r="C136" t="s">
        <v>1501</v>
      </c>
      <c r="D136">
        <v>1.4200000000000001E-2</v>
      </c>
      <c r="F136" t="s">
        <v>571</v>
      </c>
      <c r="G136" t="s">
        <v>810</v>
      </c>
      <c r="H136" t="s">
        <v>425</v>
      </c>
      <c r="I136" t="s">
        <v>1502</v>
      </c>
      <c r="J136">
        <v>1.35E-2</v>
      </c>
      <c r="K136" t="s">
        <v>382</v>
      </c>
      <c r="L136">
        <v>0.95</v>
      </c>
      <c r="M136" t="s">
        <v>1503</v>
      </c>
      <c r="N136" t="s">
        <v>1504</v>
      </c>
      <c r="O136" t="s">
        <v>1505</v>
      </c>
      <c r="P136" t="s">
        <v>1506</v>
      </c>
      <c r="Q136" t="s">
        <v>1507</v>
      </c>
      <c r="R136" t="s">
        <v>1508</v>
      </c>
      <c r="S136" t="s">
        <v>1509</v>
      </c>
      <c r="T136" t="s">
        <v>1510</v>
      </c>
      <c r="U136" t="s">
        <v>1511</v>
      </c>
      <c r="V136">
        <v>132</v>
      </c>
      <c r="W136" t="s">
        <v>422</v>
      </c>
    </row>
    <row r="137" spans="1:24" x14ac:dyDescent="0.25">
      <c r="A137" s="22">
        <v>44852</v>
      </c>
      <c r="B137" t="s">
        <v>441</v>
      </c>
      <c r="C137" t="s">
        <v>1512</v>
      </c>
      <c r="D137">
        <v>1.7100000000000001E-2</v>
      </c>
      <c r="F137" t="s">
        <v>571</v>
      </c>
      <c r="G137" t="s">
        <v>810</v>
      </c>
      <c r="H137" t="s">
        <v>425</v>
      </c>
      <c r="I137" t="s">
        <v>1513</v>
      </c>
      <c r="J137">
        <v>1.0500000000000001E-2</v>
      </c>
      <c r="K137" t="s">
        <v>382</v>
      </c>
      <c r="L137">
        <v>0.28999999999999998</v>
      </c>
      <c r="M137" t="s">
        <v>1514</v>
      </c>
      <c r="N137" t="s">
        <v>1515</v>
      </c>
      <c r="O137" t="s">
        <v>1516</v>
      </c>
      <c r="P137" t="s">
        <v>1517</v>
      </c>
      <c r="Q137" t="s">
        <v>1518</v>
      </c>
      <c r="R137" t="s">
        <v>1519</v>
      </c>
      <c r="S137" t="s">
        <v>1520</v>
      </c>
      <c r="T137" t="s">
        <v>1521</v>
      </c>
      <c r="U137" t="s">
        <v>1522</v>
      </c>
      <c r="V137">
        <v>320</v>
      </c>
      <c r="W137" t="s">
        <v>422</v>
      </c>
    </row>
    <row r="138" spans="1:24" x14ac:dyDescent="0.25">
      <c r="A138" s="22">
        <v>44852</v>
      </c>
      <c r="B138" t="s">
        <v>735</v>
      </c>
      <c r="C138" t="s">
        <v>1523</v>
      </c>
      <c r="D138">
        <v>6.7999999999999996E-3</v>
      </c>
      <c r="F138" t="s">
        <v>571</v>
      </c>
      <c r="G138" t="s">
        <v>810</v>
      </c>
      <c r="H138" t="s">
        <v>425</v>
      </c>
      <c r="I138" t="s">
        <v>1524</v>
      </c>
      <c r="J138">
        <v>2.58E-2</v>
      </c>
      <c r="K138" t="s">
        <v>382</v>
      </c>
      <c r="L138">
        <v>1.1200000000000001</v>
      </c>
      <c r="M138" t="s">
        <v>1525</v>
      </c>
      <c r="N138" t="s">
        <v>1526</v>
      </c>
      <c r="O138">
        <v>1.2999999999999999E-3</v>
      </c>
      <c r="P138" t="s">
        <v>1527</v>
      </c>
      <c r="Q138">
        <v>1E-4</v>
      </c>
      <c r="R138" t="s">
        <v>1528</v>
      </c>
      <c r="S138" t="s">
        <v>1529</v>
      </c>
      <c r="T138" t="s">
        <v>1530</v>
      </c>
      <c r="U138">
        <v>0.13023468999999999</v>
      </c>
      <c r="V138" t="s">
        <v>1531</v>
      </c>
      <c r="W138" t="s">
        <v>1532</v>
      </c>
    </row>
    <row r="139" spans="1:24" x14ac:dyDescent="0.25">
      <c r="A139" s="22">
        <v>44852</v>
      </c>
      <c r="B139" t="s">
        <v>1307</v>
      </c>
      <c r="C139" t="s">
        <v>1533</v>
      </c>
      <c r="D139">
        <v>1.9E-3</v>
      </c>
      <c r="F139" t="s">
        <v>571</v>
      </c>
      <c r="G139" t="s">
        <v>810</v>
      </c>
      <c r="H139" t="s">
        <v>425</v>
      </c>
      <c r="I139" t="s">
        <v>1534</v>
      </c>
      <c r="J139">
        <v>1.95E-2</v>
      </c>
      <c r="K139" t="s">
        <v>382</v>
      </c>
      <c r="L139">
        <v>0.13</v>
      </c>
      <c r="M139" t="s">
        <v>1535</v>
      </c>
      <c r="N139" t="s">
        <v>1536</v>
      </c>
      <c r="O139" t="s">
        <v>1537</v>
      </c>
      <c r="P139" t="s">
        <v>1538</v>
      </c>
      <c r="Q139" t="s">
        <v>1539</v>
      </c>
      <c r="R139" t="s">
        <v>1540</v>
      </c>
      <c r="S139" t="s">
        <v>1541</v>
      </c>
      <c r="T139" t="s">
        <v>1542</v>
      </c>
      <c r="U139" t="s">
        <v>1543</v>
      </c>
      <c r="V139" t="s">
        <v>1544</v>
      </c>
      <c r="W139" t="s">
        <v>1545</v>
      </c>
    </row>
    <row r="140" spans="1:24" x14ac:dyDescent="0.25">
      <c r="A140" s="22">
        <v>44852</v>
      </c>
      <c r="B140" t="s">
        <v>1129</v>
      </c>
      <c r="C140" t="s">
        <v>1546</v>
      </c>
      <c r="D140">
        <v>2.5600000000000001E-2</v>
      </c>
      <c r="F140" t="s">
        <v>571</v>
      </c>
      <c r="G140" t="s">
        <v>810</v>
      </c>
      <c r="H140" t="s">
        <v>425</v>
      </c>
      <c r="I140" t="s">
        <v>1547</v>
      </c>
      <c r="J140">
        <v>9.1999999999999998E-3</v>
      </c>
      <c r="K140" t="s">
        <v>382</v>
      </c>
      <c r="L140">
        <v>0.08</v>
      </c>
      <c r="M140" t="s">
        <v>1548</v>
      </c>
      <c r="N140" t="s">
        <v>1549</v>
      </c>
      <c r="O140" t="s">
        <v>1550</v>
      </c>
      <c r="P140" t="s">
        <v>1551</v>
      </c>
      <c r="Q140" t="s">
        <v>1552</v>
      </c>
      <c r="R140" t="s">
        <v>1553</v>
      </c>
      <c r="S140" t="s">
        <v>1554</v>
      </c>
      <c r="T140" t="s">
        <v>1555</v>
      </c>
      <c r="U140" t="s">
        <v>1556</v>
      </c>
      <c r="V140">
        <v>101</v>
      </c>
      <c r="W140" t="s">
        <v>1557</v>
      </c>
    </row>
    <row r="141" spans="1:24" x14ac:dyDescent="0.25">
      <c r="A141" s="22">
        <v>44852</v>
      </c>
      <c r="B141" t="s">
        <v>1457</v>
      </c>
      <c r="C141" t="s">
        <v>1558</v>
      </c>
      <c r="D141">
        <v>2.1299999999999999E-2</v>
      </c>
      <c r="F141" t="s">
        <v>571</v>
      </c>
      <c r="G141" t="s">
        <v>810</v>
      </c>
      <c r="H141" t="s">
        <v>425</v>
      </c>
      <c r="I141" t="s">
        <v>1559</v>
      </c>
      <c r="J141">
        <v>1.2200000000000001E-2</v>
      </c>
      <c r="L141">
        <v>0.12</v>
      </c>
      <c r="M141" t="s">
        <v>1560</v>
      </c>
      <c r="N141" t="s">
        <v>1561</v>
      </c>
      <c r="O141" t="s">
        <v>1562</v>
      </c>
      <c r="P141" t="s">
        <v>1563</v>
      </c>
      <c r="Q141">
        <v>3.1600000000000003E-2</v>
      </c>
      <c r="R141" t="s">
        <v>1564</v>
      </c>
      <c r="S141" t="s">
        <v>1565</v>
      </c>
      <c r="T141" t="s">
        <v>1566</v>
      </c>
      <c r="U141" t="s">
        <v>1567</v>
      </c>
      <c r="V141">
        <v>42</v>
      </c>
      <c r="W141" t="s">
        <v>1568</v>
      </c>
    </row>
    <row r="142" spans="1:24" x14ac:dyDescent="0.25">
      <c r="A142" s="22">
        <v>44852</v>
      </c>
      <c r="B142" t="s">
        <v>1178</v>
      </c>
      <c r="C142" t="s">
        <v>1569</v>
      </c>
      <c r="D142">
        <v>1.1999999999999999E-3</v>
      </c>
      <c r="F142" t="s">
        <v>571</v>
      </c>
      <c r="G142" t="s">
        <v>810</v>
      </c>
      <c r="H142" t="s">
        <v>425</v>
      </c>
      <c r="I142" t="s">
        <v>1570</v>
      </c>
      <c r="J142">
        <v>3.0599999999999999E-2</v>
      </c>
      <c r="K142" t="s">
        <v>382</v>
      </c>
      <c r="L142">
        <v>0.47</v>
      </c>
      <c r="M142" t="s">
        <v>1571</v>
      </c>
      <c r="N142" t="s">
        <v>1572</v>
      </c>
      <c r="O142" t="s">
        <v>1573</v>
      </c>
      <c r="P142" t="s">
        <v>1574</v>
      </c>
      <c r="Q142" t="s">
        <v>1575</v>
      </c>
      <c r="R142" t="s">
        <v>1576</v>
      </c>
      <c r="S142" t="s">
        <v>1577</v>
      </c>
      <c r="T142" t="s">
        <v>1578</v>
      </c>
      <c r="U142" t="s">
        <v>1579</v>
      </c>
      <c r="V142" t="s">
        <v>1580</v>
      </c>
      <c r="W142" t="s">
        <v>1581</v>
      </c>
    </row>
    <row r="143" spans="1:24" x14ac:dyDescent="0.25">
      <c r="A143" s="22">
        <v>44852</v>
      </c>
      <c r="B143" t="s">
        <v>1341</v>
      </c>
      <c r="C143" t="s">
        <v>1582</v>
      </c>
      <c r="D143">
        <v>1.21E-2</v>
      </c>
      <c r="F143" t="s">
        <v>571</v>
      </c>
      <c r="G143" t="s">
        <v>810</v>
      </c>
      <c r="H143" t="s">
        <v>425</v>
      </c>
      <c r="I143" t="s">
        <v>1583</v>
      </c>
      <c r="J143">
        <v>4.3499999999999997E-2</v>
      </c>
      <c r="K143" t="s">
        <v>382</v>
      </c>
      <c r="L143">
        <v>0.56000000000000005</v>
      </c>
      <c r="M143" t="s">
        <v>1584</v>
      </c>
      <c r="N143" t="s">
        <v>1585</v>
      </c>
      <c r="O143" t="s">
        <v>1493</v>
      </c>
      <c r="P143" t="s">
        <v>1586</v>
      </c>
      <c r="Q143" t="s">
        <v>1587</v>
      </c>
      <c r="R143" t="s">
        <v>1588</v>
      </c>
      <c r="S143" t="s">
        <v>1589</v>
      </c>
      <c r="T143" t="s">
        <v>1590</v>
      </c>
      <c r="U143" t="s">
        <v>1591</v>
      </c>
      <c r="V143" t="s">
        <v>1592</v>
      </c>
      <c r="W143" t="s">
        <v>1593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CF8-359B-4DF1-80AD-0ABF38530D9E}">
  <dimension ref="A1:X11"/>
  <sheetViews>
    <sheetView tabSelected="1" workbookViewId="0">
      <selection activeCell="X2" sqref="X2"/>
    </sheetView>
  </sheetViews>
  <sheetFormatPr baseColWidth="10" defaultRowHeight="15" x14ac:dyDescent="0.25"/>
  <cols>
    <col min="1" max="1" width="48" bestFit="1" customWidth="1"/>
    <col min="2" max="2" width="25.140625" hidden="1" customWidth="1"/>
    <col min="3" max="3" width="11.85546875" bestFit="1" customWidth="1"/>
    <col min="4" max="4" width="11.85546875" customWidth="1"/>
    <col min="5" max="5" width="13.140625" customWidth="1"/>
    <col min="6" max="6" width="21.28515625" customWidth="1"/>
    <col min="7" max="7" width="25.85546875" customWidth="1"/>
    <col min="8" max="8" width="13.140625" customWidth="1"/>
    <col min="9" max="9" width="10.42578125" bestFit="1" customWidth="1"/>
    <col min="10" max="10" width="12.42578125" customWidth="1"/>
    <col min="11" max="11" width="8.28515625" customWidth="1"/>
    <col min="12" max="13" width="18.5703125" customWidth="1"/>
    <col min="14" max="14" width="18.42578125" customWidth="1"/>
    <col min="15" max="15" width="19.28515625" customWidth="1"/>
    <col min="16" max="16" width="18" customWidth="1"/>
    <col min="17" max="17" width="16.85546875" customWidth="1"/>
    <col min="18" max="20" width="8.140625" bestFit="1" customWidth="1"/>
    <col min="21" max="22" width="15.42578125" bestFit="1" customWidth="1"/>
    <col min="23" max="23" width="14.140625" bestFit="1" customWidth="1"/>
    <col min="24" max="24" width="12.5703125" bestFit="1" customWidth="1"/>
  </cols>
  <sheetData>
    <row r="1" spans="1:24" ht="31.5" customHeight="1" x14ac:dyDescent="0.25">
      <c r="A1" s="36" t="s">
        <v>1728</v>
      </c>
      <c r="B1" s="37" t="s">
        <v>1727</v>
      </c>
      <c r="C1" s="38" t="s">
        <v>356</v>
      </c>
      <c r="D1" s="37" t="s">
        <v>1729</v>
      </c>
      <c r="E1" s="37" t="s">
        <v>1726</v>
      </c>
      <c r="F1" s="37" t="s">
        <v>1725</v>
      </c>
      <c r="G1" s="37" t="s">
        <v>360</v>
      </c>
      <c r="H1" s="37" t="s">
        <v>361</v>
      </c>
      <c r="I1" s="37" t="s">
        <v>1724</v>
      </c>
      <c r="J1" s="37" t="s">
        <v>364</v>
      </c>
      <c r="K1" s="37" t="s">
        <v>365</v>
      </c>
      <c r="L1" s="37" t="s">
        <v>1732</v>
      </c>
      <c r="M1" s="37" t="s">
        <v>1730</v>
      </c>
      <c r="N1" s="46" t="s">
        <v>362</v>
      </c>
      <c r="O1" s="37" t="s">
        <v>367</v>
      </c>
      <c r="P1" s="37" t="s">
        <v>1733</v>
      </c>
      <c r="Q1" s="37" t="s">
        <v>370</v>
      </c>
      <c r="R1" s="37" t="s">
        <v>371</v>
      </c>
      <c r="S1" s="37" t="s">
        <v>372</v>
      </c>
      <c r="T1" s="37" t="s">
        <v>373</v>
      </c>
      <c r="U1" s="37" t="s">
        <v>374</v>
      </c>
      <c r="V1" s="37" t="s">
        <v>375</v>
      </c>
      <c r="W1" s="37" t="s">
        <v>376</v>
      </c>
      <c r="X1" s="37" t="s">
        <v>377</v>
      </c>
    </row>
    <row r="2" spans="1:24" x14ac:dyDescent="0.25">
      <c r="A2" s="28" t="str">
        <f>LEFT(TRADINGVIEW_CDATA!$B3,FIND(" http",TRADINGVIEW_CDATA!$B3,1))</f>
        <v xml:space="preserve">FIHO/12DDEUTSCHE BANK MEXICO S.A. REIT </v>
      </c>
      <c r="B2" s="31" t="s">
        <v>1457</v>
      </c>
      <c r="C2" s="32" t="s">
        <v>1711</v>
      </c>
      <c r="D2" s="39">
        <v>1.3100000000000001E-2</v>
      </c>
      <c r="E2" s="33">
        <v>1.5599999999999999E-2</v>
      </c>
      <c r="F2" s="31" t="s">
        <v>1710</v>
      </c>
      <c r="G2" s="31">
        <v>662</v>
      </c>
      <c r="H2" s="31" t="s">
        <v>571</v>
      </c>
      <c r="I2" s="31" t="s">
        <v>810</v>
      </c>
      <c r="J2" s="31" t="s">
        <v>425</v>
      </c>
      <c r="K2" s="31"/>
      <c r="L2" s="31" t="s">
        <v>1709</v>
      </c>
      <c r="M2" s="40">
        <v>37.89</v>
      </c>
      <c r="N2" s="33">
        <v>1.3299999999999999E-2</v>
      </c>
      <c r="O2" s="41" t="s">
        <v>1708</v>
      </c>
      <c r="P2" s="31">
        <v>1.85</v>
      </c>
      <c r="Q2" s="31" t="s">
        <v>1707</v>
      </c>
      <c r="R2" s="31" t="s">
        <v>1706</v>
      </c>
      <c r="S2" s="31" t="s">
        <v>1705</v>
      </c>
      <c r="T2" s="33">
        <v>2.5899999999999999E-2</v>
      </c>
      <c r="U2" s="31" t="s">
        <v>1704</v>
      </c>
      <c r="V2" s="31" t="s">
        <v>1703</v>
      </c>
      <c r="W2" s="31" t="s">
        <v>1702</v>
      </c>
      <c r="X2" s="31" t="s">
        <v>1701</v>
      </c>
    </row>
    <row r="3" spans="1:24" x14ac:dyDescent="0.25">
      <c r="A3" s="28" t="str">
        <f>LEFT(TRADINGVIEW_CDATA!$B9,FIND(" http",TRADINGVIEW_CDATA!$B9,1))</f>
        <v xml:space="preserve">GMEXICO/BDGRUPO MEXICO SAB DE CV </v>
      </c>
      <c r="B3" s="31" t="s">
        <v>800</v>
      </c>
      <c r="C3" s="32" t="s">
        <v>1664</v>
      </c>
      <c r="D3" s="39">
        <v>2.5000000000000001E-3</v>
      </c>
      <c r="E3" s="33">
        <v>1.03E-2</v>
      </c>
      <c r="F3" s="31" t="s">
        <v>1663</v>
      </c>
      <c r="G3" s="31" t="s">
        <v>1662</v>
      </c>
      <c r="H3" s="31" t="s">
        <v>571</v>
      </c>
      <c r="I3" s="31" t="s">
        <v>810</v>
      </c>
      <c r="J3" s="31" t="s">
        <v>425</v>
      </c>
      <c r="K3" s="31" t="s">
        <v>382</v>
      </c>
      <c r="L3" s="31" t="s">
        <v>1661</v>
      </c>
      <c r="M3" s="40">
        <v>39.76</v>
      </c>
      <c r="N3" s="33">
        <v>2.4500000000000001E-2</v>
      </c>
      <c r="O3" s="41" t="s">
        <v>1660</v>
      </c>
      <c r="P3" s="31">
        <v>0.2</v>
      </c>
      <c r="Q3" s="31" t="s">
        <v>1659</v>
      </c>
      <c r="R3" s="31" t="s">
        <v>1658</v>
      </c>
      <c r="S3" s="31" t="s">
        <v>1657</v>
      </c>
      <c r="T3" s="33">
        <v>0.35639999999999999</v>
      </c>
      <c r="U3" s="31" t="s">
        <v>1656</v>
      </c>
      <c r="V3" s="31" t="s">
        <v>1655</v>
      </c>
      <c r="W3" s="31" t="s">
        <v>1654</v>
      </c>
      <c r="X3" s="31" t="s">
        <v>1653</v>
      </c>
    </row>
    <row r="4" spans="1:24" x14ac:dyDescent="0.25">
      <c r="A4" s="28" t="str">
        <f>LEFT(TRADINGVIEW_CDATA!$B2,FIND(" http",TRADINGVIEW_CDATA!$B2,1))</f>
        <v xml:space="preserve">CVSDCVS HEALTH CORPORATION </v>
      </c>
      <c r="B4" s="29" t="s">
        <v>1449</v>
      </c>
      <c r="C4" s="29" t="s">
        <v>1723</v>
      </c>
      <c r="D4" s="39">
        <v>2.0000000000000001E-4</v>
      </c>
      <c r="E4" s="30">
        <v>6.1999999999999998E-3</v>
      </c>
      <c r="F4" s="29" t="s">
        <v>1722</v>
      </c>
      <c r="G4" s="29" t="s">
        <v>1721</v>
      </c>
      <c r="H4" s="29" t="s">
        <v>571</v>
      </c>
      <c r="I4" s="29" t="s">
        <v>810</v>
      </c>
      <c r="J4" s="29" t="s">
        <v>425</v>
      </c>
      <c r="K4" s="29" t="s">
        <v>382</v>
      </c>
      <c r="L4" s="29" t="s">
        <v>1720</v>
      </c>
      <c r="M4" s="40">
        <v>43.86</v>
      </c>
      <c r="N4" s="30">
        <v>3.3399999999999999E-2</v>
      </c>
      <c r="O4" s="42" t="s">
        <v>1719</v>
      </c>
      <c r="P4" s="29">
        <v>26.6</v>
      </c>
      <c r="Q4" s="29" t="s">
        <v>1718</v>
      </c>
      <c r="R4" s="29" t="s">
        <v>1718</v>
      </c>
      <c r="S4" s="29" t="s">
        <v>1717</v>
      </c>
      <c r="T4" s="29" t="s">
        <v>1716</v>
      </c>
      <c r="U4" s="29" t="s">
        <v>1715</v>
      </c>
      <c r="V4" s="29" t="s">
        <v>1714</v>
      </c>
      <c r="W4" s="29" t="s">
        <v>1713</v>
      </c>
      <c r="X4" s="29" t="s">
        <v>1712</v>
      </c>
    </row>
    <row r="5" spans="1:24" hidden="1" x14ac:dyDescent="0.25">
      <c r="A5" s="28" t="str">
        <f>LEFT(TRADINGVIEW_CDATA!$B11,FIND(" http",TRADINGVIEW_CDATA!$B11,1))</f>
        <v xml:space="preserve">NIO/NDNIO INC </v>
      </c>
      <c r="B5" s="31" t="s">
        <v>1129</v>
      </c>
      <c r="C5" s="31" t="s">
        <v>1546</v>
      </c>
      <c r="D5" s="39">
        <v>0</v>
      </c>
      <c r="E5" s="33">
        <v>2.5600000000000001E-2</v>
      </c>
      <c r="F5" s="31" t="s">
        <v>1557</v>
      </c>
      <c r="G5" s="31">
        <v>101</v>
      </c>
      <c r="H5" s="31" t="s">
        <v>571</v>
      </c>
      <c r="I5" s="31" t="s">
        <v>810</v>
      </c>
      <c r="J5" s="31" t="s">
        <v>425</v>
      </c>
      <c r="K5" s="31" t="s">
        <v>382</v>
      </c>
      <c r="L5" s="31" t="s">
        <v>1547</v>
      </c>
      <c r="M5" s="40">
        <v>44.9</v>
      </c>
      <c r="N5" s="33">
        <v>9.1999999999999998E-3</v>
      </c>
      <c r="O5" s="41" t="s">
        <v>1548</v>
      </c>
      <c r="P5" s="31">
        <v>0.08</v>
      </c>
      <c r="Q5" s="31" t="s">
        <v>1549</v>
      </c>
      <c r="R5" s="31" t="s">
        <v>1550</v>
      </c>
      <c r="S5" s="31" t="s">
        <v>1551</v>
      </c>
      <c r="T5" s="31" t="s">
        <v>1552</v>
      </c>
      <c r="U5" s="31" t="s">
        <v>1553</v>
      </c>
      <c r="V5" s="31" t="s">
        <v>1554</v>
      </c>
      <c r="W5" s="31" t="s">
        <v>1555</v>
      </c>
      <c r="X5" s="31" t="s">
        <v>1556</v>
      </c>
    </row>
    <row r="6" spans="1:24" hidden="1" x14ac:dyDescent="0.25">
      <c r="A6" s="28" t="str">
        <f>LEFT(TRADINGVIEW_CDATA!$B8,FIND(" http",TRADINGVIEW_CDATA!$B8,1))</f>
        <v xml:space="preserve">TCEHY/NDTENCENT HOLDINGS LIMITED DR </v>
      </c>
      <c r="B6" s="29" t="s">
        <v>441</v>
      </c>
      <c r="C6" s="29" t="s">
        <v>1512</v>
      </c>
      <c r="D6" s="39">
        <v>-6.1000000000000004E-3</v>
      </c>
      <c r="E6" s="30">
        <v>1.7100000000000001E-2</v>
      </c>
      <c r="F6" s="29" t="s">
        <v>422</v>
      </c>
      <c r="G6" s="29">
        <v>320</v>
      </c>
      <c r="H6" s="29" t="s">
        <v>571</v>
      </c>
      <c r="I6" s="29" t="s">
        <v>810</v>
      </c>
      <c r="J6" s="29" t="s">
        <v>425</v>
      </c>
      <c r="K6" s="29" t="s">
        <v>382</v>
      </c>
      <c r="L6" s="29" t="s">
        <v>1513</v>
      </c>
      <c r="M6" s="40">
        <v>44.29</v>
      </c>
      <c r="N6" s="30">
        <v>1.0500000000000001E-2</v>
      </c>
      <c r="O6" s="42" t="s">
        <v>1514</v>
      </c>
      <c r="P6" s="29">
        <v>0.28999999999999998</v>
      </c>
      <c r="Q6" s="29" t="s">
        <v>1515</v>
      </c>
      <c r="R6" s="29" t="s">
        <v>1516</v>
      </c>
      <c r="S6" s="29" t="s">
        <v>1517</v>
      </c>
      <c r="T6" s="29" t="s">
        <v>1518</v>
      </c>
      <c r="U6" s="29" t="s">
        <v>1519</v>
      </c>
      <c r="V6" s="29" t="s">
        <v>1520</v>
      </c>
      <c r="W6" s="29" t="s">
        <v>1521</v>
      </c>
      <c r="X6" s="29" t="s">
        <v>1522</v>
      </c>
    </row>
    <row r="7" spans="1:24" hidden="1" x14ac:dyDescent="0.25">
      <c r="A7" s="28" t="str">
        <f>LEFT(TRADINGVIEW_CDATA!$B5,FIND(" http",TRADINGVIEW_CDATA!$B5,1))</f>
        <v xml:space="preserve">GMDGENERAL MOTORS CO </v>
      </c>
      <c r="B7" s="31" t="s">
        <v>735</v>
      </c>
      <c r="C7" s="31" t="s">
        <v>1687</v>
      </c>
      <c r="D7" s="39">
        <v>-6.3E-3</v>
      </c>
      <c r="E7" s="33">
        <v>7.3000000000000001E-3</v>
      </c>
      <c r="F7" s="31" t="s">
        <v>1686</v>
      </c>
      <c r="G7" s="31" t="s">
        <v>1685</v>
      </c>
      <c r="H7" s="31" t="s">
        <v>571</v>
      </c>
      <c r="I7" s="31" t="s">
        <v>810</v>
      </c>
      <c r="J7" s="31" t="s">
        <v>425</v>
      </c>
      <c r="K7" s="31"/>
      <c r="L7" s="31" t="s">
        <v>1684</v>
      </c>
      <c r="M7" s="40">
        <v>46.16</v>
      </c>
      <c r="N7" s="33">
        <v>2.58E-2</v>
      </c>
      <c r="O7" s="41" t="s">
        <v>1683</v>
      </c>
      <c r="P7" s="31">
        <v>1.22</v>
      </c>
      <c r="Q7" s="31" t="s">
        <v>1682</v>
      </c>
      <c r="R7" s="33">
        <v>1.8E-3</v>
      </c>
      <c r="S7" s="31" t="s">
        <v>1681</v>
      </c>
      <c r="T7" s="33">
        <v>6.9999999999999999E-4</v>
      </c>
      <c r="U7" s="31" t="s">
        <v>1680</v>
      </c>
      <c r="V7" s="31" t="s">
        <v>1679</v>
      </c>
      <c r="W7" s="31" t="s">
        <v>1678</v>
      </c>
      <c r="X7" s="31">
        <v>0.13087287</v>
      </c>
    </row>
    <row r="8" spans="1:24" hidden="1" x14ac:dyDescent="0.25">
      <c r="A8" s="28" t="str">
        <f>LEFT(TRADINGVIEW_CDATA!$B6,FIND(" http",TRADINGVIEW_CDATA!$B6,1))</f>
        <v xml:space="preserve">GOLD/NDBARRICK GOLD CORPORATION </v>
      </c>
      <c r="B8" s="29" t="s">
        <v>946</v>
      </c>
      <c r="C8" s="29" t="s">
        <v>1501</v>
      </c>
      <c r="D8" s="39">
        <v>-1.55E-2</v>
      </c>
      <c r="E8" s="30">
        <v>1.4200000000000001E-2</v>
      </c>
      <c r="F8" s="29" t="s">
        <v>422</v>
      </c>
      <c r="G8" s="29">
        <v>132</v>
      </c>
      <c r="H8" s="29" t="s">
        <v>571</v>
      </c>
      <c r="I8" s="29" t="s">
        <v>810</v>
      </c>
      <c r="J8" s="29" t="s">
        <v>425</v>
      </c>
      <c r="K8" s="29" t="s">
        <v>382</v>
      </c>
      <c r="L8" s="29" t="s">
        <v>1502</v>
      </c>
      <c r="M8" s="40">
        <v>34.729999999999997</v>
      </c>
      <c r="N8" s="30">
        <v>1.35E-2</v>
      </c>
      <c r="O8" s="42" t="s">
        <v>1503</v>
      </c>
      <c r="P8" s="29">
        <v>0.95</v>
      </c>
      <c r="Q8" s="29" t="s">
        <v>1504</v>
      </c>
      <c r="R8" s="29" t="s">
        <v>1505</v>
      </c>
      <c r="S8" s="29" t="s">
        <v>1506</v>
      </c>
      <c r="T8" s="29" t="s">
        <v>1507</v>
      </c>
      <c r="U8" s="29" t="s">
        <v>1508</v>
      </c>
      <c r="V8" s="29" t="s">
        <v>1509</v>
      </c>
      <c r="W8" s="29" t="s">
        <v>1510</v>
      </c>
      <c r="X8" s="29" t="s">
        <v>1511</v>
      </c>
    </row>
    <row r="9" spans="1:24" hidden="1" x14ac:dyDescent="0.25">
      <c r="A9" s="28" t="str">
        <f>LEFT(TRADINGVIEW_CDATA!$B4,FIND(" http",TRADINGVIEW_CDATA!$B4,1))</f>
        <v xml:space="preserve">AAPLDAPPLE INC </v>
      </c>
      <c r="B9" s="29" t="s">
        <v>872</v>
      </c>
      <c r="C9" s="29" t="s">
        <v>1700</v>
      </c>
      <c r="D9" s="39">
        <v>-1.7899999999999999E-2</v>
      </c>
      <c r="E9" s="30">
        <v>4.3E-3</v>
      </c>
      <c r="F9" s="29" t="s">
        <v>1699</v>
      </c>
      <c r="G9" s="29" t="s">
        <v>1698</v>
      </c>
      <c r="H9" s="29" t="s">
        <v>571</v>
      </c>
      <c r="I9" s="29" t="s">
        <v>810</v>
      </c>
      <c r="J9" s="29" t="s">
        <v>425</v>
      </c>
      <c r="K9" s="29" t="s">
        <v>382</v>
      </c>
      <c r="L9" s="29" t="s">
        <v>1697</v>
      </c>
      <c r="M9" s="40">
        <v>36.14</v>
      </c>
      <c r="N9" s="30">
        <v>3.3399999999999999E-2</v>
      </c>
      <c r="O9" s="42" t="s">
        <v>1696</v>
      </c>
      <c r="P9" s="29">
        <v>1.48</v>
      </c>
      <c r="Q9" s="29" t="s">
        <v>1695</v>
      </c>
      <c r="R9" s="29" t="s">
        <v>1694</v>
      </c>
      <c r="S9" s="29" t="s">
        <v>1693</v>
      </c>
      <c r="T9" s="29" t="s">
        <v>1692</v>
      </c>
      <c r="U9" s="29" t="s">
        <v>1691</v>
      </c>
      <c r="V9" s="29" t="s">
        <v>1690</v>
      </c>
      <c r="W9" s="29" t="s">
        <v>1689</v>
      </c>
      <c r="X9" s="29" t="s">
        <v>1688</v>
      </c>
    </row>
    <row r="10" spans="1:24" hidden="1" x14ac:dyDescent="0.25">
      <c r="A10" s="28" t="str">
        <f>LEFT(TRADINGVIEW_CDATA!$B10,FIND(" http",TRADINGVIEW_CDATA!$B10,1))</f>
        <v xml:space="preserve">QDQUALITAS COMPAÑÍA DE SEGUROS </v>
      </c>
      <c r="B10" s="29" t="s">
        <v>1307</v>
      </c>
      <c r="C10" s="29" t="s">
        <v>1652</v>
      </c>
      <c r="D10" s="39">
        <v>-2.1600000000000001E-2</v>
      </c>
      <c r="E10" s="30">
        <v>2.2000000000000001E-3</v>
      </c>
      <c r="F10" s="29" t="s">
        <v>1651</v>
      </c>
      <c r="G10" s="29" t="s">
        <v>1650</v>
      </c>
      <c r="H10" s="29" t="s">
        <v>571</v>
      </c>
      <c r="I10" s="29" t="s">
        <v>810</v>
      </c>
      <c r="J10" s="29" t="s">
        <v>425</v>
      </c>
      <c r="K10" s="29" t="s">
        <v>382</v>
      </c>
      <c r="L10" s="29" t="s">
        <v>1649</v>
      </c>
      <c r="M10" s="40">
        <v>45.89</v>
      </c>
      <c r="N10" s="30">
        <v>1.95E-2</v>
      </c>
      <c r="O10" s="42" t="s">
        <v>1648</v>
      </c>
      <c r="P10" s="29">
        <v>0.16</v>
      </c>
      <c r="Q10" s="29" t="s">
        <v>1647</v>
      </c>
      <c r="R10" s="29" t="s">
        <v>1646</v>
      </c>
      <c r="S10" s="29" t="s">
        <v>1645</v>
      </c>
      <c r="T10" s="29" t="s">
        <v>1644</v>
      </c>
      <c r="U10" s="29" t="s">
        <v>1643</v>
      </c>
      <c r="V10" s="29" t="s">
        <v>1642</v>
      </c>
      <c r="W10" s="29" t="s">
        <v>1641</v>
      </c>
      <c r="X10" s="29" t="s">
        <v>1640</v>
      </c>
    </row>
    <row r="11" spans="1:24" hidden="1" x14ac:dyDescent="0.25">
      <c r="A11" s="28" t="str">
        <f>LEFT(TRADINGVIEW_CDATA!$B7,FIND(" http",TRADINGVIEW_CDATA!$B7,1))</f>
        <v xml:space="preserve">WALMEXDWALMART DE MÉXICO Y CENTROAMÉRICA </v>
      </c>
      <c r="B11" s="34" t="s">
        <v>1350</v>
      </c>
      <c r="C11" s="34" t="s">
        <v>1677</v>
      </c>
      <c r="D11" s="39">
        <v>-0.1094</v>
      </c>
      <c r="E11" s="35">
        <v>2.2000000000000001E-3</v>
      </c>
      <c r="F11" s="34" t="s">
        <v>1676</v>
      </c>
      <c r="G11" s="34" t="s">
        <v>1675</v>
      </c>
      <c r="H11" s="34" t="s">
        <v>571</v>
      </c>
      <c r="I11" s="34" t="s">
        <v>810</v>
      </c>
      <c r="J11" s="34" t="s">
        <v>425</v>
      </c>
      <c r="K11" s="34" t="s">
        <v>382</v>
      </c>
      <c r="L11" s="34" t="s">
        <v>1674</v>
      </c>
      <c r="M11" s="40">
        <v>26.99</v>
      </c>
      <c r="N11" s="35">
        <v>7.5700000000000003E-2</v>
      </c>
      <c r="O11" s="43" t="s">
        <v>1673</v>
      </c>
      <c r="P11" s="34">
        <v>0.49</v>
      </c>
      <c r="Q11" s="34" t="s">
        <v>1672</v>
      </c>
      <c r="R11" s="34" t="s">
        <v>1671</v>
      </c>
      <c r="S11" s="34" t="s">
        <v>1670</v>
      </c>
      <c r="T11" s="34" t="s">
        <v>1669</v>
      </c>
      <c r="U11" s="34" t="s">
        <v>1668</v>
      </c>
      <c r="V11" s="34" t="s">
        <v>1667</v>
      </c>
      <c r="W11" s="34" t="s">
        <v>1666</v>
      </c>
      <c r="X11" s="34" t="s">
        <v>1665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A161-ACB0-4B48-8BE7-2A06459C0155}">
  <dimension ref="A1:K740"/>
  <sheetViews>
    <sheetView workbookViewId="0">
      <selection activeCell="B1" sqref="B1:B740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" bestFit="1" customWidth="1"/>
    <col min="4" max="4" width="14.7109375" bestFit="1" customWidth="1"/>
    <col min="5" max="5" width="13.7109375" bestFit="1" customWidth="1"/>
    <col min="6" max="6" width="8.7109375" bestFit="1" customWidth="1"/>
    <col min="7" max="7" width="9.140625" bestFit="1" customWidth="1"/>
    <col min="8" max="8" width="10" bestFit="1" customWidth="1"/>
    <col min="9" max="9" width="7.7109375" bestFit="1" customWidth="1"/>
    <col min="10" max="10" width="6.42578125" bestFit="1" customWidth="1"/>
    <col min="11" max="11" width="10" bestFit="1" customWidth="1"/>
  </cols>
  <sheetData>
    <row r="1" spans="1:11" x14ac:dyDescent="0.25">
      <c r="A1" t="s">
        <v>1594</v>
      </c>
      <c r="B1" t="s">
        <v>1638</v>
      </c>
      <c r="C1" t="s">
        <v>1595</v>
      </c>
      <c r="D1" t="s">
        <v>1596</v>
      </c>
      <c r="E1" t="s">
        <v>1597</v>
      </c>
      <c r="F1" t="s">
        <v>1598</v>
      </c>
      <c r="G1" t="s">
        <v>1599</v>
      </c>
      <c r="H1" t="s">
        <v>1631</v>
      </c>
      <c r="I1" t="s">
        <v>1600</v>
      </c>
      <c r="J1" t="s">
        <v>1601</v>
      </c>
      <c r="K1" t="s">
        <v>1602</v>
      </c>
    </row>
    <row r="2" spans="1:11" x14ac:dyDescent="0.25">
      <c r="A2" s="22">
        <v>44844</v>
      </c>
      <c r="B2" s="27">
        <f>Movimientos_Actinver[[#This Row],[DATE]]</f>
        <v>44844</v>
      </c>
      <c r="C2" s="23">
        <v>0.46319444444444446</v>
      </c>
      <c r="D2" s="2" t="s">
        <v>1603</v>
      </c>
      <c r="E2" s="2" t="s">
        <v>1604</v>
      </c>
      <c r="F2" s="2">
        <v>1</v>
      </c>
      <c r="G2" s="2">
        <v>66.72</v>
      </c>
      <c r="H2" s="2">
        <f>Movimientos_Actinver[[#This Row],[TITLES]]*Movimientos_Actinver[[#This Row],[VALUE]]</f>
        <v>66.72</v>
      </c>
      <c r="I2" s="2">
        <v>7.0000000000000007E-2</v>
      </c>
      <c r="J2" s="2">
        <v>0.01</v>
      </c>
      <c r="K2" s="2">
        <v>66.8</v>
      </c>
    </row>
    <row r="3" spans="1:11" x14ac:dyDescent="0.25">
      <c r="A3" s="22">
        <v>44844</v>
      </c>
      <c r="B3" s="27">
        <f>Movimientos_Actinver[[#This Row],[DATE]]</f>
        <v>44844</v>
      </c>
      <c r="C3" s="23">
        <v>0.46458333333333335</v>
      </c>
      <c r="D3" s="2" t="s">
        <v>1605</v>
      </c>
      <c r="E3" s="2" t="s">
        <v>1604</v>
      </c>
      <c r="F3" s="2">
        <v>1</v>
      </c>
      <c r="G3" s="2">
        <v>105.6</v>
      </c>
      <c r="H3" s="2">
        <f>Movimientos_Actinver[[#This Row],[TITLES]]*Movimientos_Actinver[[#This Row],[VALUE]]</f>
        <v>105.6</v>
      </c>
      <c r="I3" s="2">
        <v>0.11</v>
      </c>
      <c r="J3" s="2">
        <v>0.02</v>
      </c>
      <c r="K3" s="2">
        <v>105.72</v>
      </c>
    </row>
    <row r="4" spans="1:11" x14ac:dyDescent="0.25">
      <c r="A4" s="22">
        <v>44844</v>
      </c>
      <c r="B4" s="27">
        <f>Movimientos_Actinver[[#This Row],[DATE]]</f>
        <v>44844</v>
      </c>
      <c r="C4" s="23">
        <v>0.46527777777777779</v>
      </c>
      <c r="D4" s="2" t="s">
        <v>1606</v>
      </c>
      <c r="E4" s="2" t="s">
        <v>1604</v>
      </c>
      <c r="F4" s="2">
        <v>1</v>
      </c>
      <c r="G4" s="2">
        <v>18.16</v>
      </c>
      <c r="H4" s="2">
        <f>Movimientos_Actinver[[#This Row],[TITLES]]*Movimientos_Actinver[[#This Row],[VALUE]]</f>
        <v>18.16</v>
      </c>
      <c r="I4" s="2">
        <v>0.02</v>
      </c>
      <c r="J4" s="2">
        <v>0</v>
      </c>
      <c r="K4" s="2">
        <v>18.18</v>
      </c>
    </row>
    <row r="5" spans="1:11" x14ac:dyDescent="0.25">
      <c r="A5" s="22">
        <v>44844</v>
      </c>
      <c r="B5" s="27">
        <f>Movimientos_Actinver[[#This Row],[DATE]]</f>
        <v>44844</v>
      </c>
      <c r="C5" s="23">
        <v>0.46597222222222223</v>
      </c>
      <c r="D5" s="2" t="s">
        <v>1607</v>
      </c>
      <c r="E5" s="2" t="s">
        <v>1604</v>
      </c>
      <c r="F5" s="2">
        <v>1</v>
      </c>
      <c r="G5" s="2">
        <v>851.01</v>
      </c>
      <c r="H5" s="2">
        <f>Movimientos_Actinver[[#This Row],[TITLES]]*Movimientos_Actinver[[#This Row],[VALUE]]</f>
        <v>851.01</v>
      </c>
      <c r="I5" s="2">
        <v>0.85</v>
      </c>
      <c r="J5" s="2">
        <v>0.14000000000000001</v>
      </c>
      <c r="K5" s="2">
        <v>852</v>
      </c>
    </row>
    <row r="6" spans="1:11" x14ac:dyDescent="0.25">
      <c r="A6" s="22">
        <v>44844</v>
      </c>
      <c r="B6" s="27">
        <f>Movimientos_Actinver[[#This Row],[DATE]]</f>
        <v>44844</v>
      </c>
      <c r="C6" s="23">
        <v>0.46875</v>
      </c>
      <c r="D6" s="2" t="s">
        <v>1608</v>
      </c>
      <c r="E6" s="2" t="s">
        <v>1604</v>
      </c>
      <c r="F6" s="2">
        <v>1</v>
      </c>
      <c r="G6" s="2">
        <v>45.69</v>
      </c>
      <c r="H6" s="2">
        <f>Movimientos_Actinver[[#This Row],[TITLES]]*Movimientos_Actinver[[#This Row],[VALUE]]</f>
        <v>45.69</v>
      </c>
      <c r="I6" s="2">
        <v>0.05</v>
      </c>
      <c r="J6" s="2">
        <v>0.01</v>
      </c>
      <c r="K6" s="2">
        <v>45.74</v>
      </c>
    </row>
    <row r="7" spans="1:11" x14ac:dyDescent="0.25">
      <c r="A7" s="22">
        <v>44844</v>
      </c>
      <c r="B7" s="27">
        <f>Movimientos_Actinver[[#This Row],[DATE]]</f>
        <v>44844</v>
      </c>
      <c r="C7" s="23">
        <v>0.46875</v>
      </c>
      <c r="D7" s="2" t="s">
        <v>1608</v>
      </c>
      <c r="E7" s="2" t="s">
        <v>1604</v>
      </c>
      <c r="F7" s="2">
        <v>1</v>
      </c>
      <c r="G7" s="2">
        <v>45.69</v>
      </c>
      <c r="H7" s="2">
        <f>Movimientos_Actinver[[#This Row],[TITLES]]*Movimientos_Actinver[[#This Row],[VALUE]]</f>
        <v>45.69</v>
      </c>
      <c r="I7" s="2">
        <v>0.05</v>
      </c>
      <c r="J7" s="2">
        <v>0.01</v>
      </c>
      <c r="K7" s="2">
        <v>45.74</v>
      </c>
    </row>
    <row r="8" spans="1:11" x14ac:dyDescent="0.25">
      <c r="A8" s="22">
        <v>44847</v>
      </c>
      <c r="B8" s="27">
        <f>Movimientos_Actinver[[#This Row],[DATE]]</f>
        <v>44847</v>
      </c>
      <c r="C8" s="23">
        <v>0.35486111111111113</v>
      </c>
      <c r="D8" s="2" t="s">
        <v>1609</v>
      </c>
      <c r="E8" s="2" t="s">
        <v>1604</v>
      </c>
      <c r="F8" s="2">
        <v>1</v>
      </c>
      <c r="G8" s="2">
        <v>991.11</v>
      </c>
      <c r="H8" s="2">
        <f>Movimientos_Actinver[[#This Row],[TITLES]]*Movimientos_Actinver[[#This Row],[VALUE]]</f>
        <v>991.11</v>
      </c>
      <c r="I8" s="2">
        <v>0.99</v>
      </c>
      <c r="J8" s="2">
        <v>0.16</v>
      </c>
      <c r="K8" s="2">
        <v>992.26</v>
      </c>
    </row>
    <row r="9" spans="1:11" x14ac:dyDescent="0.25">
      <c r="A9" s="22">
        <v>44847</v>
      </c>
      <c r="B9" s="27">
        <f>Movimientos_Actinver[[#This Row],[DATE]]</f>
        <v>44847</v>
      </c>
      <c r="C9" s="23">
        <v>0.35486111111111113</v>
      </c>
      <c r="D9" s="2" t="s">
        <v>1609</v>
      </c>
      <c r="E9" s="2" t="s">
        <v>1604</v>
      </c>
      <c r="F9" s="2">
        <v>2</v>
      </c>
      <c r="G9" s="2">
        <v>998</v>
      </c>
      <c r="H9" s="2">
        <f>Movimientos_Actinver[[#This Row],[TITLES]]*Movimientos_Actinver[[#This Row],[VALUE]]</f>
        <v>1996</v>
      </c>
      <c r="I9" s="2">
        <v>2</v>
      </c>
      <c r="J9" s="2">
        <v>0.32</v>
      </c>
      <c r="K9" s="2">
        <v>1998.32</v>
      </c>
    </row>
    <row r="10" spans="1:11" x14ac:dyDescent="0.25">
      <c r="A10" s="22">
        <v>44847</v>
      </c>
      <c r="B10" s="27">
        <f>Movimientos_Actinver[[#This Row],[DATE]]</f>
        <v>44847</v>
      </c>
      <c r="C10" s="23">
        <v>0.35486111111111113</v>
      </c>
      <c r="D10" s="2" t="s">
        <v>1609</v>
      </c>
      <c r="E10" s="2" t="s">
        <v>1604</v>
      </c>
      <c r="F10" s="2">
        <v>8</v>
      </c>
      <c r="G10" s="2">
        <v>999.99</v>
      </c>
      <c r="H10" s="2">
        <f>Movimientos_Actinver[[#This Row],[TITLES]]*Movimientos_Actinver[[#This Row],[VALUE]]</f>
        <v>7999.92</v>
      </c>
      <c r="I10" s="2">
        <v>8</v>
      </c>
      <c r="J10" s="2">
        <v>1.28</v>
      </c>
      <c r="K10" s="2">
        <v>8009.2</v>
      </c>
    </row>
    <row r="11" spans="1:11" x14ac:dyDescent="0.25">
      <c r="A11" s="22">
        <v>44847</v>
      </c>
      <c r="B11" s="27">
        <f>Movimientos_Actinver[[#This Row],[DATE]]</f>
        <v>44847</v>
      </c>
      <c r="C11" s="23">
        <v>0.35486111111111113</v>
      </c>
      <c r="D11" s="2" t="s">
        <v>1609</v>
      </c>
      <c r="E11" s="2" t="s">
        <v>1604</v>
      </c>
      <c r="F11" s="2">
        <v>10</v>
      </c>
      <c r="G11" s="2">
        <v>990.01</v>
      </c>
      <c r="H11" s="2">
        <f>Movimientos_Actinver[[#This Row],[TITLES]]*Movimientos_Actinver[[#This Row],[VALUE]]</f>
        <v>9900.1</v>
      </c>
      <c r="I11" s="2">
        <v>9.9</v>
      </c>
      <c r="J11" s="2">
        <v>1.58</v>
      </c>
      <c r="K11" s="2">
        <v>9911.58</v>
      </c>
    </row>
    <row r="12" spans="1:11" x14ac:dyDescent="0.25">
      <c r="A12" s="22">
        <v>44847</v>
      </c>
      <c r="B12" s="27">
        <f>Movimientos_Actinver[[#This Row],[DATE]]</f>
        <v>44847</v>
      </c>
      <c r="C12" s="23">
        <v>0.35486111111111113</v>
      </c>
      <c r="D12" s="2" t="s">
        <v>1609</v>
      </c>
      <c r="E12" s="2" t="s">
        <v>1604</v>
      </c>
      <c r="F12" s="2">
        <v>10</v>
      </c>
      <c r="G12" s="2">
        <v>990.01</v>
      </c>
      <c r="H12" s="2">
        <f>Movimientos_Actinver[[#This Row],[TITLES]]*Movimientos_Actinver[[#This Row],[VALUE]]</f>
        <v>9900.1</v>
      </c>
      <c r="I12" s="2">
        <v>9.9</v>
      </c>
      <c r="J12" s="2">
        <v>1.58</v>
      </c>
      <c r="K12" s="2">
        <v>9911.58</v>
      </c>
    </row>
    <row r="13" spans="1:11" x14ac:dyDescent="0.25">
      <c r="A13" s="22">
        <v>44847</v>
      </c>
      <c r="B13" s="27">
        <f>Movimientos_Actinver[[#This Row],[DATE]]</f>
        <v>44847</v>
      </c>
      <c r="C13" s="23">
        <v>0.35486111111111113</v>
      </c>
      <c r="D13" s="2" t="s">
        <v>1609</v>
      </c>
      <c r="E13" s="2" t="s">
        <v>1604</v>
      </c>
      <c r="F13" s="2">
        <v>10</v>
      </c>
      <c r="G13" s="2">
        <v>990.01</v>
      </c>
      <c r="H13" s="2">
        <f>Movimientos_Actinver[[#This Row],[TITLES]]*Movimientos_Actinver[[#This Row],[VALUE]]</f>
        <v>9900.1</v>
      </c>
      <c r="I13" s="2">
        <v>9.9</v>
      </c>
      <c r="J13" s="2">
        <v>1.58</v>
      </c>
      <c r="K13" s="2">
        <v>9911.58</v>
      </c>
    </row>
    <row r="14" spans="1:11" x14ac:dyDescent="0.25">
      <c r="A14" s="22">
        <v>44847</v>
      </c>
      <c r="B14" s="27">
        <f>Movimientos_Actinver[[#This Row],[DATE]]</f>
        <v>44847</v>
      </c>
      <c r="C14" s="23">
        <v>0.35486111111111113</v>
      </c>
      <c r="D14" s="2" t="s">
        <v>1609</v>
      </c>
      <c r="E14" s="2" t="s">
        <v>1604</v>
      </c>
      <c r="F14" s="2">
        <v>10</v>
      </c>
      <c r="G14" s="2">
        <v>990.01</v>
      </c>
      <c r="H14" s="2">
        <f>Movimientos_Actinver[[#This Row],[TITLES]]*Movimientos_Actinver[[#This Row],[VALUE]]</f>
        <v>9900.1</v>
      </c>
      <c r="I14" s="2">
        <v>9.9</v>
      </c>
      <c r="J14" s="2">
        <v>1.58</v>
      </c>
      <c r="K14" s="2">
        <v>9911.58</v>
      </c>
    </row>
    <row r="15" spans="1:11" x14ac:dyDescent="0.25">
      <c r="A15" s="22">
        <v>44847</v>
      </c>
      <c r="B15" s="27">
        <f>Movimientos_Actinver[[#This Row],[DATE]]</f>
        <v>44847</v>
      </c>
      <c r="C15" s="23">
        <v>0.35486111111111113</v>
      </c>
      <c r="D15" s="2" t="s">
        <v>1609</v>
      </c>
      <c r="E15" s="2" t="s">
        <v>1604</v>
      </c>
      <c r="F15" s="2">
        <v>10</v>
      </c>
      <c r="G15" s="2">
        <v>990.01</v>
      </c>
      <c r="H15" s="2">
        <f>Movimientos_Actinver[[#This Row],[TITLES]]*Movimientos_Actinver[[#This Row],[VALUE]]</f>
        <v>9900.1</v>
      </c>
      <c r="I15" s="2">
        <v>9.9</v>
      </c>
      <c r="J15" s="2">
        <v>1.58</v>
      </c>
      <c r="K15" s="2">
        <v>9911.58</v>
      </c>
    </row>
    <row r="16" spans="1:11" x14ac:dyDescent="0.25">
      <c r="A16" s="22">
        <v>44847</v>
      </c>
      <c r="B16" s="27">
        <f>Movimientos_Actinver[[#This Row],[DATE]]</f>
        <v>44847</v>
      </c>
      <c r="C16" s="23">
        <v>0.35486111111111113</v>
      </c>
      <c r="D16" s="2" t="s">
        <v>1609</v>
      </c>
      <c r="E16" s="2" t="s">
        <v>1604</v>
      </c>
      <c r="F16" s="2">
        <v>10</v>
      </c>
      <c r="G16" s="2">
        <v>990.01</v>
      </c>
      <c r="H16" s="2">
        <f>Movimientos_Actinver[[#This Row],[TITLES]]*Movimientos_Actinver[[#This Row],[VALUE]]</f>
        <v>9900.1</v>
      </c>
      <c r="I16" s="2">
        <v>9.9</v>
      </c>
      <c r="J16" s="2">
        <v>1.58</v>
      </c>
      <c r="K16" s="2">
        <v>9911.58</v>
      </c>
    </row>
    <row r="17" spans="1:11" x14ac:dyDescent="0.25">
      <c r="A17" s="22">
        <v>44847</v>
      </c>
      <c r="B17" s="27">
        <f>Movimientos_Actinver[[#This Row],[DATE]]</f>
        <v>44847</v>
      </c>
      <c r="C17" s="23">
        <v>0.35486111111111113</v>
      </c>
      <c r="D17" s="2" t="s">
        <v>1609</v>
      </c>
      <c r="E17" s="2" t="s">
        <v>1604</v>
      </c>
      <c r="F17" s="2">
        <v>10</v>
      </c>
      <c r="G17" s="2">
        <v>990.01</v>
      </c>
      <c r="H17" s="2">
        <f>Movimientos_Actinver[[#This Row],[TITLES]]*Movimientos_Actinver[[#This Row],[VALUE]]</f>
        <v>9900.1</v>
      </c>
      <c r="I17" s="2">
        <v>9.9</v>
      </c>
      <c r="J17" s="2">
        <v>1.58</v>
      </c>
      <c r="K17" s="2">
        <v>9911.58</v>
      </c>
    </row>
    <row r="18" spans="1:11" x14ac:dyDescent="0.25">
      <c r="A18" s="22">
        <v>44847</v>
      </c>
      <c r="B18" s="27">
        <f>Movimientos_Actinver[[#This Row],[DATE]]</f>
        <v>44847</v>
      </c>
      <c r="C18" s="23">
        <v>0.35486111111111113</v>
      </c>
      <c r="D18" s="2" t="s">
        <v>1609</v>
      </c>
      <c r="E18" s="2" t="s">
        <v>1604</v>
      </c>
      <c r="F18" s="2">
        <v>15</v>
      </c>
      <c r="G18" s="2">
        <v>990.01</v>
      </c>
      <c r="H18" s="2">
        <f>Movimientos_Actinver[[#This Row],[TITLES]]*Movimientos_Actinver[[#This Row],[VALUE]]</f>
        <v>14850.15</v>
      </c>
      <c r="I18" s="2">
        <v>14.85</v>
      </c>
      <c r="J18" s="2">
        <v>2.38</v>
      </c>
      <c r="K18" s="2">
        <v>14867.38</v>
      </c>
    </row>
    <row r="19" spans="1:11" x14ac:dyDescent="0.25">
      <c r="A19" s="22">
        <v>44847</v>
      </c>
      <c r="B19" s="27">
        <f>Movimientos_Actinver[[#This Row],[DATE]]</f>
        <v>44847</v>
      </c>
      <c r="C19" s="23">
        <v>0.35486111111111113</v>
      </c>
      <c r="D19" s="2" t="s">
        <v>1609</v>
      </c>
      <c r="E19" s="2" t="s">
        <v>1604</v>
      </c>
      <c r="F19" s="2">
        <v>23</v>
      </c>
      <c r="G19" s="2">
        <v>984.31</v>
      </c>
      <c r="H19" s="2">
        <f>Movimientos_Actinver[[#This Row],[TITLES]]*Movimientos_Actinver[[#This Row],[VALUE]]</f>
        <v>22639.129999999997</v>
      </c>
      <c r="I19" s="2">
        <v>22.64</v>
      </c>
      <c r="J19" s="2">
        <v>3.62</v>
      </c>
      <c r="K19" s="2">
        <v>22665.39</v>
      </c>
    </row>
    <row r="20" spans="1:11" x14ac:dyDescent="0.25">
      <c r="A20" s="22">
        <v>44847</v>
      </c>
      <c r="B20" s="27">
        <f>Movimientos_Actinver[[#This Row],[DATE]]</f>
        <v>44847</v>
      </c>
      <c r="C20" s="23">
        <v>0.35486111111111113</v>
      </c>
      <c r="D20" s="2" t="s">
        <v>1609</v>
      </c>
      <c r="E20" s="2" t="s">
        <v>1604</v>
      </c>
      <c r="F20" s="2">
        <v>30</v>
      </c>
      <c r="G20" s="2">
        <v>990.01</v>
      </c>
      <c r="H20" s="2">
        <f>Movimientos_Actinver[[#This Row],[TITLES]]*Movimientos_Actinver[[#This Row],[VALUE]]</f>
        <v>29700.3</v>
      </c>
      <c r="I20" s="2">
        <v>29.7</v>
      </c>
      <c r="J20" s="2">
        <v>4.75</v>
      </c>
      <c r="K20" s="2">
        <v>29734.75</v>
      </c>
    </row>
    <row r="21" spans="1:11" x14ac:dyDescent="0.25">
      <c r="A21" s="22">
        <v>44847</v>
      </c>
      <c r="B21" s="27">
        <f>Movimientos_Actinver[[#This Row],[DATE]]</f>
        <v>44847</v>
      </c>
      <c r="C21" s="23">
        <v>0.35486111111111113</v>
      </c>
      <c r="D21" s="2" t="s">
        <v>1609</v>
      </c>
      <c r="E21" s="2" t="s">
        <v>1604</v>
      </c>
      <c r="F21" s="2">
        <v>37</v>
      </c>
      <c r="G21" s="2">
        <v>990.01</v>
      </c>
      <c r="H21" s="2">
        <f>Movimientos_Actinver[[#This Row],[TITLES]]*Movimientos_Actinver[[#This Row],[VALUE]]</f>
        <v>36630.370000000003</v>
      </c>
      <c r="I21" s="2">
        <v>36.630000000000003</v>
      </c>
      <c r="J21" s="2">
        <v>5.86</v>
      </c>
      <c r="K21" s="2">
        <v>36672.86</v>
      </c>
    </row>
    <row r="22" spans="1:11" x14ac:dyDescent="0.25">
      <c r="A22" s="22">
        <v>44847</v>
      </c>
      <c r="B22" s="27">
        <f>Movimientos_Actinver[[#This Row],[DATE]]</f>
        <v>44847</v>
      </c>
      <c r="C22" s="23">
        <v>0.35486111111111113</v>
      </c>
      <c r="D22" s="2" t="s">
        <v>1609</v>
      </c>
      <c r="E22" s="2" t="s">
        <v>1604</v>
      </c>
      <c r="F22" s="2">
        <v>47</v>
      </c>
      <c r="G22" s="2">
        <v>990</v>
      </c>
      <c r="H22" s="2">
        <f>Movimientos_Actinver[[#This Row],[TITLES]]*Movimientos_Actinver[[#This Row],[VALUE]]</f>
        <v>46530</v>
      </c>
      <c r="I22" s="2">
        <v>46.53</v>
      </c>
      <c r="J22" s="2">
        <v>7.44</v>
      </c>
      <c r="K22" s="2">
        <v>46583.97</v>
      </c>
    </row>
    <row r="23" spans="1:11" x14ac:dyDescent="0.25">
      <c r="A23" s="22">
        <v>44847</v>
      </c>
      <c r="B23" s="27">
        <f>Movimientos_Actinver[[#This Row],[DATE]]</f>
        <v>44847</v>
      </c>
      <c r="C23" s="23">
        <v>0.35486111111111113</v>
      </c>
      <c r="D23" s="2" t="s">
        <v>1609</v>
      </c>
      <c r="E23" s="2" t="s">
        <v>1604</v>
      </c>
      <c r="F23" s="2">
        <v>47</v>
      </c>
      <c r="G23" s="2">
        <v>990.01</v>
      </c>
      <c r="H23" s="2">
        <f>Movimientos_Actinver[[#This Row],[TITLES]]*Movimientos_Actinver[[#This Row],[VALUE]]</f>
        <v>46530.47</v>
      </c>
      <c r="I23" s="2">
        <v>46.53</v>
      </c>
      <c r="J23" s="2">
        <v>7.44</v>
      </c>
      <c r="K23" s="2">
        <v>46584.45</v>
      </c>
    </row>
    <row r="24" spans="1:11" x14ac:dyDescent="0.25">
      <c r="A24" s="22">
        <v>44847</v>
      </c>
      <c r="B24" s="27">
        <f>Movimientos_Actinver[[#This Row],[DATE]]</f>
        <v>44847</v>
      </c>
      <c r="C24" s="23">
        <v>0.35486111111111113</v>
      </c>
      <c r="D24" s="2" t="s">
        <v>1609</v>
      </c>
      <c r="E24" s="2" t="s">
        <v>1604</v>
      </c>
      <c r="F24" s="2">
        <v>47</v>
      </c>
      <c r="G24" s="2">
        <v>990.01</v>
      </c>
      <c r="H24" s="2">
        <f>Movimientos_Actinver[[#This Row],[TITLES]]*Movimientos_Actinver[[#This Row],[VALUE]]</f>
        <v>46530.47</v>
      </c>
      <c r="I24" s="2">
        <v>46.53</v>
      </c>
      <c r="J24" s="2">
        <v>7.44</v>
      </c>
      <c r="K24" s="2">
        <v>46584.45</v>
      </c>
    </row>
    <row r="25" spans="1:11" x14ac:dyDescent="0.25">
      <c r="A25" s="22">
        <v>44847</v>
      </c>
      <c r="B25" s="27">
        <f>Movimientos_Actinver[[#This Row],[DATE]]</f>
        <v>44847</v>
      </c>
      <c r="C25" s="23">
        <v>0.35486111111111113</v>
      </c>
      <c r="D25" s="2" t="s">
        <v>1609</v>
      </c>
      <c r="E25" s="2" t="s">
        <v>1604</v>
      </c>
      <c r="F25" s="2">
        <v>47</v>
      </c>
      <c r="G25" s="2">
        <v>990.01</v>
      </c>
      <c r="H25" s="2">
        <f>Movimientos_Actinver[[#This Row],[TITLES]]*Movimientos_Actinver[[#This Row],[VALUE]]</f>
        <v>46530.47</v>
      </c>
      <c r="I25" s="2">
        <v>46.53</v>
      </c>
      <c r="J25" s="2">
        <v>7.44</v>
      </c>
      <c r="K25" s="2">
        <v>46584.45</v>
      </c>
    </row>
    <row r="26" spans="1:11" x14ac:dyDescent="0.25">
      <c r="A26" s="22">
        <v>44847</v>
      </c>
      <c r="B26" s="27">
        <f>Movimientos_Actinver[[#This Row],[DATE]]</f>
        <v>44847</v>
      </c>
      <c r="C26" s="23">
        <v>0.35486111111111113</v>
      </c>
      <c r="D26" s="2" t="s">
        <v>1609</v>
      </c>
      <c r="E26" s="2" t="s">
        <v>1604</v>
      </c>
      <c r="F26" s="2">
        <v>57</v>
      </c>
      <c r="G26" s="2">
        <v>990.01</v>
      </c>
      <c r="H26" s="2">
        <f>Movimientos_Actinver[[#This Row],[TITLES]]*Movimientos_Actinver[[#This Row],[VALUE]]</f>
        <v>56430.57</v>
      </c>
      <c r="I26" s="2">
        <v>56.43</v>
      </c>
      <c r="J26" s="2">
        <v>9.0299999999999994</v>
      </c>
      <c r="K26" s="2">
        <v>56496.03</v>
      </c>
    </row>
    <row r="27" spans="1:11" x14ac:dyDescent="0.25">
      <c r="A27" s="22">
        <v>44847</v>
      </c>
      <c r="B27" s="27">
        <f>Movimientos_Actinver[[#This Row],[DATE]]</f>
        <v>44847</v>
      </c>
      <c r="C27" s="23">
        <v>0.35486111111111113</v>
      </c>
      <c r="D27" s="2" t="s">
        <v>1609</v>
      </c>
      <c r="E27" s="2" t="s">
        <v>1604</v>
      </c>
      <c r="F27" s="2">
        <v>59</v>
      </c>
      <c r="G27" s="2">
        <v>1000</v>
      </c>
      <c r="H27" s="2">
        <f>Movimientos_Actinver[[#This Row],[TITLES]]*Movimientos_Actinver[[#This Row],[VALUE]]</f>
        <v>59000</v>
      </c>
      <c r="I27" s="2">
        <v>59</v>
      </c>
      <c r="J27" s="2">
        <v>9.44</v>
      </c>
      <c r="K27" s="2">
        <v>59068.44</v>
      </c>
    </row>
    <row r="28" spans="1:11" x14ac:dyDescent="0.25">
      <c r="A28" s="22">
        <v>44847</v>
      </c>
      <c r="B28" s="27">
        <f>Movimientos_Actinver[[#This Row],[DATE]]</f>
        <v>44847</v>
      </c>
      <c r="C28" s="23">
        <v>0.35555555555555557</v>
      </c>
      <c r="D28" s="2" t="s">
        <v>1610</v>
      </c>
      <c r="E28" s="2" t="s">
        <v>1604</v>
      </c>
      <c r="F28" s="2">
        <v>10</v>
      </c>
      <c r="G28" s="2">
        <v>330</v>
      </c>
      <c r="H28" s="2">
        <f>Movimientos_Actinver[[#This Row],[TITLES]]*Movimientos_Actinver[[#This Row],[VALUE]]</f>
        <v>3300</v>
      </c>
      <c r="I28" s="2">
        <v>3.3</v>
      </c>
      <c r="J28" s="2">
        <v>0.53</v>
      </c>
      <c r="K28" s="2">
        <v>3303.83</v>
      </c>
    </row>
    <row r="29" spans="1:11" x14ac:dyDescent="0.25">
      <c r="A29" s="22">
        <v>44847</v>
      </c>
      <c r="B29" s="27">
        <f>Movimientos_Actinver[[#This Row],[DATE]]</f>
        <v>44847</v>
      </c>
      <c r="C29" s="23">
        <v>0.35555555555555557</v>
      </c>
      <c r="D29" s="2" t="s">
        <v>1610</v>
      </c>
      <c r="E29" s="2" t="s">
        <v>1604</v>
      </c>
      <c r="F29" s="2">
        <v>80</v>
      </c>
      <c r="G29" s="2">
        <v>330</v>
      </c>
      <c r="H29" s="2">
        <f>Movimientos_Actinver[[#This Row],[TITLES]]*Movimientos_Actinver[[#This Row],[VALUE]]</f>
        <v>26400</v>
      </c>
      <c r="I29" s="2">
        <v>26.4</v>
      </c>
      <c r="J29" s="2">
        <v>4.22</v>
      </c>
      <c r="K29" s="2">
        <v>26430.62</v>
      </c>
    </row>
    <row r="30" spans="1:11" x14ac:dyDescent="0.25">
      <c r="A30" s="22">
        <v>44847</v>
      </c>
      <c r="B30" s="27">
        <f>Movimientos_Actinver[[#This Row],[DATE]]</f>
        <v>44847</v>
      </c>
      <c r="C30" s="23">
        <v>0.35555555555555557</v>
      </c>
      <c r="D30" s="2" t="s">
        <v>1610</v>
      </c>
      <c r="E30" s="2" t="s">
        <v>1604</v>
      </c>
      <c r="F30" s="2">
        <v>120</v>
      </c>
      <c r="G30" s="2">
        <v>330</v>
      </c>
      <c r="H30" s="2">
        <f>Movimientos_Actinver[[#This Row],[TITLES]]*Movimientos_Actinver[[#This Row],[VALUE]]</f>
        <v>39600</v>
      </c>
      <c r="I30" s="2">
        <v>39.6</v>
      </c>
      <c r="J30" s="2">
        <v>6.34</v>
      </c>
      <c r="K30" s="2">
        <v>39645.94</v>
      </c>
    </row>
    <row r="31" spans="1:11" x14ac:dyDescent="0.25">
      <c r="A31" s="22">
        <v>44847</v>
      </c>
      <c r="B31" s="27">
        <f>Movimientos_Actinver[[#This Row],[DATE]]</f>
        <v>44847</v>
      </c>
      <c r="C31" s="23">
        <v>0.35555555555555557</v>
      </c>
      <c r="D31" s="2" t="s">
        <v>1610</v>
      </c>
      <c r="E31" s="2" t="s">
        <v>1604</v>
      </c>
      <c r="F31" s="2">
        <v>210</v>
      </c>
      <c r="G31" s="2">
        <v>332</v>
      </c>
      <c r="H31" s="2">
        <f>Movimientos_Actinver[[#This Row],[TITLES]]*Movimientos_Actinver[[#This Row],[VALUE]]</f>
        <v>69720</v>
      </c>
      <c r="I31" s="2">
        <v>69.72</v>
      </c>
      <c r="J31" s="2">
        <v>11.16</v>
      </c>
      <c r="K31" s="2">
        <v>69800.88</v>
      </c>
    </row>
    <row r="32" spans="1:11" x14ac:dyDescent="0.25">
      <c r="A32" s="22">
        <v>44847</v>
      </c>
      <c r="B32" s="27">
        <f>Movimientos_Actinver[[#This Row],[DATE]]</f>
        <v>44847</v>
      </c>
      <c r="C32" s="23">
        <v>0.35555555555555557</v>
      </c>
      <c r="D32" s="2" t="s">
        <v>1610</v>
      </c>
      <c r="E32" s="2" t="s">
        <v>1604</v>
      </c>
      <c r="F32" s="2">
        <v>280</v>
      </c>
      <c r="G32" s="2">
        <v>330</v>
      </c>
      <c r="H32" s="2">
        <f>Movimientos_Actinver[[#This Row],[TITLES]]*Movimientos_Actinver[[#This Row],[VALUE]]</f>
        <v>92400</v>
      </c>
      <c r="I32" s="2">
        <v>92.4</v>
      </c>
      <c r="J32" s="2">
        <v>14.78</v>
      </c>
      <c r="K32" s="2">
        <v>92507.18</v>
      </c>
    </row>
    <row r="33" spans="1:11" x14ac:dyDescent="0.25">
      <c r="A33" s="22">
        <v>44847</v>
      </c>
      <c r="B33" s="27">
        <f>Movimientos_Actinver[[#This Row],[DATE]]</f>
        <v>44847</v>
      </c>
      <c r="C33" s="23">
        <v>0.35555555555555557</v>
      </c>
      <c r="D33" s="2" t="s">
        <v>1610</v>
      </c>
      <c r="E33" s="2" t="s">
        <v>1604</v>
      </c>
      <c r="F33" s="2">
        <v>720</v>
      </c>
      <c r="G33" s="2">
        <v>330</v>
      </c>
      <c r="H33" s="2">
        <f>Movimientos_Actinver[[#This Row],[TITLES]]*Movimientos_Actinver[[#This Row],[VALUE]]</f>
        <v>237600</v>
      </c>
      <c r="I33" s="2">
        <v>237.6</v>
      </c>
      <c r="J33" s="2">
        <v>38.020000000000003</v>
      </c>
      <c r="K33" s="2">
        <v>237875.62</v>
      </c>
    </row>
    <row r="34" spans="1:11" x14ac:dyDescent="0.25">
      <c r="A34" s="22">
        <v>44847</v>
      </c>
      <c r="B34" s="27">
        <f>Movimientos_Actinver[[#This Row],[DATE]]</f>
        <v>44847</v>
      </c>
      <c r="C34" s="23">
        <v>0.36041666666666666</v>
      </c>
      <c r="D34" s="2" t="s">
        <v>1611</v>
      </c>
      <c r="E34" s="2" t="s">
        <v>1604</v>
      </c>
      <c r="F34" s="2">
        <v>1</v>
      </c>
      <c r="G34" s="2">
        <v>2160.0300000000002</v>
      </c>
      <c r="H34" s="2">
        <f>Movimientos_Actinver[[#This Row],[TITLES]]*Movimientos_Actinver[[#This Row],[VALUE]]</f>
        <v>2160.0300000000002</v>
      </c>
      <c r="I34" s="2">
        <v>2.16</v>
      </c>
      <c r="J34" s="2">
        <v>0.35</v>
      </c>
      <c r="K34" s="2">
        <v>2162.54</v>
      </c>
    </row>
    <row r="35" spans="1:11" x14ac:dyDescent="0.25">
      <c r="A35" s="22">
        <v>44847</v>
      </c>
      <c r="B35" s="27">
        <f>Movimientos_Actinver[[#This Row],[DATE]]</f>
        <v>44847</v>
      </c>
      <c r="C35" s="23">
        <v>0.37777777777777777</v>
      </c>
      <c r="D35" s="2" t="s">
        <v>1612</v>
      </c>
      <c r="E35" s="2" t="s">
        <v>1604</v>
      </c>
      <c r="F35" s="2">
        <v>1</v>
      </c>
      <c r="G35" s="2">
        <v>4199.99</v>
      </c>
      <c r="H35" s="2">
        <f>Movimientos_Actinver[[#This Row],[TITLES]]*Movimientos_Actinver[[#This Row],[VALUE]]</f>
        <v>4199.99</v>
      </c>
      <c r="I35" s="2">
        <v>4.2</v>
      </c>
      <c r="J35" s="2">
        <v>0.67</v>
      </c>
      <c r="K35" s="2">
        <v>4204.8599999999997</v>
      </c>
    </row>
    <row r="36" spans="1:11" x14ac:dyDescent="0.25">
      <c r="A36" s="22">
        <v>44847</v>
      </c>
      <c r="B36" s="27">
        <f>Movimientos_Actinver[[#This Row],[DATE]]</f>
        <v>44847</v>
      </c>
      <c r="C36" s="23">
        <v>0.37777777777777777</v>
      </c>
      <c r="D36" s="2" t="s">
        <v>1612</v>
      </c>
      <c r="E36" s="2" t="s">
        <v>1604</v>
      </c>
      <c r="F36" s="2">
        <v>3</v>
      </c>
      <c r="G36" s="2">
        <v>4160.0200000000004</v>
      </c>
      <c r="H36" s="2">
        <f>Movimientos_Actinver[[#This Row],[TITLES]]*Movimientos_Actinver[[#This Row],[VALUE]]</f>
        <v>12480.060000000001</v>
      </c>
      <c r="I36" s="2">
        <v>12.48</v>
      </c>
      <c r="J36" s="2">
        <v>2</v>
      </c>
      <c r="K36" s="2">
        <v>12494.54</v>
      </c>
    </row>
    <row r="37" spans="1:11" x14ac:dyDescent="0.25">
      <c r="A37" s="22">
        <v>44847</v>
      </c>
      <c r="B37" s="27">
        <f>Movimientos_Actinver[[#This Row],[DATE]]</f>
        <v>44847</v>
      </c>
      <c r="C37" s="23">
        <v>0.37777777777777777</v>
      </c>
      <c r="D37" s="2" t="s">
        <v>1612</v>
      </c>
      <c r="E37" s="2" t="s">
        <v>1604</v>
      </c>
      <c r="F37" s="2">
        <v>5</v>
      </c>
      <c r="G37" s="2">
        <v>4199.99</v>
      </c>
      <c r="H37" s="2">
        <f>Movimientos_Actinver[[#This Row],[TITLES]]*Movimientos_Actinver[[#This Row],[VALUE]]</f>
        <v>20999.949999999997</v>
      </c>
      <c r="I37" s="2">
        <v>21</v>
      </c>
      <c r="J37" s="2">
        <v>3.36</v>
      </c>
      <c r="K37" s="2">
        <v>21024.31</v>
      </c>
    </row>
    <row r="38" spans="1:11" x14ac:dyDescent="0.25">
      <c r="A38" s="22">
        <v>44847</v>
      </c>
      <c r="B38" s="27">
        <f>Movimientos_Actinver[[#This Row],[DATE]]</f>
        <v>44847</v>
      </c>
      <c r="C38" s="23">
        <v>0.39444444444444443</v>
      </c>
      <c r="D38" s="2" t="s">
        <v>1613</v>
      </c>
      <c r="E38" s="2" t="s">
        <v>1604</v>
      </c>
      <c r="F38" s="2">
        <v>100</v>
      </c>
      <c r="G38" s="2">
        <v>2.5000000000000001E-2</v>
      </c>
      <c r="H38" s="2">
        <f>Movimientos_Actinver[[#This Row],[TITLES]]*Movimientos_Actinver[[#This Row],[VALUE]]</f>
        <v>2.5</v>
      </c>
      <c r="I38" s="2">
        <v>0</v>
      </c>
      <c r="J38" s="2">
        <v>0</v>
      </c>
      <c r="K38" s="2">
        <v>2.5</v>
      </c>
    </row>
    <row r="39" spans="1:11" x14ac:dyDescent="0.25">
      <c r="A39" s="22">
        <v>44847</v>
      </c>
      <c r="B39" s="27">
        <f>Movimientos_Actinver[[#This Row],[DATE]]</f>
        <v>44847</v>
      </c>
      <c r="C39" s="23">
        <v>0.39444444444444443</v>
      </c>
      <c r="D39" s="2" t="s">
        <v>1614</v>
      </c>
      <c r="E39" s="2" t="s">
        <v>1604</v>
      </c>
      <c r="F39" s="2">
        <v>10</v>
      </c>
      <c r="G39" s="2">
        <v>5.1340000000000003</v>
      </c>
      <c r="H39" s="2">
        <f>Movimientos_Actinver[[#This Row],[TITLES]]*Movimientos_Actinver[[#This Row],[VALUE]]</f>
        <v>51.34</v>
      </c>
      <c r="I39" s="2">
        <v>0.05</v>
      </c>
      <c r="J39" s="2">
        <v>0.01</v>
      </c>
      <c r="K39" s="2">
        <v>51.4</v>
      </c>
    </row>
    <row r="40" spans="1:11" x14ac:dyDescent="0.25">
      <c r="A40" s="22">
        <v>44847</v>
      </c>
      <c r="B40" s="27">
        <f>Movimientos_Actinver[[#This Row],[DATE]]</f>
        <v>44847</v>
      </c>
      <c r="C40" s="23">
        <v>0.39513888888888887</v>
      </c>
      <c r="D40" s="2" t="s">
        <v>1615</v>
      </c>
      <c r="E40" s="2" t="s">
        <v>1604</v>
      </c>
      <c r="F40" s="2">
        <v>1</v>
      </c>
      <c r="G40" s="2">
        <v>17.027999999999999</v>
      </c>
      <c r="H40" s="2">
        <f>Movimientos_Actinver[[#This Row],[TITLES]]*Movimientos_Actinver[[#This Row],[VALUE]]</f>
        <v>17.027999999999999</v>
      </c>
      <c r="I40" s="2">
        <v>0.02</v>
      </c>
      <c r="J40" s="2">
        <v>0</v>
      </c>
      <c r="K40" s="2">
        <v>17.05</v>
      </c>
    </row>
    <row r="41" spans="1:11" x14ac:dyDescent="0.25">
      <c r="A41" s="22">
        <v>44847</v>
      </c>
      <c r="B41" s="27">
        <f>Movimientos_Actinver[[#This Row],[DATE]]</f>
        <v>44847</v>
      </c>
      <c r="C41" s="23">
        <v>0.39513888888888887</v>
      </c>
      <c r="D41" s="2" t="s">
        <v>1616</v>
      </c>
      <c r="E41" s="2" t="s">
        <v>1604</v>
      </c>
      <c r="F41" s="2">
        <v>10</v>
      </c>
      <c r="G41" s="2">
        <v>0.16600000000000001</v>
      </c>
      <c r="H41" s="2">
        <f>Movimientos_Actinver[[#This Row],[TITLES]]*Movimientos_Actinver[[#This Row],[VALUE]]</f>
        <v>1.6600000000000001</v>
      </c>
      <c r="I41" s="2">
        <v>0</v>
      </c>
      <c r="J41" s="2">
        <v>0</v>
      </c>
      <c r="K41" s="2">
        <v>1.66</v>
      </c>
    </row>
    <row r="42" spans="1:11" x14ac:dyDescent="0.25">
      <c r="A42" s="22">
        <v>44847</v>
      </c>
      <c r="B42" s="27">
        <f>Movimientos_Actinver[[#This Row],[DATE]]</f>
        <v>44847</v>
      </c>
      <c r="C42" s="23">
        <v>0.39513888888888887</v>
      </c>
      <c r="D42" s="2" t="s">
        <v>1617</v>
      </c>
      <c r="E42" s="2" t="s">
        <v>1604</v>
      </c>
      <c r="F42" s="2">
        <v>10</v>
      </c>
      <c r="G42" s="2">
        <v>1.147</v>
      </c>
      <c r="H42" s="2">
        <f>Movimientos_Actinver[[#This Row],[TITLES]]*Movimientos_Actinver[[#This Row],[VALUE]]</f>
        <v>11.47</v>
      </c>
      <c r="I42" s="2">
        <v>0.01</v>
      </c>
      <c r="J42" s="2">
        <v>0</v>
      </c>
      <c r="K42" s="2">
        <v>11.48</v>
      </c>
    </row>
    <row r="43" spans="1:11" x14ac:dyDescent="0.25">
      <c r="A43" s="22">
        <v>44847</v>
      </c>
      <c r="B43" s="27">
        <f>Movimientos_Actinver[[#This Row],[DATE]]</f>
        <v>44847</v>
      </c>
      <c r="C43" s="23">
        <v>0.40833333333333333</v>
      </c>
      <c r="D43" s="2" t="s">
        <v>1618</v>
      </c>
      <c r="E43" s="2" t="s">
        <v>1604</v>
      </c>
      <c r="F43" s="2">
        <v>1</v>
      </c>
      <c r="G43" s="2">
        <v>5.9980000000000002</v>
      </c>
      <c r="H43" s="2">
        <f>Movimientos_Actinver[[#This Row],[TITLES]]*Movimientos_Actinver[[#This Row],[VALUE]]</f>
        <v>5.9980000000000002</v>
      </c>
      <c r="I43" s="2">
        <v>0.01</v>
      </c>
      <c r="J43" s="2">
        <v>0</v>
      </c>
      <c r="K43" s="2">
        <v>6.01</v>
      </c>
    </row>
    <row r="44" spans="1:11" x14ac:dyDescent="0.25">
      <c r="A44" s="22">
        <v>44847</v>
      </c>
      <c r="B44" s="27">
        <f>Movimientos_Actinver[[#This Row],[DATE]]</f>
        <v>44847</v>
      </c>
      <c r="C44" s="23">
        <v>0.47430555555555554</v>
      </c>
      <c r="D44" s="2" t="s">
        <v>1619</v>
      </c>
      <c r="E44" s="2" t="s">
        <v>1604</v>
      </c>
      <c r="F44" s="2">
        <v>1</v>
      </c>
      <c r="G44" s="2">
        <v>6.72</v>
      </c>
      <c r="H44" s="2">
        <f>Movimientos_Actinver[[#This Row],[TITLES]]*Movimientos_Actinver[[#This Row],[VALUE]]</f>
        <v>6.72</v>
      </c>
      <c r="I44" s="2">
        <v>0.01</v>
      </c>
      <c r="J44" s="2">
        <v>0</v>
      </c>
      <c r="K44" s="2">
        <v>6.73</v>
      </c>
    </row>
    <row r="45" spans="1:11" x14ac:dyDescent="0.25">
      <c r="A45" s="22">
        <v>44847</v>
      </c>
      <c r="B45" s="27">
        <f>Movimientos_Actinver[[#This Row],[DATE]]</f>
        <v>44847</v>
      </c>
      <c r="C45" s="23">
        <v>0.47638888888888886</v>
      </c>
      <c r="D45" s="2" t="s">
        <v>1610</v>
      </c>
      <c r="E45" s="2" t="s">
        <v>1604</v>
      </c>
      <c r="F45" s="2">
        <v>1</v>
      </c>
      <c r="G45" s="2">
        <v>372</v>
      </c>
      <c r="H45" s="2">
        <f>Movimientos_Actinver[[#This Row],[TITLES]]*Movimientos_Actinver[[#This Row],[VALUE]]</f>
        <v>372</v>
      </c>
      <c r="I45" s="2">
        <v>0.37</v>
      </c>
      <c r="J45" s="2">
        <v>0.06</v>
      </c>
      <c r="K45" s="2">
        <v>372.43</v>
      </c>
    </row>
    <row r="46" spans="1:11" x14ac:dyDescent="0.25">
      <c r="A46" s="22">
        <v>44847</v>
      </c>
      <c r="B46" s="27">
        <f>Movimientos_Actinver[[#This Row],[DATE]]</f>
        <v>44847</v>
      </c>
      <c r="C46" s="23">
        <v>0.47638888888888886</v>
      </c>
      <c r="D46" s="2" t="s">
        <v>1610</v>
      </c>
      <c r="E46" s="2" t="s">
        <v>1604</v>
      </c>
      <c r="F46" s="2">
        <v>6</v>
      </c>
      <c r="G46" s="2">
        <v>372</v>
      </c>
      <c r="H46" s="2">
        <f>Movimientos_Actinver[[#This Row],[TITLES]]*Movimientos_Actinver[[#This Row],[VALUE]]</f>
        <v>2232</v>
      </c>
      <c r="I46" s="2">
        <v>2.23</v>
      </c>
      <c r="J46" s="2">
        <v>0.36</v>
      </c>
      <c r="K46" s="2">
        <v>2234.59</v>
      </c>
    </row>
    <row r="47" spans="1:11" x14ac:dyDescent="0.25">
      <c r="A47" s="22">
        <v>44847</v>
      </c>
      <c r="B47" s="27">
        <f>Movimientos_Actinver[[#This Row],[DATE]]</f>
        <v>44847</v>
      </c>
      <c r="C47" s="23">
        <v>0.48749999999999999</v>
      </c>
      <c r="D47" s="2" t="s">
        <v>1620</v>
      </c>
      <c r="E47" s="2" t="s">
        <v>1604</v>
      </c>
      <c r="F47" s="2">
        <v>1</v>
      </c>
      <c r="G47" s="2">
        <v>12.2</v>
      </c>
      <c r="H47" s="2">
        <f>Movimientos_Actinver[[#This Row],[TITLES]]*Movimientos_Actinver[[#This Row],[VALUE]]</f>
        <v>12.2</v>
      </c>
      <c r="I47" s="2">
        <v>0.01</v>
      </c>
      <c r="J47" s="2">
        <v>0</v>
      </c>
      <c r="K47" s="2">
        <v>12.21</v>
      </c>
    </row>
    <row r="48" spans="1:11" x14ac:dyDescent="0.25">
      <c r="A48" s="22">
        <v>44847</v>
      </c>
      <c r="B48" s="27">
        <f>Movimientos_Actinver[[#This Row],[DATE]]</f>
        <v>44847</v>
      </c>
      <c r="C48" s="23">
        <v>0.48749999999999999</v>
      </c>
      <c r="D48" s="2" t="s">
        <v>1621</v>
      </c>
      <c r="E48" s="2" t="s">
        <v>1604</v>
      </c>
      <c r="F48" s="2">
        <v>1</v>
      </c>
      <c r="G48" s="2">
        <v>1.24</v>
      </c>
      <c r="H48" s="2">
        <f>Movimientos_Actinver[[#This Row],[TITLES]]*Movimientos_Actinver[[#This Row],[VALUE]]</f>
        <v>1.24</v>
      </c>
      <c r="I48" s="2">
        <v>0</v>
      </c>
      <c r="J48" s="2">
        <v>0</v>
      </c>
      <c r="K48" s="2">
        <v>1.24</v>
      </c>
    </row>
    <row r="49" spans="1:11" x14ac:dyDescent="0.25">
      <c r="A49" s="22"/>
      <c r="B49" s="27">
        <f>Movimientos_Actinver[[#This Row],[DATE]]</f>
        <v>0</v>
      </c>
      <c r="C49" s="23"/>
      <c r="D49" s="2" t="s">
        <v>1622</v>
      </c>
      <c r="E49" s="2" t="s">
        <v>1</v>
      </c>
      <c r="F49" s="2"/>
      <c r="G49" s="2"/>
      <c r="H49" s="2">
        <f>Movimientos_Actinver[[#This Row],[TITLES]]*Movimientos_Actinver[[#This Row],[VALUE]]</f>
        <v>0</v>
      </c>
      <c r="I49" s="2"/>
      <c r="J49" s="2"/>
      <c r="K49" s="2"/>
    </row>
    <row r="50" spans="1:11" x14ac:dyDescent="0.25">
      <c r="A50" s="22">
        <v>44845</v>
      </c>
      <c r="B50" s="27">
        <f>Movimientos_Actinver[[#This Row],[DATE]]</f>
        <v>44845</v>
      </c>
      <c r="C50" s="23">
        <v>0.49027777777777776</v>
      </c>
      <c r="D50" s="2" t="s">
        <v>1623</v>
      </c>
      <c r="E50" s="2" t="s">
        <v>1624</v>
      </c>
      <c r="F50" s="2">
        <v>1</v>
      </c>
      <c r="G50" s="2">
        <v>1446.33</v>
      </c>
      <c r="H50" s="2">
        <f>Movimientos_Actinver[[#This Row],[TITLES]]*Movimientos_Actinver[[#This Row],[VALUE]]</f>
        <v>1446.33</v>
      </c>
      <c r="I50" s="2">
        <v>1.45</v>
      </c>
      <c r="J50" s="2">
        <v>0.23</v>
      </c>
      <c r="K50" s="2">
        <v>1444.65</v>
      </c>
    </row>
    <row r="51" spans="1:11" x14ac:dyDescent="0.25">
      <c r="A51" s="22">
        <v>44845</v>
      </c>
      <c r="B51" s="27">
        <f>Movimientos_Actinver[[#This Row],[DATE]]</f>
        <v>44845</v>
      </c>
      <c r="C51" s="23">
        <v>0.49027777777777776</v>
      </c>
      <c r="D51" s="2" t="s">
        <v>1623</v>
      </c>
      <c r="E51" s="2" t="s">
        <v>1624</v>
      </c>
      <c r="F51" s="2">
        <v>1</v>
      </c>
      <c r="G51" s="2">
        <v>1445</v>
      </c>
      <c r="H51" s="2">
        <f>Movimientos_Actinver[[#This Row],[TITLES]]*Movimientos_Actinver[[#This Row],[VALUE]]</f>
        <v>1445</v>
      </c>
      <c r="I51" s="2">
        <v>1.45</v>
      </c>
      <c r="J51" s="2">
        <v>0.23</v>
      </c>
      <c r="K51" s="2">
        <v>1443.32</v>
      </c>
    </row>
    <row r="52" spans="1:11" x14ac:dyDescent="0.25">
      <c r="A52" s="22">
        <v>44845</v>
      </c>
      <c r="B52" s="27">
        <f>Movimientos_Actinver[[#This Row],[DATE]]</f>
        <v>44845</v>
      </c>
      <c r="C52" s="23">
        <v>0.49027777777777776</v>
      </c>
      <c r="D52" s="2" t="s">
        <v>1623</v>
      </c>
      <c r="E52" s="2" t="s">
        <v>1624</v>
      </c>
      <c r="F52" s="2">
        <v>1</v>
      </c>
      <c r="G52" s="2">
        <v>1445</v>
      </c>
      <c r="H52" s="2">
        <f>Movimientos_Actinver[[#This Row],[TITLES]]*Movimientos_Actinver[[#This Row],[VALUE]]</f>
        <v>1445</v>
      </c>
      <c r="I52" s="2">
        <v>1.45</v>
      </c>
      <c r="J52" s="2">
        <v>0.23</v>
      </c>
      <c r="K52" s="2">
        <v>1443.32</v>
      </c>
    </row>
    <row r="53" spans="1:11" x14ac:dyDescent="0.25">
      <c r="A53" s="22">
        <v>44845</v>
      </c>
      <c r="B53" s="27">
        <f>Movimientos_Actinver[[#This Row],[DATE]]</f>
        <v>44845</v>
      </c>
      <c r="C53" s="23">
        <v>0.49027777777777776</v>
      </c>
      <c r="D53" s="2" t="s">
        <v>1623</v>
      </c>
      <c r="E53" s="2" t="s">
        <v>1624</v>
      </c>
      <c r="F53" s="2">
        <v>1</v>
      </c>
      <c r="G53" s="2">
        <v>1469.68</v>
      </c>
      <c r="H53" s="2">
        <f>Movimientos_Actinver[[#This Row],[TITLES]]*Movimientos_Actinver[[#This Row],[VALUE]]</f>
        <v>1469.68</v>
      </c>
      <c r="I53" s="2">
        <v>1.47</v>
      </c>
      <c r="J53" s="2">
        <v>0.24</v>
      </c>
      <c r="K53" s="2">
        <v>1467.98</v>
      </c>
    </row>
    <row r="54" spans="1:11" x14ac:dyDescent="0.25">
      <c r="A54" s="22">
        <v>44845</v>
      </c>
      <c r="B54" s="27">
        <f>Movimientos_Actinver[[#This Row],[DATE]]</f>
        <v>44845</v>
      </c>
      <c r="C54" s="23">
        <v>0.49027777777777776</v>
      </c>
      <c r="D54" s="2" t="s">
        <v>1623</v>
      </c>
      <c r="E54" s="2" t="s">
        <v>1624</v>
      </c>
      <c r="F54" s="2">
        <v>1</v>
      </c>
      <c r="G54" s="2">
        <v>1470</v>
      </c>
      <c r="H54" s="2">
        <f>Movimientos_Actinver[[#This Row],[TITLES]]*Movimientos_Actinver[[#This Row],[VALUE]]</f>
        <v>1470</v>
      </c>
      <c r="I54" s="2">
        <v>1.47</v>
      </c>
      <c r="J54" s="2">
        <v>0.24</v>
      </c>
      <c r="K54" s="2">
        <v>1468.29</v>
      </c>
    </row>
    <row r="55" spans="1:11" x14ac:dyDescent="0.25">
      <c r="A55" s="22">
        <v>44845</v>
      </c>
      <c r="B55" s="27">
        <f>Movimientos_Actinver[[#This Row],[DATE]]</f>
        <v>44845</v>
      </c>
      <c r="C55" s="23">
        <v>0.49027777777777776</v>
      </c>
      <c r="D55" s="2" t="s">
        <v>1623</v>
      </c>
      <c r="E55" s="2" t="s">
        <v>1624</v>
      </c>
      <c r="F55" s="2">
        <v>1</v>
      </c>
      <c r="G55" s="2">
        <v>1470</v>
      </c>
      <c r="H55" s="2">
        <f>Movimientos_Actinver[[#This Row],[TITLES]]*Movimientos_Actinver[[#This Row],[VALUE]]</f>
        <v>1470</v>
      </c>
      <c r="I55" s="2">
        <v>1.47</v>
      </c>
      <c r="J55" s="2">
        <v>0.24</v>
      </c>
      <c r="K55" s="2">
        <v>1468.29</v>
      </c>
    </row>
    <row r="56" spans="1:11" x14ac:dyDescent="0.25">
      <c r="A56" s="22">
        <v>44845</v>
      </c>
      <c r="B56" s="27">
        <f>Movimientos_Actinver[[#This Row],[DATE]]</f>
        <v>44845</v>
      </c>
      <c r="C56" s="23">
        <v>0.49027777777777776</v>
      </c>
      <c r="D56" s="2" t="s">
        <v>1623</v>
      </c>
      <c r="E56" s="2" t="s">
        <v>1624</v>
      </c>
      <c r="F56" s="2">
        <v>2</v>
      </c>
      <c r="G56" s="2">
        <v>1445.5</v>
      </c>
      <c r="H56" s="2">
        <f>Movimientos_Actinver[[#This Row],[TITLES]]*Movimientos_Actinver[[#This Row],[VALUE]]</f>
        <v>2891</v>
      </c>
      <c r="I56" s="2">
        <v>2.89</v>
      </c>
      <c r="J56" s="2">
        <v>0.46</v>
      </c>
      <c r="K56" s="2">
        <v>2887.65</v>
      </c>
    </row>
    <row r="57" spans="1:11" x14ac:dyDescent="0.25">
      <c r="A57" s="22">
        <v>44845</v>
      </c>
      <c r="B57" s="27">
        <f>Movimientos_Actinver[[#This Row],[DATE]]</f>
        <v>44845</v>
      </c>
      <c r="C57" s="23">
        <v>0.49027777777777776</v>
      </c>
      <c r="D57" s="2" t="s">
        <v>1623</v>
      </c>
      <c r="E57" s="2" t="s">
        <v>1624</v>
      </c>
      <c r="F57" s="2">
        <v>2</v>
      </c>
      <c r="G57" s="2">
        <v>1475</v>
      </c>
      <c r="H57" s="2">
        <f>Movimientos_Actinver[[#This Row],[TITLES]]*Movimientos_Actinver[[#This Row],[VALUE]]</f>
        <v>2950</v>
      </c>
      <c r="I57" s="2">
        <v>2.95</v>
      </c>
      <c r="J57" s="2">
        <v>0.47</v>
      </c>
      <c r="K57" s="2">
        <v>2946.58</v>
      </c>
    </row>
    <row r="58" spans="1:11" x14ac:dyDescent="0.25">
      <c r="A58" s="22">
        <v>44845</v>
      </c>
      <c r="B58" s="27">
        <f>Movimientos_Actinver[[#This Row],[DATE]]</f>
        <v>44845</v>
      </c>
      <c r="C58" s="23">
        <v>0.49027777777777776</v>
      </c>
      <c r="D58" s="2" t="s">
        <v>1623</v>
      </c>
      <c r="E58" s="2" t="s">
        <v>1624</v>
      </c>
      <c r="F58" s="2">
        <v>2</v>
      </c>
      <c r="G58" s="2">
        <v>1462</v>
      </c>
      <c r="H58" s="2">
        <f>Movimientos_Actinver[[#This Row],[TITLES]]*Movimientos_Actinver[[#This Row],[VALUE]]</f>
        <v>2924</v>
      </c>
      <c r="I58" s="2">
        <v>2.92</v>
      </c>
      <c r="J58" s="2">
        <v>0.47</v>
      </c>
      <c r="K58" s="2">
        <v>2920.61</v>
      </c>
    </row>
    <row r="59" spans="1:11" x14ac:dyDescent="0.25">
      <c r="A59" s="22">
        <v>44845</v>
      </c>
      <c r="B59" s="27">
        <f>Movimientos_Actinver[[#This Row],[DATE]]</f>
        <v>44845</v>
      </c>
      <c r="C59" s="23">
        <v>0.49027777777777776</v>
      </c>
      <c r="D59" s="2" t="s">
        <v>1623</v>
      </c>
      <c r="E59" s="2" t="s">
        <v>1624</v>
      </c>
      <c r="F59" s="2">
        <v>3</v>
      </c>
      <c r="G59" s="2">
        <v>1460.39</v>
      </c>
      <c r="H59" s="2">
        <f>Movimientos_Actinver[[#This Row],[TITLES]]*Movimientos_Actinver[[#This Row],[VALUE]]</f>
        <v>4381.17</v>
      </c>
      <c r="I59" s="2">
        <v>4.38</v>
      </c>
      <c r="J59" s="2">
        <v>0.7</v>
      </c>
      <c r="K59" s="2">
        <v>4376.09</v>
      </c>
    </row>
    <row r="60" spans="1:11" x14ac:dyDescent="0.25">
      <c r="A60" s="22">
        <v>44845</v>
      </c>
      <c r="B60" s="27">
        <f>Movimientos_Actinver[[#This Row],[DATE]]</f>
        <v>44845</v>
      </c>
      <c r="C60" s="23">
        <v>0.49027777777777776</v>
      </c>
      <c r="D60" s="2" t="s">
        <v>1623</v>
      </c>
      <c r="E60" s="2" t="s">
        <v>1624</v>
      </c>
      <c r="F60" s="2">
        <v>3</v>
      </c>
      <c r="G60" s="2">
        <v>1455</v>
      </c>
      <c r="H60" s="2">
        <f>Movimientos_Actinver[[#This Row],[TITLES]]*Movimientos_Actinver[[#This Row],[VALUE]]</f>
        <v>4365</v>
      </c>
      <c r="I60" s="2">
        <v>4.37</v>
      </c>
      <c r="J60" s="2">
        <v>0.7</v>
      </c>
      <c r="K60" s="2">
        <v>4359.9399999999996</v>
      </c>
    </row>
    <row r="61" spans="1:11" x14ac:dyDescent="0.25">
      <c r="A61" s="22">
        <v>44845</v>
      </c>
      <c r="B61" s="27">
        <f>Movimientos_Actinver[[#This Row],[DATE]]</f>
        <v>44845</v>
      </c>
      <c r="C61" s="23">
        <v>0.49027777777777776</v>
      </c>
      <c r="D61" s="2" t="s">
        <v>1623</v>
      </c>
      <c r="E61" s="2" t="s">
        <v>1624</v>
      </c>
      <c r="F61" s="2">
        <v>5</v>
      </c>
      <c r="G61" s="2">
        <v>1447.6</v>
      </c>
      <c r="H61" s="2">
        <f>Movimientos_Actinver[[#This Row],[TITLES]]*Movimientos_Actinver[[#This Row],[VALUE]]</f>
        <v>7238</v>
      </c>
      <c r="I61" s="2">
        <v>7.24</v>
      </c>
      <c r="J61" s="2">
        <v>1.1599999999999999</v>
      </c>
      <c r="K61" s="2">
        <v>7229.6</v>
      </c>
    </row>
    <row r="62" spans="1:11" x14ac:dyDescent="0.25">
      <c r="A62" s="22">
        <v>44845</v>
      </c>
      <c r="B62" s="27">
        <f>Movimientos_Actinver[[#This Row],[DATE]]</f>
        <v>44845</v>
      </c>
      <c r="C62" s="23">
        <v>0.49027777777777776</v>
      </c>
      <c r="D62" s="2" t="s">
        <v>1623</v>
      </c>
      <c r="E62" s="2" t="s">
        <v>1624</v>
      </c>
      <c r="F62" s="2">
        <v>5</v>
      </c>
      <c r="G62" s="2">
        <v>1445</v>
      </c>
      <c r="H62" s="2">
        <f>Movimientos_Actinver[[#This Row],[TITLES]]*Movimientos_Actinver[[#This Row],[VALUE]]</f>
        <v>7225</v>
      </c>
      <c r="I62" s="2">
        <v>7.23</v>
      </c>
      <c r="J62" s="2">
        <v>1.1599999999999999</v>
      </c>
      <c r="K62" s="2">
        <v>7216.62</v>
      </c>
    </row>
    <row r="63" spans="1:11" x14ac:dyDescent="0.25">
      <c r="A63" s="22">
        <v>44845</v>
      </c>
      <c r="B63" s="27">
        <f>Movimientos_Actinver[[#This Row],[DATE]]</f>
        <v>44845</v>
      </c>
      <c r="C63" s="23">
        <v>0.49027777777777776</v>
      </c>
      <c r="D63" s="2" t="s">
        <v>1623</v>
      </c>
      <c r="E63" s="2" t="s">
        <v>1624</v>
      </c>
      <c r="F63" s="2">
        <v>10</v>
      </c>
      <c r="G63" s="2">
        <v>1470</v>
      </c>
      <c r="H63" s="2">
        <f>Movimientos_Actinver[[#This Row],[TITLES]]*Movimientos_Actinver[[#This Row],[VALUE]]</f>
        <v>14700</v>
      </c>
      <c r="I63" s="2">
        <v>14.7</v>
      </c>
      <c r="J63" s="2">
        <v>2.35</v>
      </c>
      <c r="K63" s="2">
        <v>14682.95</v>
      </c>
    </row>
    <row r="64" spans="1:11" x14ac:dyDescent="0.25">
      <c r="A64" s="22">
        <v>44845</v>
      </c>
      <c r="B64" s="27">
        <f>Movimientos_Actinver[[#This Row],[DATE]]</f>
        <v>44845</v>
      </c>
      <c r="C64" s="23">
        <v>0.49027777777777776</v>
      </c>
      <c r="D64" s="2" t="s">
        <v>1623</v>
      </c>
      <c r="E64" s="2" t="s">
        <v>1624</v>
      </c>
      <c r="F64" s="2">
        <v>22</v>
      </c>
      <c r="G64" s="2">
        <v>1466.1</v>
      </c>
      <c r="H64" s="2">
        <f>Movimientos_Actinver[[#This Row],[TITLES]]*Movimientos_Actinver[[#This Row],[VALUE]]</f>
        <v>32254.199999999997</v>
      </c>
      <c r="I64" s="2">
        <v>32.25</v>
      </c>
      <c r="J64" s="2">
        <v>5.16</v>
      </c>
      <c r="K64" s="2">
        <v>32216.79</v>
      </c>
    </row>
    <row r="65" spans="1:11" x14ac:dyDescent="0.25">
      <c r="A65" s="22">
        <v>44845</v>
      </c>
      <c r="B65" s="27">
        <f>Movimientos_Actinver[[#This Row],[DATE]]</f>
        <v>44845</v>
      </c>
      <c r="C65" s="23">
        <v>0.49027777777777776</v>
      </c>
      <c r="D65" s="2" t="s">
        <v>1623</v>
      </c>
      <c r="E65" s="2" t="s">
        <v>1624</v>
      </c>
      <c r="F65" s="2">
        <v>22</v>
      </c>
      <c r="G65" s="2">
        <v>1475</v>
      </c>
      <c r="H65" s="2">
        <f>Movimientos_Actinver[[#This Row],[TITLES]]*Movimientos_Actinver[[#This Row],[VALUE]]</f>
        <v>32450</v>
      </c>
      <c r="I65" s="2">
        <v>32.450000000000003</v>
      </c>
      <c r="J65" s="2">
        <v>5.19</v>
      </c>
      <c r="K65" s="2">
        <v>32412.36</v>
      </c>
    </row>
    <row r="66" spans="1:11" x14ac:dyDescent="0.25">
      <c r="A66" s="22">
        <v>44845</v>
      </c>
      <c r="B66" s="27">
        <f>Movimientos_Actinver[[#This Row],[DATE]]</f>
        <v>44845</v>
      </c>
      <c r="C66" s="23">
        <v>0.49027777777777776</v>
      </c>
      <c r="D66" s="2" t="s">
        <v>1623</v>
      </c>
      <c r="E66" s="2" t="s">
        <v>1624</v>
      </c>
      <c r="F66" s="2">
        <v>40</v>
      </c>
      <c r="G66" s="2">
        <v>1465</v>
      </c>
      <c r="H66" s="2">
        <f>Movimientos_Actinver[[#This Row],[TITLES]]*Movimientos_Actinver[[#This Row],[VALUE]]</f>
        <v>58600</v>
      </c>
      <c r="I66" s="2">
        <v>58.6</v>
      </c>
      <c r="J66" s="2">
        <v>9.3800000000000008</v>
      </c>
      <c r="K66" s="2">
        <v>58532.02</v>
      </c>
    </row>
    <row r="67" spans="1:11" x14ac:dyDescent="0.25">
      <c r="A67" s="22">
        <v>44845</v>
      </c>
      <c r="B67" s="27">
        <f>Movimientos_Actinver[[#This Row],[DATE]]</f>
        <v>44845</v>
      </c>
      <c r="C67" s="23">
        <v>0.49027777777777776</v>
      </c>
      <c r="D67" s="2" t="s">
        <v>1623</v>
      </c>
      <c r="E67" s="2" t="s">
        <v>1624</v>
      </c>
      <c r="F67" s="2">
        <v>42</v>
      </c>
      <c r="G67" s="2">
        <v>1428</v>
      </c>
      <c r="H67" s="2">
        <f>Movimientos_Actinver[[#This Row],[TITLES]]*Movimientos_Actinver[[#This Row],[VALUE]]</f>
        <v>59976</v>
      </c>
      <c r="I67" s="2">
        <v>59.98</v>
      </c>
      <c r="J67" s="2">
        <v>9.6</v>
      </c>
      <c r="K67" s="2">
        <v>59906.43</v>
      </c>
    </row>
    <row r="68" spans="1:11" x14ac:dyDescent="0.25">
      <c r="A68" s="22">
        <v>44845</v>
      </c>
      <c r="B68" s="27">
        <f>Movimientos_Actinver[[#This Row],[DATE]]</f>
        <v>44845</v>
      </c>
      <c r="C68" s="23">
        <v>0.49027777777777776</v>
      </c>
      <c r="D68" s="2" t="s">
        <v>1623</v>
      </c>
      <c r="E68" s="2" t="s">
        <v>1624</v>
      </c>
      <c r="F68" s="2">
        <v>50</v>
      </c>
      <c r="G68" s="2">
        <v>1435</v>
      </c>
      <c r="H68" s="2">
        <f>Movimientos_Actinver[[#This Row],[TITLES]]*Movimientos_Actinver[[#This Row],[VALUE]]</f>
        <v>71750</v>
      </c>
      <c r="I68" s="2">
        <v>71.75</v>
      </c>
      <c r="J68" s="2">
        <v>11.48</v>
      </c>
      <c r="K68" s="2">
        <v>71666.77</v>
      </c>
    </row>
    <row r="69" spans="1:11" x14ac:dyDescent="0.25">
      <c r="A69" s="22">
        <v>44845</v>
      </c>
      <c r="B69" s="27">
        <f>Movimientos_Actinver[[#This Row],[DATE]]</f>
        <v>44845</v>
      </c>
      <c r="C69" s="23">
        <v>0.49027777777777776</v>
      </c>
      <c r="D69" s="2" t="s">
        <v>1623</v>
      </c>
      <c r="E69" s="2" t="s">
        <v>1624</v>
      </c>
      <c r="F69" s="2">
        <v>50</v>
      </c>
      <c r="G69" s="2">
        <v>1473.9</v>
      </c>
      <c r="H69" s="2">
        <f>Movimientos_Actinver[[#This Row],[TITLES]]*Movimientos_Actinver[[#This Row],[VALUE]]</f>
        <v>73695</v>
      </c>
      <c r="I69" s="2">
        <v>73.7</v>
      </c>
      <c r="J69" s="2">
        <v>11.79</v>
      </c>
      <c r="K69" s="2">
        <v>73609.509999999995</v>
      </c>
    </row>
    <row r="70" spans="1:11" x14ac:dyDescent="0.25">
      <c r="A70" s="22">
        <v>44845</v>
      </c>
      <c r="B70" s="27">
        <f>Movimientos_Actinver[[#This Row],[DATE]]</f>
        <v>44845</v>
      </c>
      <c r="C70" s="23">
        <v>0.49027777777777776</v>
      </c>
      <c r="D70" s="2" t="s">
        <v>1623</v>
      </c>
      <c r="E70" s="2" t="s">
        <v>1624</v>
      </c>
      <c r="F70" s="2">
        <v>100</v>
      </c>
      <c r="G70" s="2">
        <v>1460</v>
      </c>
      <c r="H70" s="2">
        <f>Movimientos_Actinver[[#This Row],[TITLES]]*Movimientos_Actinver[[#This Row],[VALUE]]</f>
        <v>146000</v>
      </c>
      <c r="I70" s="2">
        <v>146</v>
      </c>
      <c r="J70" s="2">
        <v>23.36</v>
      </c>
      <c r="K70" s="2">
        <v>145830.64000000001</v>
      </c>
    </row>
    <row r="71" spans="1:11" x14ac:dyDescent="0.25">
      <c r="A71" s="22">
        <v>44845</v>
      </c>
      <c r="B71" s="27">
        <f>Movimientos_Actinver[[#This Row],[DATE]]</f>
        <v>44845</v>
      </c>
      <c r="C71" s="23">
        <v>0.49166666666666664</v>
      </c>
      <c r="D71" s="2" t="s">
        <v>1625</v>
      </c>
      <c r="E71" s="2" t="s">
        <v>1624</v>
      </c>
      <c r="F71" s="2">
        <v>69</v>
      </c>
      <c r="G71" s="2">
        <v>397.49</v>
      </c>
      <c r="H71" s="2">
        <f>Movimientos_Actinver[[#This Row],[TITLES]]*Movimientos_Actinver[[#This Row],[VALUE]]</f>
        <v>27426.81</v>
      </c>
      <c r="I71" s="2">
        <v>27.43</v>
      </c>
      <c r="J71" s="2">
        <v>4.3899999999999997</v>
      </c>
      <c r="K71" s="2">
        <v>27394.99</v>
      </c>
    </row>
    <row r="72" spans="1:11" x14ac:dyDescent="0.25">
      <c r="A72" s="22">
        <v>44845</v>
      </c>
      <c r="B72" s="27">
        <f>Movimientos_Actinver[[#This Row],[DATE]]</f>
        <v>44845</v>
      </c>
      <c r="C72" s="23">
        <v>0.60486111111111107</v>
      </c>
      <c r="D72" s="2" t="s">
        <v>1626</v>
      </c>
      <c r="E72" s="2" t="s">
        <v>1624</v>
      </c>
      <c r="F72" s="2">
        <v>52</v>
      </c>
      <c r="G72" s="2">
        <v>586</v>
      </c>
      <c r="H72" s="2">
        <f>Movimientos_Actinver[[#This Row],[TITLES]]*Movimientos_Actinver[[#This Row],[VALUE]]</f>
        <v>30472</v>
      </c>
      <c r="I72" s="2">
        <v>30.47</v>
      </c>
      <c r="J72" s="2">
        <v>4.88</v>
      </c>
      <c r="K72" s="2">
        <v>30436.65</v>
      </c>
    </row>
    <row r="73" spans="1:11" x14ac:dyDescent="0.25">
      <c r="A73" s="22">
        <v>44845</v>
      </c>
      <c r="B73" s="27">
        <f>Movimientos_Actinver[[#This Row],[DATE]]</f>
        <v>44845</v>
      </c>
      <c r="C73" s="23">
        <v>0.60486111111111107</v>
      </c>
      <c r="D73" s="2" t="s">
        <v>1626</v>
      </c>
      <c r="E73" s="2" t="s">
        <v>1624</v>
      </c>
      <c r="F73" s="2">
        <v>100</v>
      </c>
      <c r="G73" s="2">
        <v>585</v>
      </c>
      <c r="H73" s="2">
        <f>Movimientos_Actinver[[#This Row],[TITLES]]*Movimientos_Actinver[[#This Row],[VALUE]]</f>
        <v>58500</v>
      </c>
      <c r="I73" s="2">
        <v>58.5</v>
      </c>
      <c r="J73" s="2">
        <v>9.36</v>
      </c>
      <c r="K73" s="2">
        <v>58432.14</v>
      </c>
    </row>
    <row r="74" spans="1:11" x14ac:dyDescent="0.25">
      <c r="A74" s="22">
        <v>44845</v>
      </c>
      <c r="B74" s="27">
        <f>Movimientos_Actinver[[#This Row],[DATE]]</f>
        <v>44845</v>
      </c>
      <c r="C74" s="23">
        <v>0.60486111111111107</v>
      </c>
      <c r="D74" s="2" t="s">
        <v>1626</v>
      </c>
      <c r="E74" s="2" t="s">
        <v>1624</v>
      </c>
      <c r="F74" s="2">
        <v>180</v>
      </c>
      <c r="G74" s="2">
        <v>585</v>
      </c>
      <c r="H74" s="2">
        <f>Movimientos_Actinver[[#This Row],[TITLES]]*Movimientos_Actinver[[#This Row],[VALUE]]</f>
        <v>105300</v>
      </c>
      <c r="I74" s="2">
        <v>105.3</v>
      </c>
      <c r="J74" s="2">
        <v>16.850000000000001</v>
      </c>
      <c r="K74" s="2">
        <v>105177.85</v>
      </c>
    </row>
    <row r="75" spans="1:11" x14ac:dyDescent="0.25">
      <c r="A75" s="22">
        <v>44845</v>
      </c>
      <c r="B75" s="27">
        <f>Movimientos_Actinver[[#This Row],[DATE]]</f>
        <v>44845</v>
      </c>
      <c r="C75" s="23">
        <v>0.60486111111111107</v>
      </c>
      <c r="D75" s="2" t="s">
        <v>1626</v>
      </c>
      <c r="E75" s="2" t="s">
        <v>1624</v>
      </c>
      <c r="F75" s="2">
        <v>200</v>
      </c>
      <c r="G75" s="2">
        <v>585</v>
      </c>
      <c r="H75" s="2">
        <f>Movimientos_Actinver[[#This Row],[TITLES]]*Movimientos_Actinver[[#This Row],[VALUE]]</f>
        <v>117000</v>
      </c>
      <c r="I75" s="2">
        <v>117</v>
      </c>
      <c r="J75" s="2">
        <v>18.72</v>
      </c>
      <c r="K75" s="2">
        <v>116864.28</v>
      </c>
    </row>
    <row r="76" spans="1:11" x14ac:dyDescent="0.25">
      <c r="A76" s="22">
        <v>44846</v>
      </c>
      <c r="B76" s="27">
        <f>Movimientos_Actinver[[#This Row],[DATE]]</f>
        <v>44846</v>
      </c>
      <c r="C76" s="23">
        <v>0.35972222222222222</v>
      </c>
      <c r="D76" s="2" t="s">
        <v>1626</v>
      </c>
      <c r="E76" s="2" t="s">
        <v>1624</v>
      </c>
      <c r="F76" s="2">
        <v>3</v>
      </c>
      <c r="G76" s="2">
        <v>583.73</v>
      </c>
      <c r="H76" s="2">
        <f>Movimientos_Actinver[[#This Row],[TITLES]]*Movimientos_Actinver[[#This Row],[VALUE]]</f>
        <v>1751.19</v>
      </c>
      <c r="I76" s="2">
        <v>1.75</v>
      </c>
      <c r="J76" s="2">
        <v>0.28000000000000003</v>
      </c>
      <c r="K76" s="2">
        <v>1749.16</v>
      </c>
    </row>
    <row r="77" spans="1:11" x14ac:dyDescent="0.25">
      <c r="A77" s="22">
        <v>44846</v>
      </c>
      <c r="B77" s="27">
        <f>Movimientos_Actinver[[#This Row],[DATE]]</f>
        <v>44846</v>
      </c>
      <c r="C77" s="23">
        <v>0.35972222222222222</v>
      </c>
      <c r="D77" s="2" t="s">
        <v>1626</v>
      </c>
      <c r="E77" s="2" t="s">
        <v>1624</v>
      </c>
      <c r="F77" s="2">
        <v>5</v>
      </c>
      <c r="G77" s="2">
        <v>578.29999999999995</v>
      </c>
      <c r="H77" s="2">
        <f>Movimientos_Actinver[[#This Row],[TITLES]]*Movimientos_Actinver[[#This Row],[VALUE]]</f>
        <v>2891.5</v>
      </c>
      <c r="I77" s="2">
        <v>2.89</v>
      </c>
      <c r="J77" s="2">
        <v>0.46</v>
      </c>
      <c r="K77" s="2">
        <v>2888.15</v>
      </c>
    </row>
    <row r="78" spans="1:11" x14ac:dyDescent="0.25">
      <c r="A78" s="22">
        <v>44846</v>
      </c>
      <c r="B78" s="27">
        <f>Movimientos_Actinver[[#This Row],[DATE]]</f>
        <v>44846</v>
      </c>
      <c r="C78" s="23">
        <v>0.35972222222222222</v>
      </c>
      <c r="D78" s="2" t="s">
        <v>1626</v>
      </c>
      <c r="E78" s="2" t="s">
        <v>1624</v>
      </c>
      <c r="F78" s="2">
        <v>10</v>
      </c>
      <c r="G78" s="2">
        <v>578.29999999999995</v>
      </c>
      <c r="H78" s="2">
        <f>Movimientos_Actinver[[#This Row],[TITLES]]*Movimientos_Actinver[[#This Row],[VALUE]]</f>
        <v>5783</v>
      </c>
      <c r="I78" s="2">
        <v>5.78</v>
      </c>
      <c r="J78" s="2">
        <v>0.93</v>
      </c>
      <c r="K78" s="2">
        <v>5776.29</v>
      </c>
    </row>
    <row r="79" spans="1:11" x14ac:dyDescent="0.25">
      <c r="A79" s="22">
        <v>44846</v>
      </c>
      <c r="B79" s="27">
        <f>Movimientos_Actinver[[#This Row],[DATE]]</f>
        <v>44846</v>
      </c>
      <c r="C79" s="23">
        <v>0.35972222222222222</v>
      </c>
      <c r="D79" s="2" t="s">
        <v>1626</v>
      </c>
      <c r="E79" s="2" t="s">
        <v>1624</v>
      </c>
      <c r="F79" s="2">
        <v>100</v>
      </c>
      <c r="G79" s="2">
        <v>580</v>
      </c>
      <c r="H79" s="2">
        <f>Movimientos_Actinver[[#This Row],[TITLES]]*Movimientos_Actinver[[#This Row],[VALUE]]</f>
        <v>58000</v>
      </c>
      <c r="I79" s="2">
        <v>58</v>
      </c>
      <c r="J79" s="2">
        <v>9.2799999999999994</v>
      </c>
      <c r="K79" s="2">
        <v>57932.72</v>
      </c>
    </row>
    <row r="80" spans="1:11" x14ac:dyDescent="0.25">
      <c r="A80" s="22">
        <v>44846</v>
      </c>
      <c r="B80" s="27">
        <f>Movimientos_Actinver[[#This Row],[DATE]]</f>
        <v>44846</v>
      </c>
      <c r="C80" s="23">
        <v>0.35972222222222222</v>
      </c>
      <c r="D80" s="2" t="s">
        <v>1626</v>
      </c>
      <c r="E80" s="2" t="s">
        <v>1624</v>
      </c>
      <c r="F80" s="2">
        <v>100</v>
      </c>
      <c r="G80" s="2">
        <v>578.29999999999995</v>
      </c>
      <c r="H80" s="2">
        <f>Movimientos_Actinver[[#This Row],[TITLES]]*Movimientos_Actinver[[#This Row],[VALUE]]</f>
        <v>57829.999999999993</v>
      </c>
      <c r="I80" s="2">
        <v>57.83</v>
      </c>
      <c r="J80" s="2">
        <v>9.25</v>
      </c>
      <c r="K80" s="2">
        <v>57762.92</v>
      </c>
    </row>
    <row r="81" spans="1:11" x14ac:dyDescent="0.25">
      <c r="A81" s="22">
        <v>44846</v>
      </c>
      <c r="B81" s="27">
        <f>Movimientos_Actinver[[#This Row],[DATE]]</f>
        <v>44846</v>
      </c>
      <c r="C81" s="23">
        <v>0.35972222222222222</v>
      </c>
      <c r="D81" s="2" t="s">
        <v>1626</v>
      </c>
      <c r="E81" s="2" t="s">
        <v>1624</v>
      </c>
      <c r="F81" s="2">
        <v>100</v>
      </c>
      <c r="G81" s="2">
        <v>578.29999999999995</v>
      </c>
      <c r="H81" s="2">
        <f>Movimientos_Actinver[[#This Row],[TITLES]]*Movimientos_Actinver[[#This Row],[VALUE]]</f>
        <v>57829.999999999993</v>
      </c>
      <c r="I81" s="2">
        <v>57.83</v>
      </c>
      <c r="J81" s="2">
        <v>9.25</v>
      </c>
      <c r="K81" s="2">
        <v>57762.92</v>
      </c>
    </row>
    <row r="82" spans="1:11" x14ac:dyDescent="0.25">
      <c r="A82" s="22">
        <v>44846</v>
      </c>
      <c r="B82" s="27">
        <f>Movimientos_Actinver[[#This Row],[DATE]]</f>
        <v>44846</v>
      </c>
      <c r="C82" s="23">
        <v>0.36736111111111114</v>
      </c>
      <c r="D82" s="2" t="s">
        <v>1627</v>
      </c>
      <c r="E82" s="2" t="s">
        <v>1624</v>
      </c>
      <c r="F82" s="2">
        <v>41</v>
      </c>
      <c r="G82" s="2">
        <v>1142</v>
      </c>
      <c r="H82" s="2">
        <f>Movimientos_Actinver[[#This Row],[TITLES]]*Movimientos_Actinver[[#This Row],[VALUE]]</f>
        <v>46822</v>
      </c>
      <c r="I82" s="2">
        <v>46.82</v>
      </c>
      <c r="J82" s="2">
        <v>7.49</v>
      </c>
      <c r="K82" s="2">
        <v>46767.69</v>
      </c>
    </row>
    <row r="83" spans="1:11" x14ac:dyDescent="0.25">
      <c r="A83" s="22">
        <v>44846</v>
      </c>
      <c r="B83" s="27">
        <f>Movimientos_Actinver[[#This Row],[DATE]]</f>
        <v>44846</v>
      </c>
      <c r="C83" s="23">
        <v>0.36736111111111114</v>
      </c>
      <c r="D83" s="2" t="s">
        <v>1627</v>
      </c>
      <c r="E83" s="2" t="s">
        <v>1624</v>
      </c>
      <c r="F83" s="2">
        <v>100</v>
      </c>
      <c r="G83" s="2">
        <v>1149</v>
      </c>
      <c r="H83" s="2">
        <f>Movimientos_Actinver[[#This Row],[TITLES]]*Movimientos_Actinver[[#This Row],[VALUE]]</f>
        <v>114900</v>
      </c>
      <c r="I83" s="2">
        <v>114.9</v>
      </c>
      <c r="J83" s="2">
        <v>18.38</v>
      </c>
      <c r="K83" s="2">
        <v>114766.72</v>
      </c>
    </row>
    <row r="84" spans="1:11" x14ac:dyDescent="0.25">
      <c r="A84" s="22">
        <v>44846</v>
      </c>
      <c r="B84" s="27">
        <f>Movimientos_Actinver[[#This Row],[DATE]]</f>
        <v>44846</v>
      </c>
      <c r="C84" s="23">
        <v>0.36736111111111114</v>
      </c>
      <c r="D84" s="2" t="s">
        <v>1627</v>
      </c>
      <c r="E84" s="2" t="s">
        <v>1624</v>
      </c>
      <c r="F84" s="2">
        <v>300</v>
      </c>
      <c r="G84" s="2">
        <v>1142</v>
      </c>
      <c r="H84" s="2">
        <f>Movimientos_Actinver[[#This Row],[TITLES]]*Movimientos_Actinver[[#This Row],[VALUE]]</f>
        <v>342600</v>
      </c>
      <c r="I84" s="2">
        <v>342.6</v>
      </c>
      <c r="J84" s="2">
        <v>54.82</v>
      </c>
      <c r="K84" s="2">
        <v>342202.58</v>
      </c>
    </row>
    <row r="85" spans="1:11" x14ac:dyDescent="0.25">
      <c r="A85" s="22">
        <v>44846</v>
      </c>
      <c r="B85" s="27">
        <f>Movimientos_Actinver[[#This Row],[DATE]]</f>
        <v>44846</v>
      </c>
      <c r="C85" s="23">
        <v>0.37083333333333335</v>
      </c>
      <c r="D85" s="2" t="s">
        <v>1623</v>
      </c>
      <c r="E85" s="2" t="s">
        <v>1624</v>
      </c>
      <c r="F85" s="2">
        <v>1</v>
      </c>
      <c r="G85" s="2">
        <v>1525</v>
      </c>
      <c r="H85" s="2">
        <f>Movimientos_Actinver[[#This Row],[TITLES]]*Movimientos_Actinver[[#This Row],[VALUE]]</f>
        <v>1525</v>
      </c>
      <c r="I85" s="2">
        <v>1.53</v>
      </c>
      <c r="J85" s="2">
        <v>0.24</v>
      </c>
      <c r="K85" s="2">
        <v>1523.23</v>
      </c>
    </row>
    <row r="86" spans="1:11" x14ac:dyDescent="0.25">
      <c r="A86" s="22">
        <v>44846</v>
      </c>
      <c r="B86" s="27">
        <f>Movimientos_Actinver[[#This Row],[DATE]]</f>
        <v>44846</v>
      </c>
      <c r="C86" s="23">
        <v>0.37083333333333335</v>
      </c>
      <c r="D86" s="2" t="s">
        <v>1623</v>
      </c>
      <c r="E86" s="2" t="s">
        <v>1624</v>
      </c>
      <c r="F86" s="2">
        <v>1</v>
      </c>
      <c r="G86" s="2">
        <v>1525</v>
      </c>
      <c r="H86" s="2">
        <f>Movimientos_Actinver[[#This Row],[TITLES]]*Movimientos_Actinver[[#This Row],[VALUE]]</f>
        <v>1525</v>
      </c>
      <c r="I86" s="2">
        <v>1.53</v>
      </c>
      <c r="J86" s="2">
        <v>0.24</v>
      </c>
      <c r="K86" s="2">
        <v>1523.23</v>
      </c>
    </row>
    <row r="87" spans="1:11" x14ac:dyDescent="0.25">
      <c r="A87" s="22">
        <v>44846</v>
      </c>
      <c r="B87" s="27">
        <f>Movimientos_Actinver[[#This Row],[DATE]]</f>
        <v>44846</v>
      </c>
      <c r="C87" s="23">
        <v>0.37083333333333335</v>
      </c>
      <c r="D87" s="2" t="s">
        <v>1623</v>
      </c>
      <c r="E87" s="2" t="s">
        <v>1624</v>
      </c>
      <c r="F87" s="2">
        <v>1</v>
      </c>
      <c r="G87" s="2">
        <v>1536</v>
      </c>
      <c r="H87" s="2">
        <f>Movimientos_Actinver[[#This Row],[TITLES]]*Movimientos_Actinver[[#This Row],[VALUE]]</f>
        <v>1536</v>
      </c>
      <c r="I87" s="2">
        <v>1.54</v>
      </c>
      <c r="J87" s="2">
        <v>0.25</v>
      </c>
      <c r="K87" s="2">
        <v>1534.22</v>
      </c>
    </row>
    <row r="88" spans="1:11" x14ac:dyDescent="0.25">
      <c r="A88" s="22">
        <v>44846</v>
      </c>
      <c r="B88" s="27">
        <f>Movimientos_Actinver[[#This Row],[DATE]]</f>
        <v>44846</v>
      </c>
      <c r="C88" s="23">
        <v>0.37083333333333335</v>
      </c>
      <c r="D88" s="2" t="s">
        <v>1623</v>
      </c>
      <c r="E88" s="2" t="s">
        <v>1624</v>
      </c>
      <c r="F88" s="2">
        <v>1</v>
      </c>
      <c r="G88" s="2">
        <v>1535</v>
      </c>
      <c r="H88" s="2">
        <f>Movimientos_Actinver[[#This Row],[TITLES]]*Movimientos_Actinver[[#This Row],[VALUE]]</f>
        <v>1535</v>
      </c>
      <c r="I88" s="2">
        <v>1.54</v>
      </c>
      <c r="J88" s="2">
        <v>0.25</v>
      </c>
      <c r="K88" s="2">
        <v>1533.22</v>
      </c>
    </row>
    <row r="89" spans="1:11" x14ac:dyDescent="0.25">
      <c r="A89" s="22">
        <v>44846</v>
      </c>
      <c r="B89" s="27">
        <f>Movimientos_Actinver[[#This Row],[DATE]]</f>
        <v>44846</v>
      </c>
      <c r="C89" s="23">
        <v>0.37083333333333335</v>
      </c>
      <c r="D89" s="2" t="s">
        <v>1623</v>
      </c>
      <c r="E89" s="2" t="s">
        <v>1624</v>
      </c>
      <c r="F89" s="2">
        <v>1</v>
      </c>
      <c r="G89" s="2">
        <v>1530.56</v>
      </c>
      <c r="H89" s="2">
        <f>Movimientos_Actinver[[#This Row],[TITLES]]*Movimientos_Actinver[[#This Row],[VALUE]]</f>
        <v>1530.56</v>
      </c>
      <c r="I89" s="2">
        <v>1.53</v>
      </c>
      <c r="J89" s="2">
        <v>0.24</v>
      </c>
      <c r="K89" s="2">
        <v>1528.78</v>
      </c>
    </row>
    <row r="90" spans="1:11" x14ac:dyDescent="0.25">
      <c r="A90" s="22">
        <v>44846</v>
      </c>
      <c r="B90" s="27">
        <f>Movimientos_Actinver[[#This Row],[DATE]]</f>
        <v>44846</v>
      </c>
      <c r="C90" s="23">
        <v>0.37083333333333335</v>
      </c>
      <c r="D90" s="2" t="s">
        <v>1623</v>
      </c>
      <c r="E90" s="2" t="s">
        <v>1624</v>
      </c>
      <c r="F90" s="2">
        <v>1</v>
      </c>
      <c r="G90" s="2">
        <v>1530</v>
      </c>
      <c r="H90" s="2">
        <f>Movimientos_Actinver[[#This Row],[TITLES]]*Movimientos_Actinver[[#This Row],[VALUE]]</f>
        <v>1530</v>
      </c>
      <c r="I90" s="2">
        <v>1.53</v>
      </c>
      <c r="J90" s="2">
        <v>0.24</v>
      </c>
      <c r="K90" s="2">
        <v>1528.23</v>
      </c>
    </row>
    <row r="91" spans="1:11" x14ac:dyDescent="0.25">
      <c r="A91" s="22">
        <v>44846</v>
      </c>
      <c r="B91" s="27">
        <f>Movimientos_Actinver[[#This Row],[DATE]]</f>
        <v>44846</v>
      </c>
      <c r="C91" s="23">
        <v>0.37083333333333335</v>
      </c>
      <c r="D91" s="2" t="s">
        <v>1623</v>
      </c>
      <c r="E91" s="2" t="s">
        <v>1624</v>
      </c>
      <c r="F91" s="2">
        <v>1</v>
      </c>
      <c r="G91" s="2">
        <v>1534</v>
      </c>
      <c r="H91" s="2">
        <f>Movimientos_Actinver[[#This Row],[TITLES]]*Movimientos_Actinver[[#This Row],[VALUE]]</f>
        <v>1534</v>
      </c>
      <c r="I91" s="2">
        <v>1.53</v>
      </c>
      <c r="J91" s="2">
        <v>0.25</v>
      </c>
      <c r="K91" s="2">
        <v>1532.22</v>
      </c>
    </row>
    <row r="92" spans="1:11" x14ac:dyDescent="0.25">
      <c r="A92" s="22">
        <v>44846</v>
      </c>
      <c r="B92" s="27">
        <f>Movimientos_Actinver[[#This Row],[DATE]]</f>
        <v>44846</v>
      </c>
      <c r="C92" s="23">
        <v>0.37083333333333335</v>
      </c>
      <c r="D92" s="2" t="s">
        <v>1623</v>
      </c>
      <c r="E92" s="2" t="s">
        <v>1624</v>
      </c>
      <c r="F92" s="2">
        <v>2</v>
      </c>
      <c r="G92" s="2">
        <v>1532.56</v>
      </c>
      <c r="H92" s="2">
        <f>Movimientos_Actinver[[#This Row],[TITLES]]*Movimientos_Actinver[[#This Row],[VALUE]]</f>
        <v>3065.12</v>
      </c>
      <c r="I92" s="2">
        <v>3.07</v>
      </c>
      <c r="J92" s="2">
        <v>0.49</v>
      </c>
      <c r="K92" s="2">
        <v>3061.56</v>
      </c>
    </row>
    <row r="93" spans="1:11" x14ac:dyDescent="0.25">
      <c r="A93" s="22">
        <v>44846</v>
      </c>
      <c r="B93" s="27">
        <f>Movimientos_Actinver[[#This Row],[DATE]]</f>
        <v>44846</v>
      </c>
      <c r="C93" s="23">
        <v>0.37083333333333335</v>
      </c>
      <c r="D93" s="2" t="s">
        <v>1623</v>
      </c>
      <c r="E93" s="2" t="s">
        <v>1624</v>
      </c>
      <c r="F93" s="2">
        <v>2</v>
      </c>
      <c r="G93" s="2">
        <v>1536</v>
      </c>
      <c r="H93" s="2">
        <f>Movimientos_Actinver[[#This Row],[TITLES]]*Movimientos_Actinver[[#This Row],[VALUE]]</f>
        <v>3072</v>
      </c>
      <c r="I93" s="2">
        <v>3.07</v>
      </c>
      <c r="J93" s="2">
        <v>0.49</v>
      </c>
      <c r="K93" s="2">
        <v>3068.44</v>
      </c>
    </row>
    <row r="94" spans="1:11" x14ac:dyDescent="0.25">
      <c r="A94" s="22">
        <v>44846</v>
      </c>
      <c r="B94" s="27">
        <f>Movimientos_Actinver[[#This Row],[DATE]]</f>
        <v>44846</v>
      </c>
      <c r="C94" s="23">
        <v>0.37083333333333335</v>
      </c>
      <c r="D94" s="2" t="s">
        <v>1623</v>
      </c>
      <c r="E94" s="2" t="s">
        <v>1624</v>
      </c>
      <c r="F94" s="2">
        <v>7</v>
      </c>
      <c r="G94" s="2">
        <v>1530</v>
      </c>
      <c r="H94" s="2">
        <f>Movimientos_Actinver[[#This Row],[TITLES]]*Movimientos_Actinver[[#This Row],[VALUE]]</f>
        <v>10710</v>
      </c>
      <c r="I94" s="2">
        <v>10.71</v>
      </c>
      <c r="J94" s="2">
        <v>1.71</v>
      </c>
      <c r="K94" s="2">
        <v>10697.58</v>
      </c>
    </row>
    <row r="95" spans="1:11" x14ac:dyDescent="0.25">
      <c r="A95" s="22">
        <v>44846</v>
      </c>
      <c r="B95" s="27">
        <f>Movimientos_Actinver[[#This Row],[DATE]]</f>
        <v>44846</v>
      </c>
      <c r="C95" s="23">
        <v>0.37083333333333335</v>
      </c>
      <c r="D95" s="2" t="s">
        <v>1623</v>
      </c>
      <c r="E95" s="2" t="s">
        <v>1624</v>
      </c>
      <c r="F95" s="2">
        <v>10</v>
      </c>
      <c r="G95" s="2">
        <v>1530</v>
      </c>
      <c r="H95" s="2">
        <f>Movimientos_Actinver[[#This Row],[TITLES]]*Movimientos_Actinver[[#This Row],[VALUE]]</f>
        <v>15300</v>
      </c>
      <c r="I95" s="2">
        <v>15.3</v>
      </c>
      <c r="J95" s="2">
        <v>2.4500000000000002</v>
      </c>
      <c r="K95" s="2">
        <v>15282.25</v>
      </c>
    </row>
    <row r="96" spans="1:11" x14ac:dyDescent="0.25">
      <c r="A96" s="22">
        <v>44846</v>
      </c>
      <c r="B96" s="27">
        <f>Movimientos_Actinver[[#This Row],[DATE]]</f>
        <v>44846</v>
      </c>
      <c r="C96" s="23">
        <v>0.37083333333333335</v>
      </c>
      <c r="D96" s="2" t="s">
        <v>1623</v>
      </c>
      <c r="E96" s="2" t="s">
        <v>1624</v>
      </c>
      <c r="F96" s="2">
        <v>50</v>
      </c>
      <c r="G96" s="2">
        <v>1531.49</v>
      </c>
      <c r="H96" s="2">
        <f>Movimientos_Actinver[[#This Row],[TITLES]]*Movimientos_Actinver[[#This Row],[VALUE]]</f>
        <v>76574.5</v>
      </c>
      <c r="I96" s="2">
        <v>76.569999999999993</v>
      </c>
      <c r="J96" s="2">
        <v>12.25</v>
      </c>
      <c r="K96" s="2">
        <v>76485.67</v>
      </c>
    </row>
    <row r="97" spans="1:11" x14ac:dyDescent="0.25">
      <c r="A97" s="22">
        <v>44846</v>
      </c>
      <c r="B97" s="27">
        <f>Movimientos_Actinver[[#This Row],[DATE]]</f>
        <v>44846</v>
      </c>
      <c r="C97" s="23">
        <v>0.37083333333333335</v>
      </c>
      <c r="D97" s="2" t="s">
        <v>1623</v>
      </c>
      <c r="E97" s="2" t="s">
        <v>1624</v>
      </c>
      <c r="F97" s="2">
        <v>58</v>
      </c>
      <c r="G97" s="2">
        <v>1531.48</v>
      </c>
      <c r="H97" s="2">
        <f>Movimientos_Actinver[[#This Row],[TITLES]]*Movimientos_Actinver[[#This Row],[VALUE]]</f>
        <v>88825.84</v>
      </c>
      <c r="I97" s="2">
        <v>88.83</v>
      </c>
      <c r="J97" s="2">
        <v>14.21</v>
      </c>
      <c r="K97" s="2">
        <v>88722.8</v>
      </c>
    </row>
    <row r="98" spans="1:11" x14ac:dyDescent="0.25">
      <c r="A98" s="22">
        <v>44846</v>
      </c>
      <c r="B98" s="27">
        <f>Movimientos_Actinver[[#This Row],[DATE]]</f>
        <v>44846</v>
      </c>
      <c r="C98" s="23">
        <v>0.37083333333333335</v>
      </c>
      <c r="D98" s="2" t="s">
        <v>1623</v>
      </c>
      <c r="E98" s="2" t="s">
        <v>1624</v>
      </c>
      <c r="F98" s="2">
        <v>100</v>
      </c>
      <c r="G98" s="2">
        <v>1531.5</v>
      </c>
      <c r="H98" s="2">
        <f>Movimientos_Actinver[[#This Row],[TITLES]]*Movimientos_Actinver[[#This Row],[VALUE]]</f>
        <v>153150</v>
      </c>
      <c r="I98" s="2">
        <v>153.15</v>
      </c>
      <c r="J98" s="2">
        <v>24.5</v>
      </c>
      <c r="K98" s="2">
        <v>152972.35</v>
      </c>
    </row>
    <row r="99" spans="1:11" x14ac:dyDescent="0.25">
      <c r="A99" s="22">
        <v>44844</v>
      </c>
      <c r="B99" s="27">
        <f>Movimientos_Actinver[[#This Row],[DATE]]</f>
        <v>44844</v>
      </c>
      <c r="C99" s="23">
        <v>0.36041666666666666</v>
      </c>
      <c r="D99" s="2" t="s">
        <v>1625</v>
      </c>
      <c r="E99" s="2" t="s">
        <v>1604</v>
      </c>
      <c r="F99" s="2">
        <v>1</v>
      </c>
      <c r="G99" s="2">
        <v>386.19</v>
      </c>
      <c r="H99" s="2">
        <f>Movimientos_Actinver[[#This Row],[TITLES]]*Movimientos_Actinver[[#This Row],[VALUE]]</f>
        <v>386.19</v>
      </c>
      <c r="I99" s="2">
        <v>0.39</v>
      </c>
      <c r="J99" s="2">
        <v>0.06</v>
      </c>
      <c r="K99" s="2">
        <v>386.64</v>
      </c>
    </row>
    <row r="100" spans="1:11" x14ac:dyDescent="0.25">
      <c r="A100" s="22">
        <v>44844</v>
      </c>
      <c r="B100" s="27">
        <f>Movimientos_Actinver[[#This Row],[DATE]]</f>
        <v>44844</v>
      </c>
      <c r="C100" s="23">
        <v>0.36041666666666666</v>
      </c>
      <c r="D100" s="2" t="s">
        <v>1625</v>
      </c>
      <c r="E100" s="2" t="s">
        <v>1604</v>
      </c>
      <c r="F100" s="2">
        <v>3</v>
      </c>
      <c r="G100" s="2">
        <v>384.88</v>
      </c>
      <c r="H100" s="2">
        <f>Movimientos_Actinver[[#This Row],[TITLES]]*Movimientos_Actinver[[#This Row],[VALUE]]</f>
        <v>1154.6399999999999</v>
      </c>
      <c r="I100" s="2">
        <v>1.1499999999999999</v>
      </c>
      <c r="J100" s="2">
        <v>0.18</v>
      </c>
      <c r="K100" s="2">
        <v>1155.98</v>
      </c>
    </row>
    <row r="101" spans="1:11" x14ac:dyDescent="0.25">
      <c r="A101" s="22">
        <v>44844</v>
      </c>
      <c r="B101" s="27">
        <f>Movimientos_Actinver[[#This Row],[DATE]]</f>
        <v>44844</v>
      </c>
      <c r="C101" s="23">
        <v>0.36041666666666666</v>
      </c>
      <c r="D101" s="2" t="s">
        <v>1625</v>
      </c>
      <c r="E101" s="2" t="s">
        <v>1604</v>
      </c>
      <c r="F101" s="2">
        <v>5</v>
      </c>
      <c r="G101" s="2">
        <v>388</v>
      </c>
      <c r="H101" s="2">
        <f>Movimientos_Actinver[[#This Row],[TITLES]]*Movimientos_Actinver[[#This Row],[VALUE]]</f>
        <v>1940</v>
      </c>
      <c r="I101" s="2">
        <v>1.94</v>
      </c>
      <c r="J101" s="2">
        <v>0.31</v>
      </c>
      <c r="K101" s="2">
        <v>1942.25</v>
      </c>
    </row>
    <row r="102" spans="1:11" x14ac:dyDescent="0.25">
      <c r="A102" s="22">
        <v>44844</v>
      </c>
      <c r="B102" s="27">
        <f>Movimientos_Actinver[[#This Row],[DATE]]</f>
        <v>44844</v>
      </c>
      <c r="C102" s="23">
        <v>0.36041666666666666</v>
      </c>
      <c r="D102" s="2" t="s">
        <v>1625</v>
      </c>
      <c r="E102" s="2" t="s">
        <v>1604</v>
      </c>
      <c r="F102" s="2">
        <v>6</v>
      </c>
      <c r="G102" s="2">
        <v>388</v>
      </c>
      <c r="H102" s="2">
        <f>Movimientos_Actinver[[#This Row],[TITLES]]*Movimientos_Actinver[[#This Row],[VALUE]]</f>
        <v>2328</v>
      </c>
      <c r="I102" s="2">
        <v>2.33</v>
      </c>
      <c r="J102" s="2">
        <v>0.37</v>
      </c>
      <c r="K102" s="2">
        <v>2330.6999999999998</v>
      </c>
    </row>
    <row r="103" spans="1:11" x14ac:dyDescent="0.25">
      <c r="A103" s="22">
        <v>44844</v>
      </c>
      <c r="B103" s="27">
        <f>Movimientos_Actinver[[#This Row],[DATE]]</f>
        <v>44844</v>
      </c>
      <c r="C103" s="23">
        <v>0.36041666666666666</v>
      </c>
      <c r="D103" s="2" t="s">
        <v>1625</v>
      </c>
      <c r="E103" s="2" t="s">
        <v>1604</v>
      </c>
      <c r="F103" s="2">
        <v>14</v>
      </c>
      <c r="G103" s="2">
        <v>386</v>
      </c>
      <c r="H103" s="2">
        <f>Movimientos_Actinver[[#This Row],[TITLES]]*Movimientos_Actinver[[#This Row],[VALUE]]</f>
        <v>5404</v>
      </c>
      <c r="I103" s="2">
        <v>5.4</v>
      </c>
      <c r="J103" s="2">
        <v>0.86</v>
      </c>
      <c r="K103" s="2">
        <v>5410.27</v>
      </c>
    </row>
    <row r="104" spans="1:11" x14ac:dyDescent="0.25">
      <c r="A104" s="22">
        <v>44844</v>
      </c>
      <c r="B104" s="27">
        <f>Movimientos_Actinver[[#This Row],[DATE]]</f>
        <v>44844</v>
      </c>
      <c r="C104" s="23">
        <v>0.36249999999999999</v>
      </c>
      <c r="D104" s="2" t="s">
        <v>1623</v>
      </c>
      <c r="E104" s="2" t="s">
        <v>1604</v>
      </c>
      <c r="F104" s="2">
        <v>1</v>
      </c>
      <c r="G104" s="2">
        <v>1348.75</v>
      </c>
      <c r="H104" s="2">
        <f>Movimientos_Actinver[[#This Row],[TITLES]]*Movimientos_Actinver[[#This Row],[VALUE]]</f>
        <v>1348.75</v>
      </c>
      <c r="I104" s="2">
        <v>1.35</v>
      </c>
      <c r="J104" s="2">
        <v>0.22</v>
      </c>
      <c r="K104" s="2">
        <v>1350.31</v>
      </c>
    </row>
    <row r="105" spans="1:11" x14ac:dyDescent="0.25">
      <c r="A105" s="22">
        <v>44844</v>
      </c>
      <c r="B105" s="27">
        <f>Movimientos_Actinver[[#This Row],[DATE]]</f>
        <v>44844</v>
      </c>
      <c r="C105" s="23">
        <v>0.36249999999999999</v>
      </c>
      <c r="D105" s="2" t="s">
        <v>1623</v>
      </c>
      <c r="E105" s="2" t="s">
        <v>1604</v>
      </c>
      <c r="F105" s="2">
        <v>1</v>
      </c>
      <c r="G105" s="2">
        <v>1349.97</v>
      </c>
      <c r="H105" s="2">
        <f>Movimientos_Actinver[[#This Row],[TITLES]]*Movimientos_Actinver[[#This Row],[VALUE]]</f>
        <v>1349.97</v>
      </c>
      <c r="I105" s="2">
        <v>1.35</v>
      </c>
      <c r="J105" s="2">
        <v>0.22</v>
      </c>
      <c r="K105" s="2">
        <v>1351.54</v>
      </c>
    </row>
    <row r="106" spans="1:11" x14ac:dyDescent="0.25">
      <c r="A106" s="22">
        <v>44844</v>
      </c>
      <c r="B106" s="27">
        <f>Movimientos_Actinver[[#This Row],[DATE]]</f>
        <v>44844</v>
      </c>
      <c r="C106" s="23">
        <v>0.36249999999999999</v>
      </c>
      <c r="D106" s="2" t="s">
        <v>1623</v>
      </c>
      <c r="E106" s="2" t="s">
        <v>1604</v>
      </c>
      <c r="F106" s="2">
        <v>1</v>
      </c>
      <c r="G106" s="2">
        <v>1355</v>
      </c>
      <c r="H106" s="2">
        <f>Movimientos_Actinver[[#This Row],[TITLES]]*Movimientos_Actinver[[#This Row],[VALUE]]</f>
        <v>1355</v>
      </c>
      <c r="I106" s="2">
        <v>1.36</v>
      </c>
      <c r="J106" s="2">
        <v>0.22</v>
      </c>
      <c r="K106" s="2">
        <v>1356.57</v>
      </c>
    </row>
    <row r="107" spans="1:11" x14ac:dyDescent="0.25">
      <c r="A107" s="22">
        <v>44844</v>
      </c>
      <c r="B107" s="27">
        <f>Movimientos_Actinver[[#This Row],[DATE]]</f>
        <v>44844</v>
      </c>
      <c r="C107" s="23">
        <v>0.36249999999999999</v>
      </c>
      <c r="D107" s="2" t="s">
        <v>1623</v>
      </c>
      <c r="E107" s="2" t="s">
        <v>1604</v>
      </c>
      <c r="F107" s="2">
        <v>1</v>
      </c>
      <c r="G107" s="2">
        <v>1343.59</v>
      </c>
      <c r="H107" s="2">
        <f>Movimientos_Actinver[[#This Row],[TITLES]]*Movimientos_Actinver[[#This Row],[VALUE]]</f>
        <v>1343.59</v>
      </c>
      <c r="I107" s="2">
        <v>1.34</v>
      </c>
      <c r="J107" s="2">
        <v>0.21</v>
      </c>
      <c r="K107" s="2">
        <v>1345.15</v>
      </c>
    </row>
    <row r="108" spans="1:11" x14ac:dyDescent="0.25">
      <c r="A108" s="22">
        <v>44844</v>
      </c>
      <c r="B108" s="27">
        <f>Movimientos_Actinver[[#This Row],[DATE]]</f>
        <v>44844</v>
      </c>
      <c r="C108" s="23">
        <v>0.36249999999999999</v>
      </c>
      <c r="D108" s="2" t="s">
        <v>1623</v>
      </c>
      <c r="E108" s="2" t="s">
        <v>1604</v>
      </c>
      <c r="F108" s="2">
        <v>2</v>
      </c>
      <c r="G108" s="2">
        <v>1355</v>
      </c>
      <c r="H108" s="2">
        <f>Movimientos_Actinver[[#This Row],[TITLES]]*Movimientos_Actinver[[#This Row],[VALUE]]</f>
        <v>2710</v>
      </c>
      <c r="I108" s="2">
        <v>2.71</v>
      </c>
      <c r="J108" s="2">
        <v>0.43</v>
      </c>
      <c r="K108" s="2">
        <v>2713.14</v>
      </c>
    </row>
    <row r="109" spans="1:11" x14ac:dyDescent="0.25">
      <c r="A109" s="22">
        <v>44844</v>
      </c>
      <c r="B109" s="27">
        <f>Movimientos_Actinver[[#This Row],[DATE]]</f>
        <v>44844</v>
      </c>
      <c r="C109" s="23">
        <v>0.36249999999999999</v>
      </c>
      <c r="D109" s="2" t="s">
        <v>1623</v>
      </c>
      <c r="E109" s="2" t="s">
        <v>1604</v>
      </c>
      <c r="F109" s="2">
        <v>3</v>
      </c>
      <c r="G109" s="2">
        <v>1351.77</v>
      </c>
      <c r="H109" s="2">
        <f>Movimientos_Actinver[[#This Row],[TITLES]]*Movimientos_Actinver[[#This Row],[VALUE]]</f>
        <v>4055.31</v>
      </c>
      <c r="I109" s="2">
        <v>4.0599999999999996</v>
      </c>
      <c r="J109" s="2">
        <v>0.65</v>
      </c>
      <c r="K109" s="2">
        <v>4060.01</v>
      </c>
    </row>
    <row r="110" spans="1:11" x14ac:dyDescent="0.25">
      <c r="A110" s="22">
        <v>44844</v>
      </c>
      <c r="B110" s="27">
        <f>Movimientos_Actinver[[#This Row],[DATE]]</f>
        <v>44844</v>
      </c>
      <c r="C110" s="23">
        <v>0.36249999999999999</v>
      </c>
      <c r="D110" s="2" t="s">
        <v>1623</v>
      </c>
      <c r="E110" s="2" t="s">
        <v>1604</v>
      </c>
      <c r="F110" s="2">
        <v>3</v>
      </c>
      <c r="G110" s="2">
        <v>1358.2</v>
      </c>
      <c r="H110" s="2">
        <f>Movimientos_Actinver[[#This Row],[TITLES]]*Movimientos_Actinver[[#This Row],[VALUE]]</f>
        <v>4074.6000000000004</v>
      </c>
      <c r="I110" s="2">
        <v>4.07</v>
      </c>
      <c r="J110" s="2">
        <v>0.65</v>
      </c>
      <c r="K110" s="2">
        <v>4079.33</v>
      </c>
    </row>
    <row r="111" spans="1:11" x14ac:dyDescent="0.25">
      <c r="A111" s="22">
        <v>44844</v>
      </c>
      <c r="B111" s="27">
        <f>Movimientos_Actinver[[#This Row],[DATE]]</f>
        <v>44844</v>
      </c>
      <c r="C111" s="23">
        <v>0.36249999999999999</v>
      </c>
      <c r="D111" s="2" t="s">
        <v>1623</v>
      </c>
      <c r="E111" s="2" t="s">
        <v>1604</v>
      </c>
      <c r="F111" s="2">
        <v>3</v>
      </c>
      <c r="G111" s="2">
        <v>1342.01</v>
      </c>
      <c r="H111" s="2">
        <f>Movimientos_Actinver[[#This Row],[TITLES]]*Movimientos_Actinver[[#This Row],[VALUE]]</f>
        <v>4026.0299999999997</v>
      </c>
      <c r="I111" s="2">
        <v>4.03</v>
      </c>
      <c r="J111" s="2">
        <v>0.64</v>
      </c>
      <c r="K111" s="2">
        <v>4030.7</v>
      </c>
    </row>
    <row r="112" spans="1:11" x14ac:dyDescent="0.25">
      <c r="A112" s="22">
        <v>44844</v>
      </c>
      <c r="B112" s="27">
        <f>Movimientos_Actinver[[#This Row],[DATE]]</f>
        <v>44844</v>
      </c>
      <c r="C112" s="23">
        <v>0.36249999999999999</v>
      </c>
      <c r="D112" s="2" t="s">
        <v>1623</v>
      </c>
      <c r="E112" s="2" t="s">
        <v>1604</v>
      </c>
      <c r="F112" s="2">
        <v>3</v>
      </c>
      <c r="G112" s="2">
        <v>1348.22</v>
      </c>
      <c r="H112" s="2">
        <f>Movimientos_Actinver[[#This Row],[TITLES]]*Movimientos_Actinver[[#This Row],[VALUE]]</f>
        <v>4044.66</v>
      </c>
      <c r="I112" s="2">
        <v>4.04</v>
      </c>
      <c r="J112" s="2">
        <v>0.65</v>
      </c>
      <c r="K112" s="2">
        <v>4049.35</v>
      </c>
    </row>
    <row r="113" spans="1:11" x14ac:dyDescent="0.25">
      <c r="A113" s="22">
        <v>44844</v>
      </c>
      <c r="B113" s="27">
        <f>Movimientos_Actinver[[#This Row],[DATE]]</f>
        <v>44844</v>
      </c>
      <c r="C113" s="23">
        <v>0.36249999999999999</v>
      </c>
      <c r="D113" s="2" t="s">
        <v>1623</v>
      </c>
      <c r="E113" s="2" t="s">
        <v>1604</v>
      </c>
      <c r="F113" s="2">
        <v>4</v>
      </c>
      <c r="G113" s="2">
        <v>1354</v>
      </c>
      <c r="H113" s="2">
        <f>Movimientos_Actinver[[#This Row],[TITLES]]*Movimientos_Actinver[[#This Row],[VALUE]]</f>
        <v>5416</v>
      </c>
      <c r="I113" s="2">
        <v>5.42</v>
      </c>
      <c r="J113" s="2">
        <v>0.87</v>
      </c>
      <c r="K113" s="2">
        <v>5422.28</v>
      </c>
    </row>
    <row r="114" spans="1:11" x14ac:dyDescent="0.25">
      <c r="A114" s="22">
        <v>44844</v>
      </c>
      <c r="B114" s="27">
        <f>Movimientos_Actinver[[#This Row],[DATE]]</f>
        <v>44844</v>
      </c>
      <c r="C114" s="23">
        <v>0.36249999999999999</v>
      </c>
      <c r="D114" s="2" t="s">
        <v>1623</v>
      </c>
      <c r="E114" s="2" t="s">
        <v>1604</v>
      </c>
      <c r="F114" s="2">
        <v>5</v>
      </c>
      <c r="G114" s="2">
        <v>1350</v>
      </c>
      <c r="H114" s="2">
        <f>Movimientos_Actinver[[#This Row],[TITLES]]*Movimientos_Actinver[[#This Row],[VALUE]]</f>
        <v>6750</v>
      </c>
      <c r="I114" s="2">
        <v>6.75</v>
      </c>
      <c r="J114" s="2">
        <v>1.08</v>
      </c>
      <c r="K114" s="2">
        <v>6757.83</v>
      </c>
    </row>
    <row r="115" spans="1:11" x14ac:dyDescent="0.25">
      <c r="A115" s="22">
        <v>44844</v>
      </c>
      <c r="B115" s="27">
        <f>Movimientos_Actinver[[#This Row],[DATE]]</f>
        <v>44844</v>
      </c>
      <c r="C115" s="23">
        <v>0.36249999999999999</v>
      </c>
      <c r="D115" s="2" t="s">
        <v>1623</v>
      </c>
      <c r="E115" s="2" t="s">
        <v>1604</v>
      </c>
      <c r="F115" s="2">
        <v>6</v>
      </c>
      <c r="G115" s="2">
        <v>1340</v>
      </c>
      <c r="H115" s="2">
        <f>Movimientos_Actinver[[#This Row],[TITLES]]*Movimientos_Actinver[[#This Row],[VALUE]]</f>
        <v>8040</v>
      </c>
      <c r="I115" s="2">
        <v>8.0399999999999991</v>
      </c>
      <c r="J115" s="2">
        <v>1.29</v>
      </c>
      <c r="K115" s="2">
        <v>8049.33</v>
      </c>
    </row>
    <row r="116" spans="1:11" x14ac:dyDescent="0.25">
      <c r="A116" s="22">
        <v>44844</v>
      </c>
      <c r="B116" s="27">
        <f>Movimientos_Actinver[[#This Row],[DATE]]</f>
        <v>44844</v>
      </c>
      <c r="C116" s="23">
        <v>0.36249999999999999</v>
      </c>
      <c r="D116" s="2" t="s">
        <v>1623</v>
      </c>
      <c r="E116" s="2" t="s">
        <v>1604</v>
      </c>
      <c r="F116" s="2">
        <v>10</v>
      </c>
      <c r="G116" s="2">
        <v>1350</v>
      </c>
      <c r="H116" s="2">
        <f>Movimientos_Actinver[[#This Row],[TITLES]]*Movimientos_Actinver[[#This Row],[VALUE]]</f>
        <v>13500</v>
      </c>
      <c r="I116" s="2">
        <v>13.5</v>
      </c>
      <c r="J116" s="2">
        <v>2.16</v>
      </c>
      <c r="K116" s="2">
        <v>13515.66</v>
      </c>
    </row>
    <row r="117" spans="1:11" x14ac:dyDescent="0.25">
      <c r="A117" s="22">
        <v>44844</v>
      </c>
      <c r="B117" s="27">
        <f>Movimientos_Actinver[[#This Row],[DATE]]</f>
        <v>44844</v>
      </c>
      <c r="C117" s="23">
        <v>0.36249999999999999</v>
      </c>
      <c r="D117" s="2" t="s">
        <v>1623</v>
      </c>
      <c r="E117" s="2" t="s">
        <v>1604</v>
      </c>
      <c r="F117" s="2">
        <v>10</v>
      </c>
      <c r="G117" s="2">
        <v>1345</v>
      </c>
      <c r="H117" s="2">
        <f>Movimientos_Actinver[[#This Row],[TITLES]]*Movimientos_Actinver[[#This Row],[VALUE]]</f>
        <v>13450</v>
      </c>
      <c r="I117" s="2">
        <v>13.45</v>
      </c>
      <c r="J117" s="2">
        <v>2.15</v>
      </c>
      <c r="K117" s="2">
        <v>13465.6</v>
      </c>
    </row>
    <row r="118" spans="1:11" x14ac:dyDescent="0.25">
      <c r="A118" s="22">
        <v>44844</v>
      </c>
      <c r="B118" s="27">
        <f>Movimientos_Actinver[[#This Row],[DATE]]</f>
        <v>44844</v>
      </c>
      <c r="C118" s="23">
        <v>0.36249999999999999</v>
      </c>
      <c r="D118" s="2" t="s">
        <v>1623</v>
      </c>
      <c r="E118" s="2" t="s">
        <v>1604</v>
      </c>
      <c r="F118" s="2">
        <v>10</v>
      </c>
      <c r="G118" s="2">
        <v>1343.59</v>
      </c>
      <c r="H118" s="2">
        <f>Movimientos_Actinver[[#This Row],[TITLES]]*Movimientos_Actinver[[#This Row],[VALUE]]</f>
        <v>13435.9</v>
      </c>
      <c r="I118" s="2">
        <v>13.44</v>
      </c>
      <c r="J118" s="2">
        <v>2.15</v>
      </c>
      <c r="K118" s="2">
        <v>13451.49</v>
      </c>
    </row>
    <row r="119" spans="1:11" x14ac:dyDescent="0.25">
      <c r="A119" s="22">
        <v>44844</v>
      </c>
      <c r="B119" s="27">
        <f>Movimientos_Actinver[[#This Row],[DATE]]</f>
        <v>44844</v>
      </c>
      <c r="C119" s="23">
        <v>0.36249999999999999</v>
      </c>
      <c r="D119" s="2" t="s">
        <v>1623</v>
      </c>
      <c r="E119" s="2" t="s">
        <v>1604</v>
      </c>
      <c r="F119" s="2">
        <v>10</v>
      </c>
      <c r="G119" s="2">
        <v>1355</v>
      </c>
      <c r="H119" s="2">
        <f>Movimientos_Actinver[[#This Row],[TITLES]]*Movimientos_Actinver[[#This Row],[VALUE]]</f>
        <v>13550</v>
      </c>
      <c r="I119" s="2">
        <v>13.55</v>
      </c>
      <c r="J119" s="2">
        <v>2.17</v>
      </c>
      <c r="K119" s="2">
        <v>13565.72</v>
      </c>
    </row>
    <row r="120" spans="1:11" x14ac:dyDescent="0.25">
      <c r="A120" s="22">
        <v>44844</v>
      </c>
      <c r="B120" s="27">
        <f>Movimientos_Actinver[[#This Row],[DATE]]</f>
        <v>44844</v>
      </c>
      <c r="C120" s="23">
        <v>0.36249999999999999</v>
      </c>
      <c r="D120" s="2" t="s">
        <v>1623</v>
      </c>
      <c r="E120" s="2" t="s">
        <v>1604</v>
      </c>
      <c r="F120" s="2">
        <v>10</v>
      </c>
      <c r="G120" s="2">
        <v>1344</v>
      </c>
      <c r="H120" s="2">
        <f>Movimientos_Actinver[[#This Row],[TITLES]]*Movimientos_Actinver[[#This Row],[VALUE]]</f>
        <v>13440</v>
      </c>
      <c r="I120" s="2">
        <v>13.44</v>
      </c>
      <c r="J120" s="2">
        <v>2.15</v>
      </c>
      <c r="K120" s="2">
        <v>13455.59</v>
      </c>
    </row>
    <row r="121" spans="1:11" x14ac:dyDescent="0.25">
      <c r="A121" s="22">
        <v>44844</v>
      </c>
      <c r="B121" s="27">
        <f>Movimientos_Actinver[[#This Row],[DATE]]</f>
        <v>44844</v>
      </c>
      <c r="C121" s="23">
        <v>0.36249999999999999</v>
      </c>
      <c r="D121" s="2" t="s">
        <v>1623</v>
      </c>
      <c r="E121" s="2" t="s">
        <v>1604</v>
      </c>
      <c r="F121" s="2">
        <v>11</v>
      </c>
      <c r="G121" s="2">
        <v>1350</v>
      </c>
      <c r="H121" s="2">
        <f>Movimientos_Actinver[[#This Row],[TITLES]]*Movimientos_Actinver[[#This Row],[VALUE]]</f>
        <v>14850</v>
      </c>
      <c r="I121" s="2">
        <v>14.85</v>
      </c>
      <c r="J121" s="2">
        <v>2.38</v>
      </c>
      <c r="K121" s="2">
        <v>14867.23</v>
      </c>
    </row>
    <row r="122" spans="1:11" x14ac:dyDescent="0.25">
      <c r="A122" s="22">
        <v>44844</v>
      </c>
      <c r="B122" s="27">
        <f>Movimientos_Actinver[[#This Row],[DATE]]</f>
        <v>44844</v>
      </c>
      <c r="C122" s="23">
        <v>0.36249999999999999</v>
      </c>
      <c r="D122" s="2" t="s">
        <v>1623</v>
      </c>
      <c r="E122" s="2" t="s">
        <v>1604</v>
      </c>
      <c r="F122" s="2">
        <v>15</v>
      </c>
      <c r="G122" s="2">
        <v>1349.68</v>
      </c>
      <c r="H122" s="2">
        <f>Movimientos_Actinver[[#This Row],[TITLES]]*Movimientos_Actinver[[#This Row],[VALUE]]</f>
        <v>20245.2</v>
      </c>
      <c r="I122" s="2">
        <v>20.25</v>
      </c>
      <c r="J122" s="2">
        <v>3.24</v>
      </c>
      <c r="K122" s="2">
        <v>20268.68</v>
      </c>
    </row>
    <row r="123" spans="1:11" x14ac:dyDescent="0.25">
      <c r="A123" s="22">
        <v>44844</v>
      </c>
      <c r="B123" s="27">
        <f>Movimientos_Actinver[[#This Row],[DATE]]</f>
        <v>44844</v>
      </c>
      <c r="C123" s="23">
        <v>0.36249999999999999</v>
      </c>
      <c r="D123" s="2" t="s">
        <v>1623</v>
      </c>
      <c r="E123" s="2" t="s">
        <v>1604</v>
      </c>
      <c r="F123" s="2">
        <v>15</v>
      </c>
      <c r="G123" s="2">
        <v>1362.27</v>
      </c>
      <c r="H123" s="2">
        <f>Movimientos_Actinver[[#This Row],[TITLES]]*Movimientos_Actinver[[#This Row],[VALUE]]</f>
        <v>20434.05</v>
      </c>
      <c r="I123" s="2">
        <v>20.43</v>
      </c>
      <c r="J123" s="2">
        <v>3.27</v>
      </c>
      <c r="K123" s="2">
        <v>20457.75</v>
      </c>
    </row>
    <row r="124" spans="1:11" x14ac:dyDescent="0.25">
      <c r="A124" s="22">
        <v>44844</v>
      </c>
      <c r="B124" s="27">
        <f>Movimientos_Actinver[[#This Row],[DATE]]</f>
        <v>44844</v>
      </c>
      <c r="C124" s="23">
        <v>0.36249999999999999</v>
      </c>
      <c r="D124" s="2" t="s">
        <v>1623</v>
      </c>
      <c r="E124" s="2" t="s">
        <v>1604</v>
      </c>
      <c r="F124" s="2">
        <v>25</v>
      </c>
      <c r="G124" s="2">
        <v>1354</v>
      </c>
      <c r="H124" s="2">
        <f>Movimientos_Actinver[[#This Row],[TITLES]]*Movimientos_Actinver[[#This Row],[VALUE]]</f>
        <v>33850</v>
      </c>
      <c r="I124" s="2">
        <v>33.85</v>
      </c>
      <c r="J124" s="2">
        <v>5.42</v>
      </c>
      <c r="K124" s="2">
        <v>33889.269999999997</v>
      </c>
    </row>
    <row r="125" spans="1:11" x14ac:dyDescent="0.25">
      <c r="A125" s="22">
        <v>44844</v>
      </c>
      <c r="B125" s="27">
        <f>Movimientos_Actinver[[#This Row],[DATE]]</f>
        <v>44844</v>
      </c>
      <c r="C125" s="23">
        <v>0.36249999999999999</v>
      </c>
      <c r="D125" s="2" t="s">
        <v>1623</v>
      </c>
      <c r="E125" s="2" t="s">
        <v>1604</v>
      </c>
      <c r="F125" s="2">
        <v>25</v>
      </c>
      <c r="G125" s="2">
        <v>1350</v>
      </c>
      <c r="H125" s="2">
        <f>Movimientos_Actinver[[#This Row],[TITLES]]*Movimientos_Actinver[[#This Row],[VALUE]]</f>
        <v>33750</v>
      </c>
      <c r="I125" s="2">
        <v>33.75</v>
      </c>
      <c r="J125" s="2">
        <v>5.4</v>
      </c>
      <c r="K125" s="2">
        <v>33789.15</v>
      </c>
    </row>
    <row r="126" spans="1:11" x14ac:dyDescent="0.25">
      <c r="A126" s="22">
        <v>44844</v>
      </c>
      <c r="B126" s="27">
        <f>Movimientos_Actinver[[#This Row],[DATE]]</f>
        <v>44844</v>
      </c>
      <c r="C126" s="23">
        <v>0.36249999999999999</v>
      </c>
      <c r="D126" s="2" t="s">
        <v>1623</v>
      </c>
      <c r="E126" s="2" t="s">
        <v>1604</v>
      </c>
      <c r="F126" s="2">
        <v>40</v>
      </c>
      <c r="G126" s="2">
        <v>1340.26</v>
      </c>
      <c r="H126" s="2">
        <f>Movimientos_Actinver[[#This Row],[TITLES]]*Movimientos_Actinver[[#This Row],[VALUE]]</f>
        <v>53610.400000000001</v>
      </c>
      <c r="I126" s="2">
        <v>53.61</v>
      </c>
      <c r="J126" s="2">
        <v>8.58</v>
      </c>
      <c r="K126" s="2">
        <v>53672.59</v>
      </c>
    </row>
    <row r="127" spans="1:11" x14ac:dyDescent="0.25">
      <c r="A127" s="22">
        <v>44844</v>
      </c>
      <c r="B127" s="27">
        <f>Movimientos_Actinver[[#This Row],[DATE]]</f>
        <v>44844</v>
      </c>
      <c r="C127" s="23">
        <v>0.36249999999999999</v>
      </c>
      <c r="D127" s="2" t="s">
        <v>1623</v>
      </c>
      <c r="E127" s="2" t="s">
        <v>1604</v>
      </c>
      <c r="F127" s="2">
        <v>50</v>
      </c>
      <c r="G127" s="2">
        <v>1347.12</v>
      </c>
      <c r="H127" s="2">
        <f>Movimientos_Actinver[[#This Row],[TITLES]]*Movimientos_Actinver[[#This Row],[VALUE]]</f>
        <v>67356</v>
      </c>
      <c r="I127" s="2">
        <v>67.36</v>
      </c>
      <c r="J127" s="2">
        <v>10.78</v>
      </c>
      <c r="K127" s="2">
        <v>67434.13</v>
      </c>
    </row>
    <row r="128" spans="1:11" x14ac:dyDescent="0.25">
      <c r="A128" s="22">
        <v>44844</v>
      </c>
      <c r="B128" s="27">
        <f>Movimientos_Actinver[[#This Row],[DATE]]</f>
        <v>44844</v>
      </c>
      <c r="C128" s="23">
        <v>0.36249999999999999</v>
      </c>
      <c r="D128" s="2" t="s">
        <v>1623</v>
      </c>
      <c r="E128" s="2" t="s">
        <v>1604</v>
      </c>
      <c r="F128" s="2">
        <v>100</v>
      </c>
      <c r="G128" s="2">
        <v>1334.14</v>
      </c>
      <c r="H128" s="2">
        <f>Movimientos_Actinver[[#This Row],[TITLES]]*Movimientos_Actinver[[#This Row],[VALUE]]</f>
        <v>133414</v>
      </c>
      <c r="I128" s="2">
        <v>133.41</v>
      </c>
      <c r="J128" s="2">
        <v>21.35</v>
      </c>
      <c r="K128" s="2">
        <v>133568.76</v>
      </c>
    </row>
    <row r="129" spans="1:11" x14ac:dyDescent="0.25">
      <c r="A129" s="22">
        <v>44844</v>
      </c>
      <c r="B129" s="27">
        <f>Movimientos_Actinver[[#This Row],[DATE]]</f>
        <v>44844</v>
      </c>
      <c r="C129" s="23">
        <v>0.38680555555555557</v>
      </c>
      <c r="D129" s="2" t="s">
        <v>1625</v>
      </c>
      <c r="E129" s="2" t="s">
        <v>1604</v>
      </c>
      <c r="F129" s="2">
        <v>1</v>
      </c>
      <c r="G129" s="2">
        <v>389.9</v>
      </c>
      <c r="H129" s="2">
        <f>Movimientos_Actinver[[#This Row],[TITLES]]*Movimientos_Actinver[[#This Row],[VALUE]]</f>
        <v>389.9</v>
      </c>
      <c r="I129" s="2">
        <v>0.39</v>
      </c>
      <c r="J129" s="2">
        <v>0.06</v>
      </c>
      <c r="K129" s="2">
        <v>390.35</v>
      </c>
    </row>
    <row r="130" spans="1:11" x14ac:dyDescent="0.25">
      <c r="A130" s="22">
        <v>44844</v>
      </c>
      <c r="B130" s="27">
        <f>Movimientos_Actinver[[#This Row],[DATE]]</f>
        <v>44844</v>
      </c>
      <c r="C130" s="23">
        <v>0.38680555555555557</v>
      </c>
      <c r="D130" s="2" t="s">
        <v>1625</v>
      </c>
      <c r="E130" s="2" t="s">
        <v>1604</v>
      </c>
      <c r="F130" s="2">
        <v>4</v>
      </c>
      <c r="G130" s="2">
        <v>390</v>
      </c>
      <c r="H130" s="2">
        <f>Movimientos_Actinver[[#This Row],[TITLES]]*Movimientos_Actinver[[#This Row],[VALUE]]</f>
        <v>1560</v>
      </c>
      <c r="I130" s="2">
        <v>1.56</v>
      </c>
      <c r="J130" s="2">
        <v>0.25</v>
      </c>
      <c r="K130" s="2">
        <v>1561.81</v>
      </c>
    </row>
    <row r="131" spans="1:11" x14ac:dyDescent="0.25">
      <c r="A131" s="22">
        <v>44844</v>
      </c>
      <c r="B131" s="27">
        <f>Movimientos_Actinver[[#This Row],[DATE]]</f>
        <v>44844</v>
      </c>
      <c r="C131" s="23">
        <v>0.38680555555555557</v>
      </c>
      <c r="D131" s="2" t="s">
        <v>1625</v>
      </c>
      <c r="E131" s="2" t="s">
        <v>1604</v>
      </c>
      <c r="F131" s="2">
        <v>7</v>
      </c>
      <c r="G131" s="2">
        <v>390</v>
      </c>
      <c r="H131" s="2">
        <f>Movimientos_Actinver[[#This Row],[TITLES]]*Movimientos_Actinver[[#This Row],[VALUE]]</f>
        <v>2730</v>
      </c>
      <c r="I131" s="2">
        <v>2.73</v>
      </c>
      <c r="J131" s="2">
        <v>0.44</v>
      </c>
      <c r="K131" s="2">
        <v>2733.17</v>
      </c>
    </row>
    <row r="132" spans="1:11" x14ac:dyDescent="0.25">
      <c r="A132" s="22">
        <v>44844</v>
      </c>
      <c r="B132" s="27">
        <f>Movimientos_Actinver[[#This Row],[DATE]]</f>
        <v>44844</v>
      </c>
      <c r="C132" s="23">
        <v>0.41458333333333336</v>
      </c>
      <c r="D132" s="2" t="s">
        <v>1627</v>
      </c>
      <c r="E132" s="2" t="s">
        <v>1604</v>
      </c>
      <c r="F132" s="2">
        <v>1</v>
      </c>
      <c r="G132" s="2">
        <v>1088</v>
      </c>
      <c r="H132" s="2">
        <f>Movimientos_Actinver[[#This Row],[TITLES]]*Movimientos_Actinver[[#This Row],[VALUE]]</f>
        <v>1088</v>
      </c>
      <c r="I132" s="2">
        <v>1.0900000000000001</v>
      </c>
      <c r="J132" s="2">
        <v>0.17</v>
      </c>
      <c r="K132" s="2">
        <v>1089.26</v>
      </c>
    </row>
    <row r="133" spans="1:11" x14ac:dyDescent="0.25">
      <c r="A133" s="22">
        <v>44844</v>
      </c>
      <c r="B133" s="27">
        <f>Movimientos_Actinver[[#This Row],[DATE]]</f>
        <v>44844</v>
      </c>
      <c r="C133" s="23">
        <v>0.41458333333333336</v>
      </c>
      <c r="D133" s="2" t="s">
        <v>1627</v>
      </c>
      <c r="E133" s="2" t="s">
        <v>1604</v>
      </c>
      <c r="F133" s="2">
        <v>1</v>
      </c>
      <c r="G133" s="2">
        <v>1100</v>
      </c>
      <c r="H133" s="2">
        <f>Movimientos_Actinver[[#This Row],[TITLES]]*Movimientos_Actinver[[#This Row],[VALUE]]</f>
        <v>1100</v>
      </c>
      <c r="I133" s="2">
        <v>1.1000000000000001</v>
      </c>
      <c r="J133" s="2">
        <v>0.18</v>
      </c>
      <c r="K133" s="2">
        <v>1101.28</v>
      </c>
    </row>
    <row r="134" spans="1:11" x14ac:dyDescent="0.25">
      <c r="A134" s="22">
        <v>44844</v>
      </c>
      <c r="B134" s="27">
        <f>Movimientos_Actinver[[#This Row],[DATE]]</f>
        <v>44844</v>
      </c>
      <c r="C134" s="23">
        <v>0.41458333333333336</v>
      </c>
      <c r="D134" s="2" t="s">
        <v>1627</v>
      </c>
      <c r="E134" s="2" t="s">
        <v>1604</v>
      </c>
      <c r="F134" s="2">
        <v>1</v>
      </c>
      <c r="G134" s="2">
        <v>1099.97</v>
      </c>
      <c r="H134" s="2">
        <f>Movimientos_Actinver[[#This Row],[TITLES]]*Movimientos_Actinver[[#This Row],[VALUE]]</f>
        <v>1099.97</v>
      </c>
      <c r="I134" s="2">
        <v>1.1000000000000001</v>
      </c>
      <c r="J134" s="2">
        <v>0.18</v>
      </c>
      <c r="K134" s="2">
        <v>1101.25</v>
      </c>
    </row>
    <row r="135" spans="1:11" x14ac:dyDescent="0.25">
      <c r="A135" s="22">
        <v>44844</v>
      </c>
      <c r="B135" s="27">
        <f>Movimientos_Actinver[[#This Row],[DATE]]</f>
        <v>44844</v>
      </c>
      <c r="C135" s="23">
        <v>0.41458333333333336</v>
      </c>
      <c r="D135" s="2" t="s">
        <v>1627</v>
      </c>
      <c r="E135" s="2" t="s">
        <v>1604</v>
      </c>
      <c r="F135" s="2">
        <v>1</v>
      </c>
      <c r="G135" s="2">
        <v>1100</v>
      </c>
      <c r="H135" s="2">
        <f>Movimientos_Actinver[[#This Row],[TITLES]]*Movimientos_Actinver[[#This Row],[VALUE]]</f>
        <v>1100</v>
      </c>
      <c r="I135" s="2">
        <v>1.1000000000000001</v>
      </c>
      <c r="J135" s="2">
        <v>0.18</v>
      </c>
      <c r="K135" s="2">
        <v>1101.28</v>
      </c>
    </row>
    <row r="136" spans="1:11" x14ac:dyDescent="0.25">
      <c r="A136" s="22">
        <v>44844</v>
      </c>
      <c r="B136" s="27">
        <f>Movimientos_Actinver[[#This Row],[DATE]]</f>
        <v>44844</v>
      </c>
      <c r="C136" s="23">
        <v>0.41458333333333336</v>
      </c>
      <c r="D136" s="2" t="s">
        <v>1627</v>
      </c>
      <c r="E136" s="2" t="s">
        <v>1604</v>
      </c>
      <c r="F136" s="2">
        <v>2</v>
      </c>
      <c r="G136" s="2">
        <v>1112</v>
      </c>
      <c r="H136" s="2">
        <f>Movimientos_Actinver[[#This Row],[TITLES]]*Movimientos_Actinver[[#This Row],[VALUE]]</f>
        <v>2224</v>
      </c>
      <c r="I136" s="2">
        <v>2.2200000000000002</v>
      </c>
      <c r="J136" s="2">
        <v>0.36</v>
      </c>
      <c r="K136" s="2">
        <v>2226.58</v>
      </c>
    </row>
    <row r="137" spans="1:11" x14ac:dyDescent="0.25">
      <c r="A137" s="22">
        <v>44844</v>
      </c>
      <c r="B137" s="27">
        <f>Movimientos_Actinver[[#This Row],[DATE]]</f>
        <v>44844</v>
      </c>
      <c r="C137" s="23">
        <v>0.41458333333333336</v>
      </c>
      <c r="D137" s="2" t="s">
        <v>1627</v>
      </c>
      <c r="E137" s="2" t="s">
        <v>1604</v>
      </c>
      <c r="F137" s="2">
        <v>25</v>
      </c>
      <c r="G137" s="2">
        <v>1109</v>
      </c>
      <c r="H137" s="2">
        <f>Movimientos_Actinver[[#This Row],[TITLES]]*Movimientos_Actinver[[#This Row],[VALUE]]</f>
        <v>27725</v>
      </c>
      <c r="I137" s="2">
        <v>27.73</v>
      </c>
      <c r="J137" s="2">
        <v>4.4400000000000004</v>
      </c>
      <c r="K137" s="2">
        <v>27757.16</v>
      </c>
    </row>
    <row r="138" spans="1:11" x14ac:dyDescent="0.25">
      <c r="A138" s="22">
        <v>44844</v>
      </c>
      <c r="B138" s="27">
        <f>Movimientos_Actinver[[#This Row],[DATE]]</f>
        <v>44844</v>
      </c>
      <c r="C138" s="23">
        <v>0.41458333333333336</v>
      </c>
      <c r="D138" s="2" t="s">
        <v>1627</v>
      </c>
      <c r="E138" s="2" t="s">
        <v>1604</v>
      </c>
      <c r="F138" s="2">
        <v>29</v>
      </c>
      <c r="G138" s="2">
        <v>1077</v>
      </c>
      <c r="H138" s="2">
        <f>Movimientos_Actinver[[#This Row],[TITLES]]*Movimientos_Actinver[[#This Row],[VALUE]]</f>
        <v>31233</v>
      </c>
      <c r="I138" s="2">
        <v>31.23</v>
      </c>
      <c r="J138" s="2">
        <v>5</v>
      </c>
      <c r="K138" s="2">
        <v>31269.23</v>
      </c>
    </row>
    <row r="139" spans="1:11" x14ac:dyDescent="0.25">
      <c r="A139" s="22">
        <v>44844</v>
      </c>
      <c r="B139" s="27">
        <f>Movimientos_Actinver[[#This Row],[DATE]]</f>
        <v>44844</v>
      </c>
      <c r="C139" s="23">
        <v>0.41458333333333336</v>
      </c>
      <c r="D139" s="2" t="s">
        <v>1627</v>
      </c>
      <c r="E139" s="2" t="s">
        <v>1604</v>
      </c>
      <c r="F139" s="2">
        <v>31</v>
      </c>
      <c r="G139" s="2">
        <v>1099</v>
      </c>
      <c r="H139" s="2">
        <f>Movimientos_Actinver[[#This Row],[TITLES]]*Movimientos_Actinver[[#This Row],[VALUE]]</f>
        <v>34069</v>
      </c>
      <c r="I139" s="2">
        <v>34.07</v>
      </c>
      <c r="J139" s="2">
        <v>5.45</v>
      </c>
      <c r="K139" s="2">
        <v>34108.519999999997</v>
      </c>
    </row>
    <row r="140" spans="1:11" x14ac:dyDescent="0.25">
      <c r="A140" s="22">
        <v>44844</v>
      </c>
      <c r="B140" s="27">
        <f>Movimientos_Actinver[[#This Row],[DATE]]</f>
        <v>44844</v>
      </c>
      <c r="C140" s="23">
        <v>0.41458333333333336</v>
      </c>
      <c r="D140" s="2" t="s">
        <v>1627</v>
      </c>
      <c r="E140" s="2" t="s">
        <v>1604</v>
      </c>
      <c r="F140" s="2">
        <v>50</v>
      </c>
      <c r="G140" s="2">
        <v>1080</v>
      </c>
      <c r="H140" s="2">
        <f>Movimientos_Actinver[[#This Row],[TITLES]]*Movimientos_Actinver[[#This Row],[VALUE]]</f>
        <v>54000</v>
      </c>
      <c r="I140" s="2">
        <v>54</v>
      </c>
      <c r="J140" s="2">
        <v>8.64</v>
      </c>
      <c r="K140" s="2">
        <v>54062.64</v>
      </c>
    </row>
    <row r="141" spans="1:11" x14ac:dyDescent="0.25">
      <c r="A141" s="22">
        <v>44844</v>
      </c>
      <c r="B141" s="27">
        <f>Movimientos_Actinver[[#This Row],[DATE]]</f>
        <v>44844</v>
      </c>
      <c r="C141" s="23">
        <v>0.41458333333333336</v>
      </c>
      <c r="D141" s="2" t="s">
        <v>1627</v>
      </c>
      <c r="E141" s="2" t="s">
        <v>1604</v>
      </c>
      <c r="F141" s="2">
        <v>50</v>
      </c>
      <c r="G141" s="2">
        <v>1100</v>
      </c>
      <c r="H141" s="2">
        <f>Movimientos_Actinver[[#This Row],[TITLES]]*Movimientos_Actinver[[#This Row],[VALUE]]</f>
        <v>55000</v>
      </c>
      <c r="I141" s="2">
        <v>55</v>
      </c>
      <c r="J141" s="2">
        <v>8.8000000000000007</v>
      </c>
      <c r="K141" s="2">
        <v>55063.8</v>
      </c>
    </row>
    <row r="142" spans="1:11" x14ac:dyDescent="0.25">
      <c r="A142" s="22">
        <v>44844</v>
      </c>
      <c r="B142" s="27">
        <f>Movimientos_Actinver[[#This Row],[DATE]]</f>
        <v>44844</v>
      </c>
      <c r="C142" s="23">
        <v>0.41458333333333336</v>
      </c>
      <c r="D142" s="2" t="s">
        <v>1627</v>
      </c>
      <c r="E142" s="2" t="s">
        <v>1604</v>
      </c>
      <c r="F142" s="2">
        <v>50</v>
      </c>
      <c r="G142" s="2">
        <v>1100</v>
      </c>
      <c r="H142" s="2">
        <f>Movimientos_Actinver[[#This Row],[TITLES]]*Movimientos_Actinver[[#This Row],[VALUE]]</f>
        <v>55000</v>
      </c>
      <c r="I142" s="2">
        <v>55</v>
      </c>
      <c r="J142" s="2">
        <v>8.8000000000000007</v>
      </c>
      <c r="K142" s="2">
        <v>55063.8</v>
      </c>
    </row>
    <row r="143" spans="1:11" x14ac:dyDescent="0.25">
      <c r="A143" s="22">
        <v>44844</v>
      </c>
      <c r="B143" s="27">
        <f>Movimientos_Actinver[[#This Row],[DATE]]</f>
        <v>44844</v>
      </c>
      <c r="C143" s="23">
        <v>0.41458333333333336</v>
      </c>
      <c r="D143" s="2" t="s">
        <v>1627</v>
      </c>
      <c r="E143" s="2" t="s">
        <v>1604</v>
      </c>
      <c r="F143" s="2">
        <v>100</v>
      </c>
      <c r="G143" s="2">
        <v>1085</v>
      </c>
      <c r="H143" s="2">
        <f>Movimientos_Actinver[[#This Row],[TITLES]]*Movimientos_Actinver[[#This Row],[VALUE]]</f>
        <v>108500</v>
      </c>
      <c r="I143" s="2">
        <v>108.5</v>
      </c>
      <c r="J143" s="2">
        <v>17.36</v>
      </c>
      <c r="K143" s="2">
        <v>108625.86</v>
      </c>
    </row>
    <row r="144" spans="1:11" x14ac:dyDescent="0.25">
      <c r="A144" s="22">
        <v>44844</v>
      </c>
      <c r="B144" s="27">
        <f>Movimientos_Actinver[[#This Row],[DATE]]</f>
        <v>44844</v>
      </c>
      <c r="C144" s="23">
        <v>0.41458333333333336</v>
      </c>
      <c r="D144" s="2" t="s">
        <v>1627</v>
      </c>
      <c r="E144" s="2" t="s">
        <v>1604</v>
      </c>
      <c r="F144" s="2">
        <v>100</v>
      </c>
      <c r="G144" s="2">
        <v>1099</v>
      </c>
      <c r="H144" s="2">
        <f>Movimientos_Actinver[[#This Row],[TITLES]]*Movimientos_Actinver[[#This Row],[VALUE]]</f>
        <v>109900</v>
      </c>
      <c r="I144" s="2">
        <v>109.9</v>
      </c>
      <c r="J144" s="2">
        <v>17.579999999999998</v>
      </c>
      <c r="K144" s="2">
        <v>110027.48</v>
      </c>
    </row>
    <row r="145" spans="1:11" x14ac:dyDescent="0.25">
      <c r="A145" s="22">
        <v>44844</v>
      </c>
      <c r="B145" s="27">
        <f>Movimientos_Actinver[[#This Row],[DATE]]</f>
        <v>44844</v>
      </c>
      <c r="C145" s="23">
        <v>0.5083333333333333</v>
      </c>
      <c r="D145" s="2" t="s">
        <v>1625</v>
      </c>
      <c r="E145" s="2" t="s">
        <v>1604</v>
      </c>
      <c r="F145" s="2">
        <v>3</v>
      </c>
      <c r="G145" s="2">
        <v>390</v>
      </c>
      <c r="H145" s="2">
        <f>Movimientos_Actinver[[#This Row],[TITLES]]*Movimientos_Actinver[[#This Row],[VALUE]]</f>
        <v>1170</v>
      </c>
      <c r="I145" s="2">
        <v>1.17</v>
      </c>
      <c r="J145" s="2">
        <v>0.19</v>
      </c>
      <c r="K145" s="2">
        <v>1171.3599999999999</v>
      </c>
    </row>
    <row r="146" spans="1:11" x14ac:dyDescent="0.25">
      <c r="A146" s="22">
        <v>44844</v>
      </c>
      <c r="B146" s="27">
        <f>Movimientos_Actinver[[#This Row],[DATE]]</f>
        <v>44844</v>
      </c>
      <c r="C146" s="23">
        <v>0.5083333333333333</v>
      </c>
      <c r="D146" s="2" t="s">
        <v>1625</v>
      </c>
      <c r="E146" s="2" t="s">
        <v>1604</v>
      </c>
      <c r="F146" s="2">
        <v>25</v>
      </c>
      <c r="G146" s="2">
        <v>390</v>
      </c>
      <c r="H146" s="2">
        <f>Movimientos_Actinver[[#This Row],[TITLES]]*Movimientos_Actinver[[#This Row],[VALUE]]</f>
        <v>9750</v>
      </c>
      <c r="I146" s="2">
        <v>9.75</v>
      </c>
      <c r="J146" s="2">
        <v>1.56</v>
      </c>
      <c r="K146" s="2">
        <v>9761.31</v>
      </c>
    </row>
    <row r="147" spans="1:11" x14ac:dyDescent="0.25">
      <c r="A147" s="22">
        <v>44845</v>
      </c>
      <c r="B147" s="27">
        <f>Movimientos_Actinver[[#This Row],[DATE]]</f>
        <v>44845</v>
      </c>
      <c r="C147" s="23">
        <v>0.58125000000000004</v>
      </c>
      <c r="D147" s="2" t="s">
        <v>1626</v>
      </c>
      <c r="E147" s="2" t="s">
        <v>1604</v>
      </c>
      <c r="F147" s="2">
        <v>850</v>
      </c>
      <c r="G147" s="2">
        <v>586</v>
      </c>
      <c r="H147" s="2">
        <f>Movimientos_Actinver[[#This Row],[TITLES]]*Movimientos_Actinver[[#This Row],[VALUE]]</f>
        <v>498100</v>
      </c>
      <c r="I147" s="2">
        <v>498.1</v>
      </c>
      <c r="J147" s="2">
        <v>79.7</v>
      </c>
      <c r="K147" s="2">
        <v>498677.8</v>
      </c>
    </row>
    <row r="148" spans="1:11" x14ac:dyDescent="0.25">
      <c r="A148" s="22">
        <v>44845</v>
      </c>
      <c r="B148" s="27">
        <f>Movimientos_Actinver[[#This Row],[DATE]]</f>
        <v>44845</v>
      </c>
      <c r="C148" s="23">
        <v>0.60347222222222219</v>
      </c>
      <c r="D148" s="2" t="s">
        <v>1623</v>
      </c>
      <c r="E148" s="2" t="s">
        <v>1604</v>
      </c>
      <c r="F148" s="2">
        <v>6</v>
      </c>
      <c r="G148" s="2">
        <v>1555.9</v>
      </c>
      <c r="H148" s="2">
        <f>Movimientos_Actinver[[#This Row],[TITLES]]*Movimientos_Actinver[[#This Row],[VALUE]]</f>
        <v>9335.4000000000015</v>
      </c>
      <c r="I148" s="2">
        <v>9.34</v>
      </c>
      <c r="J148" s="2">
        <v>1.49</v>
      </c>
      <c r="K148" s="2">
        <v>9346.23</v>
      </c>
    </row>
    <row r="149" spans="1:11" x14ac:dyDescent="0.25">
      <c r="A149" s="22">
        <v>44845</v>
      </c>
      <c r="B149" s="27">
        <f>Movimientos_Actinver[[#This Row],[DATE]]</f>
        <v>44845</v>
      </c>
      <c r="C149" s="23">
        <v>0.60347222222222219</v>
      </c>
      <c r="D149" s="2" t="s">
        <v>1623</v>
      </c>
      <c r="E149" s="2" t="s">
        <v>1604</v>
      </c>
      <c r="F149" s="2">
        <v>10</v>
      </c>
      <c r="G149" s="2">
        <v>1555.9</v>
      </c>
      <c r="H149" s="2">
        <f>Movimientos_Actinver[[#This Row],[TITLES]]*Movimientos_Actinver[[#This Row],[VALUE]]</f>
        <v>15559</v>
      </c>
      <c r="I149" s="2">
        <v>15.56</v>
      </c>
      <c r="J149" s="2">
        <v>2.4900000000000002</v>
      </c>
      <c r="K149" s="2">
        <v>15577.05</v>
      </c>
    </row>
    <row r="150" spans="1:11" x14ac:dyDescent="0.25">
      <c r="A150" s="22"/>
      <c r="B150" s="27">
        <f>Movimientos_Actinver[[#This Row],[DATE]]</f>
        <v>0</v>
      </c>
      <c r="C150" s="23"/>
      <c r="D150" s="2" t="s">
        <v>1622</v>
      </c>
      <c r="E150" s="2" t="s">
        <v>1</v>
      </c>
      <c r="F150" s="2"/>
      <c r="G150" s="2"/>
      <c r="H150" s="2">
        <f>Movimientos_Actinver[[#This Row],[TITLES]]*Movimientos_Actinver[[#This Row],[VALUE]]</f>
        <v>0</v>
      </c>
      <c r="I150" s="2"/>
      <c r="J150" s="2"/>
      <c r="K150" s="2"/>
    </row>
    <row r="151" spans="1:11" x14ac:dyDescent="0.25">
      <c r="A151" s="22">
        <v>44845</v>
      </c>
      <c r="B151" s="27">
        <f>Movimientos_Actinver[[#This Row],[DATE]]</f>
        <v>44845</v>
      </c>
      <c r="C151" s="23">
        <v>0.49027777777777776</v>
      </c>
      <c r="D151" s="2" t="s">
        <v>1623</v>
      </c>
      <c r="E151" s="2" t="s">
        <v>1624</v>
      </c>
      <c r="F151" s="2">
        <v>1</v>
      </c>
      <c r="G151" s="2">
        <v>1446.33</v>
      </c>
      <c r="H151" s="2">
        <f>Movimientos_Actinver[[#This Row],[TITLES]]*Movimientos_Actinver[[#This Row],[VALUE]]</f>
        <v>1446.33</v>
      </c>
      <c r="I151" s="2">
        <v>1.45</v>
      </c>
      <c r="J151" s="2">
        <v>0.23</v>
      </c>
      <c r="K151" s="2">
        <v>1444.65</v>
      </c>
    </row>
    <row r="152" spans="1:11" x14ac:dyDescent="0.25">
      <c r="A152" s="22">
        <v>44845</v>
      </c>
      <c r="B152" s="27">
        <f>Movimientos_Actinver[[#This Row],[DATE]]</f>
        <v>44845</v>
      </c>
      <c r="C152" s="23">
        <v>0.49027777777777776</v>
      </c>
      <c r="D152" s="2" t="s">
        <v>1623</v>
      </c>
      <c r="E152" s="2" t="s">
        <v>1624</v>
      </c>
      <c r="F152" s="2">
        <v>1</v>
      </c>
      <c r="G152" s="2">
        <v>1445</v>
      </c>
      <c r="H152" s="2">
        <f>Movimientos_Actinver[[#This Row],[TITLES]]*Movimientos_Actinver[[#This Row],[VALUE]]</f>
        <v>1445</v>
      </c>
      <c r="I152" s="2">
        <v>1.45</v>
      </c>
      <c r="J152" s="2">
        <v>0.23</v>
      </c>
      <c r="K152" s="2">
        <v>1443.32</v>
      </c>
    </row>
    <row r="153" spans="1:11" x14ac:dyDescent="0.25">
      <c r="A153" s="22">
        <v>44845</v>
      </c>
      <c r="B153" s="27">
        <f>Movimientos_Actinver[[#This Row],[DATE]]</f>
        <v>44845</v>
      </c>
      <c r="C153" s="23">
        <v>0.49027777777777776</v>
      </c>
      <c r="D153" s="2" t="s">
        <v>1623</v>
      </c>
      <c r="E153" s="2" t="s">
        <v>1624</v>
      </c>
      <c r="F153" s="2">
        <v>1</v>
      </c>
      <c r="G153" s="2">
        <v>1445</v>
      </c>
      <c r="H153" s="2">
        <f>Movimientos_Actinver[[#This Row],[TITLES]]*Movimientos_Actinver[[#This Row],[VALUE]]</f>
        <v>1445</v>
      </c>
      <c r="I153" s="2">
        <v>1.45</v>
      </c>
      <c r="J153" s="2">
        <v>0.23</v>
      </c>
      <c r="K153" s="2">
        <v>1443.32</v>
      </c>
    </row>
    <row r="154" spans="1:11" x14ac:dyDescent="0.25">
      <c r="A154" s="22">
        <v>44845</v>
      </c>
      <c r="B154" s="27">
        <f>Movimientos_Actinver[[#This Row],[DATE]]</f>
        <v>44845</v>
      </c>
      <c r="C154" s="23">
        <v>0.49027777777777776</v>
      </c>
      <c r="D154" s="2" t="s">
        <v>1623</v>
      </c>
      <c r="E154" s="2" t="s">
        <v>1624</v>
      </c>
      <c r="F154" s="2">
        <v>1</v>
      </c>
      <c r="G154" s="2">
        <v>1469.68</v>
      </c>
      <c r="H154" s="2">
        <f>Movimientos_Actinver[[#This Row],[TITLES]]*Movimientos_Actinver[[#This Row],[VALUE]]</f>
        <v>1469.68</v>
      </c>
      <c r="I154" s="2">
        <v>1.47</v>
      </c>
      <c r="J154" s="2">
        <v>0.24</v>
      </c>
      <c r="K154" s="2">
        <v>1467.98</v>
      </c>
    </row>
    <row r="155" spans="1:11" x14ac:dyDescent="0.25">
      <c r="A155" s="22">
        <v>44845</v>
      </c>
      <c r="B155" s="27">
        <f>Movimientos_Actinver[[#This Row],[DATE]]</f>
        <v>44845</v>
      </c>
      <c r="C155" s="23">
        <v>0.49027777777777776</v>
      </c>
      <c r="D155" s="2" t="s">
        <v>1623</v>
      </c>
      <c r="E155" s="2" t="s">
        <v>1624</v>
      </c>
      <c r="F155" s="2">
        <v>1</v>
      </c>
      <c r="G155" s="2">
        <v>1470</v>
      </c>
      <c r="H155" s="2">
        <f>Movimientos_Actinver[[#This Row],[TITLES]]*Movimientos_Actinver[[#This Row],[VALUE]]</f>
        <v>1470</v>
      </c>
      <c r="I155" s="2">
        <v>1.47</v>
      </c>
      <c r="J155" s="2">
        <v>0.24</v>
      </c>
      <c r="K155" s="2">
        <v>1468.29</v>
      </c>
    </row>
    <row r="156" spans="1:11" x14ac:dyDescent="0.25">
      <c r="A156" s="22">
        <v>44845</v>
      </c>
      <c r="B156" s="27">
        <f>Movimientos_Actinver[[#This Row],[DATE]]</f>
        <v>44845</v>
      </c>
      <c r="C156" s="23">
        <v>0.49027777777777776</v>
      </c>
      <c r="D156" s="2" t="s">
        <v>1623</v>
      </c>
      <c r="E156" s="2" t="s">
        <v>1624</v>
      </c>
      <c r="F156" s="2">
        <v>1</v>
      </c>
      <c r="G156" s="2">
        <v>1470</v>
      </c>
      <c r="H156" s="2">
        <f>Movimientos_Actinver[[#This Row],[TITLES]]*Movimientos_Actinver[[#This Row],[VALUE]]</f>
        <v>1470</v>
      </c>
      <c r="I156" s="2">
        <v>1.47</v>
      </c>
      <c r="J156" s="2">
        <v>0.24</v>
      </c>
      <c r="K156" s="2">
        <v>1468.29</v>
      </c>
    </row>
    <row r="157" spans="1:11" x14ac:dyDescent="0.25">
      <c r="A157" s="22">
        <v>44845</v>
      </c>
      <c r="B157" s="27">
        <f>Movimientos_Actinver[[#This Row],[DATE]]</f>
        <v>44845</v>
      </c>
      <c r="C157" s="23">
        <v>0.49027777777777776</v>
      </c>
      <c r="D157" s="2" t="s">
        <v>1623</v>
      </c>
      <c r="E157" s="2" t="s">
        <v>1624</v>
      </c>
      <c r="F157" s="2">
        <v>2</v>
      </c>
      <c r="G157" s="2">
        <v>1445.5</v>
      </c>
      <c r="H157" s="2">
        <f>Movimientos_Actinver[[#This Row],[TITLES]]*Movimientos_Actinver[[#This Row],[VALUE]]</f>
        <v>2891</v>
      </c>
      <c r="I157" s="2">
        <v>2.89</v>
      </c>
      <c r="J157" s="2">
        <v>0.46</v>
      </c>
      <c r="K157" s="2">
        <v>2887.65</v>
      </c>
    </row>
    <row r="158" spans="1:11" x14ac:dyDescent="0.25">
      <c r="A158" s="22">
        <v>44845</v>
      </c>
      <c r="B158" s="27">
        <f>Movimientos_Actinver[[#This Row],[DATE]]</f>
        <v>44845</v>
      </c>
      <c r="C158" s="23">
        <v>0.49027777777777776</v>
      </c>
      <c r="D158" s="2" t="s">
        <v>1623</v>
      </c>
      <c r="E158" s="2" t="s">
        <v>1624</v>
      </c>
      <c r="F158" s="2">
        <v>2</v>
      </c>
      <c r="G158" s="2">
        <v>1475</v>
      </c>
      <c r="H158" s="2">
        <f>Movimientos_Actinver[[#This Row],[TITLES]]*Movimientos_Actinver[[#This Row],[VALUE]]</f>
        <v>2950</v>
      </c>
      <c r="I158" s="2">
        <v>2.95</v>
      </c>
      <c r="J158" s="2">
        <v>0.47</v>
      </c>
      <c r="K158" s="2">
        <v>2946.58</v>
      </c>
    </row>
    <row r="159" spans="1:11" x14ac:dyDescent="0.25">
      <c r="A159" s="22">
        <v>44845</v>
      </c>
      <c r="B159" s="27">
        <f>Movimientos_Actinver[[#This Row],[DATE]]</f>
        <v>44845</v>
      </c>
      <c r="C159" s="23">
        <v>0.49027777777777776</v>
      </c>
      <c r="D159" s="2" t="s">
        <v>1623</v>
      </c>
      <c r="E159" s="2" t="s">
        <v>1624</v>
      </c>
      <c r="F159" s="2">
        <v>2</v>
      </c>
      <c r="G159" s="2">
        <v>1462</v>
      </c>
      <c r="H159" s="2">
        <f>Movimientos_Actinver[[#This Row],[TITLES]]*Movimientos_Actinver[[#This Row],[VALUE]]</f>
        <v>2924</v>
      </c>
      <c r="I159" s="2">
        <v>2.92</v>
      </c>
      <c r="J159" s="2">
        <v>0.47</v>
      </c>
      <c r="K159" s="2">
        <v>2920.61</v>
      </c>
    </row>
    <row r="160" spans="1:11" x14ac:dyDescent="0.25">
      <c r="A160" s="22">
        <v>44845</v>
      </c>
      <c r="B160" s="27">
        <f>Movimientos_Actinver[[#This Row],[DATE]]</f>
        <v>44845</v>
      </c>
      <c r="C160" s="23">
        <v>0.49027777777777776</v>
      </c>
      <c r="D160" s="2" t="s">
        <v>1623</v>
      </c>
      <c r="E160" s="2" t="s">
        <v>1624</v>
      </c>
      <c r="F160" s="2">
        <v>3</v>
      </c>
      <c r="G160" s="2">
        <v>1460.39</v>
      </c>
      <c r="H160" s="2">
        <f>Movimientos_Actinver[[#This Row],[TITLES]]*Movimientos_Actinver[[#This Row],[VALUE]]</f>
        <v>4381.17</v>
      </c>
      <c r="I160" s="2">
        <v>4.38</v>
      </c>
      <c r="J160" s="2">
        <v>0.7</v>
      </c>
      <c r="K160" s="2">
        <v>4376.09</v>
      </c>
    </row>
    <row r="161" spans="1:11" x14ac:dyDescent="0.25">
      <c r="A161" s="22">
        <v>44845</v>
      </c>
      <c r="B161" s="27">
        <f>Movimientos_Actinver[[#This Row],[DATE]]</f>
        <v>44845</v>
      </c>
      <c r="C161" s="23">
        <v>0.49027777777777776</v>
      </c>
      <c r="D161" s="2" t="s">
        <v>1623</v>
      </c>
      <c r="E161" s="2" t="s">
        <v>1624</v>
      </c>
      <c r="F161" s="2">
        <v>3</v>
      </c>
      <c r="G161" s="2">
        <v>1455</v>
      </c>
      <c r="H161" s="2">
        <f>Movimientos_Actinver[[#This Row],[TITLES]]*Movimientos_Actinver[[#This Row],[VALUE]]</f>
        <v>4365</v>
      </c>
      <c r="I161" s="2">
        <v>4.37</v>
      </c>
      <c r="J161" s="2">
        <v>0.7</v>
      </c>
      <c r="K161" s="2">
        <v>4359.9399999999996</v>
      </c>
    </row>
    <row r="162" spans="1:11" x14ac:dyDescent="0.25">
      <c r="A162" s="22">
        <v>44845</v>
      </c>
      <c r="B162" s="27">
        <f>Movimientos_Actinver[[#This Row],[DATE]]</f>
        <v>44845</v>
      </c>
      <c r="C162" s="23">
        <v>0.49027777777777776</v>
      </c>
      <c r="D162" s="2" t="s">
        <v>1623</v>
      </c>
      <c r="E162" s="2" t="s">
        <v>1624</v>
      </c>
      <c r="F162" s="2">
        <v>5</v>
      </c>
      <c r="G162" s="2">
        <v>1447.6</v>
      </c>
      <c r="H162" s="2">
        <f>Movimientos_Actinver[[#This Row],[TITLES]]*Movimientos_Actinver[[#This Row],[VALUE]]</f>
        <v>7238</v>
      </c>
      <c r="I162" s="2">
        <v>7.24</v>
      </c>
      <c r="J162" s="2">
        <v>1.1599999999999999</v>
      </c>
      <c r="K162" s="2">
        <v>7229.6</v>
      </c>
    </row>
    <row r="163" spans="1:11" x14ac:dyDescent="0.25">
      <c r="A163" s="22">
        <v>44845</v>
      </c>
      <c r="B163" s="27">
        <f>Movimientos_Actinver[[#This Row],[DATE]]</f>
        <v>44845</v>
      </c>
      <c r="C163" s="23">
        <v>0.49027777777777776</v>
      </c>
      <c r="D163" s="2" t="s">
        <v>1623</v>
      </c>
      <c r="E163" s="2" t="s">
        <v>1624</v>
      </c>
      <c r="F163" s="2">
        <v>5</v>
      </c>
      <c r="G163" s="2">
        <v>1445</v>
      </c>
      <c r="H163" s="2">
        <f>Movimientos_Actinver[[#This Row],[TITLES]]*Movimientos_Actinver[[#This Row],[VALUE]]</f>
        <v>7225</v>
      </c>
      <c r="I163" s="2">
        <v>7.23</v>
      </c>
      <c r="J163" s="2">
        <v>1.1599999999999999</v>
      </c>
      <c r="K163" s="2">
        <v>7216.62</v>
      </c>
    </row>
    <row r="164" spans="1:11" x14ac:dyDescent="0.25">
      <c r="A164" s="22">
        <v>44845</v>
      </c>
      <c r="B164" s="27">
        <f>Movimientos_Actinver[[#This Row],[DATE]]</f>
        <v>44845</v>
      </c>
      <c r="C164" s="23">
        <v>0.49027777777777776</v>
      </c>
      <c r="D164" s="2" t="s">
        <v>1623</v>
      </c>
      <c r="E164" s="2" t="s">
        <v>1624</v>
      </c>
      <c r="F164" s="2">
        <v>10</v>
      </c>
      <c r="G164" s="2">
        <v>1470</v>
      </c>
      <c r="H164" s="2">
        <f>Movimientos_Actinver[[#This Row],[TITLES]]*Movimientos_Actinver[[#This Row],[VALUE]]</f>
        <v>14700</v>
      </c>
      <c r="I164" s="2">
        <v>14.7</v>
      </c>
      <c r="J164" s="2">
        <v>2.35</v>
      </c>
      <c r="K164" s="2">
        <v>14682.95</v>
      </c>
    </row>
    <row r="165" spans="1:11" x14ac:dyDescent="0.25">
      <c r="A165" s="22">
        <v>44845</v>
      </c>
      <c r="B165" s="27">
        <f>Movimientos_Actinver[[#This Row],[DATE]]</f>
        <v>44845</v>
      </c>
      <c r="C165" s="23">
        <v>0.49027777777777776</v>
      </c>
      <c r="D165" s="2" t="s">
        <v>1623</v>
      </c>
      <c r="E165" s="2" t="s">
        <v>1624</v>
      </c>
      <c r="F165" s="2">
        <v>22</v>
      </c>
      <c r="G165" s="2">
        <v>1466.1</v>
      </c>
      <c r="H165" s="2">
        <f>Movimientos_Actinver[[#This Row],[TITLES]]*Movimientos_Actinver[[#This Row],[VALUE]]</f>
        <v>32254.199999999997</v>
      </c>
      <c r="I165" s="2">
        <v>32.25</v>
      </c>
      <c r="J165" s="2">
        <v>5.16</v>
      </c>
      <c r="K165" s="2">
        <v>32216.79</v>
      </c>
    </row>
    <row r="166" spans="1:11" x14ac:dyDescent="0.25">
      <c r="A166" s="22">
        <v>44845</v>
      </c>
      <c r="B166" s="27">
        <f>Movimientos_Actinver[[#This Row],[DATE]]</f>
        <v>44845</v>
      </c>
      <c r="C166" s="23">
        <v>0.49027777777777776</v>
      </c>
      <c r="D166" s="2" t="s">
        <v>1623</v>
      </c>
      <c r="E166" s="2" t="s">
        <v>1624</v>
      </c>
      <c r="F166" s="2">
        <v>22</v>
      </c>
      <c r="G166" s="2">
        <v>1475</v>
      </c>
      <c r="H166" s="2">
        <f>Movimientos_Actinver[[#This Row],[TITLES]]*Movimientos_Actinver[[#This Row],[VALUE]]</f>
        <v>32450</v>
      </c>
      <c r="I166" s="2">
        <v>32.450000000000003</v>
      </c>
      <c r="J166" s="2">
        <v>5.19</v>
      </c>
      <c r="K166" s="2">
        <v>32412.36</v>
      </c>
    </row>
    <row r="167" spans="1:11" x14ac:dyDescent="0.25">
      <c r="A167" s="22">
        <v>44845</v>
      </c>
      <c r="B167" s="27">
        <f>Movimientos_Actinver[[#This Row],[DATE]]</f>
        <v>44845</v>
      </c>
      <c r="C167" s="23">
        <v>0.49027777777777776</v>
      </c>
      <c r="D167" s="2" t="s">
        <v>1623</v>
      </c>
      <c r="E167" s="2" t="s">
        <v>1624</v>
      </c>
      <c r="F167" s="2">
        <v>40</v>
      </c>
      <c r="G167" s="2">
        <v>1465</v>
      </c>
      <c r="H167" s="2">
        <f>Movimientos_Actinver[[#This Row],[TITLES]]*Movimientos_Actinver[[#This Row],[VALUE]]</f>
        <v>58600</v>
      </c>
      <c r="I167" s="2">
        <v>58.6</v>
      </c>
      <c r="J167" s="2">
        <v>9.3800000000000008</v>
      </c>
      <c r="K167" s="2">
        <v>58532.02</v>
      </c>
    </row>
    <row r="168" spans="1:11" x14ac:dyDescent="0.25">
      <c r="A168" s="22">
        <v>44845</v>
      </c>
      <c r="B168" s="27">
        <f>Movimientos_Actinver[[#This Row],[DATE]]</f>
        <v>44845</v>
      </c>
      <c r="C168" s="23">
        <v>0.49027777777777776</v>
      </c>
      <c r="D168" s="2" t="s">
        <v>1623</v>
      </c>
      <c r="E168" s="2" t="s">
        <v>1624</v>
      </c>
      <c r="F168" s="2">
        <v>42</v>
      </c>
      <c r="G168" s="2">
        <v>1428</v>
      </c>
      <c r="H168" s="2">
        <f>Movimientos_Actinver[[#This Row],[TITLES]]*Movimientos_Actinver[[#This Row],[VALUE]]</f>
        <v>59976</v>
      </c>
      <c r="I168" s="2">
        <v>59.98</v>
      </c>
      <c r="J168" s="2">
        <v>9.6</v>
      </c>
      <c r="K168" s="2">
        <v>59906.43</v>
      </c>
    </row>
    <row r="169" spans="1:11" x14ac:dyDescent="0.25">
      <c r="A169" s="22">
        <v>44845</v>
      </c>
      <c r="B169" s="27">
        <f>Movimientos_Actinver[[#This Row],[DATE]]</f>
        <v>44845</v>
      </c>
      <c r="C169" s="23">
        <v>0.49027777777777776</v>
      </c>
      <c r="D169" s="2" t="s">
        <v>1623</v>
      </c>
      <c r="E169" s="2" t="s">
        <v>1624</v>
      </c>
      <c r="F169" s="2">
        <v>50</v>
      </c>
      <c r="G169" s="2">
        <v>1435</v>
      </c>
      <c r="H169" s="2">
        <f>Movimientos_Actinver[[#This Row],[TITLES]]*Movimientos_Actinver[[#This Row],[VALUE]]</f>
        <v>71750</v>
      </c>
      <c r="I169" s="2">
        <v>71.75</v>
      </c>
      <c r="J169" s="2">
        <v>11.48</v>
      </c>
      <c r="K169" s="2">
        <v>71666.77</v>
      </c>
    </row>
    <row r="170" spans="1:11" x14ac:dyDescent="0.25">
      <c r="A170" s="22">
        <v>44845</v>
      </c>
      <c r="B170" s="27">
        <f>Movimientos_Actinver[[#This Row],[DATE]]</f>
        <v>44845</v>
      </c>
      <c r="C170" s="23">
        <v>0.49027777777777776</v>
      </c>
      <c r="D170" s="2" t="s">
        <v>1623</v>
      </c>
      <c r="E170" s="2" t="s">
        <v>1624</v>
      </c>
      <c r="F170" s="2">
        <v>50</v>
      </c>
      <c r="G170" s="2">
        <v>1473.9</v>
      </c>
      <c r="H170" s="2">
        <f>Movimientos_Actinver[[#This Row],[TITLES]]*Movimientos_Actinver[[#This Row],[VALUE]]</f>
        <v>73695</v>
      </c>
      <c r="I170" s="2">
        <v>73.7</v>
      </c>
      <c r="J170" s="2">
        <v>11.79</v>
      </c>
      <c r="K170" s="2">
        <v>73609.509999999995</v>
      </c>
    </row>
    <row r="171" spans="1:11" x14ac:dyDescent="0.25">
      <c r="A171" s="22">
        <v>44845</v>
      </c>
      <c r="B171" s="27">
        <f>Movimientos_Actinver[[#This Row],[DATE]]</f>
        <v>44845</v>
      </c>
      <c r="C171" s="23">
        <v>0.49027777777777776</v>
      </c>
      <c r="D171" s="2" t="s">
        <v>1623</v>
      </c>
      <c r="E171" s="2" t="s">
        <v>1624</v>
      </c>
      <c r="F171" s="2">
        <v>100</v>
      </c>
      <c r="G171" s="2">
        <v>1460</v>
      </c>
      <c r="H171" s="2">
        <f>Movimientos_Actinver[[#This Row],[TITLES]]*Movimientos_Actinver[[#This Row],[VALUE]]</f>
        <v>146000</v>
      </c>
      <c r="I171" s="2">
        <v>146</v>
      </c>
      <c r="J171" s="2">
        <v>23.36</v>
      </c>
      <c r="K171" s="2">
        <v>145830.64000000001</v>
      </c>
    </row>
    <row r="172" spans="1:11" x14ac:dyDescent="0.25">
      <c r="A172" s="22">
        <v>44845</v>
      </c>
      <c r="B172" s="27">
        <f>Movimientos_Actinver[[#This Row],[DATE]]</f>
        <v>44845</v>
      </c>
      <c r="C172" s="23">
        <v>0.49166666666666664</v>
      </c>
      <c r="D172" s="2" t="s">
        <v>1625</v>
      </c>
      <c r="E172" s="2" t="s">
        <v>1624</v>
      </c>
      <c r="F172" s="2">
        <v>69</v>
      </c>
      <c r="G172" s="2">
        <v>397.49</v>
      </c>
      <c r="H172" s="2">
        <f>Movimientos_Actinver[[#This Row],[TITLES]]*Movimientos_Actinver[[#This Row],[VALUE]]</f>
        <v>27426.81</v>
      </c>
      <c r="I172" s="2">
        <v>27.43</v>
      </c>
      <c r="J172" s="2">
        <v>4.3899999999999997</v>
      </c>
      <c r="K172" s="2">
        <v>27394.99</v>
      </c>
    </row>
    <row r="173" spans="1:11" x14ac:dyDescent="0.25">
      <c r="A173" s="22">
        <v>44845</v>
      </c>
      <c r="B173" s="27">
        <f>Movimientos_Actinver[[#This Row],[DATE]]</f>
        <v>44845</v>
      </c>
      <c r="C173" s="23">
        <v>0.60486111111111107</v>
      </c>
      <c r="D173" s="2" t="s">
        <v>1626</v>
      </c>
      <c r="E173" s="2" t="s">
        <v>1624</v>
      </c>
      <c r="F173" s="2">
        <v>52</v>
      </c>
      <c r="G173" s="2">
        <v>586</v>
      </c>
      <c r="H173" s="2">
        <f>Movimientos_Actinver[[#This Row],[TITLES]]*Movimientos_Actinver[[#This Row],[VALUE]]</f>
        <v>30472</v>
      </c>
      <c r="I173" s="2">
        <v>30.47</v>
      </c>
      <c r="J173" s="2">
        <v>4.88</v>
      </c>
      <c r="K173" s="2">
        <v>30436.65</v>
      </c>
    </row>
    <row r="174" spans="1:11" x14ac:dyDescent="0.25">
      <c r="A174" s="22">
        <v>44845</v>
      </c>
      <c r="B174" s="27">
        <f>Movimientos_Actinver[[#This Row],[DATE]]</f>
        <v>44845</v>
      </c>
      <c r="C174" s="23">
        <v>0.60486111111111107</v>
      </c>
      <c r="D174" s="2" t="s">
        <v>1626</v>
      </c>
      <c r="E174" s="2" t="s">
        <v>1624</v>
      </c>
      <c r="F174" s="2">
        <v>100</v>
      </c>
      <c r="G174" s="2">
        <v>585</v>
      </c>
      <c r="H174" s="2">
        <f>Movimientos_Actinver[[#This Row],[TITLES]]*Movimientos_Actinver[[#This Row],[VALUE]]</f>
        <v>58500</v>
      </c>
      <c r="I174" s="2">
        <v>58.5</v>
      </c>
      <c r="J174" s="2">
        <v>9.36</v>
      </c>
      <c r="K174" s="2">
        <v>58432.14</v>
      </c>
    </row>
    <row r="175" spans="1:11" x14ac:dyDescent="0.25">
      <c r="A175" s="22">
        <v>44845</v>
      </c>
      <c r="B175" s="27">
        <f>Movimientos_Actinver[[#This Row],[DATE]]</f>
        <v>44845</v>
      </c>
      <c r="C175" s="23">
        <v>0.60486111111111107</v>
      </c>
      <c r="D175" s="2" t="s">
        <v>1626</v>
      </c>
      <c r="E175" s="2" t="s">
        <v>1624</v>
      </c>
      <c r="F175" s="2">
        <v>180</v>
      </c>
      <c r="G175" s="2">
        <v>585</v>
      </c>
      <c r="H175" s="2">
        <f>Movimientos_Actinver[[#This Row],[TITLES]]*Movimientos_Actinver[[#This Row],[VALUE]]</f>
        <v>105300</v>
      </c>
      <c r="I175" s="2">
        <v>105.3</v>
      </c>
      <c r="J175" s="2">
        <v>16.850000000000001</v>
      </c>
      <c r="K175" s="2">
        <v>105177.85</v>
      </c>
    </row>
    <row r="176" spans="1:11" x14ac:dyDescent="0.25">
      <c r="A176" s="22">
        <v>44845</v>
      </c>
      <c r="B176" s="27">
        <f>Movimientos_Actinver[[#This Row],[DATE]]</f>
        <v>44845</v>
      </c>
      <c r="C176" s="23">
        <v>0.60486111111111107</v>
      </c>
      <c r="D176" s="2" t="s">
        <v>1626</v>
      </c>
      <c r="E176" s="2" t="s">
        <v>1624</v>
      </c>
      <c r="F176" s="2">
        <v>200</v>
      </c>
      <c r="G176" s="2">
        <v>585</v>
      </c>
      <c r="H176" s="2">
        <f>Movimientos_Actinver[[#This Row],[TITLES]]*Movimientos_Actinver[[#This Row],[VALUE]]</f>
        <v>117000</v>
      </c>
      <c r="I176" s="2">
        <v>117</v>
      </c>
      <c r="J176" s="2">
        <v>18.72</v>
      </c>
      <c r="K176" s="2">
        <v>116864.28</v>
      </c>
    </row>
    <row r="177" spans="1:11" x14ac:dyDescent="0.25">
      <c r="A177" s="22">
        <v>44846</v>
      </c>
      <c r="B177" s="27">
        <f>Movimientos_Actinver[[#This Row],[DATE]]</f>
        <v>44846</v>
      </c>
      <c r="C177" s="23">
        <v>0.35972222222222222</v>
      </c>
      <c r="D177" s="2" t="s">
        <v>1626</v>
      </c>
      <c r="E177" s="2" t="s">
        <v>1624</v>
      </c>
      <c r="F177" s="2">
        <v>3</v>
      </c>
      <c r="G177" s="2">
        <v>583.73</v>
      </c>
      <c r="H177" s="2">
        <f>Movimientos_Actinver[[#This Row],[TITLES]]*Movimientos_Actinver[[#This Row],[VALUE]]</f>
        <v>1751.19</v>
      </c>
      <c r="I177" s="2">
        <v>1.75</v>
      </c>
      <c r="J177" s="2">
        <v>0.28000000000000003</v>
      </c>
      <c r="K177" s="2">
        <v>1749.16</v>
      </c>
    </row>
    <row r="178" spans="1:11" x14ac:dyDescent="0.25">
      <c r="A178" s="22">
        <v>44846</v>
      </c>
      <c r="B178" s="27">
        <f>Movimientos_Actinver[[#This Row],[DATE]]</f>
        <v>44846</v>
      </c>
      <c r="C178" s="23">
        <v>0.35972222222222222</v>
      </c>
      <c r="D178" s="2" t="s">
        <v>1626</v>
      </c>
      <c r="E178" s="2" t="s">
        <v>1624</v>
      </c>
      <c r="F178" s="2">
        <v>5</v>
      </c>
      <c r="G178" s="2">
        <v>578.29999999999995</v>
      </c>
      <c r="H178" s="2">
        <f>Movimientos_Actinver[[#This Row],[TITLES]]*Movimientos_Actinver[[#This Row],[VALUE]]</f>
        <v>2891.5</v>
      </c>
      <c r="I178" s="2">
        <v>2.89</v>
      </c>
      <c r="J178" s="2">
        <v>0.46</v>
      </c>
      <c r="K178" s="2">
        <v>2888.15</v>
      </c>
    </row>
    <row r="179" spans="1:11" x14ac:dyDescent="0.25">
      <c r="A179" s="22">
        <v>44846</v>
      </c>
      <c r="B179" s="27">
        <f>Movimientos_Actinver[[#This Row],[DATE]]</f>
        <v>44846</v>
      </c>
      <c r="C179" s="23">
        <v>0.35972222222222222</v>
      </c>
      <c r="D179" s="2" t="s">
        <v>1626</v>
      </c>
      <c r="E179" s="2" t="s">
        <v>1624</v>
      </c>
      <c r="F179" s="2">
        <v>10</v>
      </c>
      <c r="G179" s="2">
        <v>578.29999999999995</v>
      </c>
      <c r="H179" s="2">
        <f>Movimientos_Actinver[[#This Row],[TITLES]]*Movimientos_Actinver[[#This Row],[VALUE]]</f>
        <v>5783</v>
      </c>
      <c r="I179" s="2">
        <v>5.78</v>
      </c>
      <c r="J179" s="2">
        <v>0.93</v>
      </c>
      <c r="K179" s="2">
        <v>5776.29</v>
      </c>
    </row>
    <row r="180" spans="1:11" x14ac:dyDescent="0.25">
      <c r="A180" s="22">
        <v>44846</v>
      </c>
      <c r="B180" s="27">
        <f>Movimientos_Actinver[[#This Row],[DATE]]</f>
        <v>44846</v>
      </c>
      <c r="C180" s="23">
        <v>0.35972222222222222</v>
      </c>
      <c r="D180" s="2" t="s">
        <v>1626</v>
      </c>
      <c r="E180" s="2" t="s">
        <v>1624</v>
      </c>
      <c r="F180" s="2">
        <v>100</v>
      </c>
      <c r="G180" s="2">
        <v>580</v>
      </c>
      <c r="H180" s="2">
        <f>Movimientos_Actinver[[#This Row],[TITLES]]*Movimientos_Actinver[[#This Row],[VALUE]]</f>
        <v>58000</v>
      </c>
      <c r="I180" s="2">
        <v>58</v>
      </c>
      <c r="J180" s="2">
        <v>9.2799999999999994</v>
      </c>
      <c r="K180" s="2">
        <v>57932.72</v>
      </c>
    </row>
    <row r="181" spans="1:11" x14ac:dyDescent="0.25">
      <c r="A181" s="22">
        <v>44846</v>
      </c>
      <c r="B181" s="27">
        <f>Movimientos_Actinver[[#This Row],[DATE]]</f>
        <v>44846</v>
      </c>
      <c r="C181" s="23">
        <v>0.35972222222222222</v>
      </c>
      <c r="D181" s="2" t="s">
        <v>1626</v>
      </c>
      <c r="E181" s="2" t="s">
        <v>1624</v>
      </c>
      <c r="F181" s="2">
        <v>100</v>
      </c>
      <c r="G181" s="2">
        <v>578.29999999999995</v>
      </c>
      <c r="H181" s="2">
        <f>Movimientos_Actinver[[#This Row],[TITLES]]*Movimientos_Actinver[[#This Row],[VALUE]]</f>
        <v>57829.999999999993</v>
      </c>
      <c r="I181" s="2">
        <v>57.83</v>
      </c>
      <c r="J181" s="2">
        <v>9.25</v>
      </c>
      <c r="K181" s="2">
        <v>57762.92</v>
      </c>
    </row>
    <row r="182" spans="1:11" x14ac:dyDescent="0.25">
      <c r="A182" s="22">
        <v>44846</v>
      </c>
      <c r="B182" s="27">
        <f>Movimientos_Actinver[[#This Row],[DATE]]</f>
        <v>44846</v>
      </c>
      <c r="C182" s="23">
        <v>0.35972222222222222</v>
      </c>
      <c r="D182" s="2" t="s">
        <v>1626</v>
      </c>
      <c r="E182" s="2" t="s">
        <v>1624</v>
      </c>
      <c r="F182" s="2">
        <v>100</v>
      </c>
      <c r="G182" s="2">
        <v>578.29999999999995</v>
      </c>
      <c r="H182" s="2">
        <f>Movimientos_Actinver[[#This Row],[TITLES]]*Movimientos_Actinver[[#This Row],[VALUE]]</f>
        <v>57829.999999999993</v>
      </c>
      <c r="I182" s="2">
        <v>57.83</v>
      </c>
      <c r="J182" s="2">
        <v>9.25</v>
      </c>
      <c r="K182" s="2">
        <v>57762.92</v>
      </c>
    </row>
    <row r="183" spans="1:11" x14ac:dyDescent="0.25">
      <c r="A183" s="22">
        <v>44846</v>
      </c>
      <c r="B183" s="27">
        <f>Movimientos_Actinver[[#This Row],[DATE]]</f>
        <v>44846</v>
      </c>
      <c r="C183" s="23">
        <v>0.36736111111111114</v>
      </c>
      <c r="D183" s="2" t="s">
        <v>1627</v>
      </c>
      <c r="E183" s="2" t="s">
        <v>1624</v>
      </c>
      <c r="F183" s="2">
        <v>41</v>
      </c>
      <c r="G183" s="2">
        <v>1142</v>
      </c>
      <c r="H183" s="2">
        <f>Movimientos_Actinver[[#This Row],[TITLES]]*Movimientos_Actinver[[#This Row],[VALUE]]</f>
        <v>46822</v>
      </c>
      <c r="I183" s="2">
        <v>46.82</v>
      </c>
      <c r="J183" s="2">
        <v>7.49</v>
      </c>
      <c r="K183" s="2">
        <v>46767.69</v>
      </c>
    </row>
    <row r="184" spans="1:11" x14ac:dyDescent="0.25">
      <c r="A184" s="22">
        <v>44846</v>
      </c>
      <c r="B184" s="27">
        <f>Movimientos_Actinver[[#This Row],[DATE]]</f>
        <v>44846</v>
      </c>
      <c r="C184" s="23">
        <v>0.36736111111111114</v>
      </c>
      <c r="D184" s="2" t="s">
        <v>1627</v>
      </c>
      <c r="E184" s="2" t="s">
        <v>1624</v>
      </c>
      <c r="F184" s="2">
        <v>100</v>
      </c>
      <c r="G184" s="2">
        <v>1149</v>
      </c>
      <c r="H184" s="2">
        <f>Movimientos_Actinver[[#This Row],[TITLES]]*Movimientos_Actinver[[#This Row],[VALUE]]</f>
        <v>114900</v>
      </c>
      <c r="I184" s="2">
        <v>114.9</v>
      </c>
      <c r="J184" s="2">
        <v>18.38</v>
      </c>
      <c r="K184" s="2">
        <v>114766.72</v>
      </c>
    </row>
    <row r="185" spans="1:11" x14ac:dyDescent="0.25">
      <c r="A185" s="22">
        <v>44846</v>
      </c>
      <c r="B185" s="27">
        <f>Movimientos_Actinver[[#This Row],[DATE]]</f>
        <v>44846</v>
      </c>
      <c r="C185" s="23">
        <v>0.36736111111111114</v>
      </c>
      <c r="D185" s="2" t="s">
        <v>1627</v>
      </c>
      <c r="E185" s="2" t="s">
        <v>1624</v>
      </c>
      <c r="F185" s="2">
        <v>300</v>
      </c>
      <c r="G185" s="2">
        <v>1142</v>
      </c>
      <c r="H185" s="2">
        <f>Movimientos_Actinver[[#This Row],[TITLES]]*Movimientos_Actinver[[#This Row],[VALUE]]</f>
        <v>342600</v>
      </c>
      <c r="I185" s="2">
        <v>342.6</v>
      </c>
      <c r="J185" s="2">
        <v>54.82</v>
      </c>
      <c r="K185" s="2">
        <v>342202.58</v>
      </c>
    </row>
    <row r="186" spans="1:11" x14ac:dyDescent="0.25">
      <c r="A186" s="22">
        <v>44846</v>
      </c>
      <c r="B186" s="27">
        <f>Movimientos_Actinver[[#This Row],[DATE]]</f>
        <v>44846</v>
      </c>
      <c r="C186" s="23">
        <v>0.37083333333333335</v>
      </c>
      <c r="D186" s="2" t="s">
        <v>1623</v>
      </c>
      <c r="E186" s="2" t="s">
        <v>1624</v>
      </c>
      <c r="F186" s="2">
        <v>1</v>
      </c>
      <c r="G186" s="2">
        <v>1525</v>
      </c>
      <c r="H186" s="2">
        <f>Movimientos_Actinver[[#This Row],[TITLES]]*Movimientos_Actinver[[#This Row],[VALUE]]</f>
        <v>1525</v>
      </c>
      <c r="I186" s="2">
        <v>1.53</v>
      </c>
      <c r="J186" s="2">
        <v>0.24</v>
      </c>
      <c r="K186" s="2">
        <v>1523.23</v>
      </c>
    </row>
    <row r="187" spans="1:11" x14ac:dyDescent="0.25">
      <c r="A187" s="22">
        <v>44846</v>
      </c>
      <c r="B187" s="27">
        <f>Movimientos_Actinver[[#This Row],[DATE]]</f>
        <v>44846</v>
      </c>
      <c r="C187" s="23">
        <v>0.37083333333333335</v>
      </c>
      <c r="D187" s="2" t="s">
        <v>1623</v>
      </c>
      <c r="E187" s="2" t="s">
        <v>1624</v>
      </c>
      <c r="F187" s="2">
        <v>1</v>
      </c>
      <c r="G187" s="2">
        <v>1525</v>
      </c>
      <c r="H187" s="2">
        <f>Movimientos_Actinver[[#This Row],[TITLES]]*Movimientos_Actinver[[#This Row],[VALUE]]</f>
        <v>1525</v>
      </c>
      <c r="I187" s="2">
        <v>1.53</v>
      </c>
      <c r="J187" s="2">
        <v>0.24</v>
      </c>
      <c r="K187" s="2">
        <v>1523.23</v>
      </c>
    </row>
    <row r="188" spans="1:11" x14ac:dyDescent="0.25">
      <c r="A188" s="22">
        <v>44846</v>
      </c>
      <c r="B188" s="27">
        <f>Movimientos_Actinver[[#This Row],[DATE]]</f>
        <v>44846</v>
      </c>
      <c r="C188" s="23">
        <v>0.37083333333333335</v>
      </c>
      <c r="D188" s="2" t="s">
        <v>1623</v>
      </c>
      <c r="E188" s="2" t="s">
        <v>1624</v>
      </c>
      <c r="F188" s="2">
        <v>1</v>
      </c>
      <c r="G188" s="2">
        <v>1536</v>
      </c>
      <c r="H188" s="2">
        <f>Movimientos_Actinver[[#This Row],[TITLES]]*Movimientos_Actinver[[#This Row],[VALUE]]</f>
        <v>1536</v>
      </c>
      <c r="I188" s="2">
        <v>1.54</v>
      </c>
      <c r="J188" s="2">
        <v>0.25</v>
      </c>
      <c r="K188" s="2">
        <v>1534.22</v>
      </c>
    </row>
    <row r="189" spans="1:11" x14ac:dyDescent="0.25">
      <c r="A189" s="22">
        <v>44846</v>
      </c>
      <c r="B189" s="27">
        <f>Movimientos_Actinver[[#This Row],[DATE]]</f>
        <v>44846</v>
      </c>
      <c r="C189" s="23">
        <v>0.37083333333333335</v>
      </c>
      <c r="D189" s="2" t="s">
        <v>1623</v>
      </c>
      <c r="E189" s="2" t="s">
        <v>1624</v>
      </c>
      <c r="F189" s="2">
        <v>1</v>
      </c>
      <c r="G189" s="2">
        <v>1535</v>
      </c>
      <c r="H189" s="2">
        <f>Movimientos_Actinver[[#This Row],[TITLES]]*Movimientos_Actinver[[#This Row],[VALUE]]</f>
        <v>1535</v>
      </c>
      <c r="I189" s="2">
        <v>1.54</v>
      </c>
      <c r="J189" s="2">
        <v>0.25</v>
      </c>
      <c r="K189" s="2">
        <v>1533.22</v>
      </c>
    </row>
    <row r="190" spans="1:11" x14ac:dyDescent="0.25">
      <c r="A190" s="22">
        <v>44846</v>
      </c>
      <c r="B190" s="27">
        <f>Movimientos_Actinver[[#This Row],[DATE]]</f>
        <v>44846</v>
      </c>
      <c r="C190" s="23">
        <v>0.37083333333333335</v>
      </c>
      <c r="D190" s="2" t="s">
        <v>1623</v>
      </c>
      <c r="E190" s="2" t="s">
        <v>1624</v>
      </c>
      <c r="F190" s="2">
        <v>1</v>
      </c>
      <c r="G190" s="2">
        <v>1530.56</v>
      </c>
      <c r="H190" s="2">
        <f>Movimientos_Actinver[[#This Row],[TITLES]]*Movimientos_Actinver[[#This Row],[VALUE]]</f>
        <v>1530.56</v>
      </c>
      <c r="I190" s="2">
        <v>1.53</v>
      </c>
      <c r="J190" s="2">
        <v>0.24</v>
      </c>
      <c r="K190" s="2">
        <v>1528.78</v>
      </c>
    </row>
    <row r="191" spans="1:11" x14ac:dyDescent="0.25">
      <c r="A191" s="22">
        <v>44846</v>
      </c>
      <c r="B191" s="27">
        <f>Movimientos_Actinver[[#This Row],[DATE]]</f>
        <v>44846</v>
      </c>
      <c r="C191" s="23">
        <v>0.37083333333333335</v>
      </c>
      <c r="D191" s="2" t="s">
        <v>1623</v>
      </c>
      <c r="E191" s="2" t="s">
        <v>1624</v>
      </c>
      <c r="F191" s="2">
        <v>1</v>
      </c>
      <c r="G191" s="2">
        <v>1530</v>
      </c>
      <c r="H191" s="2">
        <f>Movimientos_Actinver[[#This Row],[TITLES]]*Movimientos_Actinver[[#This Row],[VALUE]]</f>
        <v>1530</v>
      </c>
      <c r="I191" s="2">
        <v>1.53</v>
      </c>
      <c r="J191" s="2">
        <v>0.24</v>
      </c>
      <c r="K191" s="2">
        <v>1528.23</v>
      </c>
    </row>
    <row r="192" spans="1:11" x14ac:dyDescent="0.25">
      <c r="A192" s="22">
        <v>44846</v>
      </c>
      <c r="B192" s="27">
        <f>Movimientos_Actinver[[#This Row],[DATE]]</f>
        <v>44846</v>
      </c>
      <c r="C192" s="23">
        <v>0.37083333333333335</v>
      </c>
      <c r="D192" s="2" t="s">
        <v>1623</v>
      </c>
      <c r="E192" s="2" t="s">
        <v>1624</v>
      </c>
      <c r="F192" s="2">
        <v>1</v>
      </c>
      <c r="G192" s="2">
        <v>1534</v>
      </c>
      <c r="H192" s="2">
        <f>Movimientos_Actinver[[#This Row],[TITLES]]*Movimientos_Actinver[[#This Row],[VALUE]]</f>
        <v>1534</v>
      </c>
      <c r="I192" s="2">
        <v>1.53</v>
      </c>
      <c r="J192" s="2">
        <v>0.25</v>
      </c>
      <c r="K192" s="2">
        <v>1532.22</v>
      </c>
    </row>
    <row r="193" spans="1:11" x14ac:dyDescent="0.25">
      <c r="A193" s="22">
        <v>44846</v>
      </c>
      <c r="B193" s="27">
        <f>Movimientos_Actinver[[#This Row],[DATE]]</f>
        <v>44846</v>
      </c>
      <c r="C193" s="23">
        <v>0.37083333333333335</v>
      </c>
      <c r="D193" s="2" t="s">
        <v>1623</v>
      </c>
      <c r="E193" s="2" t="s">
        <v>1624</v>
      </c>
      <c r="F193" s="2">
        <v>2</v>
      </c>
      <c r="G193" s="2">
        <v>1532.56</v>
      </c>
      <c r="H193" s="2">
        <f>Movimientos_Actinver[[#This Row],[TITLES]]*Movimientos_Actinver[[#This Row],[VALUE]]</f>
        <v>3065.12</v>
      </c>
      <c r="I193" s="2">
        <v>3.07</v>
      </c>
      <c r="J193" s="2">
        <v>0.49</v>
      </c>
      <c r="K193" s="2">
        <v>3061.56</v>
      </c>
    </row>
    <row r="194" spans="1:11" x14ac:dyDescent="0.25">
      <c r="A194" s="22">
        <v>44846</v>
      </c>
      <c r="B194" s="27">
        <f>Movimientos_Actinver[[#This Row],[DATE]]</f>
        <v>44846</v>
      </c>
      <c r="C194" s="23">
        <v>0.37083333333333335</v>
      </c>
      <c r="D194" s="2" t="s">
        <v>1623</v>
      </c>
      <c r="E194" s="2" t="s">
        <v>1624</v>
      </c>
      <c r="F194" s="2">
        <v>2</v>
      </c>
      <c r="G194" s="2">
        <v>1536</v>
      </c>
      <c r="H194" s="2">
        <f>Movimientos_Actinver[[#This Row],[TITLES]]*Movimientos_Actinver[[#This Row],[VALUE]]</f>
        <v>3072</v>
      </c>
      <c r="I194" s="2">
        <v>3.07</v>
      </c>
      <c r="J194" s="2">
        <v>0.49</v>
      </c>
      <c r="K194" s="2">
        <v>3068.44</v>
      </c>
    </row>
    <row r="195" spans="1:11" x14ac:dyDescent="0.25">
      <c r="A195" s="22">
        <v>44846</v>
      </c>
      <c r="B195" s="27">
        <f>Movimientos_Actinver[[#This Row],[DATE]]</f>
        <v>44846</v>
      </c>
      <c r="C195" s="23">
        <v>0.37083333333333335</v>
      </c>
      <c r="D195" s="2" t="s">
        <v>1623</v>
      </c>
      <c r="E195" s="2" t="s">
        <v>1624</v>
      </c>
      <c r="F195" s="2">
        <v>7</v>
      </c>
      <c r="G195" s="2">
        <v>1530</v>
      </c>
      <c r="H195" s="2">
        <f>Movimientos_Actinver[[#This Row],[TITLES]]*Movimientos_Actinver[[#This Row],[VALUE]]</f>
        <v>10710</v>
      </c>
      <c r="I195" s="2">
        <v>10.71</v>
      </c>
      <c r="J195" s="2">
        <v>1.71</v>
      </c>
      <c r="K195" s="2">
        <v>10697.58</v>
      </c>
    </row>
    <row r="196" spans="1:11" x14ac:dyDescent="0.25">
      <c r="A196" s="22">
        <v>44846</v>
      </c>
      <c r="B196" s="27">
        <f>Movimientos_Actinver[[#This Row],[DATE]]</f>
        <v>44846</v>
      </c>
      <c r="C196" s="23">
        <v>0.37083333333333335</v>
      </c>
      <c r="D196" s="2" t="s">
        <v>1623</v>
      </c>
      <c r="E196" s="2" t="s">
        <v>1624</v>
      </c>
      <c r="F196" s="2">
        <v>10</v>
      </c>
      <c r="G196" s="2">
        <v>1530</v>
      </c>
      <c r="H196" s="2">
        <f>Movimientos_Actinver[[#This Row],[TITLES]]*Movimientos_Actinver[[#This Row],[VALUE]]</f>
        <v>15300</v>
      </c>
      <c r="I196" s="2">
        <v>15.3</v>
      </c>
      <c r="J196" s="2">
        <v>2.4500000000000002</v>
      </c>
      <c r="K196" s="2">
        <v>15282.25</v>
      </c>
    </row>
    <row r="197" spans="1:11" x14ac:dyDescent="0.25">
      <c r="A197" s="22">
        <v>44846</v>
      </c>
      <c r="B197" s="27">
        <f>Movimientos_Actinver[[#This Row],[DATE]]</f>
        <v>44846</v>
      </c>
      <c r="C197" s="23">
        <v>0.37083333333333335</v>
      </c>
      <c r="D197" s="2" t="s">
        <v>1623</v>
      </c>
      <c r="E197" s="2" t="s">
        <v>1624</v>
      </c>
      <c r="F197" s="2">
        <v>50</v>
      </c>
      <c r="G197" s="2">
        <v>1531.49</v>
      </c>
      <c r="H197" s="2">
        <f>Movimientos_Actinver[[#This Row],[TITLES]]*Movimientos_Actinver[[#This Row],[VALUE]]</f>
        <v>76574.5</v>
      </c>
      <c r="I197" s="2">
        <v>76.569999999999993</v>
      </c>
      <c r="J197" s="2">
        <v>12.25</v>
      </c>
      <c r="K197" s="2">
        <v>76485.67</v>
      </c>
    </row>
    <row r="198" spans="1:11" x14ac:dyDescent="0.25">
      <c r="A198" s="22">
        <v>44846</v>
      </c>
      <c r="B198" s="27">
        <f>Movimientos_Actinver[[#This Row],[DATE]]</f>
        <v>44846</v>
      </c>
      <c r="C198" s="23">
        <v>0.37083333333333335</v>
      </c>
      <c r="D198" s="2" t="s">
        <v>1623</v>
      </c>
      <c r="E198" s="2" t="s">
        <v>1624</v>
      </c>
      <c r="F198" s="2">
        <v>58</v>
      </c>
      <c r="G198" s="2">
        <v>1531.48</v>
      </c>
      <c r="H198" s="2">
        <f>Movimientos_Actinver[[#This Row],[TITLES]]*Movimientos_Actinver[[#This Row],[VALUE]]</f>
        <v>88825.84</v>
      </c>
      <c r="I198" s="2">
        <v>88.83</v>
      </c>
      <c r="J198" s="2">
        <v>14.21</v>
      </c>
      <c r="K198" s="2">
        <v>88722.8</v>
      </c>
    </row>
    <row r="199" spans="1:11" x14ac:dyDescent="0.25">
      <c r="A199" s="22">
        <v>44846</v>
      </c>
      <c r="B199" s="27">
        <f>Movimientos_Actinver[[#This Row],[DATE]]</f>
        <v>44846</v>
      </c>
      <c r="C199" s="23">
        <v>0.37083333333333335</v>
      </c>
      <c r="D199" s="2" t="s">
        <v>1623</v>
      </c>
      <c r="E199" s="2" t="s">
        <v>1624</v>
      </c>
      <c r="F199" s="2">
        <v>100</v>
      </c>
      <c r="G199" s="2">
        <v>1531.5</v>
      </c>
      <c r="H199" s="2">
        <f>Movimientos_Actinver[[#This Row],[TITLES]]*Movimientos_Actinver[[#This Row],[VALUE]]</f>
        <v>153150</v>
      </c>
      <c r="I199" s="2">
        <v>153.15</v>
      </c>
      <c r="J199" s="2">
        <v>24.5</v>
      </c>
      <c r="K199" s="2">
        <v>152972.35</v>
      </c>
    </row>
    <row r="200" spans="1:11" x14ac:dyDescent="0.25">
      <c r="A200" s="22">
        <v>44844</v>
      </c>
      <c r="B200" s="27">
        <f>Movimientos_Actinver[[#This Row],[DATE]]</f>
        <v>44844</v>
      </c>
      <c r="C200" s="23">
        <v>0.36041666666666666</v>
      </c>
      <c r="D200" s="2" t="s">
        <v>1625</v>
      </c>
      <c r="E200" s="2" t="s">
        <v>1604</v>
      </c>
      <c r="F200" s="2">
        <v>1</v>
      </c>
      <c r="G200" s="2">
        <v>386.19</v>
      </c>
      <c r="H200" s="2">
        <f>Movimientos_Actinver[[#This Row],[TITLES]]*Movimientos_Actinver[[#This Row],[VALUE]]</f>
        <v>386.19</v>
      </c>
      <c r="I200" s="2">
        <v>0.39</v>
      </c>
      <c r="J200" s="2">
        <v>0.06</v>
      </c>
      <c r="K200" s="2">
        <v>386.64</v>
      </c>
    </row>
    <row r="201" spans="1:11" x14ac:dyDescent="0.25">
      <c r="A201" s="22">
        <v>44844</v>
      </c>
      <c r="B201" s="27">
        <f>Movimientos_Actinver[[#This Row],[DATE]]</f>
        <v>44844</v>
      </c>
      <c r="C201" s="23">
        <v>0.36041666666666666</v>
      </c>
      <c r="D201" s="2" t="s">
        <v>1625</v>
      </c>
      <c r="E201" s="2" t="s">
        <v>1604</v>
      </c>
      <c r="F201" s="2">
        <v>3</v>
      </c>
      <c r="G201" s="2">
        <v>384.88</v>
      </c>
      <c r="H201" s="2">
        <f>Movimientos_Actinver[[#This Row],[TITLES]]*Movimientos_Actinver[[#This Row],[VALUE]]</f>
        <v>1154.6399999999999</v>
      </c>
      <c r="I201" s="2">
        <v>1.1499999999999999</v>
      </c>
      <c r="J201" s="2">
        <v>0.18</v>
      </c>
      <c r="K201" s="2">
        <v>1155.98</v>
      </c>
    </row>
    <row r="202" spans="1:11" x14ac:dyDescent="0.25">
      <c r="A202" s="22">
        <v>44844</v>
      </c>
      <c r="B202" s="27">
        <f>Movimientos_Actinver[[#This Row],[DATE]]</f>
        <v>44844</v>
      </c>
      <c r="C202" s="23">
        <v>0.36041666666666666</v>
      </c>
      <c r="D202" s="2" t="s">
        <v>1625</v>
      </c>
      <c r="E202" s="2" t="s">
        <v>1604</v>
      </c>
      <c r="F202" s="2">
        <v>5</v>
      </c>
      <c r="G202" s="2">
        <v>388</v>
      </c>
      <c r="H202" s="2">
        <f>Movimientos_Actinver[[#This Row],[TITLES]]*Movimientos_Actinver[[#This Row],[VALUE]]</f>
        <v>1940</v>
      </c>
      <c r="I202" s="2">
        <v>1.94</v>
      </c>
      <c r="J202" s="2">
        <v>0.31</v>
      </c>
      <c r="K202" s="2">
        <v>1942.25</v>
      </c>
    </row>
    <row r="203" spans="1:11" x14ac:dyDescent="0.25">
      <c r="A203" s="22">
        <v>44844</v>
      </c>
      <c r="B203" s="27">
        <f>Movimientos_Actinver[[#This Row],[DATE]]</f>
        <v>44844</v>
      </c>
      <c r="C203" s="23">
        <v>0.36041666666666666</v>
      </c>
      <c r="D203" s="2" t="s">
        <v>1625</v>
      </c>
      <c r="E203" s="2" t="s">
        <v>1604</v>
      </c>
      <c r="F203" s="2">
        <v>6</v>
      </c>
      <c r="G203" s="2">
        <v>388</v>
      </c>
      <c r="H203" s="2">
        <f>Movimientos_Actinver[[#This Row],[TITLES]]*Movimientos_Actinver[[#This Row],[VALUE]]</f>
        <v>2328</v>
      </c>
      <c r="I203" s="2">
        <v>2.33</v>
      </c>
      <c r="J203" s="2">
        <v>0.37</v>
      </c>
      <c r="K203" s="2">
        <v>2330.6999999999998</v>
      </c>
    </row>
    <row r="204" spans="1:11" x14ac:dyDescent="0.25">
      <c r="A204" s="22">
        <v>44844</v>
      </c>
      <c r="B204" s="27">
        <f>Movimientos_Actinver[[#This Row],[DATE]]</f>
        <v>44844</v>
      </c>
      <c r="C204" s="23">
        <v>0.36041666666666666</v>
      </c>
      <c r="D204" s="2" t="s">
        <v>1625</v>
      </c>
      <c r="E204" s="2" t="s">
        <v>1604</v>
      </c>
      <c r="F204" s="2">
        <v>14</v>
      </c>
      <c r="G204" s="2">
        <v>386</v>
      </c>
      <c r="H204" s="2">
        <f>Movimientos_Actinver[[#This Row],[TITLES]]*Movimientos_Actinver[[#This Row],[VALUE]]</f>
        <v>5404</v>
      </c>
      <c r="I204" s="2">
        <v>5.4</v>
      </c>
      <c r="J204" s="2">
        <v>0.86</v>
      </c>
      <c r="K204" s="2">
        <v>5410.27</v>
      </c>
    </row>
    <row r="205" spans="1:11" x14ac:dyDescent="0.25">
      <c r="A205" s="22">
        <v>44844</v>
      </c>
      <c r="B205" s="27">
        <f>Movimientos_Actinver[[#This Row],[DATE]]</f>
        <v>44844</v>
      </c>
      <c r="C205" s="23">
        <v>0.36249999999999999</v>
      </c>
      <c r="D205" s="2" t="s">
        <v>1623</v>
      </c>
      <c r="E205" s="2" t="s">
        <v>1604</v>
      </c>
      <c r="F205" s="2">
        <v>1</v>
      </c>
      <c r="G205" s="2">
        <v>1348.75</v>
      </c>
      <c r="H205" s="2">
        <f>Movimientos_Actinver[[#This Row],[TITLES]]*Movimientos_Actinver[[#This Row],[VALUE]]</f>
        <v>1348.75</v>
      </c>
      <c r="I205" s="2">
        <v>1.35</v>
      </c>
      <c r="J205" s="2">
        <v>0.22</v>
      </c>
      <c r="K205" s="2">
        <v>1350.31</v>
      </c>
    </row>
    <row r="206" spans="1:11" x14ac:dyDescent="0.25">
      <c r="A206" s="22">
        <v>44844</v>
      </c>
      <c r="B206" s="27">
        <f>Movimientos_Actinver[[#This Row],[DATE]]</f>
        <v>44844</v>
      </c>
      <c r="C206" s="23">
        <v>0.36249999999999999</v>
      </c>
      <c r="D206" s="2" t="s">
        <v>1623</v>
      </c>
      <c r="E206" s="2" t="s">
        <v>1604</v>
      </c>
      <c r="F206" s="2">
        <v>1</v>
      </c>
      <c r="G206" s="2">
        <v>1349.97</v>
      </c>
      <c r="H206" s="2">
        <f>Movimientos_Actinver[[#This Row],[TITLES]]*Movimientos_Actinver[[#This Row],[VALUE]]</f>
        <v>1349.97</v>
      </c>
      <c r="I206" s="2">
        <v>1.35</v>
      </c>
      <c r="J206" s="2">
        <v>0.22</v>
      </c>
      <c r="K206" s="2">
        <v>1351.54</v>
      </c>
    </row>
    <row r="207" spans="1:11" x14ac:dyDescent="0.25">
      <c r="A207" s="22">
        <v>44844</v>
      </c>
      <c r="B207" s="27">
        <f>Movimientos_Actinver[[#This Row],[DATE]]</f>
        <v>44844</v>
      </c>
      <c r="C207" s="23">
        <v>0.36249999999999999</v>
      </c>
      <c r="D207" s="2" t="s">
        <v>1623</v>
      </c>
      <c r="E207" s="2" t="s">
        <v>1604</v>
      </c>
      <c r="F207" s="2">
        <v>1</v>
      </c>
      <c r="G207" s="2">
        <v>1355</v>
      </c>
      <c r="H207" s="2">
        <f>Movimientos_Actinver[[#This Row],[TITLES]]*Movimientos_Actinver[[#This Row],[VALUE]]</f>
        <v>1355</v>
      </c>
      <c r="I207" s="2">
        <v>1.36</v>
      </c>
      <c r="J207" s="2">
        <v>0.22</v>
      </c>
      <c r="K207" s="2">
        <v>1356.57</v>
      </c>
    </row>
    <row r="208" spans="1:11" x14ac:dyDescent="0.25">
      <c r="A208" s="22">
        <v>44844</v>
      </c>
      <c r="B208" s="27">
        <f>Movimientos_Actinver[[#This Row],[DATE]]</f>
        <v>44844</v>
      </c>
      <c r="C208" s="23">
        <v>0.36249999999999999</v>
      </c>
      <c r="D208" s="2" t="s">
        <v>1623</v>
      </c>
      <c r="E208" s="2" t="s">
        <v>1604</v>
      </c>
      <c r="F208" s="2">
        <v>1</v>
      </c>
      <c r="G208" s="2">
        <v>1343.59</v>
      </c>
      <c r="H208" s="2">
        <f>Movimientos_Actinver[[#This Row],[TITLES]]*Movimientos_Actinver[[#This Row],[VALUE]]</f>
        <v>1343.59</v>
      </c>
      <c r="I208" s="2">
        <v>1.34</v>
      </c>
      <c r="J208" s="2">
        <v>0.21</v>
      </c>
      <c r="K208" s="2">
        <v>1345.15</v>
      </c>
    </row>
    <row r="209" spans="1:11" x14ac:dyDescent="0.25">
      <c r="A209" s="22">
        <v>44844</v>
      </c>
      <c r="B209" s="27">
        <f>Movimientos_Actinver[[#This Row],[DATE]]</f>
        <v>44844</v>
      </c>
      <c r="C209" s="23">
        <v>0.36249999999999999</v>
      </c>
      <c r="D209" s="2" t="s">
        <v>1623</v>
      </c>
      <c r="E209" s="2" t="s">
        <v>1604</v>
      </c>
      <c r="F209" s="2">
        <v>2</v>
      </c>
      <c r="G209" s="2">
        <v>1355</v>
      </c>
      <c r="H209" s="2">
        <f>Movimientos_Actinver[[#This Row],[TITLES]]*Movimientos_Actinver[[#This Row],[VALUE]]</f>
        <v>2710</v>
      </c>
      <c r="I209" s="2">
        <v>2.71</v>
      </c>
      <c r="J209" s="2">
        <v>0.43</v>
      </c>
      <c r="K209" s="2">
        <v>2713.14</v>
      </c>
    </row>
    <row r="210" spans="1:11" x14ac:dyDescent="0.25">
      <c r="A210" s="22">
        <v>44844</v>
      </c>
      <c r="B210" s="27">
        <f>Movimientos_Actinver[[#This Row],[DATE]]</f>
        <v>44844</v>
      </c>
      <c r="C210" s="23">
        <v>0.36249999999999999</v>
      </c>
      <c r="D210" s="2" t="s">
        <v>1623</v>
      </c>
      <c r="E210" s="2" t="s">
        <v>1604</v>
      </c>
      <c r="F210" s="2">
        <v>3</v>
      </c>
      <c r="G210" s="2">
        <v>1351.77</v>
      </c>
      <c r="H210" s="2">
        <f>Movimientos_Actinver[[#This Row],[TITLES]]*Movimientos_Actinver[[#This Row],[VALUE]]</f>
        <v>4055.31</v>
      </c>
      <c r="I210" s="2">
        <v>4.0599999999999996</v>
      </c>
      <c r="J210" s="2">
        <v>0.65</v>
      </c>
      <c r="K210" s="2">
        <v>4060.01</v>
      </c>
    </row>
    <row r="211" spans="1:11" x14ac:dyDescent="0.25">
      <c r="A211" s="22">
        <v>44844</v>
      </c>
      <c r="B211" s="27">
        <f>Movimientos_Actinver[[#This Row],[DATE]]</f>
        <v>44844</v>
      </c>
      <c r="C211" s="23">
        <v>0.36249999999999999</v>
      </c>
      <c r="D211" s="2" t="s">
        <v>1623</v>
      </c>
      <c r="E211" s="2" t="s">
        <v>1604</v>
      </c>
      <c r="F211" s="2">
        <v>3</v>
      </c>
      <c r="G211" s="2">
        <v>1358.2</v>
      </c>
      <c r="H211" s="2">
        <f>Movimientos_Actinver[[#This Row],[TITLES]]*Movimientos_Actinver[[#This Row],[VALUE]]</f>
        <v>4074.6000000000004</v>
      </c>
      <c r="I211" s="2">
        <v>4.07</v>
      </c>
      <c r="J211" s="2">
        <v>0.65</v>
      </c>
      <c r="K211" s="2">
        <v>4079.33</v>
      </c>
    </row>
    <row r="212" spans="1:11" x14ac:dyDescent="0.25">
      <c r="A212" s="22">
        <v>44844</v>
      </c>
      <c r="B212" s="27">
        <f>Movimientos_Actinver[[#This Row],[DATE]]</f>
        <v>44844</v>
      </c>
      <c r="C212" s="23">
        <v>0.36249999999999999</v>
      </c>
      <c r="D212" s="2" t="s">
        <v>1623</v>
      </c>
      <c r="E212" s="2" t="s">
        <v>1604</v>
      </c>
      <c r="F212" s="2">
        <v>3</v>
      </c>
      <c r="G212" s="2">
        <v>1342.01</v>
      </c>
      <c r="H212" s="2">
        <f>Movimientos_Actinver[[#This Row],[TITLES]]*Movimientos_Actinver[[#This Row],[VALUE]]</f>
        <v>4026.0299999999997</v>
      </c>
      <c r="I212" s="2">
        <v>4.03</v>
      </c>
      <c r="J212" s="2">
        <v>0.64</v>
      </c>
      <c r="K212" s="2">
        <v>4030.7</v>
      </c>
    </row>
    <row r="213" spans="1:11" x14ac:dyDescent="0.25">
      <c r="A213" s="22">
        <v>44844</v>
      </c>
      <c r="B213" s="27">
        <f>Movimientos_Actinver[[#This Row],[DATE]]</f>
        <v>44844</v>
      </c>
      <c r="C213" s="23">
        <v>0.36249999999999999</v>
      </c>
      <c r="D213" s="2" t="s">
        <v>1623</v>
      </c>
      <c r="E213" s="2" t="s">
        <v>1604</v>
      </c>
      <c r="F213" s="2">
        <v>3</v>
      </c>
      <c r="G213" s="2">
        <v>1348.22</v>
      </c>
      <c r="H213" s="2">
        <f>Movimientos_Actinver[[#This Row],[TITLES]]*Movimientos_Actinver[[#This Row],[VALUE]]</f>
        <v>4044.66</v>
      </c>
      <c r="I213" s="2">
        <v>4.04</v>
      </c>
      <c r="J213" s="2">
        <v>0.65</v>
      </c>
      <c r="K213" s="2">
        <v>4049.35</v>
      </c>
    </row>
    <row r="214" spans="1:11" x14ac:dyDescent="0.25">
      <c r="A214" s="22">
        <v>44844</v>
      </c>
      <c r="B214" s="27">
        <f>Movimientos_Actinver[[#This Row],[DATE]]</f>
        <v>44844</v>
      </c>
      <c r="C214" s="23">
        <v>0.36249999999999999</v>
      </c>
      <c r="D214" s="2" t="s">
        <v>1623</v>
      </c>
      <c r="E214" s="2" t="s">
        <v>1604</v>
      </c>
      <c r="F214" s="2">
        <v>4</v>
      </c>
      <c r="G214" s="2">
        <v>1354</v>
      </c>
      <c r="H214" s="2">
        <f>Movimientos_Actinver[[#This Row],[TITLES]]*Movimientos_Actinver[[#This Row],[VALUE]]</f>
        <v>5416</v>
      </c>
      <c r="I214" s="2">
        <v>5.42</v>
      </c>
      <c r="J214" s="2">
        <v>0.87</v>
      </c>
      <c r="K214" s="2">
        <v>5422.28</v>
      </c>
    </row>
    <row r="215" spans="1:11" x14ac:dyDescent="0.25">
      <c r="A215" s="22">
        <v>44844</v>
      </c>
      <c r="B215" s="27">
        <f>Movimientos_Actinver[[#This Row],[DATE]]</f>
        <v>44844</v>
      </c>
      <c r="C215" s="23">
        <v>0.36249999999999999</v>
      </c>
      <c r="D215" s="2" t="s">
        <v>1623</v>
      </c>
      <c r="E215" s="2" t="s">
        <v>1604</v>
      </c>
      <c r="F215" s="2">
        <v>5</v>
      </c>
      <c r="G215" s="2">
        <v>1350</v>
      </c>
      <c r="H215" s="2">
        <f>Movimientos_Actinver[[#This Row],[TITLES]]*Movimientos_Actinver[[#This Row],[VALUE]]</f>
        <v>6750</v>
      </c>
      <c r="I215" s="2">
        <v>6.75</v>
      </c>
      <c r="J215" s="2">
        <v>1.08</v>
      </c>
      <c r="K215" s="2">
        <v>6757.83</v>
      </c>
    </row>
    <row r="216" spans="1:11" x14ac:dyDescent="0.25">
      <c r="A216" s="22">
        <v>44844</v>
      </c>
      <c r="B216" s="27">
        <f>Movimientos_Actinver[[#This Row],[DATE]]</f>
        <v>44844</v>
      </c>
      <c r="C216" s="23">
        <v>0.36249999999999999</v>
      </c>
      <c r="D216" s="2" t="s">
        <v>1623</v>
      </c>
      <c r="E216" s="2" t="s">
        <v>1604</v>
      </c>
      <c r="F216" s="2">
        <v>6</v>
      </c>
      <c r="G216" s="2">
        <v>1340</v>
      </c>
      <c r="H216" s="2">
        <f>Movimientos_Actinver[[#This Row],[TITLES]]*Movimientos_Actinver[[#This Row],[VALUE]]</f>
        <v>8040</v>
      </c>
      <c r="I216" s="2">
        <v>8.0399999999999991</v>
      </c>
      <c r="J216" s="2">
        <v>1.29</v>
      </c>
      <c r="K216" s="2">
        <v>8049.33</v>
      </c>
    </row>
    <row r="217" spans="1:11" x14ac:dyDescent="0.25">
      <c r="A217" s="22">
        <v>44844</v>
      </c>
      <c r="B217" s="27">
        <f>Movimientos_Actinver[[#This Row],[DATE]]</f>
        <v>44844</v>
      </c>
      <c r="C217" s="23">
        <v>0.36249999999999999</v>
      </c>
      <c r="D217" s="2" t="s">
        <v>1623</v>
      </c>
      <c r="E217" s="2" t="s">
        <v>1604</v>
      </c>
      <c r="F217" s="2">
        <v>10</v>
      </c>
      <c r="G217" s="2">
        <v>1350</v>
      </c>
      <c r="H217" s="2">
        <f>Movimientos_Actinver[[#This Row],[TITLES]]*Movimientos_Actinver[[#This Row],[VALUE]]</f>
        <v>13500</v>
      </c>
      <c r="I217" s="2">
        <v>13.5</v>
      </c>
      <c r="J217" s="2">
        <v>2.16</v>
      </c>
      <c r="K217" s="2">
        <v>13515.66</v>
      </c>
    </row>
    <row r="218" spans="1:11" x14ac:dyDescent="0.25">
      <c r="A218" s="22">
        <v>44844</v>
      </c>
      <c r="B218" s="27">
        <f>Movimientos_Actinver[[#This Row],[DATE]]</f>
        <v>44844</v>
      </c>
      <c r="C218" s="23">
        <v>0.36249999999999999</v>
      </c>
      <c r="D218" s="2" t="s">
        <v>1623</v>
      </c>
      <c r="E218" s="2" t="s">
        <v>1604</v>
      </c>
      <c r="F218" s="2">
        <v>10</v>
      </c>
      <c r="G218" s="2">
        <v>1345</v>
      </c>
      <c r="H218" s="2">
        <f>Movimientos_Actinver[[#This Row],[TITLES]]*Movimientos_Actinver[[#This Row],[VALUE]]</f>
        <v>13450</v>
      </c>
      <c r="I218" s="2">
        <v>13.45</v>
      </c>
      <c r="J218" s="2">
        <v>2.15</v>
      </c>
      <c r="K218" s="2">
        <v>13465.6</v>
      </c>
    </row>
    <row r="219" spans="1:11" x14ac:dyDescent="0.25">
      <c r="A219" s="22">
        <v>44844</v>
      </c>
      <c r="B219" s="27">
        <f>Movimientos_Actinver[[#This Row],[DATE]]</f>
        <v>44844</v>
      </c>
      <c r="C219" s="23">
        <v>0.36249999999999999</v>
      </c>
      <c r="D219" s="2" t="s">
        <v>1623</v>
      </c>
      <c r="E219" s="2" t="s">
        <v>1604</v>
      </c>
      <c r="F219" s="2">
        <v>10</v>
      </c>
      <c r="G219" s="2">
        <v>1343.59</v>
      </c>
      <c r="H219" s="2">
        <f>Movimientos_Actinver[[#This Row],[TITLES]]*Movimientos_Actinver[[#This Row],[VALUE]]</f>
        <v>13435.9</v>
      </c>
      <c r="I219" s="2">
        <v>13.44</v>
      </c>
      <c r="J219" s="2">
        <v>2.15</v>
      </c>
      <c r="K219" s="2">
        <v>13451.49</v>
      </c>
    </row>
    <row r="220" spans="1:11" x14ac:dyDescent="0.25">
      <c r="A220" s="22">
        <v>44844</v>
      </c>
      <c r="B220" s="27">
        <f>Movimientos_Actinver[[#This Row],[DATE]]</f>
        <v>44844</v>
      </c>
      <c r="C220" s="23">
        <v>0.36249999999999999</v>
      </c>
      <c r="D220" s="2" t="s">
        <v>1623</v>
      </c>
      <c r="E220" s="2" t="s">
        <v>1604</v>
      </c>
      <c r="F220" s="2">
        <v>10</v>
      </c>
      <c r="G220" s="2">
        <v>1355</v>
      </c>
      <c r="H220" s="2">
        <f>Movimientos_Actinver[[#This Row],[TITLES]]*Movimientos_Actinver[[#This Row],[VALUE]]</f>
        <v>13550</v>
      </c>
      <c r="I220" s="2">
        <v>13.55</v>
      </c>
      <c r="J220" s="2">
        <v>2.17</v>
      </c>
      <c r="K220" s="2">
        <v>13565.72</v>
      </c>
    </row>
    <row r="221" spans="1:11" x14ac:dyDescent="0.25">
      <c r="A221" s="22">
        <v>44844</v>
      </c>
      <c r="B221" s="27">
        <f>Movimientos_Actinver[[#This Row],[DATE]]</f>
        <v>44844</v>
      </c>
      <c r="C221" s="23">
        <v>0.36249999999999999</v>
      </c>
      <c r="D221" s="2" t="s">
        <v>1623</v>
      </c>
      <c r="E221" s="2" t="s">
        <v>1604</v>
      </c>
      <c r="F221" s="2">
        <v>10</v>
      </c>
      <c r="G221" s="2">
        <v>1344</v>
      </c>
      <c r="H221" s="2">
        <f>Movimientos_Actinver[[#This Row],[TITLES]]*Movimientos_Actinver[[#This Row],[VALUE]]</f>
        <v>13440</v>
      </c>
      <c r="I221" s="2">
        <v>13.44</v>
      </c>
      <c r="J221" s="2">
        <v>2.15</v>
      </c>
      <c r="K221" s="2">
        <v>13455.59</v>
      </c>
    </row>
    <row r="222" spans="1:11" x14ac:dyDescent="0.25">
      <c r="A222" s="22">
        <v>44844</v>
      </c>
      <c r="B222" s="27">
        <f>Movimientos_Actinver[[#This Row],[DATE]]</f>
        <v>44844</v>
      </c>
      <c r="C222" s="23">
        <v>0.36249999999999999</v>
      </c>
      <c r="D222" s="2" t="s">
        <v>1623</v>
      </c>
      <c r="E222" s="2" t="s">
        <v>1604</v>
      </c>
      <c r="F222" s="2">
        <v>11</v>
      </c>
      <c r="G222" s="2">
        <v>1350</v>
      </c>
      <c r="H222" s="2">
        <f>Movimientos_Actinver[[#This Row],[TITLES]]*Movimientos_Actinver[[#This Row],[VALUE]]</f>
        <v>14850</v>
      </c>
      <c r="I222" s="2">
        <v>14.85</v>
      </c>
      <c r="J222" s="2">
        <v>2.38</v>
      </c>
      <c r="K222" s="2">
        <v>14867.23</v>
      </c>
    </row>
    <row r="223" spans="1:11" x14ac:dyDescent="0.25">
      <c r="A223" s="22">
        <v>44844</v>
      </c>
      <c r="B223" s="27">
        <f>Movimientos_Actinver[[#This Row],[DATE]]</f>
        <v>44844</v>
      </c>
      <c r="C223" s="23">
        <v>0.36249999999999999</v>
      </c>
      <c r="D223" s="2" t="s">
        <v>1623</v>
      </c>
      <c r="E223" s="2" t="s">
        <v>1604</v>
      </c>
      <c r="F223" s="2">
        <v>15</v>
      </c>
      <c r="G223" s="2">
        <v>1349.68</v>
      </c>
      <c r="H223" s="2">
        <f>Movimientos_Actinver[[#This Row],[TITLES]]*Movimientos_Actinver[[#This Row],[VALUE]]</f>
        <v>20245.2</v>
      </c>
      <c r="I223" s="2">
        <v>20.25</v>
      </c>
      <c r="J223" s="2">
        <v>3.24</v>
      </c>
      <c r="K223" s="2">
        <v>20268.68</v>
      </c>
    </row>
    <row r="224" spans="1:11" x14ac:dyDescent="0.25">
      <c r="A224" s="22">
        <v>44844</v>
      </c>
      <c r="B224" s="27">
        <f>Movimientos_Actinver[[#This Row],[DATE]]</f>
        <v>44844</v>
      </c>
      <c r="C224" s="23">
        <v>0.36249999999999999</v>
      </c>
      <c r="D224" s="2" t="s">
        <v>1623</v>
      </c>
      <c r="E224" s="2" t="s">
        <v>1604</v>
      </c>
      <c r="F224" s="2">
        <v>15</v>
      </c>
      <c r="G224" s="2">
        <v>1362.27</v>
      </c>
      <c r="H224" s="2">
        <f>Movimientos_Actinver[[#This Row],[TITLES]]*Movimientos_Actinver[[#This Row],[VALUE]]</f>
        <v>20434.05</v>
      </c>
      <c r="I224" s="2">
        <v>20.43</v>
      </c>
      <c r="J224" s="2">
        <v>3.27</v>
      </c>
      <c r="K224" s="2">
        <v>20457.75</v>
      </c>
    </row>
    <row r="225" spans="1:11" x14ac:dyDescent="0.25">
      <c r="A225" s="22">
        <v>44844</v>
      </c>
      <c r="B225" s="27">
        <f>Movimientos_Actinver[[#This Row],[DATE]]</f>
        <v>44844</v>
      </c>
      <c r="C225" s="23">
        <v>0.36249999999999999</v>
      </c>
      <c r="D225" s="2" t="s">
        <v>1623</v>
      </c>
      <c r="E225" s="2" t="s">
        <v>1604</v>
      </c>
      <c r="F225" s="2">
        <v>25</v>
      </c>
      <c r="G225" s="2">
        <v>1354</v>
      </c>
      <c r="H225" s="2">
        <f>Movimientos_Actinver[[#This Row],[TITLES]]*Movimientos_Actinver[[#This Row],[VALUE]]</f>
        <v>33850</v>
      </c>
      <c r="I225" s="2">
        <v>33.85</v>
      </c>
      <c r="J225" s="2">
        <v>5.42</v>
      </c>
      <c r="K225" s="2">
        <v>33889.269999999997</v>
      </c>
    </row>
    <row r="226" spans="1:11" x14ac:dyDescent="0.25">
      <c r="A226" s="22">
        <v>44844</v>
      </c>
      <c r="B226" s="27">
        <f>Movimientos_Actinver[[#This Row],[DATE]]</f>
        <v>44844</v>
      </c>
      <c r="C226" s="23">
        <v>0.36249999999999999</v>
      </c>
      <c r="D226" s="2" t="s">
        <v>1623</v>
      </c>
      <c r="E226" s="2" t="s">
        <v>1604</v>
      </c>
      <c r="F226" s="2">
        <v>25</v>
      </c>
      <c r="G226" s="2">
        <v>1350</v>
      </c>
      <c r="H226" s="2">
        <f>Movimientos_Actinver[[#This Row],[TITLES]]*Movimientos_Actinver[[#This Row],[VALUE]]</f>
        <v>33750</v>
      </c>
      <c r="I226" s="2">
        <v>33.75</v>
      </c>
      <c r="J226" s="2">
        <v>5.4</v>
      </c>
      <c r="K226" s="2">
        <v>33789.15</v>
      </c>
    </row>
    <row r="227" spans="1:11" x14ac:dyDescent="0.25">
      <c r="A227" s="22">
        <v>44844</v>
      </c>
      <c r="B227" s="27">
        <f>Movimientos_Actinver[[#This Row],[DATE]]</f>
        <v>44844</v>
      </c>
      <c r="C227" s="23">
        <v>0.36249999999999999</v>
      </c>
      <c r="D227" s="2" t="s">
        <v>1623</v>
      </c>
      <c r="E227" s="2" t="s">
        <v>1604</v>
      </c>
      <c r="F227" s="2">
        <v>40</v>
      </c>
      <c r="G227" s="2">
        <v>1340.26</v>
      </c>
      <c r="H227" s="2">
        <f>Movimientos_Actinver[[#This Row],[TITLES]]*Movimientos_Actinver[[#This Row],[VALUE]]</f>
        <v>53610.400000000001</v>
      </c>
      <c r="I227" s="2">
        <v>53.61</v>
      </c>
      <c r="J227" s="2">
        <v>8.58</v>
      </c>
      <c r="K227" s="2">
        <v>53672.59</v>
      </c>
    </row>
    <row r="228" spans="1:11" x14ac:dyDescent="0.25">
      <c r="A228" s="22">
        <v>44844</v>
      </c>
      <c r="B228" s="27">
        <f>Movimientos_Actinver[[#This Row],[DATE]]</f>
        <v>44844</v>
      </c>
      <c r="C228" s="23">
        <v>0.36249999999999999</v>
      </c>
      <c r="D228" s="2" t="s">
        <v>1623</v>
      </c>
      <c r="E228" s="2" t="s">
        <v>1604</v>
      </c>
      <c r="F228" s="2">
        <v>50</v>
      </c>
      <c r="G228" s="2">
        <v>1347.12</v>
      </c>
      <c r="H228" s="2">
        <f>Movimientos_Actinver[[#This Row],[TITLES]]*Movimientos_Actinver[[#This Row],[VALUE]]</f>
        <v>67356</v>
      </c>
      <c r="I228" s="2">
        <v>67.36</v>
      </c>
      <c r="J228" s="2">
        <v>10.78</v>
      </c>
      <c r="K228" s="2">
        <v>67434.13</v>
      </c>
    </row>
    <row r="229" spans="1:11" x14ac:dyDescent="0.25">
      <c r="A229" s="22">
        <v>44844</v>
      </c>
      <c r="B229" s="27">
        <f>Movimientos_Actinver[[#This Row],[DATE]]</f>
        <v>44844</v>
      </c>
      <c r="C229" s="23">
        <v>0.36249999999999999</v>
      </c>
      <c r="D229" s="2" t="s">
        <v>1623</v>
      </c>
      <c r="E229" s="2" t="s">
        <v>1604</v>
      </c>
      <c r="F229" s="2">
        <v>100</v>
      </c>
      <c r="G229" s="2">
        <v>1334.14</v>
      </c>
      <c r="H229" s="2">
        <f>Movimientos_Actinver[[#This Row],[TITLES]]*Movimientos_Actinver[[#This Row],[VALUE]]</f>
        <v>133414</v>
      </c>
      <c r="I229" s="2">
        <v>133.41</v>
      </c>
      <c r="J229" s="2">
        <v>21.35</v>
      </c>
      <c r="K229" s="2">
        <v>133568.76</v>
      </c>
    </row>
    <row r="230" spans="1:11" x14ac:dyDescent="0.25">
      <c r="A230" s="22">
        <v>44844</v>
      </c>
      <c r="B230" s="27">
        <f>Movimientos_Actinver[[#This Row],[DATE]]</f>
        <v>44844</v>
      </c>
      <c r="C230" s="23">
        <v>0.38680555555555557</v>
      </c>
      <c r="D230" s="2" t="s">
        <v>1625</v>
      </c>
      <c r="E230" s="2" t="s">
        <v>1604</v>
      </c>
      <c r="F230" s="2">
        <v>1</v>
      </c>
      <c r="G230" s="2">
        <v>389.9</v>
      </c>
      <c r="H230" s="2">
        <f>Movimientos_Actinver[[#This Row],[TITLES]]*Movimientos_Actinver[[#This Row],[VALUE]]</f>
        <v>389.9</v>
      </c>
      <c r="I230" s="2">
        <v>0.39</v>
      </c>
      <c r="J230" s="2">
        <v>0.06</v>
      </c>
      <c r="K230" s="2">
        <v>390.35</v>
      </c>
    </row>
    <row r="231" spans="1:11" x14ac:dyDescent="0.25">
      <c r="A231" s="22">
        <v>44844</v>
      </c>
      <c r="B231" s="27">
        <f>Movimientos_Actinver[[#This Row],[DATE]]</f>
        <v>44844</v>
      </c>
      <c r="C231" s="23">
        <v>0.38680555555555557</v>
      </c>
      <c r="D231" s="2" t="s">
        <v>1625</v>
      </c>
      <c r="E231" s="2" t="s">
        <v>1604</v>
      </c>
      <c r="F231" s="2">
        <v>4</v>
      </c>
      <c r="G231" s="2">
        <v>390</v>
      </c>
      <c r="H231" s="2">
        <f>Movimientos_Actinver[[#This Row],[TITLES]]*Movimientos_Actinver[[#This Row],[VALUE]]</f>
        <v>1560</v>
      </c>
      <c r="I231" s="2">
        <v>1.56</v>
      </c>
      <c r="J231" s="2">
        <v>0.25</v>
      </c>
      <c r="K231" s="2">
        <v>1561.81</v>
      </c>
    </row>
    <row r="232" spans="1:11" x14ac:dyDescent="0.25">
      <c r="A232" s="22">
        <v>44844</v>
      </c>
      <c r="B232" s="27">
        <f>Movimientos_Actinver[[#This Row],[DATE]]</f>
        <v>44844</v>
      </c>
      <c r="C232" s="23">
        <v>0.38680555555555557</v>
      </c>
      <c r="D232" s="2" t="s">
        <v>1625</v>
      </c>
      <c r="E232" s="2" t="s">
        <v>1604</v>
      </c>
      <c r="F232" s="2">
        <v>7</v>
      </c>
      <c r="G232" s="2">
        <v>390</v>
      </c>
      <c r="H232" s="2">
        <f>Movimientos_Actinver[[#This Row],[TITLES]]*Movimientos_Actinver[[#This Row],[VALUE]]</f>
        <v>2730</v>
      </c>
      <c r="I232" s="2">
        <v>2.73</v>
      </c>
      <c r="J232" s="2">
        <v>0.44</v>
      </c>
      <c r="K232" s="2">
        <v>2733.17</v>
      </c>
    </row>
    <row r="233" spans="1:11" x14ac:dyDescent="0.25">
      <c r="A233" s="22">
        <v>44844</v>
      </c>
      <c r="B233" s="27">
        <f>Movimientos_Actinver[[#This Row],[DATE]]</f>
        <v>44844</v>
      </c>
      <c r="C233" s="23">
        <v>0.41458333333333336</v>
      </c>
      <c r="D233" s="2" t="s">
        <v>1627</v>
      </c>
      <c r="E233" s="2" t="s">
        <v>1604</v>
      </c>
      <c r="F233" s="2">
        <v>1</v>
      </c>
      <c r="G233" s="2">
        <v>1088</v>
      </c>
      <c r="H233" s="2">
        <f>Movimientos_Actinver[[#This Row],[TITLES]]*Movimientos_Actinver[[#This Row],[VALUE]]</f>
        <v>1088</v>
      </c>
      <c r="I233" s="2">
        <v>1.0900000000000001</v>
      </c>
      <c r="J233" s="2">
        <v>0.17</v>
      </c>
      <c r="K233" s="2">
        <v>1089.26</v>
      </c>
    </row>
    <row r="234" spans="1:11" x14ac:dyDescent="0.25">
      <c r="A234" s="22">
        <v>44844</v>
      </c>
      <c r="B234" s="27">
        <f>Movimientos_Actinver[[#This Row],[DATE]]</f>
        <v>44844</v>
      </c>
      <c r="C234" s="23">
        <v>0.41458333333333336</v>
      </c>
      <c r="D234" s="2" t="s">
        <v>1627</v>
      </c>
      <c r="E234" s="2" t="s">
        <v>1604</v>
      </c>
      <c r="F234" s="2">
        <v>1</v>
      </c>
      <c r="G234" s="2">
        <v>1100</v>
      </c>
      <c r="H234" s="2">
        <f>Movimientos_Actinver[[#This Row],[TITLES]]*Movimientos_Actinver[[#This Row],[VALUE]]</f>
        <v>1100</v>
      </c>
      <c r="I234" s="2">
        <v>1.1000000000000001</v>
      </c>
      <c r="J234" s="2">
        <v>0.18</v>
      </c>
      <c r="K234" s="2">
        <v>1101.28</v>
      </c>
    </row>
    <row r="235" spans="1:11" x14ac:dyDescent="0.25">
      <c r="A235" s="22">
        <v>44844</v>
      </c>
      <c r="B235" s="27">
        <f>Movimientos_Actinver[[#This Row],[DATE]]</f>
        <v>44844</v>
      </c>
      <c r="C235" s="23">
        <v>0.41458333333333336</v>
      </c>
      <c r="D235" s="2" t="s">
        <v>1627</v>
      </c>
      <c r="E235" s="2" t="s">
        <v>1604</v>
      </c>
      <c r="F235" s="2">
        <v>1</v>
      </c>
      <c r="G235" s="2">
        <v>1099.97</v>
      </c>
      <c r="H235" s="2">
        <f>Movimientos_Actinver[[#This Row],[TITLES]]*Movimientos_Actinver[[#This Row],[VALUE]]</f>
        <v>1099.97</v>
      </c>
      <c r="I235" s="2">
        <v>1.1000000000000001</v>
      </c>
      <c r="J235" s="2">
        <v>0.18</v>
      </c>
      <c r="K235" s="2">
        <v>1101.25</v>
      </c>
    </row>
    <row r="236" spans="1:11" x14ac:dyDescent="0.25">
      <c r="A236" s="22">
        <v>44844</v>
      </c>
      <c r="B236" s="27">
        <f>Movimientos_Actinver[[#This Row],[DATE]]</f>
        <v>44844</v>
      </c>
      <c r="C236" s="23">
        <v>0.41458333333333336</v>
      </c>
      <c r="D236" s="2" t="s">
        <v>1627</v>
      </c>
      <c r="E236" s="2" t="s">
        <v>1604</v>
      </c>
      <c r="F236" s="2">
        <v>1</v>
      </c>
      <c r="G236" s="2">
        <v>1100</v>
      </c>
      <c r="H236" s="2">
        <f>Movimientos_Actinver[[#This Row],[TITLES]]*Movimientos_Actinver[[#This Row],[VALUE]]</f>
        <v>1100</v>
      </c>
      <c r="I236" s="2">
        <v>1.1000000000000001</v>
      </c>
      <c r="J236" s="2">
        <v>0.18</v>
      </c>
      <c r="K236" s="2">
        <v>1101.28</v>
      </c>
    </row>
    <row r="237" spans="1:11" x14ac:dyDescent="0.25">
      <c r="A237" s="22">
        <v>44844</v>
      </c>
      <c r="B237" s="27">
        <f>Movimientos_Actinver[[#This Row],[DATE]]</f>
        <v>44844</v>
      </c>
      <c r="C237" s="23">
        <v>0.41458333333333336</v>
      </c>
      <c r="D237" s="2" t="s">
        <v>1627</v>
      </c>
      <c r="E237" s="2" t="s">
        <v>1604</v>
      </c>
      <c r="F237" s="2">
        <v>2</v>
      </c>
      <c r="G237" s="2">
        <v>1112</v>
      </c>
      <c r="H237" s="2">
        <f>Movimientos_Actinver[[#This Row],[TITLES]]*Movimientos_Actinver[[#This Row],[VALUE]]</f>
        <v>2224</v>
      </c>
      <c r="I237" s="2">
        <v>2.2200000000000002</v>
      </c>
      <c r="J237" s="2">
        <v>0.36</v>
      </c>
      <c r="K237" s="2">
        <v>2226.58</v>
      </c>
    </row>
    <row r="238" spans="1:11" x14ac:dyDescent="0.25">
      <c r="A238" s="22">
        <v>44844</v>
      </c>
      <c r="B238" s="27">
        <f>Movimientos_Actinver[[#This Row],[DATE]]</f>
        <v>44844</v>
      </c>
      <c r="C238" s="23">
        <v>0.41458333333333336</v>
      </c>
      <c r="D238" s="2" t="s">
        <v>1627</v>
      </c>
      <c r="E238" s="2" t="s">
        <v>1604</v>
      </c>
      <c r="F238" s="2">
        <v>25</v>
      </c>
      <c r="G238" s="2">
        <v>1109</v>
      </c>
      <c r="H238" s="2">
        <f>Movimientos_Actinver[[#This Row],[TITLES]]*Movimientos_Actinver[[#This Row],[VALUE]]</f>
        <v>27725</v>
      </c>
      <c r="I238" s="2">
        <v>27.73</v>
      </c>
      <c r="J238" s="2">
        <v>4.4400000000000004</v>
      </c>
      <c r="K238" s="2">
        <v>27757.16</v>
      </c>
    </row>
    <row r="239" spans="1:11" x14ac:dyDescent="0.25">
      <c r="A239" s="22">
        <v>44844</v>
      </c>
      <c r="B239" s="27">
        <f>Movimientos_Actinver[[#This Row],[DATE]]</f>
        <v>44844</v>
      </c>
      <c r="C239" s="23">
        <v>0.41458333333333336</v>
      </c>
      <c r="D239" s="2" t="s">
        <v>1627</v>
      </c>
      <c r="E239" s="2" t="s">
        <v>1604</v>
      </c>
      <c r="F239" s="2">
        <v>29</v>
      </c>
      <c r="G239" s="2">
        <v>1077</v>
      </c>
      <c r="H239" s="2">
        <f>Movimientos_Actinver[[#This Row],[TITLES]]*Movimientos_Actinver[[#This Row],[VALUE]]</f>
        <v>31233</v>
      </c>
      <c r="I239" s="2">
        <v>31.23</v>
      </c>
      <c r="J239" s="2">
        <v>5</v>
      </c>
      <c r="K239" s="2">
        <v>31269.23</v>
      </c>
    </row>
    <row r="240" spans="1:11" x14ac:dyDescent="0.25">
      <c r="A240" s="22">
        <v>44844</v>
      </c>
      <c r="B240" s="27">
        <f>Movimientos_Actinver[[#This Row],[DATE]]</f>
        <v>44844</v>
      </c>
      <c r="C240" s="23">
        <v>0.41458333333333336</v>
      </c>
      <c r="D240" s="2" t="s">
        <v>1627</v>
      </c>
      <c r="E240" s="2" t="s">
        <v>1604</v>
      </c>
      <c r="F240" s="2">
        <v>31</v>
      </c>
      <c r="G240" s="2">
        <v>1099</v>
      </c>
      <c r="H240" s="2">
        <f>Movimientos_Actinver[[#This Row],[TITLES]]*Movimientos_Actinver[[#This Row],[VALUE]]</f>
        <v>34069</v>
      </c>
      <c r="I240" s="2">
        <v>34.07</v>
      </c>
      <c r="J240" s="2">
        <v>5.45</v>
      </c>
      <c r="K240" s="2">
        <v>34108.519999999997</v>
      </c>
    </row>
    <row r="241" spans="1:11" x14ac:dyDescent="0.25">
      <c r="A241" s="22">
        <v>44844</v>
      </c>
      <c r="B241" s="27">
        <f>Movimientos_Actinver[[#This Row],[DATE]]</f>
        <v>44844</v>
      </c>
      <c r="C241" s="23">
        <v>0.41458333333333336</v>
      </c>
      <c r="D241" s="2" t="s">
        <v>1627</v>
      </c>
      <c r="E241" s="2" t="s">
        <v>1604</v>
      </c>
      <c r="F241" s="2">
        <v>50</v>
      </c>
      <c r="G241" s="2">
        <v>1080</v>
      </c>
      <c r="H241" s="2">
        <f>Movimientos_Actinver[[#This Row],[TITLES]]*Movimientos_Actinver[[#This Row],[VALUE]]</f>
        <v>54000</v>
      </c>
      <c r="I241" s="2">
        <v>54</v>
      </c>
      <c r="J241" s="2">
        <v>8.64</v>
      </c>
      <c r="K241" s="2">
        <v>54062.64</v>
      </c>
    </row>
    <row r="242" spans="1:11" x14ac:dyDescent="0.25">
      <c r="A242" s="22">
        <v>44844</v>
      </c>
      <c r="B242" s="27">
        <f>Movimientos_Actinver[[#This Row],[DATE]]</f>
        <v>44844</v>
      </c>
      <c r="C242" s="23">
        <v>0.41458333333333336</v>
      </c>
      <c r="D242" s="2" t="s">
        <v>1627</v>
      </c>
      <c r="E242" s="2" t="s">
        <v>1604</v>
      </c>
      <c r="F242" s="2">
        <v>50</v>
      </c>
      <c r="G242" s="2">
        <v>1100</v>
      </c>
      <c r="H242" s="2">
        <f>Movimientos_Actinver[[#This Row],[TITLES]]*Movimientos_Actinver[[#This Row],[VALUE]]</f>
        <v>55000</v>
      </c>
      <c r="I242" s="2">
        <v>55</v>
      </c>
      <c r="J242" s="2">
        <v>8.8000000000000007</v>
      </c>
      <c r="K242" s="2">
        <v>55063.8</v>
      </c>
    </row>
    <row r="243" spans="1:11" x14ac:dyDescent="0.25">
      <c r="A243" s="22">
        <v>44844</v>
      </c>
      <c r="B243" s="27">
        <f>Movimientos_Actinver[[#This Row],[DATE]]</f>
        <v>44844</v>
      </c>
      <c r="C243" s="23">
        <v>0.41458333333333336</v>
      </c>
      <c r="D243" s="2" t="s">
        <v>1627</v>
      </c>
      <c r="E243" s="2" t="s">
        <v>1604</v>
      </c>
      <c r="F243" s="2">
        <v>50</v>
      </c>
      <c r="G243" s="2">
        <v>1100</v>
      </c>
      <c r="H243" s="2">
        <f>Movimientos_Actinver[[#This Row],[TITLES]]*Movimientos_Actinver[[#This Row],[VALUE]]</f>
        <v>55000</v>
      </c>
      <c r="I243" s="2">
        <v>55</v>
      </c>
      <c r="J243" s="2">
        <v>8.8000000000000007</v>
      </c>
      <c r="K243" s="2">
        <v>55063.8</v>
      </c>
    </row>
    <row r="244" spans="1:11" x14ac:dyDescent="0.25">
      <c r="A244" s="22">
        <v>44844</v>
      </c>
      <c r="B244" s="27">
        <f>Movimientos_Actinver[[#This Row],[DATE]]</f>
        <v>44844</v>
      </c>
      <c r="C244" s="23">
        <v>0.41458333333333336</v>
      </c>
      <c r="D244" s="2" t="s">
        <v>1627</v>
      </c>
      <c r="E244" s="2" t="s">
        <v>1604</v>
      </c>
      <c r="F244" s="2">
        <v>100</v>
      </c>
      <c r="G244" s="2">
        <v>1085</v>
      </c>
      <c r="H244" s="2">
        <f>Movimientos_Actinver[[#This Row],[TITLES]]*Movimientos_Actinver[[#This Row],[VALUE]]</f>
        <v>108500</v>
      </c>
      <c r="I244" s="2">
        <v>108.5</v>
      </c>
      <c r="J244" s="2">
        <v>17.36</v>
      </c>
      <c r="K244" s="2">
        <v>108625.86</v>
      </c>
    </row>
    <row r="245" spans="1:11" x14ac:dyDescent="0.25">
      <c r="A245" s="22">
        <v>44844</v>
      </c>
      <c r="B245" s="27">
        <f>Movimientos_Actinver[[#This Row],[DATE]]</f>
        <v>44844</v>
      </c>
      <c r="C245" s="23">
        <v>0.41458333333333336</v>
      </c>
      <c r="D245" s="2" t="s">
        <v>1627</v>
      </c>
      <c r="E245" s="2" t="s">
        <v>1604</v>
      </c>
      <c r="F245" s="2">
        <v>100</v>
      </c>
      <c r="G245" s="2">
        <v>1099</v>
      </c>
      <c r="H245" s="2">
        <f>Movimientos_Actinver[[#This Row],[TITLES]]*Movimientos_Actinver[[#This Row],[VALUE]]</f>
        <v>109900</v>
      </c>
      <c r="I245" s="2">
        <v>109.9</v>
      </c>
      <c r="J245" s="2">
        <v>17.579999999999998</v>
      </c>
      <c r="K245" s="2">
        <v>110027.48</v>
      </c>
    </row>
    <row r="246" spans="1:11" x14ac:dyDescent="0.25">
      <c r="A246" s="22">
        <v>44844</v>
      </c>
      <c r="B246" s="27">
        <f>Movimientos_Actinver[[#This Row],[DATE]]</f>
        <v>44844</v>
      </c>
      <c r="C246" s="23">
        <v>0.5083333333333333</v>
      </c>
      <c r="D246" s="2" t="s">
        <v>1625</v>
      </c>
      <c r="E246" s="2" t="s">
        <v>1604</v>
      </c>
      <c r="F246" s="2">
        <v>3</v>
      </c>
      <c r="G246" s="2">
        <v>390</v>
      </c>
      <c r="H246" s="2">
        <f>Movimientos_Actinver[[#This Row],[TITLES]]*Movimientos_Actinver[[#This Row],[VALUE]]</f>
        <v>1170</v>
      </c>
      <c r="I246" s="2">
        <v>1.17</v>
      </c>
      <c r="J246" s="2">
        <v>0.19</v>
      </c>
      <c r="K246" s="2">
        <v>1171.3599999999999</v>
      </c>
    </row>
    <row r="247" spans="1:11" x14ac:dyDescent="0.25">
      <c r="A247" s="22">
        <v>44844</v>
      </c>
      <c r="B247" s="27">
        <f>Movimientos_Actinver[[#This Row],[DATE]]</f>
        <v>44844</v>
      </c>
      <c r="C247" s="23">
        <v>0.5083333333333333</v>
      </c>
      <c r="D247" s="2" t="s">
        <v>1625</v>
      </c>
      <c r="E247" s="2" t="s">
        <v>1604</v>
      </c>
      <c r="F247" s="2">
        <v>25</v>
      </c>
      <c r="G247" s="2">
        <v>390</v>
      </c>
      <c r="H247" s="2">
        <f>Movimientos_Actinver[[#This Row],[TITLES]]*Movimientos_Actinver[[#This Row],[VALUE]]</f>
        <v>9750</v>
      </c>
      <c r="I247" s="2">
        <v>9.75</v>
      </c>
      <c r="J247" s="2">
        <v>1.56</v>
      </c>
      <c r="K247" s="2">
        <v>9761.31</v>
      </c>
    </row>
    <row r="248" spans="1:11" x14ac:dyDescent="0.25">
      <c r="A248" s="22">
        <v>44845</v>
      </c>
      <c r="B248" s="27">
        <f>Movimientos_Actinver[[#This Row],[DATE]]</f>
        <v>44845</v>
      </c>
      <c r="C248" s="23">
        <v>0.58125000000000004</v>
      </c>
      <c r="D248" s="2" t="s">
        <v>1626</v>
      </c>
      <c r="E248" s="2" t="s">
        <v>1604</v>
      </c>
      <c r="F248" s="2">
        <v>850</v>
      </c>
      <c r="G248" s="2">
        <v>586</v>
      </c>
      <c r="H248" s="2">
        <f>Movimientos_Actinver[[#This Row],[TITLES]]*Movimientos_Actinver[[#This Row],[VALUE]]</f>
        <v>498100</v>
      </c>
      <c r="I248" s="2">
        <v>498.1</v>
      </c>
      <c r="J248" s="2">
        <v>79.7</v>
      </c>
      <c r="K248" s="2">
        <v>498677.8</v>
      </c>
    </row>
    <row r="249" spans="1:11" x14ac:dyDescent="0.25">
      <c r="A249" s="22">
        <v>44845</v>
      </c>
      <c r="B249" s="27">
        <f>Movimientos_Actinver[[#This Row],[DATE]]</f>
        <v>44845</v>
      </c>
      <c r="C249" s="23">
        <v>0.60347222222222219</v>
      </c>
      <c r="D249" s="2" t="s">
        <v>1623</v>
      </c>
      <c r="E249" s="2" t="s">
        <v>1604</v>
      </c>
      <c r="F249" s="2">
        <v>6</v>
      </c>
      <c r="G249" s="2">
        <v>1555.9</v>
      </c>
      <c r="H249" s="2">
        <f>Movimientos_Actinver[[#This Row],[TITLES]]*Movimientos_Actinver[[#This Row],[VALUE]]</f>
        <v>9335.4000000000015</v>
      </c>
      <c r="I249" s="2">
        <v>9.34</v>
      </c>
      <c r="J249" s="2">
        <v>1.49</v>
      </c>
      <c r="K249" s="2">
        <v>9346.23</v>
      </c>
    </row>
    <row r="250" spans="1:11" x14ac:dyDescent="0.25">
      <c r="A250" s="22">
        <v>44845</v>
      </c>
      <c r="B250" s="27">
        <f>Movimientos_Actinver[[#This Row],[DATE]]</f>
        <v>44845</v>
      </c>
      <c r="C250" s="23">
        <v>0.60347222222222219</v>
      </c>
      <c r="D250" s="2" t="s">
        <v>1623</v>
      </c>
      <c r="E250" s="2" t="s">
        <v>1604</v>
      </c>
      <c r="F250" s="2">
        <v>10</v>
      </c>
      <c r="G250" s="2">
        <v>1555.9</v>
      </c>
      <c r="H250" s="2">
        <f>Movimientos_Actinver[[#This Row],[TITLES]]*Movimientos_Actinver[[#This Row],[VALUE]]</f>
        <v>15559</v>
      </c>
      <c r="I250" s="2">
        <v>15.56</v>
      </c>
      <c r="J250" s="2">
        <v>2.4900000000000002</v>
      </c>
      <c r="K250" s="2">
        <v>15577.05</v>
      </c>
    </row>
    <row r="251" spans="1:11" x14ac:dyDescent="0.25">
      <c r="A251" s="22"/>
      <c r="B251" s="27">
        <f>Movimientos_Actinver[[#This Row],[DATE]]</f>
        <v>0</v>
      </c>
      <c r="C251" s="23"/>
      <c r="D251" s="2" t="s">
        <v>1622</v>
      </c>
      <c r="E251" s="2" t="s">
        <v>1</v>
      </c>
      <c r="F251" s="2"/>
      <c r="G251" s="2"/>
      <c r="H251" s="2">
        <f>Movimientos_Actinver[[#This Row],[TITLES]]*Movimientos_Actinver[[#This Row],[VALUE]]</f>
        <v>0</v>
      </c>
      <c r="I251" s="2"/>
      <c r="J251" s="2"/>
      <c r="K251" s="2"/>
    </row>
    <row r="252" spans="1:11" x14ac:dyDescent="0.25">
      <c r="A252" s="22">
        <v>44844</v>
      </c>
      <c r="B252" s="27">
        <f>Movimientos_Actinver[[#This Row],[DATE]]</f>
        <v>44844</v>
      </c>
      <c r="C252" s="23">
        <v>0.3611111111111111</v>
      </c>
      <c r="D252" s="2" t="s">
        <v>1623</v>
      </c>
      <c r="E252" s="2" t="s">
        <v>1604</v>
      </c>
      <c r="F252" s="2">
        <v>6</v>
      </c>
      <c r="G252" s="2">
        <v>1340</v>
      </c>
      <c r="H252" s="2">
        <f>Movimientos_Actinver[[#This Row],[TITLES]]*Movimientos_Actinver[[#This Row],[VALUE]]</f>
        <v>8040</v>
      </c>
      <c r="I252" s="2">
        <v>8.0399999999999991</v>
      </c>
      <c r="J252" s="2">
        <v>1.29</v>
      </c>
      <c r="K252" s="2">
        <v>8049.33</v>
      </c>
    </row>
    <row r="253" spans="1:11" x14ac:dyDescent="0.25">
      <c r="A253" s="22">
        <v>44844</v>
      </c>
      <c r="B253" s="27">
        <f>Movimientos_Actinver[[#This Row],[DATE]]</f>
        <v>44844</v>
      </c>
      <c r="C253" s="23">
        <v>0.3611111111111111</v>
      </c>
      <c r="D253" s="2" t="s">
        <v>1623</v>
      </c>
      <c r="E253" s="2" t="s">
        <v>1604</v>
      </c>
      <c r="F253" s="2">
        <v>100</v>
      </c>
      <c r="G253" s="2">
        <v>1334.14</v>
      </c>
      <c r="H253" s="2">
        <f>Movimientos_Actinver[[#This Row],[TITLES]]*Movimientos_Actinver[[#This Row],[VALUE]]</f>
        <v>133414</v>
      </c>
      <c r="I253" s="2">
        <v>133.41</v>
      </c>
      <c r="J253" s="2">
        <v>21.35</v>
      </c>
      <c r="K253" s="2">
        <v>133568.76</v>
      </c>
    </row>
    <row r="254" spans="1:11" x14ac:dyDescent="0.25">
      <c r="A254" s="22">
        <v>44844</v>
      </c>
      <c r="B254" s="27">
        <f>Movimientos_Actinver[[#This Row],[DATE]]</f>
        <v>44844</v>
      </c>
      <c r="C254" s="23">
        <v>0.36180555555555555</v>
      </c>
      <c r="D254" s="2" t="s">
        <v>1627</v>
      </c>
      <c r="E254" s="2" t="s">
        <v>1604</v>
      </c>
      <c r="F254" s="2">
        <v>410</v>
      </c>
      <c r="G254" s="2">
        <v>1061</v>
      </c>
      <c r="H254" s="2">
        <f>Movimientos_Actinver[[#This Row],[TITLES]]*Movimientos_Actinver[[#This Row],[VALUE]]</f>
        <v>435010</v>
      </c>
      <c r="I254" s="2">
        <v>435.01</v>
      </c>
      <c r="J254" s="2">
        <v>69.599999999999994</v>
      </c>
      <c r="K254" s="2">
        <v>435514.61</v>
      </c>
    </row>
    <row r="255" spans="1:11" x14ac:dyDescent="0.25">
      <c r="A255" s="22">
        <v>44844</v>
      </c>
      <c r="B255" s="27">
        <f>Movimientos_Actinver[[#This Row],[DATE]]</f>
        <v>44844</v>
      </c>
      <c r="C255" s="23">
        <v>0.38611111111111113</v>
      </c>
      <c r="D255" s="2" t="s">
        <v>1623</v>
      </c>
      <c r="E255" s="2" t="s">
        <v>1604</v>
      </c>
      <c r="F255" s="2">
        <v>47</v>
      </c>
      <c r="G255" s="2">
        <v>1382</v>
      </c>
      <c r="H255" s="2">
        <f>Movimientos_Actinver[[#This Row],[TITLES]]*Movimientos_Actinver[[#This Row],[VALUE]]</f>
        <v>64954</v>
      </c>
      <c r="I255" s="2">
        <v>64.95</v>
      </c>
      <c r="J255" s="2">
        <v>10.39</v>
      </c>
      <c r="K255" s="2">
        <v>65029.35</v>
      </c>
    </row>
    <row r="256" spans="1:11" x14ac:dyDescent="0.25">
      <c r="A256" s="22">
        <v>44844</v>
      </c>
      <c r="B256" s="27">
        <f>Movimientos_Actinver[[#This Row],[DATE]]</f>
        <v>44844</v>
      </c>
      <c r="C256" s="23">
        <v>0.38611111111111113</v>
      </c>
      <c r="D256" s="2" t="s">
        <v>1623</v>
      </c>
      <c r="E256" s="2" t="s">
        <v>1604</v>
      </c>
      <c r="F256" s="2">
        <v>78</v>
      </c>
      <c r="G256" s="2">
        <v>1385</v>
      </c>
      <c r="H256" s="2">
        <f>Movimientos_Actinver[[#This Row],[TITLES]]*Movimientos_Actinver[[#This Row],[VALUE]]</f>
        <v>108030</v>
      </c>
      <c r="I256" s="2">
        <v>108.03</v>
      </c>
      <c r="J256" s="2">
        <v>17.28</v>
      </c>
      <c r="K256" s="2">
        <v>108155.31</v>
      </c>
    </row>
    <row r="257" spans="1:11" x14ac:dyDescent="0.25">
      <c r="A257" s="22">
        <v>44844</v>
      </c>
      <c r="B257" s="27">
        <f>Movimientos_Actinver[[#This Row],[DATE]]</f>
        <v>44844</v>
      </c>
      <c r="C257" s="23">
        <v>0.38611111111111113</v>
      </c>
      <c r="D257" s="2" t="s">
        <v>1623</v>
      </c>
      <c r="E257" s="2" t="s">
        <v>1604</v>
      </c>
      <c r="F257" s="2">
        <v>115</v>
      </c>
      <c r="G257" s="2">
        <v>1385</v>
      </c>
      <c r="H257" s="2">
        <f>Movimientos_Actinver[[#This Row],[TITLES]]*Movimientos_Actinver[[#This Row],[VALUE]]</f>
        <v>159275</v>
      </c>
      <c r="I257" s="2">
        <v>159.28</v>
      </c>
      <c r="J257" s="2">
        <v>25.48</v>
      </c>
      <c r="K257" s="2">
        <v>159459.76</v>
      </c>
    </row>
    <row r="258" spans="1:11" x14ac:dyDescent="0.25">
      <c r="A258" s="22">
        <v>44844</v>
      </c>
      <c r="B258" s="27">
        <f>Movimientos_Actinver[[#This Row],[DATE]]</f>
        <v>44844</v>
      </c>
      <c r="C258" s="23">
        <v>0.4375</v>
      </c>
      <c r="D258" s="2" t="s">
        <v>1628</v>
      </c>
      <c r="E258" s="2" t="s">
        <v>1604</v>
      </c>
      <c r="F258" s="2">
        <v>1</v>
      </c>
      <c r="G258" s="2">
        <v>291</v>
      </c>
      <c r="H258" s="2">
        <f>Movimientos_Actinver[[#This Row],[TITLES]]*Movimientos_Actinver[[#This Row],[VALUE]]</f>
        <v>291</v>
      </c>
      <c r="I258" s="2">
        <v>0.28999999999999998</v>
      </c>
      <c r="J258" s="2">
        <v>0.05</v>
      </c>
      <c r="K258" s="2">
        <v>291.33999999999997</v>
      </c>
    </row>
    <row r="259" spans="1:11" x14ac:dyDescent="0.25">
      <c r="A259" s="22">
        <v>44844</v>
      </c>
      <c r="B259" s="27">
        <f>Movimientos_Actinver[[#This Row],[DATE]]</f>
        <v>44844</v>
      </c>
      <c r="C259" s="23">
        <v>0.4375</v>
      </c>
      <c r="D259" s="2" t="s">
        <v>1628</v>
      </c>
      <c r="E259" s="2" t="s">
        <v>1604</v>
      </c>
      <c r="F259" s="2">
        <v>1</v>
      </c>
      <c r="G259" s="2">
        <v>291</v>
      </c>
      <c r="H259" s="2">
        <f>Movimientos_Actinver[[#This Row],[TITLES]]*Movimientos_Actinver[[#This Row],[VALUE]]</f>
        <v>291</v>
      </c>
      <c r="I259" s="2">
        <v>0.28999999999999998</v>
      </c>
      <c r="J259" s="2">
        <v>0.05</v>
      </c>
      <c r="K259" s="2">
        <v>291.33999999999997</v>
      </c>
    </row>
    <row r="260" spans="1:11" x14ac:dyDescent="0.25">
      <c r="A260" s="22">
        <v>44844</v>
      </c>
      <c r="B260" s="27">
        <f>Movimientos_Actinver[[#This Row],[DATE]]</f>
        <v>44844</v>
      </c>
      <c r="C260" s="23">
        <v>0.4375</v>
      </c>
      <c r="D260" s="2" t="s">
        <v>1628</v>
      </c>
      <c r="E260" s="2" t="s">
        <v>1604</v>
      </c>
      <c r="F260" s="2">
        <v>1</v>
      </c>
      <c r="G260" s="2">
        <v>294</v>
      </c>
      <c r="H260" s="2">
        <f>Movimientos_Actinver[[#This Row],[TITLES]]*Movimientos_Actinver[[#This Row],[VALUE]]</f>
        <v>294</v>
      </c>
      <c r="I260" s="2">
        <v>0.28999999999999998</v>
      </c>
      <c r="J260" s="2">
        <v>0.05</v>
      </c>
      <c r="K260" s="2">
        <v>294.33999999999997</v>
      </c>
    </row>
    <row r="261" spans="1:11" x14ac:dyDescent="0.25">
      <c r="A261" s="22">
        <v>44844</v>
      </c>
      <c r="B261" s="27">
        <f>Movimientos_Actinver[[#This Row],[DATE]]</f>
        <v>44844</v>
      </c>
      <c r="C261" s="23">
        <v>0.4375</v>
      </c>
      <c r="D261" s="2" t="s">
        <v>1628</v>
      </c>
      <c r="E261" s="2" t="s">
        <v>1604</v>
      </c>
      <c r="F261" s="2">
        <v>3</v>
      </c>
      <c r="G261" s="2">
        <v>293.2</v>
      </c>
      <c r="H261" s="2">
        <f>Movimientos_Actinver[[#This Row],[TITLES]]*Movimientos_Actinver[[#This Row],[VALUE]]</f>
        <v>879.59999999999991</v>
      </c>
      <c r="I261" s="2">
        <v>0.88</v>
      </c>
      <c r="J261" s="2">
        <v>0.14000000000000001</v>
      </c>
      <c r="K261" s="2">
        <v>880.62</v>
      </c>
    </row>
    <row r="262" spans="1:11" x14ac:dyDescent="0.25">
      <c r="A262" s="22">
        <v>44844</v>
      </c>
      <c r="B262" s="27">
        <f>Movimientos_Actinver[[#This Row],[DATE]]</f>
        <v>44844</v>
      </c>
      <c r="C262" s="23">
        <v>0.4375</v>
      </c>
      <c r="D262" s="2" t="s">
        <v>1628</v>
      </c>
      <c r="E262" s="2" t="s">
        <v>1604</v>
      </c>
      <c r="F262" s="2">
        <v>5</v>
      </c>
      <c r="G262" s="2">
        <v>295</v>
      </c>
      <c r="H262" s="2">
        <f>Movimientos_Actinver[[#This Row],[TITLES]]*Movimientos_Actinver[[#This Row],[VALUE]]</f>
        <v>1475</v>
      </c>
      <c r="I262" s="2">
        <v>1.48</v>
      </c>
      <c r="J262" s="2">
        <v>0.24</v>
      </c>
      <c r="K262" s="2">
        <v>1476.71</v>
      </c>
    </row>
    <row r="263" spans="1:11" x14ac:dyDescent="0.25">
      <c r="A263" s="22">
        <v>44844</v>
      </c>
      <c r="B263" s="27">
        <f>Movimientos_Actinver[[#This Row],[DATE]]</f>
        <v>44844</v>
      </c>
      <c r="C263" s="23">
        <v>0.4375</v>
      </c>
      <c r="D263" s="2" t="s">
        <v>1628</v>
      </c>
      <c r="E263" s="2" t="s">
        <v>1604</v>
      </c>
      <c r="F263" s="2">
        <v>9</v>
      </c>
      <c r="G263" s="2">
        <v>290</v>
      </c>
      <c r="H263" s="2">
        <f>Movimientos_Actinver[[#This Row],[TITLES]]*Movimientos_Actinver[[#This Row],[VALUE]]</f>
        <v>2610</v>
      </c>
      <c r="I263" s="2">
        <v>2.61</v>
      </c>
      <c r="J263" s="2">
        <v>0.42</v>
      </c>
      <c r="K263" s="2">
        <v>2613.0300000000002</v>
      </c>
    </row>
    <row r="264" spans="1:11" x14ac:dyDescent="0.25">
      <c r="A264" s="22">
        <v>44844</v>
      </c>
      <c r="B264" s="27">
        <f>Movimientos_Actinver[[#This Row],[DATE]]</f>
        <v>44844</v>
      </c>
      <c r="C264" s="23">
        <v>0.4375</v>
      </c>
      <c r="D264" s="2" t="s">
        <v>1628</v>
      </c>
      <c r="E264" s="2" t="s">
        <v>1604</v>
      </c>
      <c r="F264" s="2">
        <v>45</v>
      </c>
      <c r="G264" s="2">
        <v>291.02</v>
      </c>
      <c r="H264" s="2">
        <f>Movimientos_Actinver[[#This Row],[TITLES]]*Movimientos_Actinver[[#This Row],[VALUE]]</f>
        <v>13095.9</v>
      </c>
      <c r="I264" s="2">
        <v>13.1</v>
      </c>
      <c r="J264" s="2">
        <v>2.1</v>
      </c>
      <c r="K264" s="2">
        <v>13111.09</v>
      </c>
    </row>
    <row r="265" spans="1:11" x14ac:dyDescent="0.25">
      <c r="A265" s="22">
        <v>44844</v>
      </c>
      <c r="B265" s="27">
        <f>Movimientos_Actinver[[#This Row],[DATE]]</f>
        <v>44844</v>
      </c>
      <c r="C265" s="23">
        <v>0.43819444444444444</v>
      </c>
      <c r="D265" s="2" t="s">
        <v>1626</v>
      </c>
      <c r="E265" s="2" t="s">
        <v>1604</v>
      </c>
      <c r="F265" s="2">
        <v>2</v>
      </c>
      <c r="G265" s="2">
        <v>561.99</v>
      </c>
      <c r="H265" s="2">
        <f>Movimientos_Actinver[[#This Row],[TITLES]]*Movimientos_Actinver[[#This Row],[VALUE]]</f>
        <v>1123.98</v>
      </c>
      <c r="I265" s="2">
        <v>1.1200000000000001</v>
      </c>
      <c r="J265" s="2">
        <v>0.18</v>
      </c>
      <c r="K265" s="2">
        <v>1125.28</v>
      </c>
    </row>
    <row r="266" spans="1:11" x14ac:dyDescent="0.25">
      <c r="A266" s="22">
        <v>44844</v>
      </c>
      <c r="B266" s="27">
        <f>Movimientos_Actinver[[#This Row],[DATE]]</f>
        <v>44844</v>
      </c>
      <c r="C266" s="23">
        <v>0.43819444444444444</v>
      </c>
      <c r="D266" s="2" t="s">
        <v>1626</v>
      </c>
      <c r="E266" s="2" t="s">
        <v>1604</v>
      </c>
      <c r="F266" s="2">
        <v>6</v>
      </c>
      <c r="G266" s="2">
        <v>563</v>
      </c>
      <c r="H266" s="2">
        <f>Movimientos_Actinver[[#This Row],[TITLES]]*Movimientos_Actinver[[#This Row],[VALUE]]</f>
        <v>3378</v>
      </c>
      <c r="I266" s="2">
        <v>3.38</v>
      </c>
      <c r="J266" s="2">
        <v>0.54</v>
      </c>
      <c r="K266" s="2">
        <v>3381.92</v>
      </c>
    </row>
    <row r="267" spans="1:11" x14ac:dyDescent="0.25">
      <c r="A267" s="22">
        <v>44844</v>
      </c>
      <c r="B267" s="27">
        <f>Movimientos_Actinver[[#This Row],[DATE]]</f>
        <v>44844</v>
      </c>
      <c r="C267" s="23">
        <v>0.43819444444444444</v>
      </c>
      <c r="D267" s="2" t="s">
        <v>1626</v>
      </c>
      <c r="E267" s="2" t="s">
        <v>1604</v>
      </c>
      <c r="F267" s="2">
        <v>7</v>
      </c>
      <c r="G267" s="2">
        <v>566</v>
      </c>
      <c r="H267" s="2">
        <f>Movimientos_Actinver[[#This Row],[TITLES]]*Movimientos_Actinver[[#This Row],[VALUE]]</f>
        <v>3962</v>
      </c>
      <c r="I267" s="2">
        <v>3.96</v>
      </c>
      <c r="J267" s="2">
        <v>0.63</v>
      </c>
      <c r="K267" s="2">
        <v>3966.6</v>
      </c>
    </row>
    <row r="268" spans="1:11" x14ac:dyDescent="0.25">
      <c r="A268" s="22">
        <v>44844</v>
      </c>
      <c r="B268" s="27">
        <f>Movimientos_Actinver[[#This Row],[DATE]]</f>
        <v>44844</v>
      </c>
      <c r="C268" s="23">
        <v>0.43819444444444444</v>
      </c>
      <c r="D268" s="2" t="s">
        <v>1626</v>
      </c>
      <c r="E268" s="2" t="s">
        <v>1604</v>
      </c>
      <c r="F268" s="2">
        <v>20</v>
      </c>
      <c r="G268" s="2">
        <v>568.5</v>
      </c>
      <c r="H268" s="2">
        <f>Movimientos_Actinver[[#This Row],[TITLES]]*Movimientos_Actinver[[#This Row],[VALUE]]</f>
        <v>11370</v>
      </c>
      <c r="I268" s="2">
        <v>11.37</v>
      </c>
      <c r="J268" s="2">
        <v>1.82</v>
      </c>
      <c r="K268" s="2">
        <v>11383.19</v>
      </c>
    </row>
    <row r="269" spans="1:11" x14ac:dyDescent="0.25">
      <c r="A269" s="22">
        <v>44844</v>
      </c>
      <c r="B269" s="27">
        <f>Movimientos_Actinver[[#This Row],[DATE]]</f>
        <v>44844</v>
      </c>
      <c r="C269" s="23">
        <v>0.43888888888888888</v>
      </c>
      <c r="D269" s="2" t="s">
        <v>1629</v>
      </c>
      <c r="E269" s="2" t="s">
        <v>1604</v>
      </c>
      <c r="F269" s="2">
        <v>1</v>
      </c>
      <c r="G269" s="2">
        <v>495</v>
      </c>
      <c r="H269" s="2">
        <f>Movimientos_Actinver[[#This Row],[TITLES]]*Movimientos_Actinver[[#This Row],[VALUE]]</f>
        <v>495</v>
      </c>
      <c r="I269" s="2">
        <v>0.5</v>
      </c>
      <c r="J269" s="2">
        <v>0.08</v>
      </c>
      <c r="K269" s="2">
        <v>495.57</v>
      </c>
    </row>
    <row r="270" spans="1:11" x14ac:dyDescent="0.25">
      <c r="A270" s="22">
        <v>44844</v>
      </c>
      <c r="B270" s="27">
        <f>Movimientos_Actinver[[#This Row],[DATE]]</f>
        <v>44844</v>
      </c>
      <c r="C270" s="23">
        <v>0.43888888888888888</v>
      </c>
      <c r="D270" s="2" t="s">
        <v>1629</v>
      </c>
      <c r="E270" s="2" t="s">
        <v>1604</v>
      </c>
      <c r="F270" s="2">
        <v>1</v>
      </c>
      <c r="G270" s="2">
        <v>495</v>
      </c>
      <c r="H270" s="2">
        <f>Movimientos_Actinver[[#This Row],[TITLES]]*Movimientos_Actinver[[#This Row],[VALUE]]</f>
        <v>495</v>
      </c>
      <c r="I270" s="2">
        <v>0.5</v>
      </c>
      <c r="J270" s="2">
        <v>0.08</v>
      </c>
      <c r="K270" s="2">
        <v>495.57</v>
      </c>
    </row>
    <row r="271" spans="1:11" x14ac:dyDescent="0.25">
      <c r="A271" s="22">
        <v>44844</v>
      </c>
      <c r="B271" s="27">
        <f>Movimientos_Actinver[[#This Row],[DATE]]</f>
        <v>44844</v>
      </c>
      <c r="C271" s="23">
        <v>0.43888888888888888</v>
      </c>
      <c r="D271" s="2" t="s">
        <v>1629</v>
      </c>
      <c r="E271" s="2" t="s">
        <v>1604</v>
      </c>
      <c r="F271" s="2">
        <v>1</v>
      </c>
      <c r="G271" s="2">
        <v>500</v>
      </c>
      <c r="H271" s="2">
        <f>Movimientos_Actinver[[#This Row],[TITLES]]*Movimientos_Actinver[[#This Row],[VALUE]]</f>
        <v>500</v>
      </c>
      <c r="I271" s="2">
        <v>0.5</v>
      </c>
      <c r="J271" s="2">
        <v>0.08</v>
      </c>
      <c r="K271" s="2">
        <v>500.58</v>
      </c>
    </row>
    <row r="272" spans="1:11" x14ac:dyDescent="0.25">
      <c r="A272" s="22">
        <v>44844</v>
      </c>
      <c r="B272" s="27">
        <f>Movimientos_Actinver[[#This Row],[DATE]]</f>
        <v>44844</v>
      </c>
      <c r="C272" s="23">
        <v>0.43888888888888888</v>
      </c>
      <c r="D272" s="2" t="s">
        <v>1629</v>
      </c>
      <c r="E272" s="2" t="s">
        <v>1604</v>
      </c>
      <c r="F272" s="2">
        <v>2</v>
      </c>
      <c r="G272" s="2">
        <v>490.01</v>
      </c>
      <c r="H272" s="2">
        <f>Movimientos_Actinver[[#This Row],[TITLES]]*Movimientos_Actinver[[#This Row],[VALUE]]</f>
        <v>980.02</v>
      </c>
      <c r="I272" s="2">
        <v>0.98</v>
      </c>
      <c r="J272" s="2">
        <v>0.16</v>
      </c>
      <c r="K272" s="2">
        <v>981.16</v>
      </c>
    </row>
    <row r="273" spans="1:11" x14ac:dyDescent="0.25">
      <c r="A273" s="22">
        <v>44844</v>
      </c>
      <c r="B273" s="27">
        <f>Movimientos_Actinver[[#This Row],[DATE]]</f>
        <v>44844</v>
      </c>
      <c r="C273" s="23">
        <v>0.43888888888888888</v>
      </c>
      <c r="D273" s="2" t="s">
        <v>1629</v>
      </c>
      <c r="E273" s="2" t="s">
        <v>1604</v>
      </c>
      <c r="F273" s="2">
        <v>2</v>
      </c>
      <c r="G273" s="2">
        <v>497.8</v>
      </c>
      <c r="H273" s="2">
        <f>Movimientos_Actinver[[#This Row],[TITLES]]*Movimientos_Actinver[[#This Row],[VALUE]]</f>
        <v>995.6</v>
      </c>
      <c r="I273" s="2">
        <v>1</v>
      </c>
      <c r="J273" s="2">
        <v>0.16</v>
      </c>
      <c r="K273" s="2">
        <v>996.75</v>
      </c>
    </row>
    <row r="274" spans="1:11" x14ac:dyDescent="0.25">
      <c r="A274" s="22">
        <v>44844</v>
      </c>
      <c r="B274" s="27">
        <f>Movimientos_Actinver[[#This Row],[DATE]]</f>
        <v>44844</v>
      </c>
      <c r="C274" s="23">
        <v>0.43888888888888888</v>
      </c>
      <c r="D274" s="2" t="s">
        <v>1629</v>
      </c>
      <c r="E274" s="2" t="s">
        <v>1604</v>
      </c>
      <c r="F274" s="2">
        <v>3</v>
      </c>
      <c r="G274" s="2">
        <v>490.01</v>
      </c>
      <c r="H274" s="2">
        <f>Movimientos_Actinver[[#This Row],[TITLES]]*Movimientos_Actinver[[#This Row],[VALUE]]</f>
        <v>1470.03</v>
      </c>
      <c r="I274" s="2">
        <v>1.47</v>
      </c>
      <c r="J274" s="2">
        <v>0.24</v>
      </c>
      <c r="K274" s="2">
        <v>1471.74</v>
      </c>
    </row>
    <row r="275" spans="1:11" x14ac:dyDescent="0.25">
      <c r="A275" s="22">
        <v>44844</v>
      </c>
      <c r="B275" s="27">
        <f>Movimientos_Actinver[[#This Row],[DATE]]</f>
        <v>44844</v>
      </c>
      <c r="C275" s="23">
        <v>0.43888888888888888</v>
      </c>
      <c r="D275" s="2" t="s">
        <v>1629</v>
      </c>
      <c r="E275" s="2" t="s">
        <v>1604</v>
      </c>
      <c r="F275" s="2">
        <v>10</v>
      </c>
      <c r="G275" s="2">
        <v>495.99</v>
      </c>
      <c r="H275" s="2">
        <f>Movimientos_Actinver[[#This Row],[TITLES]]*Movimientos_Actinver[[#This Row],[VALUE]]</f>
        <v>4959.8999999999996</v>
      </c>
      <c r="I275" s="2">
        <v>4.96</v>
      </c>
      <c r="J275" s="2">
        <v>0.79</v>
      </c>
      <c r="K275" s="2">
        <v>4965.6499999999996</v>
      </c>
    </row>
    <row r="276" spans="1:11" x14ac:dyDescent="0.25">
      <c r="A276" s="22">
        <v>44844</v>
      </c>
      <c r="B276" s="27">
        <f>Movimientos_Actinver[[#This Row],[DATE]]</f>
        <v>44844</v>
      </c>
      <c r="C276" s="23">
        <v>0.43888888888888888</v>
      </c>
      <c r="D276" s="2" t="s">
        <v>1629</v>
      </c>
      <c r="E276" s="2" t="s">
        <v>1604</v>
      </c>
      <c r="F276" s="2">
        <v>10</v>
      </c>
      <c r="G276" s="2">
        <v>499</v>
      </c>
      <c r="H276" s="2">
        <f>Movimientos_Actinver[[#This Row],[TITLES]]*Movimientos_Actinver[[#This Row],[VALUE]]</f>
        <v>4990</v>
      </c>
      <c r="I276" s="2">
        <v>4.99</v>
      </c>
      <c r="J276" s="2">
        <v>0.8</v>
      </c>
      <c r="K276" s="2">
        <v>4995.79</v>
      </c>
    </row>
    <row r="277" spans="1:11" x14ac:dyDescent="0.25">
      <c r="A277" s="22">
        <v>44844</v>
      </c>
      <c r="B277" s="27">
        <f>Movimientos_Actinver[[#This Row],[DATE]]</f>
        <v>44844</v>
      </c>
      <c r="C277" s="23">
        <v>0.43888888888888888</v>
      </c>
      <c r="D277" s="2" t="s">
        <v>1629</v>
      </c>
      <c r="E277" s="2" t="s">
        <v>1604</v>
      </c>
      <c r="F277" s="2">
        <v>10</v>
      </c>
      <c r="G277" s="2">
        <v>500</v>
      </c>
      <c r="H277" s="2">
        <f>Movimientos_Actinver[[#This Row],[TITLES]]*Movimientos_Actinver[[#This Row],[VALUE]]</f>
        <v>5000</v>
      </c>
      <c r="I277" s="2">
        <v>5</v>
      </c>
      <c r="J277" s="2">
        <v>0.8</v>
      </c>
      <c r="K277" s="2">
        <v>5005.8</v>
      </c>
    </row>
    <row r="278" spans="1:11" x14ac:dyDescent="0.25">
      <c r="A278" s="22">
        <v>44845</v>
      </c>
      <c r="B278" s="27">
        <f>Movimientos_Actinver[[#This Row],[DATE]]</f>
        <v>44845</v>
      </c>
      <c r="C278" s="23">
        <v>0.61041666666666672</v>
      </c>
      <c r="D278" s="2" t="s">
        <v>1626</v>
      </c>
      <c r="E278" s="2" t="s">
        <v>1624</v>
      </c>
      <c r="F278" s="2">
        <v>35</v>
      </c>
      <c r="G278" s="2">
        <v>585</v>
      </c>
      <c r="H278" s="2">
        <f>Movimientos_Actinver[[#This Row],[TITLES]]*Movimientos_Actinver[[#This Row],[VALUE]]</f>
        <v>20475</v>
      </c>
      <c r="I278" s="2">
        <v>20.48</v>
      </c>
      <c r="J278" s="2">
        <v>3.28</v>
      </c>
      <c r="K278" s="2">
        <v>20451.25</v>
      </c>
    </row>
    <row r="279" spans="1:11" x14ac:dyDescent="0.25">
      <c r="A279" s="22">
        <v>44845</v>
      </c>
      <c r="B279" s="27">
        <f>Movimientos_Actinver[[#This Row],[DATE]]</f>
        <v>44845</v>
      </c>
      <c r="C279" s="23">
        <v>0.61111111111111116</v>
      </c>
      <c r="D279" s="2" t="s">
        <v>1623</v>
      </c>
      <c r="E279" s="2" t="s">
        <v>1624</v>
      </c>
      <c r="F279" s="2">
        <v>1</v>
      </c>
      <c r="G279" s="2">
        <v>1535.81</v>
      </c>
      <c r="H279" s="2">
        <f>Movimientos_Actinver[[#This Row],[TITLES]]*Movimientos_Actinver[[#This Row],[VALUE]]</f>
        <v>1535.81</v>
      </c>
      <c r="I279" s="2">
        <v>1.54</v>
      </c>
      <c r="J279" s="2">
        <v>0.25</v>
      </c>
      <c r="K279" s="2">
        <v>1534.03</v>
      </c>
    </row>
    <row r="280" spans="1:11" x14ac:dyDescent="0.25">
      <c r="A280" s="22">
        <v>44845</v>
      </c>
      <c r="B280" s="27">
        <f>Movimientos_Actinver[[#This Row],[DATE]]</f>
        <v>44845</v>
      </c>
      <c r="C280" s="23">
        <v>0.61111111111111116</v>
      </c>
      <c r="D280" s="2" t="s">
        <v>1623</v>
      </c>
      <c r="E280" s="2" t="s">
        <v>1624</v>
      </c>
      <c r="F280" s="2">
        <v>1</v>
      </c>
      <c r="G280" s="2">
        <v>1540</v>
      </c>
      <c r="H280" s="2">
        <f>Movimientos_Actinver[[#This Row],[TITLES]]*Movimientos_Actinver[[#This Row],[VALUE]]</f>
        <v>1540</v>
      </c>
      <c r="I280" s="2">
        <v>1.54</v>
      </c>
      <c r="J280" s="2">
        <v>0.25</v>
      </c>
      <c r="K280" s="2">
        <v>1538.21</v>
      </c>
    </row>
    <row r="281" spans="1:11" x14ac:dyDescent="0.25">
      <c r="A281" s="22">
        <v>44845</v>
      </c>
      <c r="B281" s="27">
        <f>Movimientos_Actinver[[#This Row],[DATE]]</f>
        <v>44845</v>
      </c>
      <c r="C281" s="23">
        <v>0.61111111111111116</v>
      </c>
      <c r="D281" s="2" t="s">
        <v>1623</v>
      </c>
      <c r="E281" s="2" t="s">
        <v>1624</v>
      </c>
      <c r="F281" s="2">
        <v>40</v>
      </c>
      <c r="G281" s="2">
        <v>1537.21</v>
      </c>
      <c r="H281" s="2">
        <f>Movimientos_Actinver[[#This Row],[TITLES]]*Movimientos_Actinver[[#This Row],[VALUE]]</f>
        <v>61488.4</v>
      </c>
      <c r="I281" s="2">
        <v>61.49</v>
      </c>
      <c r="J281" s="2">
        <v>9.84</v>
      </c>
      <c r="K281" s="2">
        <v>61417.07</v>
      </c>
    </row>
    <row r="282" spans="1:11" x14ac:dyDescent="0.25">
      <c r="A282" s="22">
        <v>44845</v>
      </c>
      <c r="B282" s="27">
        <f>Movimientos_Actinver[[#This Row],[DATE]]</f>
        <v>44845</v>
      </c>
      <c r="C282" s="23">
        <v>0.61111111111111116</v>
      </c>
      <c r="D282" s="2" t="s">
        <v>1623</v>
      </c>
      <c r="E282" s="2" t="s">
        <v>1624</v>
      </c>
      <c r="F282" s="2">
        <v>304</v>
      </c>
      <c r="G282" s="2">
        <v>1540</v>
      </c>
      <c r="H282" s="2">
        <f>Movimientos_Actinver[[#This Row],[TITLES]]*Movimientos_Actinver[[#This Row],[VALUE]]</f>
        <v>468160</v>
      </c>
      <c r="I282" s="2">
        <v>468.16</v>
      </c>
      <c r="J282" s="2">
        <v>74.91</v>
      </c>
      <c r="K282" s="2">
        <v>467616.93</v>
      </c>
    </row>
    <row r="283" spans="1:11" x14ac:dyDescent="0.25">
      <c r="A283" s="22">
        <v>44845</v>
      </c>
      <c r="B283" s="27">
        <f>Movimientos_Actinver[[#This Row],[DATE]]</f>
        <v>44845</v>
      </c>
      <c r="C283" s="23">
        <v>0.61388888888888893</v>
      </c>
      <c r="D283" s="2" t="s">
        <v>1628</v>
      </c>
      <c r="E283" s="2" t="s">
        <v>1604</v>
      </c>
      <c r="F283" s="2">
        <v>3</v>
      </c>
      <c r="G283" s="2">
        <v>296.01</v>
      </c>
      <c r="H283" s="2">
        <f>Movimientos_Actinver[[#This Row],[TITLES]]*Movimientos_Actinver[[#This Row],[VALUE]]</f>
        <v>888.03</v>
      </c>
      <c r="I283" s="2">
        <v>0.89</v>
      </c>
      <c r="J283" s="2">
        <v>0.14000000000000001</v>
      </c>
      <c r="K283" s="2">
        <v>889.06</v>
      </c>
    </row>
    <row r="284" spans="1:11" x14ac:dyDescent="0.25">
      <c r="A284" s="22">
        <v>44846</v>
      </c>
      <c r="B284" s="27">
        <f>Movimientos_Actinver[[#This Row],[DATE]]</f>
        <v>44846</v>
      </c>
      <c r="C284" s="23">
        <v>0.4</v>
      </c>
      <c r="D284" s="2" t="s">
        <v>1623</v>
      </c>
      <c r="E284" s="2" t="s">
        <v>1604</v>
      </c>
      <c r="F284" s="2">
        <v>1</v>
      </c>
      <c r="G284" s="2">
        <v>1530.56</v>
      </c>
      <c r="H284" s="2">
        <f>Movimientos_Actinver[[#This Row],[TITLES]]*Movimientos_Actinver[[#This Row],[VALUE]]</f>
        <v>1530.56</v>
      </c>
      <c r="I284" s="2">
        <v>1.53</v>
      </c>
      <c r="J284" s="2">
        <v>0.24</v>
      </c>
      <c r="K284" s="2">
        <v>1532.34</v>
      </c>
    </row>
    <row r="285" spans="1:11" x14ac:dyDescent="0.25">
      <c r="A285" s="22">
        <v>44846</v>
      </c>
      <c r="B285" s="27">
        <f>Movimientos_Actinver[[#This Row],[DATE]]</f>
        <v>44846</v>
      </c>
      <c r="C285" s="23">
        <v>0.4</v>
      </c>
      <c r="D285" s="2" t="s">
        <v>1623</v>
      </c>
      <c r="E285" s="2" t="s">
        <v>1604</v>
      </c>
      <c r="F285" s="2">
        <v>1</v>
      </c>
      <c r="G285" s="2">
        <v>1535</v>
      </c>
      <c r="H285" s="2">
        <f>Movimientos_Actinver[[#This Row],[TITLES]]*Movimientos_Actinver[[#This Row],[VALUE]]</f>
        <v>1535</v>
      </c>
      <c r="I285" s="2">
        <v>1.54</v>
      </c>
      <c r="J285" s="2">
        <v>0.25</v>
      </c>
      <c r="K285" s="2">
        <v>1536.78</v>
      </c>
    </row>
    <row r="286" spans="1:11" x14ac:dyDescent="0.25">
      <c r="A286" s="22">
        <v>44846</v>
      </c>
      <c r="B286" s="27">
        <f>Movimientos_Actinver[[#This Row],[DATE]]</f>
        <v>44846</v>
      </c>
      <c r="C286" s="23">
        <v>0.4</v>
      </c>
      <c r="D286" s="2" t="s">
        <v>1623</v>
      </c>
      <c r="E286" s="2" t="s">
        <v>1604</v>
      </c>
      <c r="F286" s="2">
        <v>1</v>
      </c>
      <c r="G286" s="2">
        <v>1536</v>
      </c>
      <c r="H286" s="2">
        <f>Movimientos_Actinver[[#This Row],[TITLES]]*Movimientos_Actinver[[#This Row],[VALUE]]</f>
        <v>1536</v>
      </c>
      <c r="I286" s="2">
        <v>1.54</v>
      </c>
      <c r="J286" s="2">
        <v>0.25</v>
      </c>
      <c r="K286" s="2">
        <v>1537.78</v>
      </c>
    </row>
    <row r="287" spans="1:11" x14ac:dyDescent="0.25">
      <c r="A287" s="22">
        <v>44846</v>
      </c>
      <c r="B287" s="27">
        <f>Movimientos_Actinver[[#This Row],[DATE]]</f>
        <v>44846</v>
      </c>
      <c r="C287" s="23">
        <v>0.4</v>
      </c>
      <c r="D287" s="2" t="s">
        <v>1623</v>
      </c>
      <c r="E287" s="2" t="s">
        <v>1604</v>
      </c>
      <c r="F287" s="2">
        <v>1</v>
      </c>
      <c r="G287" s="2">
        <v>1553.71</v>
      </c>
      <c r="H287" s="2">
        <f>Movimientos_Actinver[[#This Row],[TITLES]]*Movimientos_Actinver[[#This Row],[VALUE]]</f>
        <v>1553.71</v>
      </c>
      <c r="I287" s="2">
        <v>1.55</v>
      </c>
      <c r="J287" s="2">
        <v>0.25</v>
      </c>
      <c r="K287" s="2">
        <v>1555.51</v>
      </c>
    </row>
    <row r="288" spans="1:11" x14ac:dyDescent="0.25">
      <c r="A288" s="22">
        <v>44846</v>
      </c>
      <c r="B288" s="27">
        <f>Movimientos_Actinver[[#This Row],[DATE]]</f>
        <v>44846</v>
      </c>
      <c r="C288" s="23">
        <v>0.4</v>
      </c>
      <c r="D288" s="2" t="s">
        <v>1623</v>
      </c>
      <c r="E288" s="2" t="s">
        <v>1604</v>
      </c>
      <c r="F288" s="2">
        <v>1</v>
      </c>
      <c r="G288" s="2">
        <v>1555.71</v>
      </c>
      <c r="H288" s="2">
        <f>Movimientos_Actinver[[#This Row],[TITLES]]*Movimientos_Actinver[[#This Row],[VALUE]]</f>
        <v>1555.71</v>
      </c>
      <c r="I288" s="2">
        <v>1.56</v>
      </c>
      <c r="J288" s="2">
        <v>0.25</v>
      </c>
      <c r="K288" s="2">
        <v>1557.51</v>
      </c>
    </row>
    <row r="289" spans="1:11" x14ac:dyDescent="0.25">
      <c r="A289" s="22">
        <v>44846</v>
      </c>
      <c r="B289" s="27">
        <f>Movimientos_Actinver[[#This Row],[DATE]]</f>
        <v>44846</v>
      </c>
      <c r="C289" s="23">
        <v>0.4</v>
      </c>
      <c r="D289" s="2" t="s">
        <v>1623</v>
      </c>
      <c r="E289" s="2" t="s">
        <v>1604</v>
      </c>
      <c r="F289" s="2">
        <v>1</v>
      </c>
      <c r="G289" s="2">
        <v>1558.19</v>
      </c>
      <c r="H289" s="2">
        <f>Movimientos_Actinver[[#This Row],[TITLES]]*Movimientos_Actinver[[#This Row],[VALUE]]</f>
        <v>1558.19</v>
      </c>
      <c r="I289" s="2">
        <v>1.56</v>
      </c>
      <c r="J289" s="2">
        <v>0.25</v>
      </c>
      <c r="K289" s="2">
        <v>1560</v>
      </c>
    </row>
    <row r="290" spans="1:11" x14ac:dyDescent="0.25">
      <c r="A290" s="22">
        <v>44846</v>
      </c>
      <c r="B290" s="27">
        <f>Movimientos_Actinver[[#This Row],[DATE]]</f>
        <v>44846</v>
      </c>
      <c r="C290" s="23">
        <v>0.4</v>
      </c>
      <c r="D290" s="2" t="s">
        <v>1623</v>
      </c>
      <c r="E290" s="2" t="s">
        <v>1604</v>
      </c>
      <c r="F290" s="2">
        <v>1</v>
      </c>
      <c r="G290" s="2">
        <v>1561.7</v>
      </c>
      <c r="H290" s="2">
        <f>Movimientos_Actinver[[#This Row],[TITLES]]*Movimientos_Actinver[[#This Row],[VALUE]]</f>
        <v>1561.7</v>
      </c>
      <c r="I290" s="2">
        <v>1.56</v>
      </c>
      <c r="J290" s="2">
        <v>0.25</v>
      </c>
      <c r="K290" s="2">
        <v>1563.51</v>
      </c>
    </row>
    <row r="291" spans="1:11" x14ac:dyDescent="0.25">
      <c r="A291" s="22">
        <v>44846</v>
      </c>
      <c r="B291" s="27">
        <f>Movimientos_Actinver[[#This Row],[DATE]]</f>
        <v>44846</v>
      </c>
      <c r="C291" s="23">
        <v>0.4</v>
      </c>
      <c r="D291" s="2" t="s">
        <v>1623</v>
      </c>
      <c r="E291" s="2" t="s">
        <v>1604</v>
      </c>
      <c r="F291" s="2">
        <v>2</v>
      </c>
      <c r="G291" s="2">
        <v>1532.56</v>
      </c>
      <c r="H291" s="2">
        <f>Movimientos_Actinver[[#This Row],[TITLES]]*Movimientos_Actinver[[#This Row],[VALUE]]</f>
        <v>3065.12</v>
      </c>
      <c r="I291" s="2">
        <v>3.07</v>
      </c>
      <c r="J291" s="2">
        <v>0.49</v>
      </c>
      <c r="K291" s="2">
        <v>3068.68</v>
      </c>
    </row>
    <row r="292" spans="1:11" x14ac:dyDescent="0.25">
      <c r="A292" s="22">
        <v>44846</v>
      </c>
      <c r="B292" s="27">
        <f>Movimientos_Actinver[[#This Row],[DATE]]</f>
        <v>44846</v>
      </c>
      <c r="C292" s="23">
        <v>0.4</v>
      </c>
      <c r="D292" s="2" t="s">
        <v>1623</v>
      </c>
      <c r="E292" s="2" t="s">
        <v>1604</v>
      </c>
      <c r="F292" s="2">
        <v>2</v>
      </c>
      <c r="G292" s="2">
        <v>1550.24</v>
      </c>
      <c r="H292" s="2">
        <f>Movimientos_Actinver[[#This Row],[TITLES]]*Movimientos_Actinver[[#This Row],[VALUE]]</f>
        <v>3100.48</v>
      </c>
      <c r="I292" s="2">
        <v>3.1</v>
      </c>
      <c r="J292" s="2">
        <v>0.5</v>
      </c>
      <c r="K292" s="2">
        <v>3104.08</v>
      </c>
    </row>
    <row r="293" spans="1:11" x14ac:dyDescent="0.25">
      <c r="A293" s="22">
        <v>44846</v>
      </c>
      <c r="B293" s="27">
        <f>Movimientos_Actinver[[#This Row],[DATE]]</f>
        <v>44846</v>
      </c>
      <c r="C293" s="23">
        <v>0.4</v>
      </c>
      <c r="D293" s="2" t="s">
        <v>1623</v>
      </c>
      <c r="E293" s="2" t="s">
        <v>1604</v>
      </c>
      <c r="F293" s="2">
        <v>2</v>
      </c>
      <c r="G293" s="2">
        <v>1555.71</v>
      </c>
      <c r="H293" s="2">
        <f>Movimientos_Actinver[[#This Row],[TITLES]]*Movimientos_Actinver[[#This Row],[VALUE]]</f>
        <v>3111.42</v>
      </c>
      <c r="I293" s="2">
        <v>3.11</v>
      </c>
      <c r="J293" s="2">
        <v>0.5</v>
      </c>
      <c r="K293" s="2">
        <v>3115.03</v>
      </c>
    </row>
    <row r="294" spans="1:11" x14ac:dyDescent="0.25">
      <c r="A294" s="22">
        <v>44846</v>
      </c>
      <c r="B294" s="27">
        <f>Movimientos_Actinver[[#This Row],[DATE]]</f>
        <v>44846</v>
      </c>
      <c r="C294" s="23">
        <v>0.4</v>
      </c>
      <c r="D294" s="2" t="s">
        <v>1623</v>
      </c>
      <c r="E294" s="2" t="s">
        <v>1604</v>
      </c>
      <c r="F294" s="2">
        <v>3</v>
      </c>
      <c r="G294" s="2">
        <v>1551</v>
      </c>
      <c r="H294" s="2">
        <f>Movimientos_Actinver[[#This Row],[TITLES]]*Movimientos_Actinver[[#This Row],[VALUE]]</f>
        <v>4653</v>
      </c>
      <c r="I294" s="2">
        <v>4.6500000000000004</v>
      </c>
      <c r="J294" s="2">
        <v>0.74</v>
      </c>
      <c r="K294" s="2">
        <v>4658.3999999999996</v>
      </c>
    </row>
    <row r="295" spans="1:11" x14ac:dyDescent="0.25">
      <c r="A295" s="22">
        <v>44846</v>
      </c>
      <c r="B295" s="27">
        <f>Movimientos_Actinver[[#This Row],[DATE]]</f>
        <v>44846</v>
      </c>
      <c r="C295" s="23">
        <v>0.4</v>
      </c>
      <c r="D295" s="2" t="s">
        <v>1623</v>
      </c>
      <c r="E295" s="2" t="s">
        <v>1604</v>
      </c>
      <c r="F295" s="2">
        <v>3</v>
      </c>
      <c r="G295" s="2">
        <v>1558.87</v>
      </c>
      <c r="H295" s="2">
        <f>Movimientos_Actinver[[#This Row],[TITLES]]*Movimientos_Actinver[[#This Row],[VALUE]]</f>
        <v>4676.6099999999997</v>
      </c>
      <c r="I295" s="2">
        <v>4.68</v>
      </c>
      <c r="J295" s="2">
        <v>0.75</v>
      </c>
      <c r="K295" s="2">
        <v>4682.03</v>
      </c>
    </row>
    <row r="296" spans="1:11" x14ac:dyDescent="0.25">
      <c r="A296" s="22">
        <v>44846</v>
      </c>
      <c r="B296" s="27">
        <f>Movimientos_Actinver[[#This Row],[DATE]]</f>
        <v>44846</v>
      </c>
      <c r="C296" s="23">
        <v>0.4</v>
      </c>
      <c r="D296" s="2" t="s">
        <v>1623</v>
      </c>
      <c r="E296" s="2" t="s">
        <v>1604</v>
      </c>
      <c r="F296" s="2">
        <v>10</v>
      </c>
      <c r="G296" s="2">
        <v>1530</v>
      </c>
      <c r="H296" s="2">
        <f>Movimientos_Actinver[[#This Row],[TITLES]]*Movimientos_Actinver[[#This Row],[VALUE]]</f>
        <v>15300</v>
      </c>
      <c r="I296" s="2">
        <v>15.3</v>
      </c>
      <c r="J296" s="2">
        <v>2.4500000000000002</v>
      </c>
      <c r="K296" s="2">
        <v>15317.75</v>
      </c>
    </row>
    <row r="297" spans="1:11" x14ac:dyDescent="0.25">
      <c r="A297" s="22">
        <v>44846</v>
      </c>
      <c r="B297" s="27">
        <f>Movimientos_Actinver[[#This Row],[DATE]]</f>
        <v>44846</v>
      </c>
      <c r="C297" s="23">
        <v>0.4</v>
      </c>
      <c r="D297" s="2" t="s">
        <v>1623</v>
      </c>
      <c r="E297" s="2" t="s">
        <v>1604</v>
      </c>
      <c r="F297" s="2">
        <v>10</v>
      </c>
      <c r="G297" s="2">
        <v>1540</v>
      </c>
      <c r="H297" s="2">
        <f>Movimientos_Actinver[[#This Row],[TITLES]]*Movimientos_Actinver[[#This Row],[VALUE]]</f>
        <v>15400</v>
      </c>
      <c r="I297" s="2">
        <v>15.4</v>
      </c>
      <c r="J297" s="2">
        <v>2.46</v>
      </c>
      <c r="K297" s="2">
        <v>15417.86</v>
      </c>
    </row>
    <row r="298" spans="1:11" x14ac:dyDescent="0.25">
      <c r="A298" s="22">
        <v>44846</v>
      </c>
      <c r="B298" s="27">
        <f>Movimientos_Actinver[[#This Row],[DATE]]</f>
        <v>44846</v>
      </c>
      <c r="C298" s="23">
        <v>0.4</v>
      </c>
      <c r="D298" s="2" t="s">
        <v>1623</v>
      </c>
      <c r="E298" s="2" t="s">
        <v>1604</v>
      </c>
      <c r="F298" s="2">
        <v>20</v>
      </c>
      <c r="G298" s="2">
        <v>1555.71</v>
      </c>
      <c r="H298" s="2">
        <f>Movimientos_Actinver[[#This Row],[TITLES]]*Movimientos_Actinver[[#This Row],[VALUE]]</f>
        <v>31114.2</v>
      </c>
      <c r="I298" s="2">
        <v>31.11</v>
      </c>
      <c r="J298" s="2">
        <v>4.9800000000000004</v>
      </c>
      <c r="K298" s="2">
        <v>31150.29</v>
      </c>
    </row>
    <row r="299" spans="1:11" x14ac:dyDescent="0.25">
      <c r="A299" s="22">
        <v>44847</v>
      </c>
      <c r="B299" s="27">
        <f>Movimientos_Actinver[[#This Row],[DATE]]</f>
        <v>44847</v>
      </c>
      <c r="C299" s="23">
        <v>0.39305555555555555</v>
      </c>
      <c r="D299" s="2" t="s">
        <v>1627</v>
      </c>
      <c r="E299" s="2" t="s">
        <v>1624</v>
      </c>
      <c r="F299" s="2">
        <v>50</v>
      </c>
      <c r="G299" s="2">
        <v>1210</v>
      </c>
      <c r="H299" s="2">
        <f>Movimientos_Actinver[[#This Row],[TITLES]]*Movimientos_Actinver[[#This Row],[VALUE]]</f>
        <v>60500</v>
      </c>
      <c r="I299" s="2">
        <v>60.5</v>
      </c>
      <c r="J299" s="2">
        <v>9.68</v>
      </c>
      <c r="K299" s="2">
        <v>60429.82</v>
      </c>
    </row>
    <row r="300" spans="1:11" x14ac:dyDescent="0.25">
      <c r="A300" s="22">
        <v>44847</v>
      </c>
      <c r="B300" s="27">
        <f>Movimientos_Actinver[[#This Row],[DATE]]</f>
        <v>44847</v>
      </c>
      <c r="C300" s="23">
        <v>0.39305555555555555</v>
      </c>
      <c r="D300" s="2" t="s">
        <v>1627</v>
      </c>
      <c r="E300" s="2" t="s">
        <v>1624</v>
      </c>
      <c r="F300" s="2">
        <v>50</v>
      </c>
      <c r="G300" s="2">
        <v>1210</v>
      </c>
      <c r="H300" s="2">
        <f>Movimientos_Actinver[[#This Row],[TITLES]]*Movimientos_Actinver[[#This Row],[VALUE]]</f>
        <v>60500</v>
      </c>
      <c r="I300" s="2">
        <v>60.5</v>
      </c>
      <c r="J300" s="2">
        <v>9.68</v>
      </c>
      <c r="K300" s="2">
        <v>60429.82</v>
      </c>
    </row>
    <row r="301" spans="1:11" x14ac:dyDescent="0.25">
      <c r="A301" s="22">
        <v>44847</v>
      </c>
      <c r="B301" s="27">
        <f>Movimientos_Actinver[[#This Row],[DATE]]</f>
        <v>44847</v>
      </c>
      <c r="C301" s="23">
        <v>0.39305555555555555</v>
      </c>
      <c r="D301" s="2" t="s">
        <v>1627</v>
      </c>
      <c r="E301" s="2" t="s">
        <v>1624</v>
      </c>
      <c r="F301" s="2">
        <v>200</v>
      </c>
      <c r="G301" s="2">
        <v>1210</v>
      </c>
      <c r="H301" s="2">
        <f>Movimientos_Actinver[[#This Row],[TITLES]]*Movimientos_Actinver[[#This Row],[VALUE]]</f>
        <v>242000</v>
      </c>
      <c r="I301" s="2">
        <v>242</v>
      </c>
      <c r="J301" s="2">
        <v>38.72</v>
      </c>
      <c r="K301" s="2">
        <v>241719.28</v>
      </c>
    </row>
    <row r="302" spans="1:11" x14ac:dyDescent="0.25">
      <c r="A302" s="22">
        <v>44847</v>
      </c>
      <c r="B302" s="27">
        <f>Movimientos_Actinver[[#This Row],[DATE]]</f>
        <v>44847</v>
      </c>
      <c r="C302" s="23">
        <v>0.40555555555555556</v>
      </c>
      <c r="D302" s="2" t="s">
        <v>1630</v>
      </c>
      <c r="E302" s="2" t="s">
        <v>1604</v>
      </c>
      <c r="F302" s="2">
        <v>500</v>
      </c>
      <c r="G302" s="2">
        <v>127.53</v>
      </c>
      <c r="H302" s="2">
        <f>Movimientos_Actinver[[#This Row],[TITLES]]*Movimientos_Actinver[[#This Row],[VALUE]]</f>
        <v>63765</v>
      </c>
      <c r="I302" s="2">
        <v>63.77</v>
      </c>
      <c r="J302" s="2">
        <v>10.199999999999999</v>
      </c>
      <c r="K302" s="2">
        <v>63838.97</v>
      </c>
    </row>
    <row r="303" spans="1:11" x14ac:dyDescent="0.25">
      <c r="A303" s="22">
        <v>44847</v>
      </c>
      <c r="B303" s="27">
        <f>Movimientos_Actinver[[#This Row],[DATE]]</f>
        <v>44847</v>
      </c>
      <c r="C303" s="23">
        <v>0.43125000000000002</v>
      </c>
      <c r="D303" s="2" t="s">
        <v>1630</v>
      </c>
      <c r="E303" s="2" t="s">
        <v>1604</v>
      </c>
      <c r="F303" s="2">
        <v>2</v>
      </c>
      <c r="G303" s="2">
        <v>162</v>
      </c>
      <c r="H303" s="2">
        <f>Movimientos_Actinver[[#This Row],[TITLES]]*Movimientos_Actinver[[#This Row],[VALUE]]</f>
        <v>324</v>
      </c>
      <c r="I303" s="2">
        <v>0.32</v>
      </c>
      <c r="J303" s="2">
        <v>0.05</v>
      </c>
      <c r="K303" s="2">
        <v>324.38</v>
      </c>
    </row>
    <row r="304" spans="1:11" x14ac:dyDescent="0.25">
      <c r="A304" s="22">
        <v>44847</v>
      </c>
      <c r="B304" s="27">
        <f>Movimientos_Actinver[[#This Row],[DATE]]</f>
        <v>44847</v>
      </c>
      <c r="C304" s="23">
        <v>0.43125000000000002</v>
      </c>
      <c r="D304" s="2" t="s">
        <v>1630</v>
      </c>
      <c r="E304" s="2" t="s">
        <v>1604</v>
      </c>
      <c r="F304" s="2">
        <v>10</v>
      </c>
      <c r="G304" s="2">
        <v>162</v>
      </c>
      <c r="H304" s="2">
        <f>Movimientos_Actinver[[#This Row],[TITLES]]*Movimientos_Actinver[[#This Row],[VALUE]]</f>
        <v>1620</v>
      </c>
      <c r="I304" s="2">
        <v>1.62</v>
      </c>
      <c r="J304" s="2">
        <v>0.26</v>
      </c>
      <c r="K304" s="2">
        <v>1621.88</v>
      </c>
    </row>
    <row r="305" spans="1:11" x14ac:dyDescent="0.25">
      <c r="A305" s="22">
        <v>44847</v>
      </c>
      <c r="B305" s="27">
        <f>Movimientos_Actinver[[#This Row],[DATE]]</f>
        <v>44847</v>
      </c>
      <c r="C305" s="23">
        <v>0.43125000000000002</v>
      </c>
      <c r="D305" s="2" t="s">
        <v>1630</v>
      </c>
      <c r="E305" s="2" t="s">
        <v>1604</v>
      </c>
      <c r="F305" s="2">
        <v>45</v>
      </c>
      <c r="G305" s="2">
        <v>162</v>
      </c>
      <c r="H305" s="2">
        <f>Movimientos_Actinver[[#This Row],[TITLES]]*Movimientos_Actinver[[#This Row],[VALUE]]</f>
        <v>7290</v>
      </c>
      <c r="I305" s="2">
        <v>7.29</v>
      </c>
      <c r="J305" s="2">
        <v>1.17</v>
      </c>
      <c r="K305" s="2">
        <v>7298.46</v>
      </c>
    </row>
    <row r="306" spans="1:11" x14ac:dyDescent="0.25">
      <c r="A306" s="22">
        <v>44847</v>
      </c>
      <c r="B306" s="27">
        <f>Movimientos_Actinver[[#This Row],[DATE]]</f>
        <v>44847</v>
      </c>
      <c r="C306" s="23">
        <v>0.43125000000000002</v>
      </c>
      <c r="D306" s="2" t="s">
        <v>1630</v>
      </c>
      <c r="E306" s="2" t="s">
        <v>1604</v>
      </c>
      <c r="F306" s="2">
        <v>80</v>
      </c>
      <c r="G306" s="2">
        <v>162.99</v>
      </c>
      <c r="H306" s="2">
        <f>Movimientos_Actinver[[#This Row],[TITLES]]*Movimientos_Actinver[[#This Row],[VALUE]]</f>
        <v>13039.2</v>
      </c>
      <c r="I306" s="2">
        <v>13.04</v>
      </c>
      <c r="J306" s="2">
        <v>2.09</v>
      </c>
      <c r="K306" s="2">
        <v>13054.33</v>
      </c>
    </row>
    <row r="307" spans="1:11" x14ac:dyDescent="0.25">
      <c r="A307" s="22">
        <v>44847</v>
      </c>
      <c r="B307" s="27">
        <f>Movimientos_Actinver[[#This Row],[DATE]]</f>
        <v>44847</v>
      </c>
      <c r="C307" s="23">
        <v>0.43125000000000002</v>
      </c>
      <c r="D307" s="2" t="s">
        <v>1630</v>
      </c>
      <c r="E307" s="2" t="s">
        <v>1604</v>
      </c>
      <c r="F307" s="2">
        <v>100</v>
      </c>
      <c r="G307" s="2">
        <v>162.99</v>
      </c>
      <c r="H307" s="2">
        <f>Movimientos_Actinver[[#This Row],[TITLES]]*Movimientos_Actinver[[#This Row],[VALUE]]</f>
        <v>16299</v>
      </c>
      <c r="I307" s="2">
        <v>16.3</v>
      </c>
      <c r="J307" s="2">
        <v>2.61</v>
      </c>
      <c r="K307" s="2">
        <v>16317.91</v>
      </c>
    </row>
    <row r="308" spans="1:11" x14ac:dyDescent="0.25">
      <c r="A308" s="22">
        <v>44847</v>
      </c>
      <c r="B308" s="27">
        <f>Movimientos_Actinver[[#This Row],[DATE]]</f>
        <v>44847</v>
      </c>
      <c r="C308" s="23">
        <v>0.43125000000000002</v>
      </c>
      <c r="D308" s="2" t="s">
        <v>1630</v>
      </c>
      <c r="E308" s="2" t="s">
        <v>1604</v>
      </c>
      <c r="F308" s="2">
        <v>2163</v>
      </c>
      <c r="G308" s="2">
        <v>162.99</v>
      </c>
      <c r="H308" s="2">
        <f>Movimientos_Actinver[[#This Row],[TITLES]]*Movimientos_Actinver[[#This Row],[VALUE]]</f>
        <v>352547.37</v>
      </c>
      <c r="I308" s="2">
        <v>352.55</v>
      </c>
      <c r="J308" s="2">
        <v>56.41</v>
      </c>
      <c r="K308" s="2">
        <v>352956.32</v>
      </c>
    </row>
    <row r="309" spans="1:11" x14ac:dyDescent="0.25">
      <c r="A309" s="22">
        <v>44847</v>
      </c>
      <c r="B309" s="27">
        <f>Movimientos_Actinver[[#This Row],[DATE]]</f>
        <v>44847</v>
      </c>
      <c r="C309" s="23">
        <v>0.45</v>
      </c>
      <c r="D309" s="2" t="s">
        <v>1610</v>
      </c>
      <c r="E309" s="2" t="s">
        <v>1604</v>
      </c>
      <c r="F309" s="2">
        <v>1</v>
      </c>
      <c r="G309" s="2">
        <v>377</v>
      </c>
      <c r="H309" s="2">
        <f>Movimientos_Actinver[[#This Row],[TITLES]]*Movimientos_Actinver[[#This Row],[VALUE]]</f>
        <v>377</v>
      </c>
      <c r="I309" s="2">
        <v>0.38</v>
      </c>
      <c r="J309" s="2">
        <v>0.06</v>
      </c>
      <c r="K309" s="2">
        <v>377.44</v>
      </c>
    </row>
    <row r="310" spans="1:11" x14ac:dyDescent="0.25">
      <c r="A310" s="22">
        <v>44847</v>
      </c>
      <c r="B310" s="27">
        <f>Movimientos_Actinver[[#This Row],[DATE]]</f>
        <v>44847</v>
      </c>
      <c r="C310" s="23">
        <v>0.45</v>
      </c>
      <c r="D310" s="2" t="s">
        <v>1610</v>
      </c>
      <c r="E310" s="2" t="s">
        <v>1604</v>
      </c>
      <c r="F310" s="2">
        <v>20</v>
      </c>
      <c r="G310" s="2">
        <v>375.12</v>
      </c>
      <c r="H310" s="2">
        <f>Movimientos_Actinver[[#This Row],[TITLES]]*Movimientos_Actinver[[#This Row],[VALUE]]</f>
        <v>7502.4</v>
      </c>
      <c r="I310" s="2">
        <v>7.5</v>
      </c>
      <c r="J310" s="2">
        <v>1.2</v>
      </c>
      <c r="K310" s="2">
        <v>7511.1</v>
      </c>
    </row>
    <row r="311" spans="1:11" x14ac:dyDescent="0.25">
      <c r="A311" s="22">
        <v>44847</v>
      </c>
      <c r="B311" s="27">
        <f>Movimientos_Actinver[[#This Row],[DATE]]</f>
        <v>44847</v>
      </c>
      <c r="C311" s="23">
        <v>0.45</v>
      </c>
      <c r="D311" s="2" t="s">
        <v>1610</v>
      </c>
      <c r="E311" s="2" t="s">
        <v>1604</v>
      </c>
      <c r="F311" s="2">
        <v>71</v>
      </c>
      <c r="G311" s="2">
        <v>377</v>
      </c>
      <c r="H311" s="2">
        <f>Movimientos_Actinver[[#This Row],[TITLES]]*Movimientos_Actinver[[#This Row],[VALUE]]</f>
        <v>26767</v>
      </c>
      <c r="I311" s="2">
        <v>26.77</v>
      </c>
      <c r="J311" s="2">
        <v>4.28</v>
      </c>
      <c r="K311" s="2">
        <v>26798.05</v>
      </c>
    </row>
    <row r="312" spans="1:11" x14ac:dyDescent="0.25">
      <c r="A312" s="22">
        <v>44847</v>
      </c>
      <c r="B312" s="27">
        <f>Movimientos_Actinver[[#This Row],[DATE]]</f>
        <v>44847</v>
      </c>
      <c r="C312" s="23">
        <v>0.45</v>
      </c>
      <c r="D312" s="2" t="s">
        <v>1610</v>
      </c>
      <c r="E312" s="2" t="s">
        <v>1604</v>
      </c>
      <c r="F312" s="2">
        <v>908</v>
      </c>
      <c r="G312" s="2">
        <v>375.12</v>
      </c>
      <c r="H312" s="2">
        <f>Movimientos_Actinver[[#This Row],[TITLES]]*Movimientos_Actinver[[#This Row],[VALUE]]</f>
        <v>340608.96</v>
      </c>
      <c r="I312" s="2">
        <v>340.61</v>
      </c>
      <c r="J312" s="2">
        <v>54.5</v>
      </c>
      <c r="K312" s="2">
        <v>341004.07</v>
      </c>
    </row>
    <row r="313" spans="1:11" x14ac:dyDescent="0.25">
      <c r="A313" s="22">
        <v>44847</v>
      </c>
      <c r="B313" s="27">
        <f>Movimientos_Actinver[[#This Row],[DATE]]</f>
        <v>44847</v>
      </c>
      <c r="C313" s="23">
        <v>0.45069444444444445</v>
      </c>
      <c r="D313" s="2" t="s">
        <v>1623</v>
      </c>
      <c r="E313" s="2" t="s">
        <v>1624</v>
      </c>
      <c r="F313" s="2">
        <v>1</v>
      </c>
      <c r="G313" s="2">
        <v>1405</v>
      </c>
      <c r="H313" s="2">
        <f>Movimientos_Actinver[[#This Row],[TITLES]]*Movimientos_Actinver[[#This Row],[VALUE]]</f>
        <v>1405</v>
      </c>
      <c r="I313" s="2">
        <v>1.41</v>
      </c>
      <c r="J313" s="2">
        <v>0.22</v>
      </c>
      <c r="K313" s="2">
        <v>1403.37</v>
      </c>
    </row>
    <row r="314" spans="1:11" x14ac:dyDescent="0.25">
      <c r="A314" s="22">
        <v>44847</v>
      </c>
      <c r="B314" s="27">
        <f>Movimientos_Actinver[[#This Row],[DATE]]</f>
        <v>44847</v>
      </c>
      <c r="C314" s="23">
        <v>0.45069444444444445</v>
      </c>
      <c r="D314" s="2" t="s">
        <v>1623</v>
      </c>
      <c r="E314" s="2" t="s">
        <v>1624</v>
      </c>
      <c r="F314" s="2">
        <v>1</v>
      </c>
      <c r="G314" s="2">
        <v>1419</v>
      </c>
      <c r="H314" s="2">
        <f>Movimientos_Actinver[[#This Row],[TITLES]]*Movimientos_Actinver[[#This Row],[VALUE]]</f>
        <v>1419</v>
      </c>
      <c r="I314" s="2">
        <v>1.42</v>
      </c>
      <c r="J314" s="2">
        <v>0.23</v>
      </c>
      <c r="K314" s="2">
        <v>1417.35</v>
      </c>
    </row>
    <row r="315" spans="1:11" x14ac:dyDescent="0.25">
      <c r="A315" s="22">
        <v>44847</v>
      </c>
      <c r="B315" s="27">
        <f>Movimientos_Actinver[[#This Row],[DATE]]</f>
        <v>44847</v>
      </c>
      <c r="C315" s="23">
        <v>0.45069444444444445</v>
      </c>
      <c r="D315" s="2" t="s">
        <v>1623</v>
      </c>
      <c r="E315" s="2" t="s">
        <v>1624</v>
      </c>
      <c r="F315" s="2">
        <v>2</v>
      </c>
      <c r="G315" s="2">
        <v>1405</v>
      </c>
      <c r="H315" s="2">
        <f>Movimientos_Actinver[[#This Row],[TITLES]]*Movimientos_Actinver[[#This Row],[VALUE]]</f>
        <v>2810</v>
      </c>
      <c r="I315" s="2">
        <v>2.81</v>
      </c>
      <c r="J315" s="2">
        <v>0.45</v>
      </c>
      <c r="K315" s="2">
        <v>2806.74</v>
      </c>
    </row>
    <row r="316" spans="1:11" x14ac:dyDescent="0.25">
      <c r="A316" s="22">
        <v>44847</v>
      </c>
      <c r="B316" s="27">
        <f>Movimientos_Actinver[[#This Row],[DATE]]</f>
        <v>44847</v>
      </c>
      <c r="C316" s="23">
        <v>0.45069444444444445</v>
      </c>
      <c r="D316" s="2" t="s">
        <v>1623</v>
      </c>
      <c r="E316" s="2" t="s">
        <v>1624</v>
      </c>
      <c r="F316" s="2">
        <v>6</v>
      </c>
      <c r="G316" s="2">
        <v>1410</v>
      </c>
      <c r="H316" s="2">
        <f>Movimientos_Actinver[[#This Row],[TITLES]]*Movimientos_Actinver[[#This Row],[VALUE]]</f>
        <v>8460</v>
      </c>
      <c r="I316" s="2">
        <v>8.4600000000000009</v>
      </c>
      <c r="J316" s="2">
        <v>1.35</v>
      </c>
      <c r="K316" s="2">
        <v>8450.19</v>
      </c>
    </row>
    <row r="317" spans="1:11" x14ac:dyDescent="0.25">
      <c r="A317" s="22">
        <v>44847</v>
      </c>
      <c r="B317" s="27">
        <f>Movimientos_Actinver[[#This Row],[DATE]]</f>
        <v>44847</v>
      </c>
      <c r="C317" s="23">
        <v>0.45069444444444445</v>
      </c>
      <c r="D317" s="2" t="s">
        <v>1623</v>
      </c>
      <c r="E317" s="2" t="s">
        <v>1624</v>
      </c>
      <c r="F317" s="2">
        <v>10</v>
      </c>
      <c r="G317" s="2">
        <v>1405</v>
      </c>
      <c r="H317" s="2">
        <f>Movimientos_Actinver[[#This Row],[TITLES]]*Movimientos_Actinver[[#This Row],[VALUE]]</f>
        <v>14050</v>
      </c>
      <c r="I317" s="2">
        <v>14.05</v>
      </c>
      <c r="J317" s="2">
        <v>2.25</v>
      </c>
      <c r="K317" s="2">
        <v>14033.7</v>
      </c>
    </row>
    <row r="318" spans="1:11" x14ac:dyDescent="0.25">
      <c r="A318" s="22">
        <v>44847</v>
      </c>
      <c r="B318" s="27">
        <f>Movimientos_Actinver[[#This Row],[DATE]]</f>
        <v>44847</v>
      </c>
      <c r="C318" s="23">
        <v>0.45069444444444445</v>
      </c>
      <c r="D318" s="2" t="s">
        <v>1623</v>
      </c>
      <c r="E318" s="2" t="s">
        <v>1624</v>
      </c>
      <c r="F318" s="2">
        <v>39</v>
      </c>
      <c r="G318" s="2">
        <v>1429.99</v>
      </c>
      <c r="H318" s="2">
        <f>Movimientos_Actinver[[#This Row],[TITLES]]*Movimientos_Actinver[[#This Row],[VALUE]]</f>
        <v>55769.61</v>
      </c>
      <c r="I318" s="2">
        <v>55.77</v>
      </c>
      <c r="J318" s="2">
        <v>8.92</v>
      </c>
      <c r="K318" s="2">
        <v>55704.92</v>
      </c>
    </row>
    <row r="319" spans="1:11" x14ac:dyDescent="0.25">
      <c r="A319" s="22">
        <v>44847</v>
      </c>
      <c r="B319" s="27">
        <f>Movimientos_Actinver[[#This Row],[DATE]]</f>
        <v>44847</v>
      </c>
      <c r="C319" s="23">
        <v>0.4597222222222222</v>
      </c>
      <c r="D319" s="2" t="s">
        <v>1627</v>
      </c>
      <c r="E319" s="2" t="s">
        <v>1624</v>
      </c>
      <c r="F319" s="2">
        <v>33</v>
      </c>
      <c r="G319" s="2">
        <v>1092</v>
      </c>
      <c r="H319" s="2">
        <f>Movimientos_Actinver[[#This Row],[TITLES]]*Movimientos_Actinver[[#This Row],[VALUE]]</f>
        <v>36036</v>
      </c>
      <c r="I319" s="2">
        <v>36.04</v>
      </c>
      <c r="J319" s="2">
        <v>5.77</v>
      </c>
      <c r="K319" s="2">
        <v>35994.199999999997</v>
      </c>
    </row>
    <row r="320" spans="1:11" x14ac:dyDescent="0.25">
      <c r="A320" s="22">
        <v>44847</v>
      </c>
      <c r="B320" s="27">
        <f>Movimientos_Actinver[[#This Row],[DATE]]</f>
        <v>44847</v>
      </c>
      <c r="C320" s="23">
        <v>0.4597222222222222</v>
      </c>
      <c r="D320" s="2" t="s">
        <v>1627</v>
      </c>
      <c r="E320" s="2" t="s">
        <v>1624</v>
      </c>
      <c r="F320" s="2">
        <v>77</v>
      </c>
      <c r="G320" s="2">
        <v>1092</v>
      </c>
      <c r="H320" s="2">
        <f>Movimientos_Actinver[[#This Row],[TITLES]]*Movimientos_Actinver[[#This Row],[VALUE]]</f>
        <v>84084</v>
      </c>
      <c r="I320" s="2">
        <v>84.08</v>
      </c>
      <c r="J320" s="2">
        <v>13.45</v>
      </c>
      <c r="K320" s="2">
        <v>83986.46</v>
      </c>
    </row>
    <row r="321" spans="1:11" x14ac:dyDescent="0.25">
      <c r="A321" s="22"/>
      <c r="B321" s="27">
        <f>Movimientos_Actinver[[#This Row],[DATE]]</f>
        <v>0</v>
      </c>
      <c r="C321" s="23"/>
      <c r="D321" s="2" t="s">
        <v>1622</v>
      </c>
      <c r="E321" s="2" t="s">
        <v>1</v>
      </c>
      <c r="F321" s="2"/>
      <c r="G321" s="2"/>
      <c r="H321" s="2">
        <f>Movimientos_Actinver[[#This Row],[TITLES]]*Movimientos_Actinver[[#This Row],[VALUE]]</f>
        <v>0</v>
      </c>
      <c r="I321" s="2"/>
      <c r="J321" s="2"/>
      <c r="K321" s="2"/>
    </row>
    <row r="322" spans="1:11" x14ac:dyDescent="0.25">
      <c r="A322" s="22">
        <v>44844</v>
      </c>
      <c r="B322" s="27">
        <f>Movimientos_Actinver[[#This Row],[DATE]]</f>
        <v>44844</v>
      </c>
      <c r="C322" s="23">
        <v>0.3611111111111111</v>
      </c>
      <c r="D322" s="2" t="s">
        <v>1623</v>
      </c>
      <c r="E322" s="2" t="s">
        <v>1604</v>
      </c>
      <c r="F322" s="2">
        <v>6</v>
      </c>
      <c r="G322" s="2">
        <v>1340</v>
      </c>
      <c r="H322" s="2">
        <f>Movimientos_Actinver[[#This Row],[TITLES]]*Movimientos_Actinver[[#This Row],[VALUE]]</f>
        <v>8040</v>
      </c>
      <c r="I322" s="2">
        <v>8.0399999999999991</v>
      </c>
      <c r="J322" s="2">
        <v>1.29</v>
      </c>
      <c r="K322" s="2">
        <v>8049.33</v>
      </c>
    </row>
    <row r="323" spans="1:11" x14ac:dyDescent="0.25">
      <c r="A323" s="22">
        <v>44844</v>
      </c>
      <c r="B323" s="27">
        <f>Movimientos_Actinver[[#This Row],[DATE]]</f>
        <v>44844</v>
      </c>
      <c r="C323" s="23">
        <v>0.3611111111111111</v>
      </c>
      <c r="D323" s="2" t="s">
        <v>1623</v>
      </c>
      <c r="E323" s="2" t="s">
        <v>1604</v>
      </c>
      <c r="F323" s="2">
        <v>100</v>
      </c>
      <c r="G323" s="2">
        <v>1334.14</v>
      </c>
      <c r="H323" s="2">
        <f>Movimientos_Actinver[[#This Row],[TITLES]]*Movimientos_Actinver[[#This Row],[VALUE]]</f>
        <v>133414</v>
      </c>
      <c r="I323" s="2">
        <v>133.41</v>
      </c>
      <c r="J323" s="2">
        <v>21.35</v>
      </c>
      <c r="K323" s="2">
        <v>133568.76</v>
      </c>
    </row>
    <row r="324" spans="1:11" x14ac:dyDescent="0.25">
      <c r="A324" s="22">
        <v>44844</v>
      </c>
      <c r="B324" s="27">
        <f>Movimientos_Actinver[[#This Row],[DATE]]</f>
        <v>44844</v>
      </c>
      <c r="C324" s="23">
        <v>0.36180555555555555</v>
      </c>
      <c r="D324" s="2" t="s">
        <v>1627</v>
      </c>
      <c r="E324" s="2" t="s">
        <v>1604</v>
      </c>
      <c r="F324" s="2">
        <v>410</v>
      </c>
      <c r="G324" s="2">
        <v>1061</v>
      </c>
      <c r="H324" s="2">
        <f>Movimientos_Actinver[[#This Row],[TITLES]]*Movimientos_Actinver[[#This Row],[VALUE]]</f>
        <v>435010</v>
      </c>
      <c r="I324" s="2">
        <v>435.01</v>
      </c>
      <c r="J324" s="2">
        <v>69.599999999999994</v>
      </c>
      <c r="K324" s="2">
        <v>435514.61</v>
      </c>
    </row>
    <row r="325" spans="1:11" x14ac:dyDescent="0.25">
      <c r="A325" s="22">
        <v>44844</v>
      </c>
      <c r="B325" s="27">
        <f>Movimientos_Actinver[[#This Row],[DATE]]</f>
        <v>44844</v>
      </c>
      <c r="C325" s="23">
        <v>0.38611111111111113</v>
      </c>
      <c r="D325" s="2" t="s">
        <v>1623</v>
      </c>
      <c r="E325" s="2" t="s">
        <v>1604</v>
      </c>
      <c r="F325" s="2">
        <v>47</v>
      </c>
      <c r="G325" s="2">
        <v>1382</v>
      </c>
      <c r="H325" s="2">
        <f>Movimientos_Actinver[[#This Row],[TITLES]]*Movimientos_Actinver[[#This Row],[VALUE]]</f>
        <v>64954</v>
      </c>
      <c r="I325" s="2">
        <v>64.95</v>
      </c>
      <c r="J325" s="2">
        <v>10.39</v>
      </c>
      <c r="K325" s="2">
        <v>65029.35</v>
      </c>
    </row>
    <row r="326" spans="1:11" x14ac:dyDescent="0.25">
      <c r="A326" s="22">
        <v>44844</v>
      </c>
      <c r="B326" s="27">
        <f>Movimientos_Actinver[[#This Row],[DATE]]</f>
        <v>44844</v>
      </c>
      <c r="C326" s="23">
        <v>0.38611111111111113</v>
      </c>
      <c r="D326" s="2" t="s">
        <v>1623</v>
      </c>
      <c r="E326" s="2" t="s">
        <v>1604</v>
      </c>
      <c r="F326" s="2">
        <v>78</v>
      </c>
      <c r="G326" s="2">
        <v>1385</v>
      </c>
      <c r="H326" s="2">
        <f>Movimientos_Actinver[[#This Row],[TITLES]]*Movimientos_Actinver[[#This Row],[VALUE]]</f>
        <v>108030</v>
      </c>
      <c r="I326" s="2">
        <v>108.03</v>
      </c>
      <c r="J326" s="2">
        <v>17.28</v>
      </c>
      <c r="K326" s="2">
        <v>108155.31</v>
      </c>
    </row>
    <row r="327" spans="1:11" x14ac:dyDescent="0.25">
      <c r="A327" s="22">
        <v>44844</v>
      </c>
      <c r="B327" s="27">
        <f>Movimientos_Actinver[[#This Row],[DATE]]</f>
        <v>44844</v>
      </c>
      <c r="C327" s="23">
        <v>0.38611111111111113</v>
      </c>
      <c r="D327" s="2" t="s">
        <v>1623</v>
      </c>
      <c r="E327" s="2" t="s">
        <v>1604</v>
      </c>
      <c r="F327" s="2">
        <v>115</v>
      </c>
      <c r="G327" s="2">
        <v>1385</v>
      </c>
      <c r="H327" s="2">
        <f>Movimientos_Actinver[[#This Row],[TITLES]]*Movimientos_Actinver[[#This Row],[VALUE]]</f>
        <v>159275</v>
      </c>
      <c r="I327" s="2">
        <v>159.28</v>
      </c>
      <c r="J327" s="2">
        <v>25.48</v>
      </c>
      <c r="K327" s="2">
        <v>159459.76</v>
      </c>
    </row>
    <row r="328" spans="1:11" x14ac:dyDescent="0.25">
      <c r="A328" s="22">
        <v>44844</v>
      </c>
      <c r="B328" s="27">
        <f>Movimientos_Actinver[[#This Row],[DATE]]</f>
        <v>44844</v>
      </c>
      <c r="C328" s="23">
        <v>0.4375</v>
      </c>
      <c r="D328" s="2" t="s">
        <v>1628</v>
      </c>
      <c r="E328" s="2" t="s">
        <v>1604</v>
      </c>
      <c r="F328" s="2">
        <v>1</v>
      </c>
      <c r="G328" s="2">
        <v>291</v>
      </c>
      <c r="H328" s="2">
        <f>Movimientos_Actinver[[#This Row],[TITLES]]*Movimientos_Actinver[[#This Row],[VALUE]]</f>
        <v>291</v>
      </c>
      <c r="I328" s="2">
        <v>0.28999999999999998</v>
      </c>
      <c r="J328" s="2">
        <v>0.05</v>
      </c>
      <c r="K328" s="2">
        <v>291.33999999999997</v>
      </c>
    </row>
    <row r="329" spans="1:11" x14ac:dyDescent="0.25">
      <c r="A329" s="22">
        <v>44844</v>
      </c>
      <c r="B329" s="27">
        <f>Movimientos_Actinver[[#This Row],[DATE]]</f>
        <v>44844</v>
      </c>
      <c r="C329" s="23">
        <v>0.4375</v>
      </c>
      <c r="D329" s="2" t="s">
        <v>1628</v>
      </c>
      <c r="E329" s="2" t="s">
        <v>1604</v>
      </c>
      <c r="F329" s="2">
        <v>1</v>
      </c>
      <c r="G329" s="2">
        <v>291</v>
      </c>
      <c r="H329" s="2">
        <f>Movimientos_Actinver[[#This Row],[TITLES]]*Movimientos_Actinver[[#This Row],[VALUE]]</f>
        <v>291</v>
      </c>
      <c r="I329" s="2">
        <v>0.28999999999999998</v>
      </c>
      <c r="J329" s="2">
        <v>0.05</v>
      </c>
      <c r="K329" s="2">
        <v>291.33999999999997</v>
      </c>
    </row>
    <row r="330" spans="1:11" x14ac:dyDescent="0.25">
      <c r="A330" s="22">
        <v>44844</v>
      </c>
      <c r="B330" s="27">
        <f>Movimientos_Actinver[[#This Row],[DATE]]</f>
        <v>44844</v>
      </c>
      <c r="C330" s="23">
        <v>0.4375</v>
      </c>
      <c r="D330" s="2" t="s">
        <v>1628</v>
      </c>
      <c r="E330" s="2" t="s">
        <v>1604</v>
      </c>
      <c r="F330" s="2">
        <v>1</v>
      </c>
      <c r="G330" s="2">
        <v>294</v>
      </c>
      <c r="H330" s="2">
        <f>Movimientos_Actinver[[#This Row],[TITLES]]*Movimientos_Actinver[[#This Row],[VALUE]]</f>
        <v>294</v>
      </c>
      <c r="I330" s="2">
        <v>0.28999999999999998</v>
      </c>
      <c r="J330" s="2">
        <v>0.05</v>
      </c>
      <c r="K330" s="2">
        <v>294.33999999999997</v>
      </c>
    </row>
    <row r="331" spans="1:11" x14ac:dyDescent="0.25">
      <c r="A331" s="22">
        <v>44844</v>
      </c>
      <c r="B331" s="27">
        <f>Movimientos_Actinver[[#This Row],[DATE]]</f>
        <v>44844</v>
      </c>
      <c r="C331" s="23">
        <v>0.4375</v>
      </c>
      <c r="D331" s="2" t="s">
        <v>1628</v>
      </c>
      <c r="E331" s="2" t="s">
        <v>1604</v>
      </c>
      <c r="F331" s="2">
        <v>3</v>
      </c>
      <c r="G331" s="2">
        <v>293.2</v>
      </c>
      <c r="H331" s="2">
        <f>Movimientos_Actinver[[#This Row],[TITLES]]*Movimientos_Actinver[[#This Row],[VALUE]]</f>
        <v>879.59999999999991</v>
      </c>
      <c r="I331" s="2">
        <v>0.88</v>
      </c>
      <c r="J331" s="2">
        <v>0.14000000000000001</v>
      </c>
      <c r="K331" s="2">
        <v>880.62</v>
      </c>
    </row>
    <row r="332" spans="1:11" x14ac:dyDescent="0.25">
      <c r="A332" s="22">
        <v>44844</v>
      </c>
      <c r="B332" s="27">
        <f>Movimientos_Actinver[[#This Row],[DATE]]</f>
        <v>44844</v>
      </c>
      <c r="C332" s="23">
        <v>0.4375</v>
      </c>
      <c r="D332" s="2" t="s">
        <v>1628</v>
      </c>
      <c r="E332" s="2" t="s">
        <v>1604</v>
      </c>
      <c r="F332" s="2">
        <v>5</v>
      </c>
      <c r="G332" s="2">
        <v>295</v>
      </c>
      <c r="H332" s="2">
        <f>Movimientos_Actinver[[#This Row],[TITLES]]*Movimientos_Actinver[[#This Row],[VALUE]]</f>
        <v>1475</v>
      </c>
      <c r="I332" s="2">
        <v>1.48</v>
      </c>
      <c r="J332" s="2">
        <v>0.24</v>
      </c>
      <c r="K332" s="2">
        <v>1476.71</v>
      </c>
    </row>
    <row r="333" spans="1:11" x14ac:dyDescent="0.25">
      <c r="A333" s="22">
        <v>44844</v>
      </c>
      <c r="B333" s="27">
        <f>Movimientos_Actinver[[#This Row],[DATE]]</f>
        <v>44844</v>
      </c>
      <c r="C333" s="23">
        <v>0.4375</v>
      </c>
      <c r="D333" s="2" t="s">
        <v>1628</v>
      </c>
      <c r="E333" s="2" t="s">
        <v>1604</v>
      </c>
      <c r="F333" s="2">
        <v>9</v>
      </c>
      <c r="G333" s="2">
        <v>290</v>
      </c>
      <c r="H333" s="2">
        <f>Movimientos_Actinver[[#This Row],[TITLES]]*Movimientos_Actinver[[#This Row],[VALUE]]</f>
        <v>2610</v>
      </c>
      <c r="I333" s="2">
        <v>2.61</v>
      </c>
      <c r="J333" s="2">
        <v>0.42</v>
      </c>
      <c r="K333" s="2">
        <v>2613.0300000000002</v>
      </c>
    </row>
    <row r="334" spans="1:11" x14ac:dyDescent="0.25">
      <c r="A334" s="22">
        <v>44844</v>
      </c>
      <c r="B334" s="27">
        <f>Movimientos_Actinver[[#This Row],[DATE]]</f>
        <v>44844</v>
      </c>
      <c r="C334" s="23">
        <v>0.4375</v>
      </c>
      <c r="D334" s="2" t="s">
        <v>1628</v>
      </c>
      <c r="E334" s="2" t="s">
        <v>1604</v>
      </c>
      <c r="F334" s="2">
        <v>45</v>
      </c>
      <c r="G334" s="2">
        <v>291.02</v>
      </c>
      <c r="H334" s="2">
        <f>Movimientos_Actinver[[#This Row],[TITLES]]*Movimientos_Actinver[[#This Row],[VALUE]]</f>
        <v>13095.9</v>
      </c>
      <c r="I334" s="2">
        <v>13.1</v>
      </c>
      <c r="J334" s="2">
        <v>2.1</v>
      </c>
      <c r="K334" s="2">
        <v>13111.09</v>
      </c>
    </row>
    <row r="335" spans="1:11" x14ac:dyDescent="0.25">
      <c r="A335" s="22">
        <v>44844</v>
      </c>
      <c r="B335" s="27">
        <f>Movimientos_Actinver[[#This Row],[DATE]]</f>
        <v>44844</v>
      </c>
      <c r="C335" s="23">
        <v>0.43819444444444444</v>
      </c>
      <c r="D335" s="2" t="s">
        <v>1626</v>
      </c>
      <c r="E335" s="2" t="s">
        <v>1604</v>
      </c>
      <c r="F335" s="2">
        <v>2</v>
      </c>
      <c r="G335" s="2">
        <v>561.99</v>
      </c>
      <c r="H335" s="2">
        <f>Movimientos_Actinver[[#This Row],[TITLES]]*Movimientos_Actinver[[#This Row],[VALUE]]</f>
        <v>1123.98</v>
      </c>
      <c r="I335" s="2">
        <v>1.1200000000000001</v>
      </c>
      <c r="J335" s="2">
        <v>0.18</v>
      </c>
      <c r="K335" s="2">
        <v>1125.28</v>
      </c>
    </row>
    <row r="336" spans="1:11" x14ac:dyDescent="0.25">
      <c r="A336" s="22">
        <v>44844</v>
      </c>
      <c r="B336" s="27">
        <f>Movimientos_Actinver[[#This Row],[DATE]]</f>
        <v>44844</v>
      </c>
      <c r="C336" s="23">
        <v>0.43819444444444444</v>
      </c>
      <c r="D336" s="2" t="s">
        <v>1626</v>
      </c>
      <c r="E336" s="2" t="s">
        <v>1604</v>
      </c>
      <c r="F336" s="2">
        <v>6</v>
      </c>
      <c r="G336" s="2">
        <v>563</v>
      </c>
      <c r="H336" s="2">
        <f>Movimientos_Actinver[[#This Row],[TITLES]]*Movimientos_Actinver[[#This Row],[VALUE]]</f>
        <v>3378</v>
      </c>
      <c r="I336" s="2">
        <v>3.38</v>
      </c>
      <c r="J336" s="2">
        <v>0.54</v>
      </c>
      <c r="K336" s="2">
        <v>3381.92</v>
      </c>
    </row>
    <row r="337" spans="1:11" x14ac:dyDescent="0.25">
      <c r="A337" s="22">
        <v>44844</v>
      </c>
      <c r="B337" s="27">
        <f>Movimientos_Actinver[[#This Row],[DATE]]</f>
        <v>44844</v>
      </c>
      <c r="C337" s="23">
        <v>0.43819444444444444</v>
      </c>
      <c r="D337" s="2" t="s">
        <v>1626</v>
      </c>
      <c r="E337" s="2" t="s">
        <v>1604</v>
      </c>
      <c r="F337" s="2">
        <v>7</v>
      </c>
      <c r="G337" s="2">
        <v>566</v>
      </c>
      <c r="H337" s="2">
        <f>Movimientos_Actinver[[#This Row],[TITLES]]*Movimientos_Actinver[[#This Row],[VALUE]]</f>
        <v>3962</v>
      </c>
      <c r="I337" s="2">
        <v>3.96</v>
      </c>
      <c r="J337" s="2">
        <v>0.63</v>
      </c>
      <c r="K337" s="2">
        <v>3966.6</v>
      </c>
    </row>
    <row r="338" spans="1:11" x14ac:dyDescent="0.25">
      <c r="A338" s="22">
        <v>44844</v>
      </c>
      <c r="B338" s="27">
        <f>Movimientos_Actinver[[#This Row],[DATE]]</f>
        <v>44844</v>
      </c>
      <c r="C338" s="23">
        <v>0.43819444444444444</v>
      </c>
      <c r="D338" s="2" t="s">
        <v>1626</v>
      </c>
      <c r="E338" s="2" t="s">
        <v>1604</v>
      </c>
      <c r="F338" s="2">
        <v>20</v>
      </c>
      <c r="G338" s="2">
        <v>568.5</v>
      </c>
      <c r="H338" s="2">
        <f>Movimientos_Actinver[[#This Row],[TITLES]]*Movimientos_Actinver[[#This Row],[VALUE]]</f>
        <v>11370</v>
      </c>
      <c r="I338" s="2">
        <v>11.37</v>
      </c>
      <c r="J338" s="2">
        <v>1.82</v>
      </c>
      <c r="K338" s="2">
        <v>11383.19</v>
      </c>
    </row>
    <row r="339" spans="1:11" x14ac:dyDescent="0.25">
      <c r="A339" s="22">
        <v>44844</v>
      </c>
      <c r="B339" s="27">
        <f>Movimientos_Actinver[[#This Row],[DATE]]</f>
        <v>44844</v>
      </c>
      <c r="C339" s="23">
        <v>0.43888888888888888</v>
      </c>
      <c r="D339" s="2" t="s">
        <v>1629</v>
      </c>
      <c r="E339" s="2" t="s">
        <v>1604</v>
      </c>
      <c r="F339" s="2">
        <v>1</v>
      </c>
      <c r="G339" s="2">
        <v>495</v>
      </c>
      <c r="H339" s="2">
        <f>Movimientos_Actinver[[#This Row],[TITLES]]*Movimientos_Actinver[[#This Row],[VALUE]]</f>
        <v>495</v>
      </c>
      <c r="I339" s="2">
        <v>0.5</v>
      </c>
      <c r="J339" s="2">
        <v>0.08</v>
      </c>
      <c r="K339" s="2">
        <v>495.57</v>
      </c>
    </row>
    <row r="340" spans="1:11" x14ac:dyDescent="0.25">
      <c r="A340" s="22">
        <v>44844</v>
      </c>
      <c r="B340" s="27">
        <f>Movimientos_Actinver[[#This Row],[DATE]]</f>
        <v>44844</v>
      </c>
      <c r="C340" s="23">
        <v>0.43888888888888888</v>
      </c>
      <c r="D340" s="2" t="s">
        <v>1629</v>
      </c>
      <c r="E340" s="2" t="s">
        <v>1604</v>
      </c>
      <c r="F340" s="2">
        <v>1</v>
      </c>
      <c r="G340" s="2">
        <v>495</v>
      </c>
      <c r="H340" s="2">
        <f>Movimientos_Actinver[[#This Row],[TITLES]]*Movimientos_Actinver[[#This Row],[VALUE]]</f>
        <v>495</v>
      </c>
      <c r="I340" s="2">
        <v>0.5</v>
      </c>
      <c r="J340" s="2">
        <v>0.08</v>
      </c>
      <c r="K340" s="2">
        <v>495.57</v>
      </c>
    </row>
    <row r="341" spans="1:11" x14ac:dyDescent="0.25">
      <c r="A341" s="22">
        <v>44844</v>
      </c>
      <c r="B341" s="27">
        <f>Movimientos_Actinver[[#This Row],[DATE]]</f>
        <v>44844</v>
      </c>
      <c r="C341" s="23">
        <v>0.43888888888888888</v>
      </c>
      <c r="D341" s="2" t="s">
        <v>1629</v>
      </c>
      <c r="E341" s="2" t="s">
        <v>1604</v>
      </c>
      <c r="F341" s="2">
        <v>1</v>
      </c>
      <c r="G341" s="2">
        <v>500</v>
      </c>
      <c r="H341" s="2">
        <f>Movimientos_Actinver[[#This Row],[TITLES]]*Movimientos_Actinver[[#This Row],[VALUE]]</f>
        <v>500</v>
      </c>
      <c r="I341" s="2">
        <v>0.5</v>
      </c>
      <c r="J341" s="2">
        <v>0.08</v>
      </c>
      <c r="K341" s="2">
        <v>500.58</v>
      </c>
    </row>
    <row r="342" spans="1:11" x14ac:dyDescent="0.25">
      <c r="A342" s="22">
        <v>44844</v>
      </c>
      <c r="B342" s="27">
        <f>Movimientos_Actinver[[#This Row],[DATE]]</f>
        <v>44844</v>
      </c>
      <c r="C342" s="23">
        <v>0.43888888888888888</v>
      </c>
      <c r="D342" s="2" t="s">
        <v>1629</v>
      </c>
      <c r="E342" s="2" t="s">
        <v>1604</v>
      </c>
      <c r="F342" s="2">
        <v>2</v>
      </c>
      <c r="G342" s="2">
        <v>490.01</v>
      </c>
      <c r="H342" s="2">
        <f>Movimientos_Actinver[[#This Row],[TITLES]]*Movimientos_Actinver[[#This Row],[VALUE]]</f>
        <v>980.02</v>
      </c>
      <c r="I342" s="2">
        <v>0.98</v>
      </c>
      <c r="J342" s="2">
        <v>0.16</v>
      </c>
      <c r="K342" s="2">
        <v>981.16</v>
      </c>
    </row>
    <row r="343" spans="1:11" x14ac:dyDescent="0.25">
      <c r="A343" s="22">
        <v>44844</v>
      </c>
      <c r="B343" s="27">
        <f>Movimientos_Actinver[[#This Row],[DATE]]</f>
        <v>44844</v>
      </c>
      <c r="C343" s="23">
        <v>0.43888888888888888</v>
      </c>
      <c r="D343" s="2" t="s">
        <v>1629</v>
      </c>
      <c r="E343" s="2" t="s">
        <v>1604</v>
      </c>
      <c r="F343" s="2">
        <v>2</v>
      </c>
      <c r="G343" s="2">
        <v>497.8</v>
      </c>
      <c r="H343" s="2">
        <f>Movimientos_Actinver[[#This Row],[TITLES]]*Movimientos_Actinver[[#This Row],[VALUE]]</f>
        <v>995.6</v>
      </c>
      <c r="I343" s="2">
        <v>1</v>
      </c>
      <c r="J343" s="2">
        <v>0.16</v>
      </c>
      <c r="K343" s="2">
        <v>996.75</v>
      </c>
    </row>
    <row r="344" spans="1:11" x14ac:dyDescent="0.25">
      <c r="A344" s="22">
        <v>44844</v>
      </c>
      <c r="B344" s="27">
        <f>Movimientos_Actinver[[#This Row],[DATE]]</f>
        <v>44844</v>
      </c>
      <c r="C344" s="23">
        <v>0.43888888888888888</v>
      </c>
      <c r="D344" s="2" t="s">
        <v>1629</v>
      </c>
      <c r="E344" s="2" t="s">
        <v>1604</v>
      </c>
      <c r="F344" s="2">
        <v>3</v>
      </c>
      <c r="G344" s="2">
        <v>490.01</v>
      </c>
      <c r="H344" s="2">
        <f>Movimientos_Actinver[[#This Row],[TITLES]]*Movimientos_Actinver[[#This Row],[VALUE]]</f>
        <v>1470.03</v>
      </c>
      <c r="I344" s="2">
        <v>1.47</v>
      </c>
      <c r="J344" s="2">
        <v>0.24</v>
      </c>
      <c r="K344" s="2">
        <v>1471.74</v>
      </c>
    </row>
    <row r="345" spans="1:11" x14ac:dyDescent="0.25">
      <c r="A345" s="22">
        <v>44844</v>
      </c>
      <c r="B345" s="27">
        <f>Movimientos_Actinver[[#This Row],[DATE]]</f>
        <v>44844</v>
      </c>
      <c r="C345" s="23">
        <v>0.43888888888888888</v>
      </c>
      <c r="D345" s="2" t="s">
        <v>1629</v>
      </c>
      <c r="E345" s="2" t="s">
        <v>1604</v>
      </c>
      <c r="F345" s="2">
        <v>10</v>
      </c>
      <c r="G345" s="2">
        <v>495.99</v>
      </c>
      <c r="H345" s="2">
        <f>Movimientos_Actinver[[#This Row],[TITLES]]*Movimientos_Actinver[[#This Row],[VALUE]]</f>
        <v>4959.8999999999996</v>
      </c>
      <c r="I345" s="2">
        <v>4.96</v>
      </c>
      <c r="J345" s="2">
        <v>0.79</v>
      </c>
      <c r="K345" s="2">
        <v>4965.6499999999996</v>
      </c>
    </row>
    <row r="346" spans="1:11" x14ac:dyDescent="0.25">
      <c r="A346" s="22">
        <v>44844</v>
      </c>
      <c r="B346" s="27">
        <f>Movimientos_Actinver[[#This Row],[DATE]]</f>
        <v>44844</v>
      </c>
      <c r="C346" s="23">
        <v>0.43888888888888888</v>
      </c>
      <c r="D346" s="2" t="s">
        <v>1629</v>
      </c>
      <c r="E346" s="2" t="s">
        <v>1604</v>
      </c>
      <c r="F346" s="2">
        <v>10</v>
      </c>
      <c r="G346" s="2">
        <v>499</v>
      </c>
      <c r="H346" s="2">
        <f>Movimientos_Actinver[[#This Row],[TITLES]]*Movimientos_Actinver[[#This Row],[VALUE]]</f>
        <v>4990</v>
      </c>
      <c r="I346" s="2">
        <v>4.99</v>
      </c>
      <c r="J346" s="2">
        <v>0.8</v>
      </c>
      <c r="K346" s="2">
        <v>4995.79</v>
      </c>
    </row>
    <row r="347" spans="1:11" x14ac:dyDescent="0.25">
      <c r="A347" s="22">
        <v>44844</v>
      </c>
      <c r="B347" s="27">
        <f>Movimientos_Actinver[[#This Row],[DATE]]</f>
        <v>44844</v>
      </c>
      <c r="C347" s="23">
        <v>0.43888888888888888</v>
      </c>
      <c r="D347" s="2" t="s">
        <v>1629</v>
      </c>
      <c r="E347" s="2" t="s">
        <v>1604</v>
      </c>
      <c r="F347" s="2">
        <v>10</v>
      </c>
      <c r="G347" s="2">
        <v>500</v>
      </c>
      <c r="H347" s="2">
        <f>Movimientos_Actinver[[#This Row],[TITLES]]*Movimientos_Actinver[[#This Row],[VALUE]]</f>
        <v>5000</v>
      </c>
      <c r="I347" s="2">
        <v>5</v>
      </c>
      <c r="J347" s="2">
        <v>0.8</v>
      </c>
      <c r="K347" s="2">
        <v>5005.8</v>
      </c>
    </row>
    <row r="348" spans="1:11" x14ac:dyDescent="0.25">
      <c r="A348" s="22">
        <v>44845</v>
      </c>
      <c r="B348" s="27">
        <f>Movimientos_Actinver[[#This Row],[DATE]]</f>
        <v>44845</v>
      </c>
      <c r="C348" s="23">
        <v>0.61041666666666672</v>
      </c>
      <c r="D348" s="2" t="s">
        <v>1626</v>
      </c>
      <c r="E348" s="2" t="s">
        <v>1624</v>
      </c>
      <c r="F348" s="2">
        <v>35</v>
      </c>
      <c r="G348" s="2">
        <v>585</v>
      </c>
      <c r="H348" s="2">
        <f>Movimientos_Actinver[[#This Row],[TITLES]]*Movimientos_Actinver[[#This Row],[VALUE]]</f>
        <v>20475</v>
      </c>
      <c r="I348" s="2">
        <v>20.48</v>
      </c>
      <c r="J348" s="2">
        <v>3.28</v>
      </c>
      <c r="K348" s="2">
        <v>20451.25</v>
      </c>
    </row>
    <row r="349" spans="1:11" x14ac:dyDescent="0.25">
      <c r="A349" s="22">
        <v>44845</v>
      </c>
      <c r="B349" s="27">
        <f>Movimientos_Actinver[[#This Row],[DATE]]</f>
        <v>44845</v>
      </c>
      <c r="C349" s="23">
        <v>0.61111111111111116</v>
      </c>
      <c r="D349" s="2" t="s">
        <v>1623</v>
      </c>
      <c r="E349" s="2" t="s">
        <v>1624</v>
      </c>
      <c r="F349" s="2">
        <v>1</v>
      </c>
      <c r="G349" s="2">
        <v>1535.81</v>
      </c>
      <c r="H349" s="2">
        <f>Movimientos_Actinver[[#This Row],[TITLES]]*Movimientos_Actinver[[#This Row],[VALUE]]</f>
        <v>1535.81</v>
      </c>
      <c r="I349" s="2">
        <v>1.54</v>
      </c>
      <c r="J349" s="2">
        <v>0.25</v>
      </c>
      <c r="K349" s="2">
        <v>1534.03</v>
      </c>
    </row>
    <row r="350" spans="1:11" x14ac:dyDescent="0.25">
      <c r="A350" s="22">
        <v>44845</v>
      </c>
      <c r="B350" s="27">
        <f>Movimientos_Actinver[[#This Row],[DATE]]</f>
        <v>44845</v>
      </c>
      <c r="C350" s="23">
        <v>0.61111111111111116</v>
      </c>
      <c r="D350" s="2" t="s">
        <v>1623</v>
      </c>
      <c r="E350" s="2" t="s">
        <v>1624</v>
      </c>
      <c r="F350" s="2">
        <v>1</v>
      </c>
      <c r="G350" s="2">
        <v>1540</v>
      </c>
      <c r="H350" s="2">
        <f>Movimientos_Actinver[[#This Row],[TITLES]]*Movimientos_Actinver[[#This Row],[VALUE]]</f>
        <v>1540</v>
      </c>
      <c r="I350" s="2">
        <v>1.54</v>
      </c>
      <c r="J350" s="2">
        <v>0.25</v>
      </c>
      <c r="K350" s="2">
        <v>1538.21</v>
      </c>
    </row>
    <row r="351" spans="1:11" x14ac:dyDescent="0.25">
      <c r="A351" s="22">
        <v>44845</v>
      </c>
      <c r="B351" s="27">
        <f>Movimientos_Actinver[[#This Row],[DATE]]</f>
        <v>44845</v>
      </c>
      <c r="C351" s="23">
        <v>0.61111111111111116</v>
      </c>
      <c r="D351" s="2" t="s">
        <v>1623</v>
      </c>
      <c r="E351" s="2" t="s">
        <v>1624</v>
      </c>
      <c r="F351" s="2">
        <v>40</v>
      </c>
      <c r="G351" s="2">
        <v>1537.21</v>
      </c>
      <c r="H351" s="2">
        <f>Movimientos_Actinver[[#This Row],[TITLES]]*Movimientos_Actinver[[#This Row],[VALUE]]</f>
        <v>61488.4</v>
      </c>
      <c r="I351" s="2">
        <v>61.49</v>
      </c>
      <c r="J351" s="2">
        <v>9.84</v>
      </c>
      <c r="K351" s="2">
        <v>61417.07</v>
      </c>
    </row>
    <row r="352" spans="1:11" x14ac:dyDescent="0.25">
      <c r="A352" s="22">
        <v>44845</v>
      </c>
      <c r="B352" s="27">
        <f>Movimientos_Actinver[[#This Row],[DATE]]</f>
        <v>44845</v>
      </c>
      <c r="C352" s="23">
        <v>0.61111111111111116</v>
      </c>
      <c r="D352" s="2" t="s">
        <v>1623</v>
      </c>
      <c r="E352" s="2" t="s">
        <v>1624</v>
      </c>
      <c r="F352" s="2">
        <v>304</v>
      </c>
      <c r="G352" s="2">
        <v>1540</v>
      </c>
      <c r="H352" s="2">
        <f>Movimientos_Actinver[[#This Row],[TITLES]]*Movimientos_Actinver[[#This Row],[VALUE]]</f>
        <v>468160</v>
      </c>
      <c r="I352" s="2">
        <v>468.16</v>
      </c>
      <c r="J352" s="2">
        <v>74.91</v>
      </c>
      <c r="K352" s="2">
        <v>467616.93</v>
      </c>
    </row>
    <row r="353" spans="1:11" x14ac:dyDescent="0.25">
      <c r="A353" s="22">
        <v>44845</v>
      </c>
      <c r="B353" s="27">
        <f>Movimientos_Actinver[[#This Row],[DATE]]</f>
        <v>44845</v>
      </c>
      <c r="C353" s="23">
        <v>0.61388888888888893</v>
      </c>
      <c r="D353" s="2" t="s">
        <v>1628</v>
      </c>
      <c r="E353" s="2" t="s">
        <v>1604</v>
      </c>
      <c r="F353" s="2">
        <v>3</v>
      </c>
      <c r="G353" s="2">
        <v>296.01</v>
      </c>
      <c r="H353" s="2">
        <f>Movimientos_Actinver[[#This Row],[TITLES]]*Movimientos_Actinver[[#This Row],[VALUE]]</f>
        <v>888.03</v>
      </c>
      <c r="I353" s="2">
        <v>0.89</v>
      </c>
      <c r="J353" s="2">
        <v>0.14000000000000001</v>
      </c>
      <c r="K353" s="2">
        <v>889.06</v>
      </c>
    </row>
    <row r="354" spans="1:11" x14ac:dyDescent="0.25">
      <c r="A354" s="22">
        <v>44846</v>
      </c>
      <c r="B354" s="27">
        <f>Movimientos_Actinver[[#This Row],[DATE]]</f>
        <v>44846</v>
      </c>
      <c r="C354" s="23">
        <v>0.4</v>
      </c>
      <c r="D354" s="2" t="s">
        <v>1623</v>
      </c>
      <c r="E354" s="2" t="s">
        <v>1604</v>
      </c>
      <c r="F354" s="2">
        <v>1</v>
      </c>
      <c r="G354" s="2">
        <v>1530.56</v>
      </c>
      <c r="H354" s="2">
        <f>Movimientos_Actinver[[#This Row],[TITLES]]*Movimientos_Actinver[[#This Row],[VALUE]]</f>
        <v>1530.56</v>
      </c>
      <c r="I354" s="2">
        <v>1.53</v>
      </c>
      <c r="J354" s="2">
        <v>0.24</v>
      </c>
      <c r="K354" s="2">
        <v>1532.34</v>
      </c>
    </row>
    <row r="355" spans="1:11" x14ac:dyDescent="0.25">
      <c r="A355" s="22">
        <v>44846</v>
      </c>
      <c r="B355" s="27">
        <f>Movimientos_Actinver[[#This Row],[DATE]]</f>
        <v>44846</v>
      </c>
      <c r="C355" s="23">
        <v>0.4</v>
      </c>
      <c r="D355" s="2" t="s">
        <v>1623</v>
      </c>
      <c r="E355" s="2" t="s">
        <v>1604</v>
      </c>
      <c r="F355" s="2">
        <v>1</v>
      </c>
      <c r="G355" s="2">
        <v>1535</v>
      </c>
      <c r="H355" s="2">
        <f>Movimientos_Actinver[[#This Row],[TITLES]]*Movimientos_Actinver[[#This Row],[VALUE]]</f>
        <v>1535</v>
      </c>
      <c r="I355" s="2">
        <v>1.54</v>
      </c>
      <c r="J355" s="2">
        <v>0.25</v>
      </c>
      <c r="K355" s="2">
        <v>1536.78</v>
      </c>
    </row>
    <row r="356" spans="1:11" x14ac:dyDescent="0.25">
      <c r="A356" s="22">
        <v>44846</v>
      </c>
      <c r="B356" s="27">
        <f>Movimientos_Actinver[[#This Row],[DATE]]</f>
        <v>44846</v>
      </c>
      <c r="C356" s="23">
        <v>0.4</v>
      </c>
      <c r="D356" s="2" t="s">
        <v>1623</v>
      </c>
      <c r="E356" s="2" t="s">
        <v>1604</v>
      </c>
      <c r="F356" s="2">
        <v>1</v>
      </c>
      <c r="G356" s="2">
        <v>1536</v>
      </c>
      <c r="H356" s="2">
        <f>Movimientos_Actinver[[#This Row],[TITLES]]*Movimientos_Actinver[[#This Row],[VALUE]]</f>
        <v>1536</v>
      </c>
      <c r="I356" s="2">
        <v>1.54</v>
      </c>
      <c r="J356" s="2">
        <v>0.25</v>
      </c>
      <c r="K356" s="2">
        <v>1537.78</v>
      </c>
    </row>
    <row r="357" spans="1:11" x14ac:dyDescent="0.25">
      <c r="A357" s="22">
        <v>44846</v>
      </c>
      <c r="B357" s="27">
        <f>Movimientos_Actinver[[#This Row],[DATE]]</f>
        <v>44846</v>
      </c>
      <c r="C357" s="23">
        <v>0.4</v>
      </c>
      <c r="D357" s="2" t="s">
        <v>1623</v>
      </c>
      <c r="E357" s="2" t="s">
        <v>1604</v>
      </c>
      <c r="F357" s="2">
        <v>1</v>
      </c>
      <c r="G357" s="2">
        <v>1553.71</v>
      </c>
      <c r="H357" s="2">
        <f>Movimientos_Actinver[[#This Row],[TITLES]]*Movimientos_Actinver[[#This Row],[VALUE]]</f>
        <v>1553.71</v>
      </c>
      <c r="I357" s="2">
        <v>1.55</v>
      </c>
      <c r="J357" s="2">
        <v>0.25</v>
      </c>
      <c r="K357" s="2">
        <v>1555.51</v>
      </c>
    </row>
    <row r="358" spans="1:11" x14ac:dyDescent="0.25">
      <c r="A358" s="22">
        <v>44846</v>
      </c>
      <c r="B358" s="27">
        <f>Movimientos_Actinver[[#This Row],[DATE]]</f>
        <v>44846</v>
      </c>
      <c r="C358" s="23">
        <v>0.4</v>
      </c>
      <c r="D358" s="2" t="s">
        <v>1623</v>
      </c>
      <c r="E358" s="2" t="s">
        <v>1604</v>
      </c>
      <c r="F358" s="2">
        <v>1</v>
      </c>
      <c r="G358" s="2">
        <v>1555.71</v>
      </c>
      <c r="H358" s="2">
        <f>Movimientos_Actinver[[#This Row],[TITLES]]*Movimientos_Actinver[[#This Row],[VALUE]]</f>
        <v>1555.71</v>
      </c>
      <c r="I358" s="2">
        <v>1.56</v>
      </c>
      <c r="J358" s="2">
        <v>0.25</v>
      </c>
      <c r="K358" s="2">
        <v>1557.51</v>
      </c>
    </row>
    <row r="359" spans="1:11" x14ac:dyDescent="0.25">
      <c r="A359" s="22">
        <v>44846</v>
      </c>
      <c r="B359" s="27">
        <f>Movimientos_Actinver[[#This Row],[DATE]]</f>
        <v>44846</v>
      </c>
      <c r="C359" s="23">
        <v>0.4</v>
      </c>
      <c r="D359" s="2" t="s">
        <v>1623</v>
      </c>
      <c r="E359" s="2" t="s">
        <v>1604</v>
      </c>
      <c r="F359" s="2">
        <v>1</v>
      </c>
      <c r="G359" s="2">
        <v>1558.19</v>
      </c>
      <c r="H359" s="2">
        <f>Movimientos_Actinver[[#This Row],[TITLES]]*Movimientos_Actinver[[#This Row],[VALUE]]</f>
        <v>1558.19</v>
      </c>
      <c r="I359" s="2">
        <v>1.56</v>
      </c>
      <c r="J359" s="2">
        <v>0.25</v>
      </c>
      <c r="K359" s="2">
        <v>1560</v>
      </c>
    </row>
    <row r="360" spans="1:11" x14ac:dyDescent="0.25">
      <c r="A360" s="22">
        <v>44846</v>
      </c>
      <c r="B360" s="27">
        <f>Movimientos_Actinver[[#This Row],[DATE]]</f>
        <v>44846</v>
      </c>
      <c r="C360" s="23">
        <v>0.4</v>
      </c>
      <c r="D360" s="2" t="s">
        <v>1623</v>
      </c>
      <c r="E360" s="2" t="s">
        <v>1604</v>
      </c>
      <c r="F360" s="2">
        <v>1</v>
      </c>
      <c r="G360" s="2">
        <v>1561.7</v>
      </c>
      <c r="H360" s="2">
        <f>Movimientos_Actinver[[#This Row],[TITLES]]*Movimientos_Actinver[[#This Row],[VALUE]]</f>
        <v>1561.7</v>
      </c>
      <c r="I360" s="2">
        <v>1.56</v>
      </c>
      <c r="J360" s="2">
        <v>0.25</v>
      </c>
      <c r="K360" s="2">
        <v>1563.51</v>
      </c>
    </row>
    <row r="361" spans="1:11" x14ac:dyDescent="0.25">
      <c r="A361" s="22">
        <v>44846</v>
      </c>
      <c r="B361" s="27">
        <f>Movimientos_Actinver[[#This Row],[DATE]]</f>
        <v>44846</v>
      </c>
      <c r="C361" s="23">
        <v>0.4</v>
      </c>
      <c r="D361" s="2" t="s">
        <v>1623</v>
      </c>
      <c r="E361" s="2" t="s">
        <v>1604</v>
      </c>
      <c r="F361" s="2">
        <v>2</v>
      </c>
      <c r="G361" s="2">
        <v>1532.56</v>
      </c>
      <c r="H361" s="2">
        <f>Movimientos_Actinver[[#This Row],[TITLES]]*Movimientos_Actinver[[#This Row],[VALUE]]</f>
        <v>3065.12</v>
      </c>
      <c r="I361" s="2">
        <v>3.07</v>
      </c>
      <c r="J361" s="2">
        <v>0.49</v>
      </c>
      <c r="K361" s="2">
        <v>3068.68</v>
      </c>
    </row>
    <row r="362" spans="1:11" x14ac:dyDescent="0.25">
      <c r="A362" s="22">
        <v>44846</v>
      </c>
      <c r="B362" s="27">
        <f>Movimientos_Actinver[[#This Row],[DATE]]</f>
        <v>44846</v>
      </c>
      <c r="C362" s="23">
        <v>0.4</v>
      </c>
      <c r="D362" s="2" t="s">
        <v>1623</v>
      </c>
      <c r="E362" s="2" t="s">
        <v>1604</v>
      </c>
      <c r="F362" s="2">
        <v>2</v>
      </c>
      <c r="G362" s="2">
        <v>1550.24</v>
      </c>
      <c r="H362" s="2">
        <f>Movimientos_Actinver[[#This Row],[TITLES]]*Movimientos_Actinver[[#This Row],[VALUE]]</f>
        <v>3100.48</v>
      </c>
      <c r="I362" s="2">
        <v>3.1</v>
      </c>
      <c r="J362" s="2">
        <v>0.5</v>
      </c>
      <c r="K362" s="2">
        <v>3104.08</v>
      </c>
    </row>
    <row r="363" spans="1:11" x14ac:dyDescent="0.25">
      <c r="A363" s="22">
        <v>44846</v>
      </c>
      <c r="B363" s="27">
        <f>Movimientos_Actinver[[#This Row],[DATE]]</f>
        <v>44846</v>
      </c>
      <c r="C363" s="23">
        <v>0.4</v>
      </c>
      <c r="D363" s="2" t="s">
        <v>1623</v>
      </c>
      <c r="E363" s="2" t="s">
        <v>1604</v>
      </c>
      <c r="F363" s="2">
        <v>2</v>
      </c>
      <c r="G363" s="2">
        <v>1555.71</v>
      </c>
      <c r="H363" s="2">
        <f>Movimientos_Actinver[[#This Row],[TITLES]]*Movimientos_Actinver[[#This Row],[VALUE]]</f>
        <v>3111.42</v>
      </c>
      <c r="I363" s="2">
        <v>3.11</v>
      </c>
      <c r="J363" s="2">
        <v>0.5</v>
      </c>
      <c r="K363" s="2">
        <v>3115.03</v>
      </c>
    </row>
    <row r="364" spans="1:11" x14ac:dyDescent="0.25">
      <c r="A364" s="22">
        <v>44846</v>
      </c>
      <c r="B364" s="27">
        <f>Movimientos_Actinver[[#This Row],[DATE]]</f>
        <v>44846</v>
      </c>
      <c r="C364" s="23">
        <v>0.4</v>
      </c>
      <c r="D364" s="2" t="s">
        <v>1623</v>
      </c>
      <c r="E364" s="2" t="s">
        <v>1604</v>
      </c>
      <c r="F364" s="2">
        <v>3</v>
      </c>
      <c r="G364" s="2">
        <v>1551</v>
      </c>
      <c r="H364" s="2">
        <f>Movimientos_Actinver[[#This Row],[TITLES]]*Movimientos_Actinver[[#This Row],[VALUE]]</f>
        <v>4653</v>
      </c>
      <c r="I364" s="2">
        <v>4.6500000000000004</v>
      </c>
      <c r="J364" s="2">
        <v>0.74</v>
      </c>
      <c r="K364" s="2">
        <v>4658.3999999999996</v>
      </c>
    </row>
    <row r="365" spans="1:11" x14ac:dyDescent="0.25">
      <c r="A365" s="22">
        <v>44846</v>
      </c>
      <c r="B365" s="27">
        <f>Movimientos_Actinver[[#This Row],[DATE]]</f>
        <v>44846</v>
      </c>
      <c r="C365" s="23">
        <v>0.4</v>
      </c>
      <c r="D365" s="2" t="s">
        <v>1623</v>
      </c>
      <c r="E365" s="2" t="s">
        <v>1604</v>
      </c>
      <c r="F365" s="2">
        <v>3</v>
      </c>
      <c r="G365" s="2">
        <v>1558.87</v>
      </c>
      <c r="H365" s="2">
        <f>Movimientos_Actinver[[#This Row],[TITLES]]*Movimientos_Actinver[[#This Row],[VALUE]]</f>
        <v>4676.6099999999997</v>
      </c>
      <c r="I365" s="2">
        <v>4.68</v>
      </c>
      <c r="J365" s="2">
        <v>0.75</v>
      </c>
      <c r="K365" s="2">
        <v>4682.03</v>
      </c>
    </row>
    <row r="366" spans="1:11" x14ac:dyDescent="0.25">
      <c r="A366" s="22">
        <v>44846</v>
      </c>
      <c r="B366" s="27">
        <f>Movimientos_Actinver[[#This Row],[DATE]]</f>
        <v>44846</v>
      </c>
      <c r="C366" s="23">
        <v>0.4</v>
      </c>
      <c r="D366" s="2" t="s">
        <v>1623</v>
      </c>
      <c r="E366" s="2" t="s">
        <v>1604</v>
      </c>
      <c r="F366" s="2">
        <v>10</v>
      </c>
      <c r="G366" s="2">
        <v>1530</v>
      </c>
      <c r="H366" s="2">
        <f>Movimientos_Actinver[[#This Row],[TITLES]]*Movimientos_Actinver[[#This Row],[VALUE]]</f>
        <v>15300</v>
      </c>
      <c r="I366" s="2">
        <v>15.3</v>
      </c>
      <c r="J366" s="2">
        <v>2.4500000000000002</v>
      </c>
      <c r="K366" s="2">
        <v>15317.75</v>
      </c>
    </row>
    <row r="367" spans="1:11" x14ac:dyDescent="0.25">
      <c r="A367" s="22">
        <v>44846</v>
      </c>
      <c r="B367" s="27">
        <f>Movimientos_Actinver[[#This Row],[DATE]]</f>
        <v>44846</v>
      </c>
      <c r="C367" s="23">
        <v>0.4</v>
      </c>
      <c r="D367" s="2" t="s">
        <v>1623</v>
      </c>
      <c r="E367" s="2" t="s">
        <v>1604</v>
      </c>
      <c r="F367" s="2">
        <v>10</v>
      </c>
      <c r="G367" s="2">
        <v>1540</v>
      </c>
      <c r="H367" s="2">
        <f>Movimientos_Actinver[[#This Row],[TITLES]]*Movimientos_Actinver[[#This Row],[VALUE]]</f>
        <v>15400</v>
      </c>
      <c r="I367" s="2">
        <v>15.4</v>
      </c>
      <c r="J367" s="2">
        <v>2.46</v>
      </c>
      <c r="K367" s="2">
        <v>15417.86</v>
      </c>
    </row>
    <row r="368" spans="1:11" x14ac:dyDescent="0.25">
      <c r="A368" s="22">
        <v>44846</v>
      </c>
      <c r="B368" s="27">
        <f>Movimientos_Actinver[[#This Row],[DATE]]</f>
        <v>44846</v>
      </c>
      <c r="C368" s="23">
        <v>0.4</v>
      </c>
      <c r="D368" s="2" t="s">
        <v>1623</v>
      </c>
      <c r="E368" s="2" t="s">
        <v>1604</v>
      </c>
      <c r="F368" s="2">
        <v>20</v>
      </c>
      <c r="G368" s="2">
        <v>1555.71</v>
      </c>
      <c r="H368" s="2">
        <f>Movimientos_Actinver[[#This Row],[TITLES]]*Movimientos_Actinver[[#This Row],[VALUE]]</f>
        <v>31114.2</v>
      </c>
      <c r="I368" s="2">
        <v>31.11</v>
      </c>
      <c r="J368" s="2">
        <v>4.9800000000000004</v>
      </c>
      <c r="K368" s="2">
        <v>31150.29</v>
      </c>
    </row>
    <row r="369" spans="1:11" x14ac:dyDescent="0.25">
      <c r="A369" s="22">
        <v>44847</v>
      </c>
      <c r="B369" s="27">
        <f>Movimientos_Actinver[[#This Row],[DATE]]</f>
        <v>44847</v>
      </c>
      <c r="C369" s="23">
        <v>0.39305555555555555</v>
      </c>
      <c r="D369" s="2" t="s">
        <v>1627</v>
      </c>
      <c r="E369" s="2" t="s">
        <v>1624</v>
      </c>
      <c r="F369" s="2">
        <v>50</v>
      </c>
      <c r="G369" s="2">
        <v>1210</v>
      </c>
      <c r="H369" s="2">
        <f>Movimientos_Actinver[[#This Row],[TITLES]]*Movimientos_Actinver[[#This Row],[VALUE]]</f>
        <v>60500</v>
      </c>
      <c r="I369" s="2">
        <v>60.5</v>
      </c>
      <c r="J369" s="2">
        <v>9.68</v>
      </c>
      <c r="K369" s="2">
        <v>60429.82</v>
      </c>
    </row>
    <row r="370" spans="1:11" x14ac:dyDescent="0.25">
      <c r="A370" s="22">
        <v>44847</v>
      </c>
      <c r="B370" s="27">
        <f>Movimientos_Actinver[[#This Row],[DATE]]</f>
        <v>44847</v>
      </c>
      <c r="C370" s="23">
        <v>0.39305555555555555</v>
      </c>
      <c r="D370" s="2" t="s">
        <v>1627</v>
      </c>
      <c r="E370" s="2" t="s">
        <v>1624</v>
      </c>
      <c r="F370" s="2">
        <v>50</v>
      </c>
      <c r="G370" s="2">
        <v>1210</v>
      </c>
      <c r="H370" s="2">
        <f>Movimientos_Actinver[[#This Row],[TITLES]]*Movimientos_Actinver[[#This Row],[VALUE]]</f>
        <v>60500</v>
      </c>
      <c r="I370" s="2">
        <v>60.5</v>
      </c>
      <c r="J370" s="2">
        <v>9.68</v>
      </c>
      <c r="K370" s="2">
        <v>60429.82</v>
      </c>
    </row>
    <row r="371" spans="1:11" x14ac:dyDescent="0.25">
      <c r="A371" s="22">
        <v>44847</v>
      </c>
      <c r="B371" s="27">
        <f>Movimientos_Actinver[[#This Row],[DATE]]</f>
        <v>44847</v>
      </c>
      <c r="C371" s="23">
        <v>0.39305555555555555</v>
      </c>
      <c r="D371" s="2" t="s">
        <v>1627</v>
      </c>
      <c r="E371" s="2" t="s">
        <v>1624</v>
      </c>
      <c r="F371" s="2">
        <v>200</v>
      </c>
      <c r="G371" s="2">
        <v>1210</v>
      </c>
      <c r="H371" s="2">
        <f>Movimientos_Actinver[[#This Row],[TITLES]]*Movimientos_Actinver[[#This Row],[VALUE]]</f>
        <v>242000</v>
      </c>
      <c r="I371" s="2">
        <v>242</v>
      </c>
      <c r="J371" s="2">
        <v>38.72</v>
      </c>
      <c r="K371" s="2">
        <v>241719.28</v>
      </c>
    </row>
    <row r="372" spans="1:11" x14ac:dyDescent="0.25">
      <c r="A372" s="22">
        <v>44847</v>
      </c>
      <c r="B372" s="27">
        <f>Movimientos_Actinver[[#This Row],[DATE]]</f>
        <v>44847</v>
      </c>
      <c r="C372" s="23">
        <v>0.40555555555555556</v>
      </c>
      <c r="D372" s="2" t="s">
        <v>1630</v>
      </c>
      <c r="E372" s="2" t="s">
        <v>1604</v>
      </c>
      <c r="F372" s="2">
        <v>500</v>
      </c>
      <c r="G372" s="2">
        <v>127.53</v>
      </c>
      <c r="H372" s="2">
        <f>Movimientos_Actinver[[#This Row],[TITLES]]*Movimientos_Actinver[[#This Row],[VALUE]]</f>
        <v>63765</v>
      </c>
      <c r="I372" s="2">
        <v>63.77</v>
      </c>
      <c r="J372" s="2">
        <v>10.199999999999999</v>
      </c>
      <c r="K372" s="2">
        <v>63838.97</v>
      </c>
    </row>
    <row r="373" spans="1:11" x14ac:dyDescent="0.25">
      <c r="A373" s="22">
        <v>44847</v>
      </c>
      <c r="B373" s="27">
        <f>Movimientos_Actinver[[#This Row],[DATE]]</f>
        <v>44847</v>
      </c>
      <c r="C373" s="23">
        <v>0.43125000000000002</v>
      </c>
      <c r="D373" s="2" t="s">
        <v>1630</v>
      </c>
      <c r="E373" s="2" t="s">
        <v>1604</v>
      </c>
      <c r="F373" s="2">
        <v>2</v>
      </c>
      <c r="G373" s="2">
        <v>162</v>
      </c>
      <c r="H373" s="2">
        <f>Movimientos_Actinver[[#This Row],[TITLES]]*Movimientos_Actinver[[#This Row],[VALUE]]</f>
        <v>324</v>
      </c>
      <c r="I373" s="2">
        <v>0.32</v>
      </c>
      <c r="J373" s="2">
        <v>0.05</v>
      </c>
      <c r="K373" s="2">
        <v>324.38</v>
      </c>
    </row>
    <row r="374" spans="1:11" x14ac:dyDescent="0.25">
      <c r="A374" s="22">
        <v>44847</v>
      </c>
      <c r="B374" s="27">
        <f>Movimientos_Actinver[[#This Row],[DATE]]</f>
        <v>44847</v>
      </c>
      <c r="C374" s="23">
        <v>0.43125000000000002</v>
      </c>
      <c r="D374" s="2" t="s">
        <v>1630</v>
      </c>
      <c r="E374" s="2" t="s">
        <v>1604</v>
      </c>
      <c r="F374" s="2">
        <v>10</v>
      </c>
      <c r="G374" s="2">
        <v>162</v>
      </c>
      <c r="H374" s="2">
        <f>Movimientos_Actinver[[#This Row],[TITLES]]*Movimientos_Actinver[[#This Row],[VALUE]]</f>
        <v>1620</v>
      </c>
      <c r="I374" s="2">
        <v>1.62</v>
      </c>
      <c r="J374" s="2">
        <v>0.26</v>
      </c>
      <c r="K374" s="2">
        <v>1621.88</v>
      </c>
    </row>
    <row r="375" spans="1:11" x14ac:dyDescent="0.25">
      <c r="A375" s="22">
        <v>44847</v>
      </c>
      <c r="B375" s="27">
        <f>Movimientos_Actinver[[#This Row],[DATE]]</f>
        <v>44847</v>
      </c>
      <c r="C375" s="23">
        <v>0.43125000000000002</v>
      </c>
      <c r="D375" s="2" t="s">
        <v>1630</v>
      </c>
      <c r="E375" s="2" t="s">
        <v>1604</v>
      </c>
      <c r="F375" s="2">
        <v>45</v>
      </c>
      <c r="G375" s="2">
        <v>162</v>
      </c>
      <c r="H375" s="2">
        <f>Movimientos_Actinver[[#This Row],[TITLES]]*Movimientos_Actinver[[#This Row],[VALUE]]</f>
        <v>7290</v>
      </c>
      <c r="I375" s="2">
        <v>7.29</v>
      </c>
      <c r="J375" s="2">
        <v>1.17</v>
      </c>
      <c r="K375" s="2">
        <v>7298.46</v>
      </c>
    </row>
    <row r="376" spans="1:11" x14ac:dyDescent="0.25">
      <c r="A376" s="22">
        <v>44847</v>
      </c>
      <c r="B376" s="27">
        <f>Movimientos_Actinver[[#This Row],[DATE]]</f>
        <v>44847</v>
      </c>
      <c r="C376" s="23">
        <v>0.43125000000000002</v>
      </c>
      <c r="D376" s="2" t="s">
        <v>1630</v>
      </c>
      <c r="E376" s="2" t="s">
        <v>1604</v>
      </c>
      <c r="F376" s="2">
        <v>80</v>
      </c>
      <c r="G376" s="2">
        <v>162.99</v>
      </c>
      <c r="H376" s="2">
        <f>Movimientos_Actinver[[#This Row],[TITLES]]*Movimientos_Actinver[[#This Row],[VALUE]]</f>
        <v>13039.2</v>
      </c>
      <c r="I376" s="2">
        <v>13.04</v>
      </c>
      <c r="J376" s="2">
        <v>2.09</v>
      </c>
      <c r="K376" s="2">
        <v>13054.33</v>
      </c>
    </row>
    <row r="377" spans="1:11" x14ac:dyDescent="0.25">
      <c r="A377" s="22">
        <v>44847</v>
      </c>
      <c r="B377" s="27">
        <f>Movimientos_Actinver[[#This Row],[DATE]]</f>
        <v>44847</v>
      </c>
      <c r="C377" s="23">
        <v>0.43125000000000002</v>
      </c>
      <c r="D377" s="2" t="s">
        <v>1630</v>
      </c>
      <c r="E377" s="2" t="s">
        <v>1604</v>
      </c>
      <c r="F377" s="2">
        <v>100</v>
      </c>
      <c r="G377" s="2">
        <v>162.99</v>
      </c>
      <c r="H377" s="2">
        <f>Movimientos_Actinver[[#This Row],[TITLES]]*Movimientos_Actinver[[#This Row],[VALUE]]</f>
        <v>16299</v>
      </c>
      <c r="I377" s="2">
        <v>16.3</v>
      </c>
      <c r="J377" s="2">
        <v>2.61</v>
      </c>
      <c r="K377" s="2">
        <v>16317.91</v>
      </c>
    </row>
    <row r="378" spans="1:11" x14ac:dyDescent="0.25">
      <c r="A378" s="22">
        <v>44847</v>
      </c>
      <c r="B378" s="27">
        <f>Movimientos_Actinver[[#This Row],[DATE]]</f>
        <v>44847</v>
      </c>
      <c r="C378" s="23">
        <v>0.43125000000000002</v>
      </c>
      <c r="D378" s="2" t="s">
        <v>1630</v>
      </c>
      <c r="E378" s="2" t="s">
        <v>1604</v>
      </c>
      <c r="F378" s="2">
        <v>2163</v>
      </c>
      <c r="G378" s="2">
        <v>162.99</v>
      </c>
      <c r="H378" s="2">
        <f>Movimientos_Actinver[[#This Row],[TITLES]]*Movimientos_Actinver[[#This Row],[VALUE]]</f>
        <v>352547.37</v>
      </c>
      <c r="I378" s="2">
        <v>352.55</v>
      </c>
      <c r="J378" s="2">
        <v>56.41</v>
      </c>
      <c r="K378" s="2">
        <v>352956.32</v>
      </c>
    </row>
    <row r="379" spans="1:11" x14ac:dyDescent="0.25">
      <c r="A379" s="22">
        <v>44847</v>
      </c>
      <c r="B379" s="27">
        <f>Movimientos_Actinver[[#This Row],[DATE]]</f>
        <v>44847</v>
      </c>
      <c r="C379" s="23">
        <v>0.45</v>
      </c>
      <c r="D379" s="2" t="s">
        <v>1610</v>
      </c>
      <c r="E379" s="2" t="s">
        <v>1604</v>
      </c>
      <c r="F379" s="2">
        <v>1</v>
      </c>
      <c r="G379" s="2">
        <v>377</v>
      </c>
      <c r="H379" s="2">
        <f>Movimientos_Actinver[[#This Row],[TITLES]]*Movimientos_Actinver[[#This Row],[VALUE]]</f>
        <v>377</v>
      </c>
      <c r="I379" s="2">
        <v>0.38</v>
      </c>
      <c r="J379" s="2">
        <v>0.06</v>
      </c>
      <c r="K379" s="2">
        <v>377.44</v>
      </c>
    </row>
    <row r="380" spans="1:11" x14ac:dyDescent="0.25">
      <c r="A380" s="22">
        <v>44847</v>
      </c>
      <c r="B380" s="27">
        <f>Movimientos_Actinver[[#This Row],[DATE]]</f>
        <v>44847</v>
      </c>
      <c r="C380" s="23">
        <v>0.45</v>
      </c>
      <c r="D380" s="2" t="s">
        <v>1610</v>
      </c>
      <c r="E380" s="2" t="s">
        <v>1604</v>
      </c>
      <c r="F380" s="2">
        <v>20</v>
      </c>
      <c r="G380" s="2">
        <v>375.12</v>
      </c>
      <c r="H380" s="2">
        <f>Movimientos_Actinver[[#This Row],[TITLES]]*Movimientos_Actinver[[#This Row],[VALUE]]</f>
        <v>7502.4</v>
      </c>
      <c r="I380" s="2">
        <v>7.5</v>
      </c>
      <c r="J380" s="2">
        <v>1.2</v>
      </c>
      <c r="K380" s="2">
        <v>7511.1</v>
      </c>
    </row>
    <row r="381" spans="1:11" x14ac:dyDescent="0.25">
      <c r="A381" s="22">
        <v>44847</v>
      </c>
      <c r="B381" s="27">
        <f>Movimientos_Actinver[[#This Row],[DATE]]</f>
        <v>44847</v>
      </c>
      <c r="C381" s="23">
        <v>0.45</v>
      </c>
      <c r="D381" s="2" t="s">
        <v>1610</v>
      </c>
      <c r="E381" s="2" t="s">
        <v>1604</v>
      </c>
      <c r="F381" s="2">
        <v>71</v>
      </c>
      <c r="G381" s="2">
        <v>377</v>
      </c>
      <c r="H381" s="2">
        <f>Movimientos_Actinver[[#This Row],[TITLES]]*Movimientos_Actinver[[#This Row],[VALUE]]</f>
        <v>26767</v>
      </c>
      <c r="I381" s="2">
        <v>26.77</v>
      </c>
      <c r="J381" s="2">
        <v>4.28</v>
      </c>
      <c r="K381" s="2">
        <v>26798.05</v>
      </c>
    </row>
    <row r="382" spans="1:11" x14ac:dyDescent="0.25">
      <c r="A382" s="22">
        <v>44847</v>
      </c>
      <c r="B382" s="27">
        <f>Movimientos_Actinver[[#This Row],[DATE]]</f>
        <v>44847</v>
      </c>
      <c r="C382" s="23">
        <v>0.45</v>
      </c>
      <c r="D382" s="2" t="s">
        <v>1610</v>
      </c>
      <c r="E382" s="2" t="s">
        <v>1604</v>
      </c>
      <c r="F382" s="2">
        <v>908</v>
      </c>
      <c r="G382" s="2">
        <v>375.12</v>
      </c>
      <c r="H382" s="2">
        <f>Movimientos_Actinver[[#This Row],[TITLES]]*Movimientos_Actinver[[#This Row],[VALUE]]</f>
        <v>340608.96</v>
      </c>
      <c r="I382" s="2">
        <v>340.61</v>
      </c>
      <c r="J382" s="2">
        <v>54.5</v>
      </c>
      <c r="K382" s="2">
        <v>341004.07</v>
      </c>
    </row>
    <row r="383" spans="1:11" x14ac:dyDescent="0.25">
      <c r="A383" s="22">
        <v>44847</v>
      </c>
      <c r="B383" s="27">
        <f>Movimientos_Actinver[[#This Row],[DATE]]</f>
        <v>44847</v>
      </c>
      <c r="C383" s="23">
        <v>0.45069444444444445</v>
      </c>
      <c r="D383" s="2" t="s">
        <v>1623</v>
      </c>
      <c r="E383" s="2" t="s">
        <v>1624</v>
      </c>
      <c r="F383" s="2">
        <v>1</v>
      </c>
      <c r="G383" s="2">
        <v>1405</v>
      </c>
      <c r="H383" s="2">
        <f>Movimientos_Actinver[[#This Row],[TITLES]]*Movimientos_Actinver[[#This Row],[VALUE]]</f>
        <v>1405</v>
      </c>
      <c r="I383" s="2">
        <v>1.41</v>
      </c>
      <c r="J383" s="2">
        <v>0.22</v>
      </c>
      <c r="K383" s="2">
        <v>1403.37</v>
      </c>
    </row>
    <row r="384" spans="1:11" x14ac:dyDescent="0.25">
      <c r="A384" s="22">
        <v>44847</v>
      </c>
      <c r="B384" s="27">
        <f>Movimientos_Actinver[[#This Row],[DATE]]</f>
        <v>44847</v>
      </c>
      <c r="C384" s="23">
        <v>0.45069444444444445</v>
      </c>
      <c r="D384" s="2" t="s">
        <v>1623</v>
      </c>
      <c r="E384" s="2" t="s">
        <v>1624</v>
      </c>
      <c r="F384" s="2">
        <v>1</v>
      </c>
      <c r="G384" s="2">
        <v>1419</v>
      </c>
      <c r="H384" s="2">
        <f>Movimientos_Actinver[[#This Row],[TITLES]]*Movimientos_Actinver[[#This Row],[VALUE]]</f>
        <v>1419</v>
      </c>
      <c r="I384" s="2">
        <v>1.42</v>
      </c>
      <c r="J384" s="2">
        <v>0.23</v>
      </c>
      <c r="K384" s="2">
        <v>1417.35</v>
      </c>
    </row>
    <row r="385" spans="1:11" x14ac:dyDescent="0.25">
      <c r="A385" s="22">
        <v>44847</v>
      </c>
      <c r="B385" s="27">
        <f>Movimientos_Actinver[[#This Row],[DATE]]</f>
        <v>44847</v>
      </c>
      <c r="C385" s="23">
        <v>0.45069444444444445</v>
      </c>
      <c r="D385" s="2" t="s">
        <v>1623</v>
      </c>
      <c r="E385" s="2" t="s">
        <v>1624</v>
      </c>
      <c r="F385" s="2">
        <v>2</v>
      </c>
      <c r="G385" s="2">
        <v>1405</v>
      </c>
      <c r="H385" s="2">
        <f>Movimientos_Actinver[[#This Row],[TITLES]]*Movimientos_Actinver[[#This Row],[VALUE]]</f>
        <v>2810</v>
      </c>
      <c r="I385" s="2">
        <v>2.81</v>
      </c>
      <c r="J385" s="2">
        <v>0.45</v>
      </c>
      <c r="K385" s="2">
        <v>2806.74</v>
      </c>
    </row>
    <row r="386" spans="1:11" x14ac:dyDescent="0.25">
      <c r="A386" s="22">
        <v>44847</v>
      </c>
      <c r="B386" s="27">
        <f>Movimientos_Actinver[[#This Row],[DATE]]</f>
        <v>44847</v>
      </c>
      <c r="C386" s="23">
        <v>0.45069444444444445</v>
      </c>
      <c r="D386" s="2" t="s">
        <v>1623</v>
      </c>
      <c r="E386" s="2" t="s">
        <v>1624</v>
      </c>
      <c r="F386" s="2">
        <v>6</v>
      </c>
      <c r="G386" s="2">
        <v>1410</v>
      </c>
      <c r="H386" s="2">
        <f>Movimientos_Actinver[[#This Row],[TITLES]]*Movimientos_Actinver[[#This Row],[VALUE]]</f>
        <v>8460</v>
      </c>
      <c r="I386" s="2">
        <v>8.4600000000000009</v>
      </c>
      <c r="J386" s="2">
        <v>1.35</v>
      </c>
      <c r="K386" s="2">
        <v>8450.19</v>
      </c>
    </row>
    <row r="387" spans="1:11" x14ac:dyDescent="0.25">
      <c r="A387" s="22">
        <v>44847</v>
      </c>
      <c r="B387" s="27">
        <f>Movimientos_Actinver[[#This Row],[DATE]]</f>
        <v>44847</v>
      </c>
      <c r="C387" s="23">
        <v>0.45069444444444445</v>
      </c>
      <c r="D387" s="2" t="s">
        <v>1623</v>
      </c>
      <c r="E387" s="2" t="s">
        <v>1624</v>
      </c>
      <c r="F387" s="2">
        <v>10</v>
      </c>
      <c r="G387" s="2">
        <v>1405</v>
      </c>
      <c r="H387" s="2">
        <f>Movimientos_Actinver[[#This Row],[TITLES]]*Movimientos_Actinver[[#This Row],[VALUE]]</f>
        <v>14050</v>
      </c>
      <c r="I387" s="2">
        <v>14.05</v>
      </c>
      <c r="J387" s="2">
        <v>2.25</v>
      </c>
      <c r="K387" s="2">
        <v>14033.7</v>
      </c>
    </row>
    <row r="388" spans="1:11" x14ac:dyDescent="0.25">
      <c r="A388" s="22">
        <v>44847</v>
      </c>
      <c r="B388" s="27">
        <f>Movimientos_Actinver[[#This Row],[DATE]]</f>
        <v>44847</v>
      </c>
      <c r="C388" s="23">
        <v>0.45069444444444445</v>
      </c>
      <c r="D388" s="2" t="s">
        <v>1623</v>
      </c>
      <c r="E388" s="2" t="s">
        <v>1624</v>
      </c>
      <c r="F388" s="2">
        <v>39</v>
      </c>
      <c r="G388" s="2">
        <v>1429.99</v>
      </c>
      <c r="H388" s="2">
        <f>Movimientos_Actinver[[#This Row],[TITLES]]*Movimientos_Actinver[[#This Row],[VALUE]]</f>
        <v>55769.61</v>
      </c>
      <c r="I388" s="2">
        <v>55.77</v>
      </c>
      <c r="J388" s="2">
        <v>8.92</v>
      </c>
      <c r="K388" s="2">
        <v>55704.92</v>
      </c>
    </row>
    <row r="389" spans="1:11" x14ac:dyDescent="0.25">
      <c r="A389" s="22">
        <v>44847</v>
      </c>
      <c r="B389" s="27">
        <f>Movimientos_Actinver[[#This Row],[DATE]]</f>
        <v>44847</v>
      </c>
      <c r="C389" s="23">
        <v>0.4597222222222222</v>
      </c>
      <c r="D389" s="2" t="s">
        <v>1627</v>
      </c>
      <c r="E389" s="2" t="s">
        <v>1624</v>
      </c>
      <c r="F389" s="2">
        <v>33</v>
      </c>
      <c r="G389" s="2">
        <v>1092</v>
      </c>
      <c r="H389" s="2">
        <f>Movimientos_Actinver[[#This Row],[TITLES]]*Movimientos_Actinver[[#This Row],[VALUE]]</f>
        <v>36036</v>
      </c>
      <c r="I389" s="2">
        <v>36.04</v>
      </c>
      <c r="J389" s="2">
        <v>5.77</v>
      </c>
      <c r="K389" s="2">
        <v>35994.199999999997</v>
      </c>
    </row>
    <row r="390" spans="1:11" x14ac:dyDescent="0.25">
      <c r="A390" s="22">
        <v>44847</v>
      </c>
      <c r="B390" s="27">
        <f>Movimientos_Actinver[[#This Row],[DATE]]</f>
        <v>44847</v>
      </c>
      <c r="C390" s="23">
        <v>0.4597222222222222</v>
      </c>
      <c r="D390" s="2" t="s">
        <v>1627</v>
      </c>
      <c r="E390" s="2" t="s">
        <v>1624</v>
      </c>
      <c r="F390" s="2">
        <v>77</v>
      </c>
      <c r="G390" s="2">
        <v>1092</v>
      </c>
      <c r="H390" s="2">
        <f>Movimientos_Actinver[[#This Row],[TITLES]]*Movimientos_Actinver[[#This Row],[VALUE]]</f>
        <v>84084</v>
      </c>
      <c r="I390" s="2">
        <v>84.08</v>
      </c>
      <c r="J390" s="2">
        <v>13.45</v>
      </c>
      <c r="K390" s="2">
        <v>83986.46</v>
      </c>
    </row>
    <row r="391" spans="1:11" x14ac:dyDescent="0.25">
      <c r="A391" s="22"/>
      <c r="B391" s="27">
        <f>Movimientos_Actinver[[#This Row],[DATE]]</f>
        <v>0</v>
      </c>
      <c r="C391" s="23"/>
      <c r="D391" s="2" t="s">
        <v>1622</v>
      </c>
      <c r="E391" s="2" t="s">
        <v>1</v>
      </c>
      <c r="F391" s="2"/>
      <c r="G391" s="2"/>
      <c r="H391" s="2">
        <f>Movimientos_Actinver[[#This Row],[TITLES]]*Movimientos_Actinver[[#This Row],[VALUE]]</f>
        <v>0</v>
      </c>
      <c r="I391" s="2"/>
      <c r="J391" s="2"/>
      <c r="K391" s="2"/>
    </row>
    <row r="392" spans="1:11" x14ac:dyDescent="0.25">
      <c r="A392" s="22">
        <v>44844</v>
      </c>
      <c r="B392" s="27">
        <f>Movimientos_Actinver[[#This Row],[DATE]]</f>
        <v>44844</v>
      </c>
      <c r="C392" s="23">
        <v>0.3611111111111111</v>
      </c>
      <c r="D392" s="2" t="s">
        <v>1623</v>
      </c>
      <c r="E392" s="2" t="s">
        <v>1604</v>
      </c>
      <c r="F392" s="2">
        <v>6</v>
      </c>
      <c r="G392" s="2">
        <v>1340</v>
      </c>
      <c r="H392" s="2">
        <f>Movimientos_Actinver[[#This Row],[TITLES]]*Movimientos_Actinver[[#This Row],[VALUE]]</f>
        <v>8040</v>
      </c>
      <c r="I392" s="2">
        <v>8.0399999999999991</v>
      </c>
      <c r="J392" s="2">
        <v>1.29</v>
      </c>
      <c r="K392" s="2">
        <v>8049.33</v>
      </c>
    </row>
    <row r="393" spans="1:11" x14ac:dyDescent="0.25">
      <c r="A393" s="22">
        <v>44844</v>
      </c>
      <c r="B393" s="27">
        <f>Movimientos_Actinver[[#This Row],[DATE]]</f>
        <v>44844</v>
      </c>
      <c r="C393" s="23">
        <v>0.3611111111111111</v>
      </c>
      <c r="D393" s="2" t="s">
        <v>1623</v>
      </c>
      <c r="E393" s="2" t="s">
        <v>1604</v>
      </c>
      <c r="F393" s="2">
        <v>100</v>
      </c>
      <c r="G393" s="2">
        <v>1334.14</v>
      </c>
      <c r="H393" s="2">
        <f>Movimientos_Actinver[[#This Row],[TITLES]]*Movimientos_Actinver[[#This Row],[VALUE]]</f>
        <v>133414</v>
      </c>
      <c r="I393" s="2">
        <v>133.41</v>
      </c>
      <c r="J393" s="2">
        <v>21.35</v>
      </c>
      <c r="K393" s="2">
        <v>133568.76</v>
      </c>
    </row>
    <row r="394" spans="1:11" x14ac:dyDescent="0.25">
      <c r="A394" s="22">
        <v>44844</v>
      </c>
      <c r="B394" s="27">
        <f>Movimientos_Actinver[[#This Row],[DATE]]</f>
        <v>44844</v>
      </c>
      <c r="C394" s="23">
        <v>0.36180555555555555</v>
      </c>
      <c r="D394" s="2" t="s">
        <v>1627</v>
      </c>
      <c r="E394" s="2" t="s">
        <v>1604</v>
      </c>
      <c r="F394" s="2">
        <v>410</v>
      </c>
      <c r="G394" s="2">
        <v>1061</v>
      </c>
      <c r="H394" s="2">
        <f>Movimientos_Actinver[[#This Row],[TITLES]]*Movimientos_Actinver[[#This Row],[VALUE]]</f>
        <v>435010</v>
      </c>
      <c r="I394" s="2">
        <v>435.01</v>
      </c>
      <c r="J394" s="2">
        <v>69.599999999999994</v>
      </c>
      <c r="K394" s="2">
        <v>435514.61</v>
      </c>
    </row>
    <row r="395" spans="1:11" x14ac:dyDescent="0.25">
      <c r="A395" s="22">
        <v>44844</v>
      </c>
      <c r="B395" s="27">
        <f>Movimientos_Actinver[[#This Row],[DATE]]</f>
        <v>44844</v>
      </c>
      <c r="C395" s="23">
        <v>0.38611111111111113</v>
      </c>
      <c r="D395" s="2" t="s">
        <v>1623</v>
      </c>
      <c r="E395" s="2" t="s">
        <v>1604</v>
      </c>
      <c r="F395" s="2">
        <v>47</v>
      </c>
      <c r="G395" s="2">
        <v>1382</v>
      </c>
      <c r="H395" s="2">
        <f>Movimientos_Actinver[[#This Row],[TITLES]]*Movimientos_Actinver[[#This Row],[VALUE]]</f>
        <v>64954</v>
      </c>
      <c r="I395" s="2">
        <v>64.95</v>
      </c>
      <c r="J395" s="2">
        <v>10.39</v>
      </c>
      <c r="K395" s="2">
        <v>65029.35</v>
      </c>
    </row>
    <row r="396" spans="1:11" x14ac:dyDescent="0.25">
      <c r="A396" s="22">
        <v>44844</v>
      </c>
      <c r="B396" s="27">
        <f>Movimientos_Actinver[[#This Row],[DATE]]</f>
        <v>44844</v>
      </c>
      <c r="C396" s="23">
        <v>0.38611111111111113</v>
      </c>
      <c r="D396" s="2" t="s">
        <v>1623</v>
      </c>
      <c r="E396" s="2" t="s">
        <v>1604</v>
      </c>
      <c r="F396" s="2">
        <v>78</v>
      </c>
      <c r="G396" s="2">
        <v>1385</v>
      </c>
      <c r="H396" s="2">
        <f>Movimientos_Actinver[[#This Row],[TITLES]]*Movimientos_Actinver[[#This Row],[VALUE]]</f>
        <v>108030</v>
      </c>
      <c r="I396" s="2">
        <v>108.03</v>
      </c>
      <c r="J396" s="2">
        <v>17.28</v>
      </c>
      <c r="K396" s="2">
        <v>108155.31</v>
      </c>
    </row>
    <row r="397" spans="1:11" x14ac:dyDescent="0.25">
      <c r="A397" s="22">
        <v>44844</v>
      </c>
      <c r="B397" s="27">
        <f>Movimientos_Actinver[[#This Row],[DATE]]</f>
        <v>44844</v>
      </c>
      <c r="C397" s="23">
        <v>0.38611111111111113</v>
      </c>
      <c r="D397" s="2" t="s">
        <v>1623</v>
      </c>
      <c r="E397" s="2" t="s">
        <v>1604</v>
      </c>
      <c r="F397" s="2">
        <v>115</v>
      </c>
      <c r="G397" s="2">
        <v>1385</v>
      </c>
      <c r="H397" s="2">
        <f>Movimientos_Actinver[[#This Row],[TITLES]]*Movimientos_Actinver[[#This Row],[VALUE]]</f>
        <v>159275</v>
      </c>
      <c r="I397" s="2">
        <v>159.28</v>
      </c>
      <c r="J397" s="2">
        <v>25.48</v>
      </c>
      <c r="K397" s="2">
        <v>159459.76</v>
      </c>
    </row>
    <row r="398" spans="1:11" x14ac:dyDescent="0.25">
      <c r="A398" s="22">
        <v>44844</v>
      </c>
      <c r="B398" s="27">
        <f>Movimientos_Actinver[[#This Row],[DATE]]</f>
        <v>44844</v>
      </c>
      <c r="C398" s="23">
        <v>0.4375</v>
      </c>
      <c r="D398" s="2" t="s">
        <v>1628</v>
      </c>
      <c r="E398" s="2" t="s">
        <v>1604</v>
      </c>
      <c r="F398" s="2">
        <v>1</v>
      </c>
      <c r="G398" s="2">
        <v>291</v>
      </c>
      <c r="H398" s="2">
        <f>Movimientos_Actinver[[#This Row],[TITLES]]*Movimientos_Actinver[[#This Row],[VALUE]]</f>
        <v>291</v>
      </c>
      <c r="I398" s="2">
        <v>0.28999999999999998</v>
      </c>
      <c r="J398" s="2">
        <v>0.05</v>
      </c>
      <c r="K398" s="2">
        <v>291.33999999999997</v>
      </c>
    </row>
    <row r="399" spans="1:11" x14ac:dyDescent="0.25">
      <c r="A399" s="22">
        <v>44844</v>
      </c>
      <c r="B399" s="27">
        <f>Movimientos_Actinver[[#This Row],[DATE]]</f>
        <v>44844</v>
      </c>
      <c r="C399" s="23">
        <v>0.4375</v>
      </c>
      <c r="D399" s="2" t="s">
        <v>1628</v>
      </c>
      <c r="E399" s="2" t="s">
        <v>1604</v>
      </c>
      <c r="F399" s="2">
        <v>1</v>
      </c>
      <c r="G399" s="2">
        <v>291</v>
      </c>
      <c r="H399" s="2">
        <f>Movimientos_Actinver[[#This Row],[TITLES]]*Movimientos_Actinver[[#This Row],[VALUE]]</f>
        <v>291</v>
      </c>
      <c r="I399" s="2">
        <v>0.28999999999999998</v>
      </c>
      <c r="J399" s="2">
        <v>0.05</v>
      </c>
      <c r="K399" s="2">
        <v>291.33999999999997</v>
      </c>
    </row>
    <row r="400" spans="1:11" x14ac:dyDescent="0.25">
      <c r="A400" s="22">
        <v>44844</v>
      </c>
      <c r="B400" s="27">
        <f>Movimientos_Actinver[[#This Row],[DATE]]</f>
        <v>44844</v>
      </c>
      <c r="C400" s="23">
        <v>0.4375</v>
      </c>
      <c r="D400" s="2" t="s">
        <v>1628</v>
      </c>
      <c r="E400" s="2" t="s">
        <v>1604</v>
      </c>
      <c r="F400" s="2">
        <v>1</v>
      </c>
      <c r="G400" s="2">
        <v>294</v>
      </c>
      <c r="H400" s="2">
        <f>Movimientos_Actinver[[#This Row],[TITLES]]*Movimientos_Actinver[[#This Row],[VALUE]]</f>
        <v>294</v>
      </c>
      <c r="I400" s="2">
        <v>0.28999999999999998</v>
      </c>
      <c r="J400" s="2">
        <v>0.05</v>
      </c>
      <c r="K400" s="2">
        <v>294.33999999999997</v>
      </c>
    </row>
    <row r="401" spans="1:11" x14ac:dyDescent="0.25">
      <c r="A401" s="22">
        <v>44844</v>
      </c>
      <c r="B401" s="27">
        <f>Movimientos_Actinver[[#This Row],[DATE]]</f>
        <v>44844</v>
      </c>
      <c r="C401" s="23">
        <v>0.4375</v>
      </c>
      <c r="D401" s="2" t="s">
        <v>1628</v>
      </c>
      <c r="E401" s="2" t="s">
        <v>1604</v>
      </c>
      <c r="F401" s="2">
        <v>3</v>
      </c>
      <c r="G401" s="2">
        <v>293.2</v>
      </c>
      <c r="H401" s="2">
        <f>Movimientos_Actinver[[#This Row],[TITLES]]*Movimientos_Actinver[[#This Row],[VALUE]]</f>
        <v>879.59999999999991</v>
      </c>
      <c r="I401" s="2">
        <v>0.88</v>
      </c>
      <c r="J401" s="2">
        <v>0.14000000000000001</v>
      </c>
      <c r="K401" s="2">
        <v>880.62</v>
      </c>
    </row>
    <row r="402" spans="1:11" x14ac:dyDescent="0.25">
      <c r="A402" s="22">
        <v>44844</v>
      </c>
      <c r="B402" s="27">
        <f>Movimientos_Actinver[[#This Row],[DATE]]</f>
        <v>44844</v>
      </c>
      <c r="C402" s="23">
        <v>0.4375</v>
      </c>
      <c r="D402" s="2" t="s">
        <v>1628</v>
      </c>
      <c r="E402" s="2" t="s">
        <v>1604</v>
      </c>
      <c r="F402" s="2">
        <v>5</v>
      </c>
      <c r="G402" s="2">
        <v>295</v>
      </c>
      <c r="H402" s="2">
        <f>Movimientos_Actinver[[#This Row],[TITLES]]*Movimientos_Actinver[[#This Row],[VALUE]]</f>
        <v>1475</v>
      </c>
      <c r="I402" s="2">
        <v>1.48</v>
      </c>
      <c r="J402" s="2">
        <v>0.24</v>
      </c>
      <c r="K402" s="2">
        <v>1476.71</v>
      </c>
    </row>
    <row r="403" spans="1:11" x14ac:dyDescent="0.25">
      <c r="A403" s="22">
        <v>44844</v>
      </c>
      <c r="B403" s="27">
        <f>Movimientos_Actinver[[#This Row],[DATE]]</f>
        <v>44844</v>
      </c>
      <c r="C403" s="23">
        <v>0.4375</v>
      </c>
      <c r="D403" s="2" t="s">
        <v>1628</v>
      </c>
      <c r="E403" s="2" t="s">
        <v>1604</v>
      </c>
      <c r="F403" s="2">
        <v>9</v>
      </c>
      <c r="G403" s="2">
        <v>290</v>
      </c>
      <c r="H403" s="2">
        <f>Movimientos_Actinver[[#This Row],[TITLES]]*Movimientos_Actinver[[#This Row],[VALUE]]</f>
        <v>2610</v>
      </c>
      <c r="I403" s="2">
        <v>2.61</v>
      </c>
      <c r="J403" s="2">
        <v>0.42</v>
      </c>
      <c r="K403" s="2">
        <v>2613.0300000000002</v>
      </c>
    </row>
    <row r="404" spans="1:11" x14ac:dyDescent="0.25">
      <c r="A404" s="22">
        <v>44844</v>
      </c>
      <c r="B404" s="27">
        <f>Movimientos_Actinver[[#This Row],[DATE]]</f>
        <v>44844</v>
      </c>
      <c r="C404" s="23">
        <v>0.4375</v>
      </c>
      <c r="D404" s="2" t="s">
        <v>1628</v>
      </c>
      <c r="E404" s="2" t="s">
        <v>1604</v>
      </c>
      <c r="F404" s="2">
        <v>45</v>
      </c>
      <c r="G404" s="2">
        <v>291.02</v>
      </c>
      <c r="H404" s="2">
        <f>Movimientos_Actinver[[#This Row],[TITLES]]*Movimientos_Actinver[[#This Row],[VALUE]]</f>
        <v>13095.9</v>
      </c>
      <c r="I404" s="2">
        <v>13.1</v>
      </c>
      <c r="J404" s="2">
        <v>2.1</v>
      </c>
      <c r="K404" s="2">
        <v>13111.09</v>
      </c>
    </row>
    <row r="405" spans="1:11" x14ac:dyDescent="0.25">
      <c r="A405" s="22">
        <v>44844</v>
      </c>
      <c r="B405" s="27">
        <f>Movimientos_Actinver[[#This Row],[DATE]]</f>
        <v>44844</v>
      </c>
      <c r="C405" s="23">
        <v>0.43819444444444444</v>
      </c>
      <c r="D405" s="2" t="s">
        <v>1626</v>
      </c>
      <c r="E405" s="2" t="s">
        <v>1604</v>
      </c>
      <c r="F405" s="2">
        <v>2</v>
      </c>
      <c r="G405" s="2">
        <v>561.99</v>
      </c>
      <c r="H405" s="2">
        <f>Movimientos_Actinver[[#This Row],[TITLES]]*Movimientos_Actinver[[#This Row],[VALUE]]</f>
        <v>1123.98</v>
      </c>
      <c r="I405" s="2">
        <v>1.1200000000000001</v>
      </c>
      <c r="J405" s="2">
        <v>0.18</v>
      </c>
      <c r="K405" s="2">
        <v>1125.28</v>
      </c>
    </row>
    <row r="406" spans="1:11" x14ac:dyDescent="0.25">
      <c r="A406" s="22">
        <v>44844</v>
      </c>
      <c r="B406" s="27">
        <f>Movimientos_Actinver[[#This Row],[DATE]]</f>
        <v>44844</v>
      </c>
      <c r="C406" s="23">
        <v>0.43819444444444444</v>
      </c>
      <c r="D406" s="2" t="s">
        <v>1626</v>
      </c>
      <c r="E406" s="2" t="s">
        <v>1604</v>
      </c>
      <c r="F406" s="2">
        <v>6</v>
      </c>
      <c r="G406" s="2">
        <v>563</v>
      </c>
      <c r="H406" s="2">
        <f>Movimientos_Actinver[[#This Row],[TITLES]]*Movimientos_Actinver[[#This Row],[VALUE]]</f>
        <v>3378</v>
      </c>
      <c r="I406" s="2">
        <v>3.38</v>
      </c>
      <c r="J406" s="2">
        <v>0.54</v>
      </c>
      <c r="K406" s="2">
        <v>3381.92</v>
      </c>
    </row>
    <row r="407" spans="1:11" x14ac:dyDescent="0.25">
      <c r="A407" s="22">
        <v>44844</v>
      </c>
      <c r="B407" s="27">
        <f>Movimientos_Actinver[[#This Row],[DATE]]</f>
        <v>44844</v>
      </c>
      <c r="C407" s="23">
        <v>0.43819444444444444</v>
      </c>
      <c r="D407" s="2" t="s">
        <v>1626</v>
      </c>
      <c r="E407" s="2" t="s">
        <v>1604</v>
      </c>
      <c r="F407" s="2">
        <v>7</v>
      </c>
      <c r="G407" s="2">
        <v>566</v>
      </c>
      <c r="H407" s="2">
        <f>Movimientos_Actinver[[#This Row],[TITLES]]*Movimientos_Actinver[[#This Row],[VALUE]]</f>
        <v>3962</v>
      </c>
      <c r="I407" s="2">
        <v>3.96</v>
      </c>
      <c r="J407" s="2">
        <v>0.63</v>
      </c>
      <c r="K407" s="2">
        <v>3966.6</v>
      </c>
    </row>
    <row r="408" spans="1:11" x14ac:dyDescent="0.25">
      <c r="A408" s="22">
        <v>44844</v>
      </c>
      <c r="B408" s="27">
        <f>Movimientos_Actinver[[#This Row],[DATE]]</f>
        <v>44844</v>
      </c>
      <c r="C408" s="23">
        <v>0.43819444444444444</v>
      </c>
      <c r="D408" s="2" t="s">
        <v>1626</v>
      </c>
      <c r="E408" s="2" t="s">
        <v>1604</v>
      </c>
      <c r="F408" s="2">
        <v>20</v>
      </c>
      <c r="G408" s="2">
        <v>568.5</v>
      </c>
      <c r="H408" s="2">
        <f>Movimientos_Actinver[[#This Row],[TITLES]]*Movimientos_Actinver[[#This Row],[VALUE]]</f>
        <v>11370</v>
      </c>
      <c r="I408" s="2">
        <v>11.37</v>
      </c>
      <c r="J408" s="2">
        <v>1.82</v>
      </c>
      <c r="K408" s="2">
        <v>11383.19</v>
      </c>
    </row>
    <row r="409" spans="1:11" x14ac:dyDescent="0.25">
      <c r="A409" s="22">
        <v>44844</v>
      </c>
      <c r="B409" s="27">
        <f>Movimientos_Actinver[[#This Row],[DATE]]</f>
        <v>44844</v>
      </c>
      <c r="C409" s="23">
        <v>0.43888888888888888</v>
      </c>
      <c r="D409" s="2" t="s">
        <v>1629</v>
      </c>
      <c r="E409" s="2" t="s">
        <v>1604</v>
      </c>
      <c r="F409" s="2">
        <v>1</v>
      </c>
      <c r="G409" s="2">
        <v>495</v>
      </c>
      <c r="H409" s="2">
        <f>Movimientos_Actinver[[#This Row],[TITLES]]*Movimientos_Actinver[[#This Row],[VALUE]]</f>
        <v>495</v>
      </c>
      <c r="I409" s="2">
        <v>0.5</v>
      </c>
      <c r="J409" s="2">
        <v>0.08</v>
      </c>
      <c r="K409" s="2">
        <v>495.57</v>
      </c>
    </row>
    <row r="410" spans="1:11" x14ac:dyDescent="0.25">
      <c r="A410" s="22">
        <v>44844</v>
      </c>
      <c r="B410" s="27">
        <f>Movimientos_Actinver[[#This Row],[DATE]]</f>
        <v>44844</v>
      </c>
      <c r="C410" s="23">
        <v>0.43888888888888888</v>
      </c>
      <c r="D410" s="2" t="s">
        <v>1629</v>
      </c>
      <c r="E410" s="2" t="s">
        <v>1604</v>
      </c>
      <c r="F410" s="2">
        <v>1</v>
      </c>
      <c r="G410" s="2">
        <v>495</v>
      </c>
      <c r="H410" s="2">
        <f>Movimientos_Actinver[[#This Row],[TITLES]]*Movimientos_Actinver[[#This Row],[VALUE]]</f>
        <v>495</v>
      </c>
      <c r="I410" s="2">
        <v>0.5</v>
      </c>
      <c r="J410" s="2">
        <v>0.08</v>
      </c>
      <c r="K410" s="2">
        <v>495.57</v>
      </c>
    </row>
    <row r="411" spans="1:11" x14ac:dyDescent="0.25">
      <c r="A411" s="22">
        <v>44844</v>
      </c>
      <c r="B411" s="27">
        <f>Movimientos_Actinver[[#This Row],[DATE]]</f>
        <v>44844</v>
      </c>
      <c r="C411" s="23">
        <v>0.43888888888888888</v>
      </c>
      <c r="D411" s="2" t="s">
        <v>1629</v>
      </c>
      <c r="E411" s="2" t="s">
        <v>1604</v>
      </c>
      <c r="F411" s="2">
        <v>1</v>
      </c>
      <c r="G411" s="2">
        <v>500</v>
      </c>
      <c r="H411" s="2">
        <f>Movimientos_Actinver[[#This Row],[TITLES]]*Movimientos_Actinver[[#This Row],[VALUE]]</f>
        <v>500</v>
      </c>
      <c r="I411" s="2">
        <v>0.5</v>
      </c>
      <c r="J411" s="2">
        <v>0.08</v>
      </c>
      <c r="K411" s="2">
        <v>500.58</v>
      </c>
    </row>
    <row r="412" spans="1:11" x14ac:dyDescent="0.25">
      <c r="A412" s="22">
        <v>44844</v>
      </c>
      <c r="B412" s="27">
        <f>Movimientos_Actinver[[#This Row],[DATE]]</f>
        <v>44844</v>
      </c>
      <c r="C412" s="23">
        <v>0.43888888888888888</v>
      </c>
      <c r="D412" s="2" t="s">
        <v>1629</v>
      </c>
      <c r="E412" s="2" t="s">
        <v>1604</v>
      </c>
      <c r="F412" s="2">
        <v>2</v>
      </c>
      <c r="G412" s="2">
        <v>490.01</v>
      </c>
      <c r="H412" s="2">
        <f>Movimientos_Actinver[[#This Row],[TITLES]]*Movimientos_Actinver[[#This Row],[VALUE]]</f>
        <v>980.02</v>
      </c>
      <c r="I412" s="2">
        <v>0.98</v>
      </c>
      <c r="J412" s="2">
        <v>0.16</v>
      </c>
      <c r="K412" s="2">
        <v>981.16</v>
      </c>
    </row>
    <row r="413" spans="1:11" x14ac:dyDescent="0.25">
      <c r="A413" s="22">
        <v>44844</v>
      </c>
      <c r="B413" s="27">
        <f>Movimientos_Actinver[[#This Row],[DATE]]</f>
        <v>44844</v>
      </c>
      <c r="C413" s="23">
        <v>0.43888888888888888</v>
      </c>
      <c r="D413" s="2" t="s">
        <v>1629</v>
      </c>
      <c r="E413" s="2" t="s">
        <v>1604</v>
      </c>
      <c r="F413" s="2">
        <v>2</v>
      </c>
      <c r="G413" s="2">
        <v>497.8</v>
      </c>
      <c r="H413" s="2">
        <f>Movimientos_Actinver[[#This Row],[TITLES]]*Movimientos_Actinver[[#This Row],[VALUE]]</f>
        <v>995.6</v>
      </c>
      <c r="I413" s="2">
        <v>1</v>
      </c>
      <c r="J413" s="2">
        <v>0.16</v>
      </c>
      <c r="K413" s="2">
        <v>996.75</v>
      </c>
    </row>
    <row r="414" spans="1:11" x14ac:dyDescent="0.25">
      <c r="A414" s="22">
        <v>44844</v>
      </c>
      <c r="B414" s="27">
        <f>Movimientos_Actinver[[#This Row],[DATE]]</f>
        <v>44844</v>
      </c>
      <c r="C414" s="23">
        <v>0.43888888888888888</v>
      </c>
      <c r="D414" s="2" t="s">
        <v>1629</v>
      </c>
      <c r="E414" s="2" t="s">
        <v>1604</v>
      </c>
      <c r="F414" s="2">
        <v>3</v>
      </c>
      <c r="G414" s="2">
        <v>490.01</v>
      </c>
      <c r="H414" s="2">
        <f>Movimientos_Actinver[[#This Row],[TITLES]]*Movimientos_Actinver[[#This Row],[VALUE]]</f>
        <v>1470.03</v>
      </c>
      <c r="I414" s="2">
        <v>1.47</v>
      </c>
      <c r="J414" s="2">
        <v>0.24</v>
      </c>
      <c r="K414" s="2">
        <v>1471.74</v>
      </c>
    </row>
    <row r="415" spans="1:11" x14ac:dyDescent="0.25">
      <c r="A415" s="22">
        <v>44844</v>
      </c>
      <c r="B415" s="27">
        <f>Movimientos_Actinver[[#This Row],[DATE]]</f>
        <v>44844</v>
      </c>
      <c r="C415" s="23">
        <v>0.43888888888888888</v>
      </c>
      <c r="D415" s="2" t="s">
        <v>1629</v>
      </c>
      <c r="E415" s="2" t="s">
        <v>1604</v>
      </c>
      <c r="F415" s="2">
        <v>10</v>
      </c>
      <c r="G415" s="2">
        <v>495.99</v>
      </c>
      <c r="H415" s="2">
        <f>Movimientos_Actinver[[#This Row],[TITLES]]*Movimientos_Actinver[[#This Row],[VALUE]]</f>
        <v>4959.8999999999996</v>
      </c>
      <c r="I415" s="2">
        <v>4.96</v>
      </c>
      <c r="J415" s="2">
        <v>0.79</v>
      </c>
      <c r="K415" s="2">
        <v>4965.6499999999996</v>
      </c>
    </row>
    <row r="416" spans="1:11" x14ac:dyDescent="0.25">
      <c r="A416" s="22">
        <v>44844</v>
      </c>
      <c r="B416" s="27">
        <f>Movimientos_Actinver[[#This Row],[DATE]]</f>
        <v>44844</v>
      </c>
      <c r="C416" s="23">
        <v>0.43888888888888888</v>
      </c>
      <c r="D416" s="2" t="s">
        <v>1629</v>
      </c>
      <c r="E416" s="2" t="s">
        <v>1604</v>
      </c>
      <c r="F416" s="2">
        <v>10</v>
      </c>
      <c r="G416" s="2">
        <v>499</v>
      </c>
      <c r="H416" s="2">
        <f>Movimientos_Actinver[[#This Row],[TITLES]]*Movimientos_Actinver[[#This Row],[VALUE]]</f>
        <v>4990</v>
      </c>
      <c r="I416" s="2">
        <v>4.99</v>
      </c>
      <c r="J416" s="2">
        <v>0.8</v>
      </c>
      <c r="K416" s="2">
        <v>4995.79</v>
      </c>
    </row>
    <row r="417" spans="1:11" x14ac:dyDescent="0.25">
      <c r="A417" s="22">
        <v>44844</v>
      </c>
      <c r="B417" s="27">
        <f>Movimientos_Actinver[[#This Row],[DATE]]</f>
        <v>44844</v>
      </c>
      <c r="C417" s="23">
        <v>0.43888888888888888</v>
      </c>
      <c r="D417" s="2" t="s">
        <v>1629</v>
      </c>
      <c r="E417" s="2" t="s">
        <v>1604</v>
      </c>
      <c r="F417" s="2">
        <v>10</v>
      </c>
      <c r="G417" s="2">
        <v>500</v>
      </c>
      <c r="H417" s="2">
        <f>Movimientos_Actinver[[#This Row],[TITLES]]*Movimientos_Actinver[[#This Row],[VALUE]]</f>
        <v>5000</v>
      </c>
      <c r="I417" s="2">
        <v>5</v>
      </c>
      <c r="J417" s="2">
        <v>0.8</v>
      </c>
      <c r="K417" s="2">
        <v>5005.8</v>
      </c>
    </row>
    <row r="418" spans="1:11" x14ac:dyDescent="0.25">
      <c r="A418" s="22">
        <v>44845</v>
      </c>
      <c r="B418" s="27">
        <f>Movimientos_Actinver[[#This Row],[DATE]]</f>
        <v>44845</v>
      </c>
      <c r="C418" s="23">
        <v>0.61041666666666672</v>
      </c>
      <c r="D418" s="2" t="s">
        <v>1626</v>
      </c>
      <c r="E418" s="2" t="s">
        <v>1624</v>
      </c>
      <c r="F418" s="2">
        <v>35</v>
      </c>
      <c r="G418" s="2">
        <v>585</v>
      </c>
      <c r="H418" s="2">
        <f>Movimientos_Actinver[[#This Row],[TITLES]]*Movimientos_Actinver[[#This Row],[VALUE]]</f>
        <v>20475</v>
      </c>
      <c r="I418" s="2">
        <v>20.48</v>
      </c>
      <c r="J418" s="2">
        <v>3.28</v>
      </c>
      <c r="K418" s="2">
        <v>20451.25</v>
      </c>
    </row>
    <row r="419" spans="1:11" x14ac:dyDescent="0.25">
      <c r="A419" s="22">
        <v>44845</v>
      </c>
      <c r="B419" s="27">
        <f>Movimientos_Actinver[[#This Row],[DATE]]</f>
        <v>44845</v>
      </c>
      <c r="C419" s="23">
        <v>0.61111111111111116</v>
      </c>
      <c r="D419" s="2" t="s">
        <v>1623</v>
      </c>
      <c r="E419" s="2" t="s">
        <v>1624</v>
      </c>
      <c r="F419" s="2">
        <v>1</v>
      </c>
      <c r="G419" s="2">
        <v>1535.81</v>
      </c>
      <c r="H419" s="2">
        <f>Movimientos_Actinver[[#This Row],[TITLES]]*Movimientos_Actinver[[#This Row],[VALUE]]</f>
        <v>1535.81</v>
      </c>
      <c r="I419" s="2">
        <v>1.54</v>
      </c>
      <c r="J419" s="2">
        <v>0.25</v>
      </c>
      <c r="K419" s="2">
        <v>1534.03</v>
      </c>
    </row>
    <row r="420" spans="1:11" x14ac:dyDescent="0.25">
      <c r="A420" s="22">
        <v>44845</v>
      </c>
      <c r="B420" s="27">
        <f>Movimientos_Actinver[[#This Row],[DATE]]</f>
        <v>44845</v>
      </c>
      <c r="C420" s="23">
        <v>0.61111111111111116</v>
      </c>
      <c r="D420" s="2" t="s">
        <v>1623</v>
      </c>
      <c r="E420" s="2" t="s">
        <v>1624</v>
      </c>
      <c r="F420" s="2">
        <v>1</v>
      </c>
      <c r="G420" s="2">
        <v>1540</v>
      </c>
      <c r="H420" s="2">
        <f>Movimientos_Actinver[[#This Row],[TITLES]]*Movimientos_Actinver[[#This Row],[VALUE]]</f>
        <v>1540</v>
      </c>
      <c r="I420" s="2">
        <v>1.54</v>
      </c>
      <c r="J420" s="2">
        <v>0.25</v>
      </c>
      <c r="K420" s="2">
        <v>1538.21</v>
      </c>
    </row>
    <row r="421" spans="1:11" x14ac:dyDescent="0.25">
      <c r="A421" s="22">
        <v>44845</v>
      </c>
      <c r="B421" s="27">
        <f>Movimientos_Actinver[[#This Row],[DATE]]</f>
        <v>44845</v>
      </c>
      <c r="C421" s="23">
        <v>0.61111111111111116</v>
      </c>
      <c r="D421" s="2" t="s">
        <v>1623</v>
      </c>
      <c r="E421" s="2" t="s">
        <v>1624</v>
      </c>
      <c r="F421" s="2">
        <v>40</v>
      </c>
      <c r="G421" s="2">
        <v>1537.21</v>
      </c>
      <c r="H421" s="2">
        <f>Movimientos_Actinver[[#This Row],[TITLES]]*Movimientos_Actinver[[#This Row],[VALUE]]</f>
        <v>61488.4</v>
      </c>
      <c r="I421" s="2">
        <v>61.49</v>
      </c>
      <c r="J421" s="2">
        <v>9.84</v>
      </c>
      <c r="K421" s="2">
        <v>61417.07</v>
      </c>
    </row>
    <row r="422" spans="1:11" x14ac:dyDescent="0.25">
      <c r="A422" s="22">
        <v>44845</v>
      </c>
      <c r="B422" s="27">
        <f>Movimientos_Actinver[[#This Row],[DATE]]</f>
        <v>44845</v>
      </c>
      <c r="C422" s="23">
        <v>0.61111111111111116</v>
      </c>
      <c r="D422" s="2" t="s">
        <v>1623</v>
      </c>
      <c r="E422" s="2" t="s">
        <v>1624</v>
      </c>
      <c r="F422" s="2">
        <v>304</v>
      </c>
      <c r="G422" s="2">
        <v>1540</v>
      </c>
      <c r="H422" s="2">
        <f>Movimientos_Actinver[[#This Row],[TITLES]]*Movimientos_Actinver[[#This Row],[VALUE]]</f>
        <v>468160</v>
      </c>
      <c r="I422" s="2">
        <v>468.16</v>
      </c>
      <c r="J422" s="2">
        <v>74.91</v>
      </c>
      <c r="K422" s="2">
        <v>467616.93</v>
      </c>
    </row>
    <row r="423" spans="1:11" x14ac:dyDescent="0.25">
      <c r="A423" s="22">
        <v>44845</v>
      </c>
      <c r="B423" s="27">
        <f>Movimientos_Actinver[[#This Row],[DATE]]</f>
        <v>44845</v>
      </c>
      <c r="C423" s="23">
        <v>0.61388888888888893</v>
      </c>
      <c r="D423" s="2" t="s">
        <v>1628</v>
      </c>
      <c r="E423" s="2" t="s">
        <v>1604</v>
      </c>
      <c r="F423" s="2">
        <v>3</v>
      </c>
      <c r="G423" s="2">
        <v>296.01</v>
      </c>
      <c r="H423" s="2">
        <f>Movimientos_Actinver[[#This Row],[TITLES]]*Movimientos_Actinver[[#This Row],[VALUE]]</f>
        <v>888.03</v>
      </c>
      <c r="I423" s="2">
        <v>0.89</v>
      </c>
      <c r="J423" s="2">
        <v>0.14000000000000001</v>
      </c>
      <c r="K423" s="2">
        <v>889.06</v>
      </c>
    </row>
    <row r="424" spans="1:11" x14ac:dyDescent="0.25">
      <c r="A424" s="22">
        <v>44846</v>
      </c>
      <c r="B424" s="27">
        <f>Movimientos_Actinver[[#This Row],[DATE]]</f>
        <v>44846</v>
      </c>
      <c r="C424" s="23">
        <v>0.4</v>
      </c>
      <c r="D424" s="2" t="s">
        <v>1623</v>
      </c>
      <c r="E424" s="2" t="s">
        <v>1604</v>
      </c>
      <c r="F424" s="2">
        <v>1</v>
      </c>
      <c r="G424" s="2">
        <v>1530.56</v>
      </c>
      <c r="H424" s="2">
        <f>Movimientos_Actinver[[#This Row],[TITLES]]*Movimientos_Actinver[[#This Row],[VALUE]]</f>
        <v>1530.56</v>
      </c>
      <c r="I424" s="2">
        <v>1.53</v>
      </c>
      <c r="J424" s="2">
        <v>0.24</v>
      </c>
      <c r="K424" s="2">
        <v>1532.34</v>
      </c>
    </row>
    <row r="425" spans="1:11" x14ac:dyDescent="0.25">
      <c r="A425" s="22">
        <v>44846</v>
      </c>
      <c r="B425" s="27">
        <f>Movimientos_Actinver[[#This Row],[DATE]]</f>
        <v>44846</v>
      </c>
      <c r="C425" s="23">
        <v>0.4</v>
      </c>
      <c r="D425" s="2" t="s">
        <v>1623</v>
      </c>
      <c r="E425" s="2" t="s">
        <v>1604</v>
      </c>
      <c r="F425" s="2">
        <v>1</v>
      </c>
      <c r="G425" s="2">
        <v>1535</v>
      </c>
      <c r="H425" s="2">
        <f>Movimientos_Actinver[[#This Row],[TITLES]]*Movimientos_Actinver[[#This Row],[VALUE]]</f>
        <v>1535</v>
      </c>
      <c r="I425" s="2">
        <v>1.54</v>
      </c>
      <c r="J425" s="2">
        <v>0.25</v>
      </c>
      <c r="K425" s="2">
        <v>1536.78</v>
      </c>
    </row>
    <row r="426" spans="1:11" x14ac:dyDescent="0.25">
      <c r="A426" s="22">
        <v>44846</v>
      </c>
      <c r="B426" s="27">
        <f>Movimientos_Actinver[[#This Row],[DATE]]</f>
        <v>44846</v>
      </c>
      <c r="C426" s="23">
        <v>0.4</v>
      </c>
      <c r="D426" s="2" t="s">
        <v>1623</v>
      </c>
      <c r="E426" s="2" t="s">
        <v>1604</v>
      </c>
      <c r="F426" s="2">
        <v>1</v>
      </c>
      <c r="G426" s="2">
        <v>1536</v>
      </c>
      <c r="H426" s="2">
        <f>Movimientos_Actinver[[#This Row],[TITLES]]*Movimientos_Actinver[[#This Row],[VALUE]]</f>
        <v>1536</v>
      </c>
      <c r="I426" s="2">
        <v>1.54</v>
      </c>
      <c r="J426" s="2">
        <v>0.25</v>
      </c>
      <c r="K426" s="2">
        <v>1537.78</v>
      </c>
    </row>
    <row r="427" spans="1:11" x14ac:dyDescent="0.25">
      <c r="A427" s="22">
        <v>44846</v>
      </c>
      <c r="B427" s="27">
        <f>Movimientos_Actinver[[#This Row],[DATE]]</f>
        <v>44846</v>
      </c>
      <c r="C427" s="23">
        <v>0.4</v>
      </c>
      <c r="D427" s="2" t="s">
        <v>1623</v>
      </c>
      <c r="E427" s="2" t="s">
        <v>1604</v>
      </c>
      <c r="F427" s="2">
        <v>1</v>
      </c>
      <c r="G427" s="2">
        <v>1553.71</v>
      </c>
      <c r="H427" s="2">
        <f>Movimientos_Actinver[[#This Row],[TITLES]]*Movimientos_Actinver[[#This Row],[VALUE]]</f>
        <v>1553.71</v>
      </c>
      <c r="I427" s="2">
        <v>1.55</v>
      </c>
      <c r="J427" s="2">
        <v>0.25</v>
      </c>
      <c r="K427" s="2">
        <v>1555.51</v>
      </c>
    </row>
    <row r="428" spans="1:11" x14ac:dyDescent="0.25">
      <c r="A428" s="22">
        <v>44846</v>
      </c>
      <c r="B428" s="27">
        <f>Movimientos_Actinver[[#This Row],[DATE]]</f>
        <v>44846</v>
      </c>
      <c r="C428" s="23">
        <v>0.4</v>
      </c>
      <c r="D428" s="2" t="s">
        <v>1623</v>
      </c>
      <c r="E428" s="2" t="s">
        <v>1604</v>
      </c>
      <c r="F428" s="2">
        <v>1</v>
      </c>
      <c r="G428" s="2">
        <v>1555.71</v>
      </c>
      <c r="H428" s="2">
        <f>Movimientos_Actinver[[#This Row],[TITLES]]*Movimientos_Actinver[[#This Row],[VALUE]]</f>
        <v>1555.71</v>
      </c>
      <c r="I428" s="2">
        <v>1.56</v>
      </c>
      <c r="J428" s="2">
        <v>0.25</v>
      </c>
      <c r="K428" s="2">
        <v>1557.51</v>
      </c>
    </row>
    <row r="429" spans="1:11" x14ac:dyDescent="0.25">
      <c r="A429" s="22">
        <v>44846</v>
      </c>
      <c r="B429" s="27">
        <f>Movimientos_Actinver[[#This Row],[DATE]]</f>
        <v>44846</v>
      </c>
      <c r="C429" s="23">
        <v>0.4</v>
      </c>
      <c r="D429" s="2" t="s">
        <v>1623</v>
      </c>
      <c r="E429" s="2" t="s">
        <v>1604</v>
      </c>
      <c r="F429" s="2">
        <v>1</v>
      </c>
      <c r="G429" s="2">
        <v>1558.19</v>
      </c>
      <c r="H429" s="2">
        <f>Movimientos_Actinver[[#This Row],[TITLES]]*Movimientos_Actinver[[#This Row],[VALUE]]</f>
        <v>1558.19</v>
      </c>
      <c r="I429" s="2">
        <v>1.56</v>
      </c>
      <c r="J429" s="2">
        <v>0.25</v>
      </c>
      <c r="K429" s="2">
        <v>1560</v>
      </c>
    </row>
    <row r="430" spans="1:11" x14ac:dyDescent="0.25">
      <c r="A430" s="22">
        <v>44846</v>
      </c>
      <c r="B430" s="27">
        <f>Movimientos_Actinver[[#This Row],[DATE]]</f>
        <v>44846</v>
      </c>
      <c r="C430" s="23">
        <v>0.4</v>
      </c>
      <c r="D430" s="2" t="s">
        <v>1623</v>
      </c>
      <c r="E430" s="2" t="s">
        <v>1604</v>
      </c>
      <c r="F430" s="2">
        <v>1</v>
      </c>
      <c r="G430" s="2">
        <v>1561.7</v>
      </c>
      <c r="H430" s="2">
        <f>Movimientos_Actinver[[#This Row],[TITLES]]*Movimientos_Actinver[[#This Row],[VALUE]]</f>
        <v>1561.7</v>
      </c>
      <c r="I430" s="2">
        <v>1.56</v>
      </c>
      <c r="J430" s="2">
        <v>0.25</v>
      </c>
      <c r="K430" s="2">
        <v>1563.51</v>
      </c>
    </row>
    <row r="431" spans="1:11" x14ac:dyDescent="0.25">
      <c r="A431" s="22">
        <v>44846</v>
      </c>
      <c r="B431" s="27">
        <f>Movimientos_Actinver[[#This Row],[DATE]]</f>
        <v>44846</v>
      </c>
      <c r="C431" s="23">
        <v>0.4</v>
      </c>
      <c r="D431" s="2" t="s">
        <v>1623</v>
      </c>
      <c r="E431" s="2" t="s">
        <v>1604</v>
      </c>
      <c r="F431" s="2">
        <v>2</v>
      </c>
      <c r="G431" s="2">
        <v>1532.56</v>
      </c>
      <c r="H431" s="2">
        <f>Movimientos_Actinver[[#This Row],[TITLES]]*Movimientos_Actinver[[#This Row],[VALUE]]</f>
        <v>3065.12</v>
      </c>
      <c r="I431" s="2">
        <v>3.07</v>
      </c>
      <c r="J431" s="2">
        <v>0.49</v>
      </c>
      <c r="K431" s="2">
        <v>3068.68</v>
      </c>
    </row>
    <row r="432" spans="1:11" x14ac:dyDescent="0.25">
      <c r="A432" s="22">
        <v>44846</v>
      </c>
      <c r="B432" s="27">
        <f>Movimientos_Actinver[[#This Row],[DATE]]</f>
        <v>44846</v>
      </c>
      <c r="C432" s="23">
        <v>0.4</v>
      </c>
      <c r="D432" s="2" t="s">
        <v>1623</v>
      </c>
      <c r="E432" s="2" t="s">
        <v>1604</v>
      </c>
      <c r="F432" s="2">
        <v>2</v>
      </c>
      <c r="G432" s="2">
        <v>1550.24</v>
      </c>
      <c r="H432" s="2">
        <f>Movimientos_Actinver[[#This Row],[TITLES]]*Movimientos_Actinver[[#This Row],[VALUE]]</f>
        <v>3100.48</v>
      </c>
      <c r="I432" s="2">
        <v>3.1</v>
      </c>
      <c r="J432" s="2">
        <v>0.5</v>
      </c>
      <c r="K432" s="2">
        <v>3104.08</v>
      </c>
    </row>
    <row r="433" spans="1:11" x14ac:dyDescent="0.25">
      <c r="A433" s="22">
        <v>44846</v>
      </c>
      <c r="B433" s="27">
        <f>Movimientos_Actinver[[#This Row],[DATE]]</f>
        <v>44846</v>
      </c>
      <c r="C433" s="23">
        <v>0.4</v>
      </c>
      <c r="D433" s="2" t="s">
        <v>1623</v>
      </c>
      <c r="E433" s="2" t="s">
        <v>1604</v>
      </c>
      <c r="F433" s="2">
        <v>2</v>
      </c>
      <c r="G433" s="2">
        <v>1555.71</v>
      </c>
      <c r="H433" s="2">
        <f>Movimientos_Actinver[[#This Row],[TITLES]]*Movimientos_Actinver[[#This Row],[VALUE]]</f>
        <v>3111.42</v>
      </c>
      <c r="I433" s="2">
        <v>3.11</v>
      </c>
      <c r="J433" s="2">
        <v>0.5</v>
      </c>
      <c r="K433" s="2">
        <v>3115.03</v>
      </c>
    </row>
    <row r="434" spans="1:11" x14ac:dyDescent="0.25">
      <c r="A434" s="22">
        <v>44846</v>
      </c>
      <c r="B434" s="27">
        <f>Movimientos_Actinver[[#This Row],[DATE]]</f>
        <v>44846</v>
      </c>
      <c r="C434" s="23">
        <v>0.4</v>
      </c>
      <c r="D434" s="2" t="s">
        <v>1623</v>
      </c>
      <c r="E434" s="2" t="s">
        <v>1604</v>
      </c>
      <c r="F434" s="2">
        <v>3</v>
      </c>
      <c r="G434" s="2">
        <v>1551</v>
      </c>
      <c r="H434" s="2">
        <f>Movimientos_Actinver[[#This Row],[TITLES]]*Movimientos_Actinver[[#This Row],[VALUE]]</f>
        <v>4653</v>
      </c>
      <c r="I434" s="2">
        <v>4.6500000000000004</v>
      </c>
      <c r="J434" s="2">
        <v>0.74</v>
      </c>
      <c r="K434" s="2">
        <v>4658.3999999999996</v>
      </c>
    </row>
    <row r="435" spans="1:11" x14ac:dyDescent="0.25">
      <c r="A435" s="22">
        <v>44846</v>
      </c>
      <c r="B435" s="27">
        <f>Movimientos_Actinver[[#This Row],[DATE]]</f>
        <v>44846</v>
      </c>
      <c r="C435" s="23">
        <v>0.4</v>
      </c>
      <c r="D435" s="2" t="s">
        <v>1623</v>
      </c>
      <c r="E435" s="2" t="s">
        <v>1604</v>
      </c>
      <c r="F435" s="2">
        <v>3</v>
      </c>
      <c r="G435" s="2">
        <v>1558.87</v>
      </c>
      <c r="H435" s="2">
        <f>Movimientos_Actinver[[#This Row],[TITLES]]*Movimientos_Actinver[[#This Row],[VALUE]]</f>
        <v>4676.6099999999997</v>
      </c>
      <c r="I435" s="2">
        <v>4.68</v>
      </c>
      <c r="J435" s="2">
        <v>0.75</v>
      </c>
      <c r="K435" s="2">
        <v>4682.03</v>
      </c>
    </row>
    <row r="436" spans="1:11" x14ac:dyDescent="0.25">
      <c r="A436" s="22">
        <v>44846</v>
      </c>
      <c r="B436" s="27">
        <f>Movimientos_Actinver[[#This Row],[DATE]]</f>
        <v>44846</v>
      </c>
      <c r="C436" s="23">
        <v>0.4</v>
      </c>
      <c r="D436" s="2" t="s">
        <v>1623</v>
      </c>
      <c r="E436" s="2" t="s">
        <v>1604</v>
      </c>
      <c r="F436" s="2">
        <v>10</v>
      </c>
      <c r="G436" s="2">
        <v>1530</v>
      </c>
      <c r="H436" s="2">
        <f>Movimientos_Actinver[[#This Row],[TITLES]]*Movimientos_Actinver[[#This Row],[VALUE]]</f>
        <v>15300</v>
      </c>
      <c r="I436" s="2">
        <v>15.3</v>
      </c>
      <c r="J436" s="2">
        <v>2.4500000000000002</v>
      </c>
      <c r="K436" s="2">
        <v>15317.75</v>
      </c>
    </row>
    <row r="437" spans="1:11" x14ac:dyDescent="0.25">
      <c r="A437" s="22">
        <v>44846</v>
      </c>
      <c r="B437" s="27">
        <f>Movimientos_Actinver[[#This Row],[DATE]]</f>
        <v>44846</v>
      </c>
      <c r="C437" s="23">
        <v>0.4</v>
      </c>
      <c r="D437" s="2" t="s">
        <v>1623</v>
      </c>
      <c r="E437" s="2" t="s">
        <v>1604</v>
      </c>
      <c r="F437" s="2">
        <v>10</v>
      </c>
      <c r="G437" s="2">
        <v>1540</v>
      </c>
      <c r="H437" s="2">
        <f>Movimientos_Actinver[[#This Row],[TITLES]]*Movimientos_Actinver[[#This Row],[VALUE]]</f>
        <v>15400</v>
      </c>
      <c r="I437" s="2">
        <v>15.4</v>
      </c>
      <c r="J437" s="2">
        <v>2.46</v>
      </c>
      <c r="K437" s="2">
        <v>15417.86</v>
      </c>
    </row>
    <row r="438" spans="1:11" x14ac:dyDescent="0.25">
      <c r="A438" s="22">
        <v>44846</v>
      </c>
      <c r="B438" s="27">
        <f>Movimientos_Actinver[[#This Row],[DATE]]</f>
        <v>44846</v>
      </c>
      <c r="C438" s="23">
        <v>0.4</v>
      </c>
      <c r="D438" s="2" t="s">
        <v>1623</v>
      </c>
      <c r="E438" s="2" t="s">
        <v>1604</v>
      </c>
      <c r="F438" s="2">
        <v>20</v>
      </c>
      <c r="G438" s="2">
        <v>1555.71</v>
      </c>
      <c r="H438" s="2">
        <f>Movimientos_Actinver[[#This Row],[TITLES]]*Movimientos_Actinver[[#This Row],[VALUE]]</f>
        <v>31114.2</v>
      </c>
      <c r="I438" s="2">
        <v>31.11</v>
      </c>
      <c r="J438" s="2">
        <v>4.9800000000000004</v>
      </c>
      <c r="K438" s="2">
        <v>31150.29</v>
      </c>
    </row>
    <row r="439" spans="1:11" x14ac:dyDescent="0.25">
      <c r="A439" s="22">
        <v>44847</v>
      </c>
      <c r="B439" s="27">
        <f>Movimientos_Actinver[[#This Row],[DATE]]</f>
        <v>44847</v>
      </c>
      <c r="C439" s="23">
        <v>0.39305555555555555</v>
      </c>
      <c r="D439" s="2" t="s">
        <v>1627</v>
      </c>
      <c r="E439" s="2" t="s">
        <v>1624</v>
      </c>
      <c r="F439" s="2">
        <v>50</v>
      </c>
      <c r="G439" s="2">
        <v>1210</v>
      </c>
      <c r="H439" s="2">
        <f>Movimientos_Actinver[[#This Row],[TITLES]]*Movimientos_Actinver[[#This Row],[VALUE]]</f>
        <v>60500</v>
      </c>
      <c r="I439" s="2">
        <v>60.5</v>
      </c>
      <c r="J439" s="2">
        <v>9.68</v>
      </c>
      <c r="K439" s="2">
        <v>60429.82</v>
      </c>
    </row>
    <row r="440" spans="1:11" x14ac:dyDescent="0.25">
      <c r="A440" s="22">
        <v>44847</v>
      </c>
      <c r="B440" s="27">
        <f>Movimientos_Actinver[[#This Row],[DATE]]</f>
        <v>44847</v>
      </c>
      <c r="C440" s="23">
        <v>0.39305555555555555</v>
      </c>
      <c r="D440" s="2" t="s">
        <v>1627</v>
      </c>
      <c r="E440" s="2" t="s">
        <v>1624</v>
      </c>
      <c r="F440" s="2">
        <v>50</v>
      </c>
      <c r="G440" s="2">
        <v>1210</v>
      </c>
      <c r="H440" s="2">
        <f>Movimientos_Actinver[[#This Row],[TITLES]]*Movimientos_Actinver[[#This Row],[VALUE]]</f>
        <v>60500</v>
      </c>
      <c r="I440" s="2">
        <v>60.5</v>
      </c>
      <c r="J440" s="2">
        <v>9.68</v>
      </c>
      <c r="K440" s="2">
        <v>60429.82</v>
      </c>
    </row>
    <row r="441" spans="1:11" x14ac:dyDescent="0.25">
      <c r="A441" s="22">
        <v>44847</v>
      </c>
      <c r="B441" s="27">
        <f>Movimientos_Actinver[[#This Row],[DATE]]</f>
        <v>44847</v>
      </c>
      <c r="C441" s="23">
        <v>0.39305555555555555</v>
      </c>
      <c r="D441" s="2" t="s">
        <v>1627</v>
      </c>
      <c r="E441" s="2" t="s">
        <v>1624</v>
      </c>
      <c r="F441" s="2">
        <v>200</v>
      </c>
      <c r="G441" s="2">
        <v>1210</v>
      </c>
      <c r="H441" s="2">
        <f>Movimientos_Actinver[[#This Row],[TITLES]]*Movimientos_Actinver[[#This Row],[VALUE]]</f>
        <v>242000</v>
      </c>
      <c r="I441" s="2">
        <v>242</v>
      </c>
      <c r="J441" s="2">
        <v>38.72</v>
      </c>
      <c r="K441" s="2">
        <v>241719.28</v>
      </c>
    </row>
    <row r="442" spans="1:11" x14ac:dyDescent="0.25">
      <c r="A442" s="22">
        <v>44847</v>
      </c>
      <c r="B442" s="27">
        <f>Movimientos_Actinver[[#This Row],[DATE]]</f>
        <v>44847</v>
      </c>
      <c r="C442" s="23">
        <v>0.40555555555555556</v>
      </c>
      <c r="D442" s="2" t="s">
        <v>1630</v>
      </c>
      <c r="E442" s="2" t="s">
        <v>1604</v>
      </c>
      <c r="F442" s="2">
        <v>500</v>
      </c>
      <c r="G442" s="2">
        <v>127.53</v>
      </c>
      <c r="H442" s="2">
        <f>Movimientos_Actinver[[#This Row],[TITLES]]*Movimientos_Actinver[[#This Row],[VALUE]]</f>
        <v>63765</v>
      </c>
      <c r="I442" s="2">
        <v>63.77</v>
      </c>
      <c r="J442" s="2">
        <v>10.199999999999999</v>
      </c>
      <c r="K442" s="2">
        <v>63838.97</v>
      </c>
    </row>
    <row r="443" spans="1:11" x14ac:dyDescent="0.25">
      <c r="A443" s="22">
        <v>44847</v>
      </c>
      <c r="B443" s="27">
        <f>Movimientos_Actinver[[#This Row],[DATE]]</f>
        <v>44847</v>
      </c>
      <c r="C443" s="23">
        <v>0.43125000000000002</v>
      </c>
      <c r="D443" s="2" t="s">
        <v>1630</v>
      </c>
      <c r="E443" s="2" t="s">
        <v>1604</v>
      </c>
      <c r="F443" s="2">
        <v>2</v>
      </c>
      <c r="G443" s="2">
        <v>162</v>
      </c>
      <c r="H443" s="2">
        <f>Movimientos_Actinver[[#This Row],[TITLES]]*Movimientos_Actinver[[#This Row],[VALUE]]</f>
        <v>324</v>
      </c>
      <c r="I443" s="2">
        <v>0.32</v>
      </c>
      <c r="J443" s="2">
        <v>0.05</v>
      </c>
      <c r="K443" s="2">
        <v>324.38</v>
      </c>
    </row>
    <row r="444" spans="1:11" x14ac:dyDescent="0.25">
      <c r="A444" s="22">
        <v>44847</v>
      </c>
      <c r="B444" s="27">
        <f>Movimientos_Actinver[[#This Row],[DATE]]</f>
        <v>44847</v>
      </c>
      <c r="C444" s="23">
        <v>0.43125000000000002</v>
      </c>
      <c r="D444" s="2" t="s">
        <v>1630</v>
      </c>
      <c r="E444" s="2" t="s">
        <v>1604</v>
      </c>
      <c r="F444" s="2">
        <v>10</v>
      </c>
      <c r="G444" s="2">
        <v>162</v>
      </c>
      <c r="H444" s="2">
        <f>Movimientos_Actinver[[#This Row],[TITLES]]*Movimientos_Actinver[[#This Row],[VALUE]]</f>
        <v>1620</v>
      </c>
      <c r="I444" s="2">
        <v>1.62</v>
      </c>
      <c r="J444" s="2">
        <v>0.26</v>
      </c>
      <c r="K444" s="2">
        <v>1621.88</v>
      </c>
    </row>
    <row r="445" spans="1:11" x14ac:dyDescent="0.25">
      <c r="A445" s="22">
        <v>44847</v>
      </c>
      <c r="B445" s="27">
        <f>Movimientos_Actinver[[#This Row],[DATE]]</f>
        <v>44847</v>
      </c>
      <c r="C445" s="23">
        <v>0.43125000000000002</v>
      </c>
      <c r="D445" s="2" t="s">
        <v>1630</v>
      </c>
      <c r="E445" s="2" t="s">
        <v>1604</v>
      </c>
      <c r="F445" s="2">
        <v>45</v>
      </c>
      <c r="G445" s="2">
        <v>162</v>
      </c>
      <c r="H445" s="2">
        <f>Movimientos_Actinver[[#This Row],[TITLES]]*Movimientos_Actinver[[#This Row],[VALUE]]</f>
        <v>7290</v>
      </c>
      <c r="I445" s="2">
        <v>7.29</v>
      </c>
      <c r="J445" s="2">
        <v>1.17</v>
      </c>
      <c r="K445" s="2">
        <v>7298.46</v>
      </c>
    </row>
    <row r="446" spans="1:11" x14ac:dyDescent="0.25">
      <c r="A446" s="22">
        <v>44847</v>
      </c>
      <c r="B446" s="27">
        <f>Movimientos_Actinver[[#This Row],[DATE]]</f>
        <v>44847</v>
      </c>
      <c r="C446" s="23">
        <v>0.43125000000000002</v>
      </c>
      <c r="D446" s="2" t="s">
        <v>1630</v>
      </c>
      <c r="E446" s="2" t="s">
        <v>1604</v>
      </c>
      <c r="F446" s="2">
        <v>80</v>
      </c>
      <c r="G446" s="2">
        <v>162.99</v>
      </c>
      <c r="H446" s="2">
        <f>Movimientos_Actinver[[#This Row],[TITLES]]*Movimientos_Actinver[[#This Row],[VALUE]]</f>
        <v>13039.2</v>
      </c>
      <c r="I446" s="2">
        <v>13.04</v>
      </c>
      <c r="J446" s="2">
        <v>2.09</v>
      </c>
      <c r="K446" s="2">
        <v>13054.33</v>
      </c>
    </row>
    <row r="447" spans="1:11" x14ac:dyDescent="0.25">
      <c r="A447" s="22">
        <v>44847</v>
      </c>
      <c r="B447" s="27">
        <f>Movimientos_Actinver[[#This Row],[DATE]]</f>
        <v>44847</v>
      </c>
      <c r="C447" s="23">
        <v>0.43125000000000002</v>
      </c>
      <c r="D447" s="2" t="s">
        <v>1630</v>
      </c>
      <c r="E447" s="2" t="s">
        <v>1604</v>
      </c>
      <c r="F447" s="2">
        <v>100</v>
      </c>
      <c r="G447" s="2">
        <v>162.99</v>
      </c>
      <c r="H447" s="2">
        <f>Movimientos_Actinver[[#This Row],[TITLES]]*Movimientos_Actinver[[#This Row],[VALUE]]</f>
        <v>16299</v>
      </c>
      <c r="I447" s="2">
        <v>16.3</v>
      </c>
      <c r="J447" s="2">
        <v>2.61</v>
      </c>
      <c r="K447" s="2">
        <v>16317.91</v>
      </c>
    </row>
    <row r="448" spans="1:11" x14ac:dyDescent="0.25">
      <c r="A448" s="22">
        <v>44847</v>
      </c>
      <c r="B448" s="27">
        <f>Movimientos_Actinver[[#This Row],[DATE]]</f>
        <v>44847</v>
      </c>
      <c r="C448" s="23">
        <v>0.43125000000000002</v>
      </c>
      <c r="D448" s="2" t="s">
        <v>1630</v>
      </c>
      <c r="E448" s="2" t="s">
        <v>1604</v>
      </c>
      <c r="F448" s="2">
        <v>2163</v>
      </c>
      <c r="G448" s="2">
        <v>162.99</v>
      </c>
      <c r="H448" s="2">
        <f>Movimientos_Actinver[[#This Row],[TITLES]]*Movimientos_Actinver[[#This Row],[VALUE]]</f>
        <v>352547.37</v>
      </c>
      <c r="I448" s="2">
        <v>352.55</v>
      </c>
      <c r="J448" s="2">
        <v>56.41</v>
      </c>
      <c r="K448" s="2">
        <v>352956.32</v>
      </c>
    </row>
    <row r="449" spans="1:11" x14ac:dyDescent="0.25">
      <c r="A449" s="22">
        <v>44847</v>
      </c>
      <c r="B449" s="27">
        <f>Movimientos_Actinver[[#This Row],[DATE]]</f>
        <v>44847</v>
      </c>
      <c r="C449" s="23">
        <v>0.45</v>
      </c>
      <c r="D449" s="2" t="s">
        <v>1610</v>
      </c>
      <c r="E449" s="2" t="s">
        <v>1604</v>
      </c>
      <c r="F449" s="2">
        <v>1</v>
      </c>
      <c r="G449" s="2">
        <v>377</v>
      </c>
      <c r="H449" s="2">
        <f>Movimientos_Actinver[[#This Row],[TITLES]]*Movimientos_Actinver[[#This Row],[VALUE]]</f>
        <v>377</v>
      </c>
      <c r="I449" s="2">
        <v>0.38</v>
      </c>
      <c r="J449" s="2">
        <v>0.06</v>
      </c>
      <c r="K449" s="2">
        <v>377.44</v>
      </c>
    </row>
    <row r="450" spans="1:11" x14ac:dyDescent="0.25">
      <c r="A450" s="22">
        <v>44847</v>
      </c>
      <c r="B450" s="27">
        <f>Movimientos_Actinver[[#This Row],[DATE]]</f>
        <v>44847</v>
      </c>
      <c r="C450" s="23">
        <v>0.45</v>
      </c>
      <c r="D450" s="2" t="s">
        <v>1610</v>
      </c>
      <c r="E450" s="2" t="s">
        <v>1604</v>
      </c>
      <c r="F450" s="2">
        <v>20</v>
      </c>
      <c r="G450" s="2">
        <v>375.12</v>
      </c>
      <c r="H450" s="2">
        <f>Movimientos_Actinver[[#This Row],[TITLES]]*Movimientos_Actinver[[#This Row],[VALUE]]</f>
        <v>7502.4</v>
      </c>
      <c r="I450" s="2">
        <v>7.5</v>
      </c>
      <c r="J450" s="2">
        <v>1.2</v>
      </c>
      <c r="K450" s="2">
        <v>7511.1</v>
      </c>
    </row>
    <row r="451" spans="1:11" x14ac:dyDescent="0.25">
      <c r="A451" s="22">
        <v>44847</v>
      </c>
      <c r="B451" s="27">
        <f>Movimientos_Actinver[[#This Row],[DATE]]</f>
        <v>44847</v>
      </c>
      <c r="C451" s="23">
        <v>0.45</v>
      </c>
      <c r="D451" s="2" t="s">
        <v>1610</v>
      </c>
      <c r="E451" s="2" t="s">
        <v>1604</v>
      </c>
      <c r="F451" s="2">
        <v>71</v>
      </c>
      <c r="G451" s="2">
        <v>377</v>
      </c>
      <c r="H451" s="2">
        <f>Movimientos_Actinver[[#This Row],[TITLES]]*Movimientos_Actinver[[#This Row],[VALUE]]</f>
        <v>26767</v>
      </c>
      <c r="I451" s="2">
        <v>26.77</v>
      </c>
      <c r="J451" s="2">
        <v>4.28</v>
      </c>
      <c r="K451" s="2">
        <v>26798.05</v>
      </c>
    </row>
    <row r="452" spans="1:11" x14ac:dyDescent="0.25">
      <c r="A452" s="22">
        <v>44847</v>
      </c>
      <c r="B452" s="27">
        <f>Movimientos_Actinver[[#This Row],[DATE]]</f>
        <v>44847</v>
      </c>
      <c r="C452" s="23">
        <v>0.45</v>
      </c>
      <c r="D452" s="2" t="s">
        <v>1610</v>
      </c>
      <c r="E452" s="2" t="s">
        <v>1604</v>
      </c>
      <c r="F452" s="2">
        <v>908</v>
      </c>
      <c r="G452" s="2">
        <v>375.12</v>
      </c>
      <c r="H452" s="2">
        <f>Movimientos_Actinver[[#This Row],[TITLES]]*Movimientos_Actinver[[#This Row],[VALUE]]</f>
        <v>340608.96</v>
      </c>
      <c r="I452" s="2">
        <v>340.61</v>
      </c>
      <c r="J452" s="2">
        <v>54.5</v>
      </c>
      <c r="K452" s="2">
        <v>341004.07</v>
      </c>
    </row>
    <row r="453" spans="1:11" x14ac:dyDescent="0.25">
      <c r="A453" s="22">
        <v>44847</v>
      </c>
      <c r="B453" s="27">
        <f>Movimientos_Actinver[[#This Row],[DATE]]</f>
        <v>44847</v>
      </c>
      <c r="C453" s="23">
        <v>0.45069444444444445</v>
      </c>
      <c r="D453" s="2" t="s">
        <v>1623</v>
      </c>
      <c r="E453" s="2" t="s">
        <v>1624</v>
      </c>
      <c r="F453" s="2">
        <v>1</v>
      </c>
      <c r="G453" s="2">
        <v>1405</v>
      </c>
      <c r="H453" s="2">
        <f>Movimientos_Actinver[[#This Row],[TITLES]]*Movimientos_Actinver[[#This Row],[VALUE]]</f>
        <v>1405</v>
      </c>
      <c r="I453" s="2">
        <v>1.41</v>
      </c>
      <c r="J453" s="2">
        <v>0.22</v>
      </c>
      <c r="K453" s="2">
        <v>1403.37</v>
      </c>
    </row>
    <row r="454" spans="1:11" x14ac:dyDescent="0.25">
      <c r="A454" s="22">
        <v>44847</v>
      </c>
      <c r="B454" s="27">
        <f>Movimientos_Actinver[[#This Row],[DATE]]</f>
        <v>44847</v>
      </c>
      <c r="C454" s="23">
        <v>0.45069444444444445</v>
      </c>
      <c r="D454" s="2" t="s">
        <v>1623</v>
      </c>
      <c r="E454" s="2" t="s">
        <v>1624</v>
      </c>
      <c r="F454" s="2">
        <v>1</v>
      </c>
      <c r="G454" s="2">
        <v>1419</v>
      </c>
      <c r="H454" s="2">
        <f>Movimientos_Actinver[[#This Row],[TITLES]]*Movimientos_Actinver[[#This Row],[VALUE]]</f>
        <v>1419</v>
      </c>
      <c r="I454" s="2">
        <v>1.42</v>
      </c>
      <c r="J454" s="2">
        <v>0.23</v>
      </c>
      <c r="K454" s="2">
        <v>1417.35</v>
      </c>
    </row>
    <row r="455" spans="1:11" x14ac:dyDescent="0.25">
      <c r="A455" s="22">
        <v>44847</v>
      </c>
      <c r="B455" s="27">
        <f>Movimientos_Actinver[[#This Row],[DATE]]</f>
        <v>44847</v>
      </c>
      <c r="C455" s="23">
        <v>0.45069444444444445</v>
      </c>
      <c r="D455" s="2" t="s">
        <v>1623</v>
      </c>
      <c r="E455" s="2" t="s">
        <v>1624</v>
      </c>
      <c r="F455" s="2">
        <v>2</v>
      </c>
      <c r="G455" s="2">
        <v>1405</v>
      </c>
      <c r="H455" s="2">
        <f>Movimientos_Actinver[[#This Row],[TITLES]]*Movimientos_Actinver[[#This Row],[VALUE]]</f>
        <v>2810</v>
      </c>
      <c r="I455" s="2">
        <v>2.81</v>
      </c>
      <c r="J455" s="2">
        <v>0.45</v>
      </c>
      <c r="K455" s="2">
        <v>2806.74</v>
      </c>
    </row>
    <row r="456" spans="1:11" x14ac:dyDescent="0.25">
      <c r="A456" s="22">
        <v>44847</v>
      </c>
      <c r="B456" s="27">
        <f>Movimientos_Actinver[[#This Row],[DATE]]</f>
        <v>44847</v>
      </c>
      <c r="C456" s="23">
        <v>0.45069444444444445</v>
      </c>
      <c r="D456" s="2" t="s">
        <v>1623</v>
      </c>
      <c r="E456" s="2" t="s">
        <v>1624</v>
      </c>
      <c r="F456" s="2">
        <v>6</v>
      </c>
      <c r="G456" s="2">
        <v>1410</v>
      </c>
      <c r="H456" s="2">
        <f>Movimientos_Actinver[[#This Row],[TITLES]]*Movimientos_Actinver[[#This Row],[VALUE]]</f>
        <v>8460</v>
      </c>
      <c r="I456" s="2">
        <v>8.4600000000000009</v>
      </c>
      <c r="J456" s="2">
        <v>1.35</v>
      </c>
      <c r="K456" s="2">
        <v>8450.19</v>
      </c>
    </row>
    <row r="457" spans="1:11" x14ac:dyDescent="0.25">
      <c r="A457" s="22">
        <v>44847</v>
      </c>
      <c r="B457" s="27">
        <f>Movimientos_Actinver[[#This Row],[DATE]]</f>
        <v>44847</v>
      </c>
      <c r="C457" s="23">
        <v>0.45069444444444445</v>
      </c>
      <c r="D457" s="2" t="s">
        <v>1623</v>
      </c>
      <c r="E457" s="2" t="s">
        <v>1624</v>
      </c>
      <c r="F457" s="2">
        <v>10</v>
      </c>
      <c r="G457" s="2">
        <v>1405</v>
      </c>
      <c r="H457" s="2">
        <f>Movimientos_Actinver[[#This Row],[TITLES]]*Movimientos_Actinver[[#This Row],[VALUE]]</f>
        <v>14050</v>
      </c>
      <c r="I457" s="2">
        <v>14.05</v>
      </c>
      <c r="J457" s="2">
        <v>2.25</v>
      </c>
      <c r="K457" s="2">
        <v>14033.7</v>
      </c>
    </row>
    <row r="458" spans="1:11" x14ac:dyDescent="0.25">
      <c r="A458" s="22">
        <v>44847</v>
      </c>
      <c r="B458" s="27">
        <f>Movimientos_Actinver[[#This Row],[DATE]]</f>
        <v>44847</v>
      </c>
      <c r="C458" s="23">
        <v>0.45069444444444445</v>
      </c>
      <c r="D458" s="2" t="s">
        <v>1623</v>
      </c>
      <c r="E458" s="2" t="s">
        <v>1624</v>
      </c>
      <c r="F458" s="2">
        <v>39</v>
      </c>
      <c r="G458" s="2">
        <v>1429.99</v>
      </c>
      <c r="H458" s="2">
        <f>Movimientos_Actinver[[#This Row],[TITLES]]*Movimientos_Actinver[[#This Row],[VALUE]]</f>
        <v>55769.61</v>
      </c>
      <c r="I458" s="2">
        <v>55.77</v>
      </c>
      <c r="J458" s="2">
        <v>8.92</v>
      </c>
      <c r="K458" s="2">
        <v>55704.92</v>
      </c>
    </row>
    <row r="459" spans="1:11" x14ac:dyDescent="0.25">
      <c r="A459" s="22">
        <v>44847</v>
      </c>
      <c r="B459" s="27">
        <f>Movimientos_Actinver[[#This Row],[DATE]]</f>
        <v>44847</v>
      </c>
      <c r="C459" s="23">
        <v>0.4597222222222222</v>
      </c>
      <c r="D459" s="2" t="s">
        <v>1627</v>
      </c>
      <c r="E459" s="2" t="s">
        <v>1624</v>
      </c>
      <c r="F459" s="2">
        <v>33</v>
      </c>
      <c r="G459" s="2">
        <v>1092</v>
      </c>
      <c r="H459" s="2">
        <f>Movimientos_Actinver[[#This Row],[TITLES]]*Movimientos_Actinver[[#This Row],[VALUE]]</f>
        <v>36036</v>
      </c>
      <c r="I459" s="2">
        <v>36.04</v>
      </c>
      <c r="J459" s="2">
        <v>5.77</v>
      </c>
      <c r="K459" s="2">
        <v>35994.199999999997</v>
      </c>
    </row>
    <row r="460" spans="1:11" x14ac:dyDescent="0.25">
      <c r="A460" s="22">
        <v>44847</v>
      </c>
      <c r="B460" s="27">
        <f>Movimientos_Actinver[[#This Row],[DATE]]</f>
        <v>44847</v>
      </c>
      <c r="C460" s="23">
        <v>0.4597222222222222</v>
      </c>
      <c r="D460" s="2" t="s">
        <v>1627</v>
      </c>
      <c r="E460" s="2" t="s">
        <v>1624</v>
      </c>
      <c r="F460" s="2">
        <v>77</v>
      </c>
      <c r="G460" s="2">
        <v>1092</v>
      </c>
      <c r="H460" s="2">
        <f>Movimientos_Actinver[[#This Row],[TITLES]]*Movimientos_Actinver[[#This Row],[VALUE]]</f>
        <v>84084</v>
      </c>
      <c r="I460" s="2">
        <v>84.08</v>
      </c>
      <c r="J460" s="2">
        <v>13.45</v>
      </c>
      <c r="K460" s="2">
        <v>83986.46</v>
      </c>
    </row>
    <row r="461" spans="1:11" x14ac:dyDescent="0.25">
      <c r="A461" s="22"/>
      <c r="B461" s="27">
        <f>Movimientos_Actinver[[#This Row],[DATE]]</f>
        <v>0</v>
      </c>
      <c r="C461" s="23"/>
      <c r="D461" s="2" t="s">
        <v>1622</v>
      </c>
      <c r="E461" s="2" t="s">
        <v>1</v>
      </c>
      <c r="F461" s="2"/>
      <c r="G461" s="2"/>
      <c r="H461" s="2">
        <f>Movimientos_Actinver[[#This Row],[TITLES]]*Movimientos_Actinver[[#This Row],[VALUE]]</f>
        <v>0</v>
      </c>
      <c r="I461" s="2"/>
      <c r="J461" s="2"/>
      <c r="K461" s="2"/>
    </row>
    <row r="462" spans="1:11" x14ac:dyDescent="0.25">
      <c r="A462" s="22">
        <v>44844</v>
      </c>
      <c r="B462" s="27">
        <f>Movimientos_Actinver[[#This Row],[DATE]]</f>
        <v>44844</v>
      </c>
      <c r="C462" s="23">
        <v>0.3611111111111111</v>
      </c>
      <c r="D462" s="2" t="s">
        <v>1623</v>
      </c>
      <c r="E462" s="2" t="s">
        <v>1604</v>
      </c>
      <c r="F462" s="2">
        <v>6</v>
      </c>
      <c r="G462" s="2">
        <v>1340</v>
      </c>
      <c r="H462" s="2">
        <f>Movimientos_Actinver[[#This Row],[TITLES]]*Movimientos_Actinver[[#This Row],[VALUE]]</f>
        <v>8040</v>
      </c>
      <c r="I462" s="2">
        <v>8.0399999999999991</v>
      </c>
      <c r="J462" s="2">
        <v>1.29</v>
      </c>
      <c r="K462" s="2">
        <v>8049.33</v>
      </c>
    </row>
    <row r="463" spans="1:11" x14ac:dyDescent="0.25">
      <c r="A463" s="22">
        <v>44844</v>
      </c>
      <c r="B463" s="27">
        <f>Movimientos_Actinver[[#This Row],[DATE]]</f>
        <v>44844</v>
      </c>
      <c r="C463" s="23">
        <v>0.3611111111111111</v>
      </c>
      <c r="D463" s="2" t="s">
        <v>1623</v>
      </c>
      <c r="E463" s="2" t="s">
        <v>1604</v>
      </c>
      <c r="F463" s="2">
        <v>100</v>
      </c>
      <c r="G463" s="2">
        <v>1334.14</v>
      </c>
      <c r="H463" s="2">
        <f>Movimientos_Actinver[[#This Row],[TITLES]]*Movimientos_Actinver[[#This Row],[VALUE]]</f>
        <v>133414</v>
      </c>
      <c r="I463" s="2">
        <v>133.41</v>
      </c>
      <c r="J463" s="2">
        <v>21.35</v>
      </c>
      <c r="K463" s="2">
        <v>133568.76</v>
      </c>
    </row>
    <row r="464" spans="1:11" x14ac:dyDescent="0.25">
      <c r="A464" s="22">
        <v>44844</v>
      </c>
      <c r="B464" s="27">
        <f>Movimientos_Actinver[[#This Row],[DATE]]</f>
        <v>44844</v>
      </c>
      <c r="C464" s="23">
        <v>0.36180555555555555</v>
      </c>
      <c r="D464" s="2" t="s">
        <v>1627</v>
      </c>
      <c r="E464" s="2" t="s">
        <v>1604</v>
      </c>
      <c r="F464" s="2">
        <v>410</v>
      </c>
      <c r="G464" s="2">
        <v>1061</v>
      </c>
      <c r="H464" s="2">
        <f>Movimientos_Actinver[[#This Row],[TITLES]]*Movimientos_Actinver[[#This Row],[VALUE]]</f>
        <v>435010</v>
      </c>
      <c r="I464" s="2">
        <v>435.01</v>
      </c>
      <c r="J464" s="2">
        <v>69.599999999999994</v>
      </c>
      <c r="K464" s="2">
        <v>435514.61</v>
      </c>
    </row>
    <row r="465" spans="1:11" x14ac:dyDescent="0.25">
      <c r="A465" s="22">
        <v>44844</v>
      </c>
      <c r="B465" s="27">
        <f>Movimientos_Actinver[[#This Row],[DATE]]</f>
        <v>44844</v>
      </c>
      <c r="C465" s="23">
        <v>0.38611111111111113</v>
      </c>
      <c r="D465" s="2" t="s">
        <v>1623</v>
      </c>
      <c r="E465" s="2" t="s">
        <v>1604</v>
      </c>
      <c r="F465" s="2">
        <v>47</v>
      </c>
      <c r="G465" s="2">
        <v>1382</v>
      </c>
      <c r="H465" s="2">
        <f>Movimientos_Actinver[[#This Row],[TITLES]]*Movimientos_Actinver[[#This Row],[VALUE]]</f>
        <v>64954</v>
      </c>
      <c r="I465" s="2">
        <v>64.95</v>
      </c>
      <c r="J465" s="2">
        <v>10.39</v>
      </c>
      <c r="K465" s="2">
        <v>65029.35</v>
      </c>
    </row>
    <row r="466" spans="1:11" x14ac:dyDescent="0.25">
      <c r="A466" s="22">
        <v>44844</v>
      </c>
      <c r="B466" s="27">
        <f>Movimientos_Actinver[[#This Row],[DATE]]</f>
        <v>44844</v>
      </c>
      <c r="C466" s="23">
        <v>0.38611111111111113</v>
      </c>
      <c r="D466" s="2" t="s">
        <v>1623</v>
      </c>
      <c r="E466" s="2" t="s">
        <v>1604</v>
      </c>
      <c r="F466" s="2">
        <v>78</v>
      </c>
      <c r="G466" s="2">
        <v>1385</v>
      </c>
      <c r="H466" s="2">
        <f>Movimientos_Actinver[[#This Row],[TITLES]]*Movimientos_Actinver[[#This Row],[VALUE]]</f>
        <v>108030</v>
      </c>
      <c r="I466" s="2">
        <v>108.03</v>
      </c>
      <c r="J466" s="2">
        <v>17.28</v>
      </c>
      <c r="K466" s="2">
        <v>108155.31</v>
      </c>
    </row>
    <row r="467" spans="1:11" x14ac:dyDescent="0.25">
      <c r="A467" s="22">
        <v>44844</v>
      </c>
      <c r="B467" s="27">
        <f>Movimientos_Actinver[[#This Row],[DATE]]</f>
        <v>44844</v>
      </c>
      <c r="C467" s="23">
        <v>0.38611111111111113</v>
      </c>
      <c r="D467" s="2" t="s">
        <v>1623</v>
      </c>
      <c r="E467" s="2" t="s">
        <v>1604</v>
      </c>
      <c r="F467" s="2">
        <v>115</v>
      </c>
      <c r="G467" s="2">
        <v>1385</v>
      </c>
      <c r="H467" s="2">
        <f>Movimientos_Actinver[[#This Row],[TITLES]]*Movimientos_Actinver[[#This Row],[VALUE]]</f>
        <v>159275</v>
      </c>
      <c r="I467" s="2">
        <v>159.28</v>
      </c>
      <c r="J467" s="2">
        <v>25.48</v>
      </c>
      <c r="K467" s="2">
        <v>159459.76</v>
      </c>
    </row>
    <row r="468" spans="1:11" x14ac:dyDescent="0.25">
      <c r="A468" s="22">
        <v>44844</v>
      </c>
      <c r="B468" s="27">
        <f>Movimientos_Actinver[[#This Row],[DATE]]</f>
        <v>44844</v>
      </c>
      <c r="C468" s="23">
        <v>0.4375</v>
      </c>
      <c r="D468" s="2" t="s">
        <v>1628</v>
      </c>
      <c r="E468" s="2" t="s">
        <v>1604</v>
      </c>
      <c r="F468" s="2">
        <v>1</v>
      </c>
      <c r="G468" s="2">
        <v>291</v>
      </c>
      <c r="H468" s="2">
        <f>Movimientos_Actinver[[#This Row],[TITLES]]*Movimientos_Actinver[[#This Row],[VALUE]]</f>
        <v>291</v>
      </c>
      <c r="I468" s="2">
        <v>0.28999999999999998</v>
      </c>
      <c r="J468" s="2">
        <v>0.05</v>
      </c>
      <c r="K468" s="2">
        <v>291.33999999999997</v>
      </c>
    </row>
    <row r="469" spans="1:11" x14ac:dyDescent="0.25">
      <c r="A469" s="22">
        <v>44844</v>
      </c>
      <c r="B469" s="27">
        <f>Movimientos_Actinver[[#This Row],[DATE]]</f>
        <v>44844</v>
      </c>
      <c r="C469" s="23">
        <v>0.4375</v>
      </c>
      <c r="D469" s="2" t="s">
        <v>1628</v>
      </c>
      <c r="E469" s="2" t="s">
        <v>1604</v>
      </c>
      <c r="F469" s="2">
        <v>1</v>
      </c>
      <c r="G469" s="2">
        <v>291</v>
      </c>
      <c r="H469" s="2">
        <f>Movimientos_Actinver[[#This Row],[TITLES]]*Movimientos_Actinver[[#This Row],[VALUE]]</f>
        <v>291</v>
      </c>
      <c r="I469" s="2">
        <v>0.28999999999999998</v>
      </c>
      <c r="J469" s="2">
        <v>0.05</v>
      </c>
      <c r="K469" s="2">
        <v>291.33999999999997</v>
      </c>
    </row>
    <row r="470" spans="1:11" x14ac:dyDescent="0.25">
      <c r="A470" s="22">
        <v>44844</v>
      </c>
      <c r="B470" s="27">
        <f>Movimientos_Actinver[[#This Row],[DATE]]</f>
        <v>44844</v>
      </c>
      <c r="C470" s="23">
        <v>0.4375</v>
      </c>
      <c r="D470" s="2" t="s">
        <v>1628</v>
      </c>
      <c r="E470" s="2" t="s">
        <v>1604</v>
      </c>
      <c r="F470" s="2">
        <v>1</v>
      </c>
      <c r="G470" s="2">
        <v>294</v>
      </c>
      <c r="H470" s="2">
        <f>Movimientos_Actinver[[#This Row],[TITLES]]*Movimientos_Actinver[[#This Row],[VALUE]]</f>
        <v>294</v>
      </c>
      <c r="I470" s="2">
        <v>0.28999999999999998</v>
      </c>
      <c r="J470" s="2">
        <v>0.05</v>
      </c>
      <c r="K470" s="2">
        <v>294.33999999999997</v>
      </c>
    </row>
    <row r="471" spans="1:11" x14ac:dyDescent="0.25">
      <c r="A471" s="22">
        <v>44844</v>
      </c>
      <c r="B471" s="27">
        <f>Movimientos_Actinver[[#This Row],[DATE]]</f>
        <v>44844</v>
      </c>
      <c r="C471" s="23">
        <v>0.4375</v>
      </c>
      <c r="D471" s="2" t="s">
        <v>1628</v>
      </c>
      <c r="E471" s="2" t="s">
        <v>1604</v>
      </c>
      <c r="F471" s="2">
        <v>3</v>
      </c>
      <c r="G471" s="2">
        <v>293.2</v>
      </c>
      <c r="H471" s="2">
        <f>Movimientos_Actinver[[#This Row],[TITLES]]*Movimientos_Actinver[[#This Row],[VALUE]]</f>
        <v>879.59999999999991</v>
      </c>
      <c r="I471" s="2">
        <v>0.88</v>
      </c>
      <c r="J471" s="2">
        <v>0.14000000000000001</v>
      </c>
      <c r="K471" s="2">
        <v>880.62</v>
      </c>
    </row>
    <row r="472" spans="1:11" x14ac:dyDescent="0.25">
      <c r="A472" s="22">
        <v>44844</v>
      </c>
      <c r="B472" s="27">
        <f>Movimientos_Actinver[[#This Row],[DATE]]</f>
        <v>44844</v>
      </c>
      <c r="C472" s="23">
        <v>0.4375</v>
      </c>
      <c r="D472" s="2" t="s">
        <v>1628</v>
      </c>
      <c r="E472" s="2" t="s">
        <v>1604</v>
      </c>
      <c r="F472" s="2">
        <v>5</v>
      </c>
      <c r="G472" s="2">
        <v>295</v>
      </c>
      <c r="H472" s="2">
        <f>Movimientos_Actinver[[#This Row],[TITLES]]*Movimientos_Actinver[[#This Row],[VALUE]]</f>
        <v>1475</v>
      </c>
      <c r="I472" s="2">
        <v>1.48</v>
      </c>
      <c r="J472" s="2">
        <v>0.24</v>
      </c>
      <c r="K472" s="2">
        <v>1476.71</v>
      </c>
    </row>
    <row r="473" spans="1:11" x14ac:dyDescent="0.25">
      <c r="A473" s="22">
        <v>44844</v>
      </c>
      <c r="B473" s="27">
        <f>Movimientos_Actinver[[#This Row],[DATE]]</f>
        <v>44844</v>
      </c>
      <c r="C473" s="23">
        <v>0.4375</v>
      </c>
      <c r="D473" s="2" t="s">
        <v>1628</v>
      </c>
      <c r="E473" s="2" t="s">
        <v>1604</v>
      </c>
      <c r="F473" s="2">
        <v>9</v>
      </c>
      <c r="G473" s="2">
        <v>290</v>
      </c>
      <c r="H473" s="2">
        <f>Movimientos_Actinver[[#This Row],[TITLES]]*Movimientos_Actinver[[#This Row],[VALUE]]</f>
        <v>2610</v>
      </c>
      <c r="I473" s="2">
        <v>2.61</v>
      </c>
      <c r="J473" s="2">
        <v>0.42</v>
      </c>
      <c r="K473" s="2">
        <v>2613.0300000000002</v>
      </c>
    </row>
    <row r="474" spans="1:11" x14ac:dyDescent="0.25">
      <c r="A474" s="22">
        <v>44844</v>
      </c>
      <c r="B474" s="27">
        <f>Movimientos_Actinver[[#This Row],[DATE]]</f>
        <v>44844</v>
      </c>
      <c r="C474" s="23">
        <v>0.4375</v>
      </c>
      <c r="D474" s="2" t="s">
        <v>1628</v>
      </c>
      <c r="E474" s="2" t="s">
        <v>1604</v>
      </c>
      <c r="F474" s="2">
        <v>45</v>
      </c>
      <c r="G474" s="2">
        <v>291.02</v>
      </c>
      <c r="H474" s="2">
        <f>Movimientos_Actinver[[#This Row],[TITLES]]*Movimientos_Actinver[[#This Row],[VALUE]]</f>
        <v>13095.9</v>
      </c>
      <c r="I474" s="2">
        <v>13.1</v>
      </c>
      <c r="J474" s="2">
        <v>2.1</v>
      </c>
      <c r="K474" s="2">
        <v>13111.09</v>
      </c>
    </row>
    <row r="475" spans="1:11" x14ac:dyDescent="0.25">
      <c r="A475" s="22">
        <v>44844</v>
      </c>
      <c r="B475" s="27">
        <f>Movimientos_Actinver[[#This Row],[DATE]]</f>
        <v>44844</v>
      </c>
      <c r="C475" s="23">
        <v>0.43819444444444444</v>
      </c>
      <c r="D475" s="2" t="s">
        <v>1626</v>
      </c>
      <c r="E475" s="2" t="s">
        <v>1604</v>
      </c>
      <c r="F475" s="2">
        <v>2</v>
      </c>
      <c r="G475" s="2">
        <v>561.99</v>
      </c>
      <c r="H475" s="2">
        <f>Movimientos_Actinver[[#This Row],[TITLES]]*Movimientos_Actinver[[#This Row],[VALUE]]</f>
        <v>1123.98</v>
      </c>
      <c r="I475" s="2">
        <v>1.1200000000000001</v>
      </c>
      <c r="J475" s="2">
        <v>0.18</v>
      </c>
      <c r="K475" s="2">
        <v>1125.28</v>
      </c>
    </row>
    <row r="476" spans="1:11" x14ac:dyDescent="0.25">
      <c r="A476" s="22">
        <v>44844</v>
      </c>
      <c r="B476" s="27">
        <f>Movimientos_Actinver[[#This Row],[DATE]]</f>
        <v>44844</v>
      </c>
      <c r="C476" s="23">
        <v>0.43819444444444444</v>
      </c>
      <c r="D476" s="2" t="s">
        <v>1626</v>
      </c>
      <c r="E476" s="2" t="s">
        <v>1604</v>
      </c>
      <c r="F476" s="2">
        <v>6</v>
      </c>
      <c r="G476" s="2">
        <v>563</v>
      </c>
      <c r="H476" s="2">
        <f>Movimientos_Actinver[[#This Row],[TITLES]]*Movimientos_Actinver[[#This Row],[VALUE]]</f>
        <v>3378</v>
      </c>
      <c r="I476" s="2">
        <v>3.38</v>
      </c>
      <c r="J476" s="2">
        <v>0.54</v>
      </c>
      <c r="K476" s="2">
        <v>3381.92</v>
      </c>
    </row>
    <row r="477" spans="1:11" x14ac:dyDescent="0.25">
      <c r="A477" s="22">
        <v>44844</v>
      </c>
      <c r="B477" s="27">
        <f>Movimientos_Actinver[[#This Row],[DATE]]</f>
        <v>44844</v>
      </c>
      <c r="C477" s="23">
        <v>0.43819444444444444</v>
      </c>
      <c r="D477" s="2" t="s">
        <v>1626</v>
      </c>
      <c r="E477" s="2" t="s">
        <v>1604</v>
      </c>
      <c r="F477" s="2">
        <v>7</v>
      </c>
      <c r="G477" s="2">
        <v>566</v>
      </c>
      <c r="H477" s="2">
        <f>Movimientos_Actinver[[#This Row],[TITLES]]*Movimientos_Actinver[[#This Row],[VALUE]]</f>
        <v>3962</v>
      </c>
      <c r="I477" s="2">
        <v>3.96</v>
      </c>
      <c r="J477" s="2">
        <v>0.63</v>
      </c>
      <c r="K477" s="2">
        <v>3966.6</v>
      </c>
    </row>
    <row r="478" spans="1:11" x14ac:dyDescent="0.25">
      <c r="A478" s="22">
        <v>44844</v>
      </c>
      <c r="B478" s="27">
        <f>Movimientos_Actinver[[#This Row],[DATE]]</f>
        <v>44844</v>
      </c>
      <c r="C478" s="23">
        <v>0.43819444444444444</v>
      </c>
      <c r="D478" s="2" t="s">
        <v>1626</v>
      </c>
      <c r="E478" s="2" t="s">
        <v>1604</v>
      </c>
      <c r="F478" s="2">
        <v>20</v>
      </c>
      <c r="G478" s="2">
        <v>568.5</v>
      </c>
      <c r="H478" s="2">
        <f>Movimientos_Actinver[[#This Row],[TITLES]]*Movimientos_Actinver[[#This Row],[VALUE]]</f>
        <v>11370</v>
      </c>
      <c r="I478" s="2">
        <v>11.37</v>
      </c>
      <c r="J478" s="2">
        <v>1.82</v>
      </c>
      <c r="K478" s="2">
        <v>11383.19</v>
      </c>
    </row>
    <row r="479" spans="1:11" x14ac:dyDescent="0.25">
      <c r="A479" s="22">
        <v>44844</v>
      </c>
      <c r="B479" s="27">
        <f>Movimientos_Actinver[[#This Row],[DATE]]</f>
        <v>44844</v>
      </c>
      <c r="C479" s="23">
        <v>0.43888888888888888</v>
      </c>
      <c r="D479" s="2" t="s">
        <v>1629</v>
      </c>
      <c r="E479" s="2" t="s">
        <v>1604</v>
      </c>
      <c r="F479" s="2">
        <v>1</v>
      </c>
      <c r="G479" s="2">
        <v>495</v>
      </c>
      <c r="H479" s="2">
        <f>Movimientos_Actinver[[#This Row],[TITLES]]*Movimientos_Actinver[[#This Row],[VALUE]]</f>
        <v>495</v>
      </c>
      <c r="I479" s="2">
        <v>0.5</v>
      </c>
      <c r="J479" s="2">
        <v>0.08</v>
      </c>
      <c r="K479" s="2">
        <v>495.57</v>
      </c>
    </row>
    <row r="480" spans="1:11" x14ac:dyDescent="0.25">
      <c r="A480" s="22">
        <v>44844</v>
      </c>
      <c r="B480" s="27">
        <f>Movimientos_Actinver[[#This Row],[DATE]]</f>
        <v>44844</v>
      </c>
      <c r="C480" s="23">
        <v>0.43888888888888888</v>
      </c>
      <c r="D480" s="2" t="s">
        <v>1629</v>
      </c>
      <c r="E480" s="2" t="s">
        <v>1604</v>
      </c>
      <c r="F480" s="2">
        <v>1</v>
      </c>
      <c r="G480" s="2">
        <v>495</v>
      </c>
      <c r="H480" s="2">
        <f>Movimientos_Actinver[[#This Row],[TITLES]]*Movimientos_Actinver[[#This Row],[VALUE]]</f>
        <v>495</v>
      </c>
      <c r="I480" s="2">
        <v>0.5</v>
      </c>
      <c r="J480" s="2">
        <v>0.08</v>
      </c>
      <c r="K480" s="2">
        <v>495.57</v>
      </c>
    </row>
    <row r="481" spans="1:11" x14ac:dyDescent="0.25">
      <c r="A481" s="22">
        <v>44844</v>
      </c>
      <c r="B481" s="27">
        <f>Movimientos_Actinver[[#This Row],[DATE]]</f>
        <v>44844</v>
      </c>
      <c r="C481" s="23">
        <v>0.43888888888888888</v>
      </c>
      <c r="D481" s="2" t="s">
        <v>1629</v>
      </c>
      <c r="E481" s="2" t="s">
        <v>1604</v>
      </c>
      <c r="F481" s="2">
        <v>1</v>
      </c>
      <c r="G481" s="2">
        <v>500</v>
      </c>
      <c r="H481" s="2">
        <f>Movimientos_Actinver[[#This Row],[TITLES]]*Movimientos_Actinver[[#This Row],[VALUE]]</f>
        <v>500</v>
      </c>
      <c r="I481" s="2">
        <v>0.5</v>
      </c>
      <c r="J481" s="2">
        <v>0.08</v>
      </c>
      <c r="K481" s="2">
        <v>500.58</v>
      </c>
    </row>
    <row r="482" spans="1:11" x14ac:dyDescent="0.25">
      <c r="A482" s="22">
        <v>44844</v>
      </c>
      <c r="B482" s="27">
        <f>Movimientos_Actinver[[#This Row],[DATE]]</f>
        <v>44844</v>
      </c>
      <c r="C482" s="23">
        <v>0.43888888888888888</v>
      </c>
      <c r="D482" s="2" t="s">
        <v>1629</v>
      </c>
      <c r="E482" s="2" t="s">
        <v>1604</v>
      </c>
      <c r="F482" s="2">
        <v>2</v>
      </c>
      <c r="G482" s="2">
        <v>490.01</v>
      </c>
      <c r="H482" s="2">
        <f>Movimientos_Actinver[[#This Row],[TITLES]]*Movimientos_Actinver[[#This Row],[VALUE]]</f>
        <v>980.02</v>
      </c>
      <c r="I482" s="2">
        <v>0.98</v>
      </c>
      <c r="J482" s="2">
        <v>0.16</v>
      </c>
      <c r="K482" s="2">
        <v>981.16</v>
      </c>
    </row>
    <row r="483" spans="1:11" x14ac:dyDescent="0.25">
      <c r="A483" s="22">
        <v>44844</v>
      </c>
      <c r="B483" s="27">
        <f>Movimientos_Actinver[[#This Row],[DATE]]</f>
        <v>44844</v>
      </c>
      <c r="C483" s="23">
        <v>0.43888888888888888</v>
      </c>
      <c r="D483" s="2" t="s">
        <v>1629</v>
      </c>
      <c r="E483" s="2" t="s">
        <v>1604</v>
      </c>
      <c r="F483" s="2">
        <v>2</v>
      </c>
      <c r="G483" s="2">
        <v>497.8</v>
      </c>
      <c r="H483" s="2">
        <f>Movimientos_Actinver[[#This Row],[TITLES]]*Movimientos_Actinver[[#This Row],[VALUE]]</f>
        <v>995.6</v>
      </c>
      <c r="I483" s="2">
        <v>1</v>
      </c>
      <c r="J483" s="2">
        <v>0.16</v>
      </c>
      <c r="K483" s="2">
        <v>996.75</v>
      </c>
    </row>
    <row r="484" spans="1:11" x14ac:dyDescent="0.25">
      <c r="A484" s="22">
        <v>44844</v>
      </c>
      <c r="B484" s="27">
        <f>Movimientos_Actinver[[#This Row],[DATE]]</f>
        <v>44844</v>
      </c>
      <c r="C484" s="23">
        <v>0.43888888888888888</v>
      </c>
      <c r="D484" s="2" t="s">
        <v>1629</v>
      </c>
      <c r="E484" s="2" t="s">
        <v>1604</v>
      </c>
      <c r="F484" s="2">
        <v>3</v>
      </c>
      <c r="G484" s="2">
        <v>490.01</v>
      </c>
      <c r="H484" s="2">
        <f>Movimientos_Actinver[[#This Row],[TITLES]]*Movimientos_Actinver[[#This Row],[VALUE]]</f>
        <v>1470.03</v>
      </c>
      <c r="I484" s="2">
        <v>1.47</v>
      </c>
      <c r="J484" s="2">
        <v>0.24</v>
      </c>
      <c r="K484" s="2">
        <v>1471.74</v>
      </c>
    </row>
    <row r="485" spans="1:11" x14ac:dyDescent="0.25">
      <c r="A485" s="22">
        <v>44844</v>
      </c>
      <c r="B485" s="27">
        <f>Movimientos_Actinver[[#This Row],[DATE]]</f>
        <v>44844</v>
      </c>
      <c r="C485" s="23">
        <v>0.43888888888888888</v>
      </c>
      <c r="D485" s="2" t="s">
        <v>1629</v>
      </c>
      <c r="E485" s="2" t="s">
        <v>1604</v>
      </c>
      <c r="F485" s="2">
        <v>10</v>
      </c>
      <c r="G485" s="2">
        <v>495.99</v>
      </c>
      <c r="H485" s="2">
        <f>Movimientos_Actinver[[#This Row],[TITLES]]*Movimientos_Actinver[[#This Row],[VALUE]]</f>
        <v>4959.8999999999996</v>
      </c>
      <c r="I485" s="2">
        <v>4.96</v>
      </c>
      <c r="J485" s="2">
        <v>0.79</v>
      </c>
      <c r="K485" s="2">
        <v>4965.6499999999996</v>
      </c>
    </row>
    <row r="486" spans="1:11" x14ac:dyDescent="0.25">
      <c r="A486" s="22">
        <v>44844</v>
      </c>
      <c r="B486" s="27">
        <f>Movimientos_Actinver[[#This Row],[DATE]]</f>
        <v>44844</v>
      </c>
      <c r="C486" s="23">
        <v>0.43888888888888888</v>
      </c>
      <c r="D486" s="2" t="s">
        <v>1629</v>
      </c>
      <c r="E486" s="2" t="s">
        <v>1604</v>
      </c>
      <c r="F486" s="2">
        <v>10</v>
      </c>
      <c r="G486" s="2">
        <v>499</v>
      </c>
      <c r="H486" s="2">
        <f>Movimientos_Actinver[[#This Row],[TITLES]]*Movimientos_Actinver[[#This Row],[VALUE]]</f>
        <v>4990</v>
      </c>
      <c r="I486" s="2">
        <v>4.99</v>
      </c>
      <c r="J486" s="2">
        <v>0.8</v>
      </c>
      <c r="K486" s="2">
        <v>4995.79</v>
      </c>
    </row>
    <row r="487" spans="1:11" x14ac:dyDescent="0.25">
      <c r="A487" s="22">
        <v>44844</v>
      </c>
      <c r="B487" s="27">
        <f>Movimientos_Actinver[[#This Row],[DATE]]</f>
        <v>44844</v>
      </c>
      <c r="C487" s="23">
        <v>0.43888888888888888</v>
      </c>
      <c r="D487" s="2" t="s">
        <v>1629</v>
      </c>
      <c r="E487" s="2" t="s">
        <v>1604</v>
      </c>
      <c r="F487" s="2">
        <v>10</v>
      </c>
      <c r="G487" s="2">
        <v>500</v>
      </c>
      <c r="H487" s="2">
        <f>Movimientos_Actinver[[#This Row],[TITLES]]*Movimientos_Actinver[[#This Row],[VALUE]]</f>
        <v>5000</v>
      </c>
      <c r="I487" s="2">
        <v>5</v>
      </c>
      <c r="J487" s="2">
        <v>0.8</v>
      </c>
      <c r="K487" s="2">
        <v>5005.8</v>
      </c>
    </row>
    <row r="488" spans="1:11" x14ac:dyDescent="0.25">
      <c r="A488" s="22">
        <v>44845</v>
      </c>
      <c r="B488" s="27">
        <f>Movimientos_Actinver[[#This Row],[DATE]]</f>
        <v>44845</v>
      </c>
      <c r="C488" s="23">
        <v>0.61041666666666672</v>
      </c>
      <c r="D488" s="2" t="s">
        <v>1626</v>
      </c>
      <c r="E488" s="2" t="s">
        <v>1624</v>
      </c>
      <c r="F488" s="2">
        <v>35</v>
      </c>
      <c r="G488" s="2">
        <v>585</v>
      </c>
      <c r="H488" s="2">
        <f>Movimientos_Actinver[[#This Row],[TITLES]]*Movimientos_Actinver[[#This Row],[VALUE]]</f>
        <v>20475</v>
      </c>
      <c r="I488" s="2">
        <v>20.48</v>
      </c>
      <c r="J488" s="2">
        <v>3.28</v>
      </c>
      <c r="K488" s="2">
        <v>20451.25</v>
      </c>
    </row>
    <row r="489" spans="1:11" x14ac:dyDescent="0.25">
      <c r="A489" s="22">
        <v>44845</v>
      </c>
      <c r="B489" s="27">
        <f>Movimientos_Actinver[[#This Row],[DATE]]</f>
        <v>44845</v>
      </c>
      <c r="C489" s="23">
        <v>0.61111111111111116</v>
      </c>
      <c r="D489" s="2" t="s">
        <v>1623</v>
      </c>
      <c r="E489" s="2" t="s">
        <v>1624</v>
      </c>
      <c r="F489" s="2">
        <v>1</v>
      </c>
      <c r="G489" s="2">
        <v>1535.81</v>
      </c>
      <c r="H489" s="2">
        <f>Movimientos_Actinver[[#This Row],[TITLES]]*Movimientos_Actinver[[#This Row],[VALUE]]</f>
        <v>1535.81</v>
      </c>
      <c r="I489" s="2">
        <v>1.54</v>
      </c>
      <c r="J489" s="2">
        <v>0.25</v>
      </c>
      <c r="K489" s="2">
        <v>1534.03</v>
      </c>
    </row>
    <row r="490" spans="1:11" x14ac:dyDescent="0.25">
      <c r="A490" s="22">
        <v>44845</v>
      </c>
      <c r="B490" s="27">
        <f>Movimientos_Actinver[[#This Row],[DATE]]</f>
        <v>44845</v>
      </c>
      <c r="C490" s="23">
        <v>0.61111111111111116</v>
      </c>
      <c r="D490" s="2" t="s">
        <v>1623</v>
      </c>
      <c r="E490" s="2" t="s">
        <v>1624</v>
      </c>
      <c r="F490" s="2">
        <v>1</v>
      </c>
      <c r="G490" s="2">
        <v>1540</v>
      </c>
      <c r="H490" s="2">
        <f>Movimientos_Actinver[[#This Row],[TITLES]]*Movimientos_Actinver[[#This Row],[VALUE]]</f>
        <v>1540</v>
      </c>
      <c r="I490" s="2">
        <v>1.54</v>
      </c>
      <c r="J490" s="2">
        <v>0.25</v>
      </c>
      <c r="K490" s="2">
        <v>1538.21</v>
      </c>
    </row>
    <row r="491" spans="1:11" x14ac:dyDescent="0.25">
      <c r="A491" s="22">
        <v>44845</v>
      </c>
      <c r="B491" s="27">
        <f>Movimientos_Actinver[[#This Row],[DATE]]</f>
        <v>44845</v>
      </c>
      <c r="C491" s="23">
        <v>0.61111111111111116</v>
      </c>
      <c r="D491" s="2" t="s">
        <v>1623</v>
      </c>
      <c r="E491" s="2" t="s">
        <v>1624</v>
      </c>
      <c r="F491" s="2">
        <v>40</v>
      </c>
      <c r="G491" s="2">
        <v>1537.21</v>
      </c>
      <c r="H491" s="2">
        <f>Movimientos_Actinver[[#This Row],[TITLES]]*Movimientos_Actinver[[#This Row],[VALUE]]</f>
        <v>61488.4</v>
      </c>
      <c r="I491" s="2">
        <v>61.49</v>
      </c>
      <c r="J491" s="2">
        <v>9.84</v>
      </c>
      <c r="K491" s="2">
        <v>61417.07</v>
      </c>
    </row>
    <row r="492" spans="1:11" x14ac:dyDescent="0.25">
      <c r="A492" s="22">
        <v>44845</v>
      </c>
      <c r="B492" s="27">
        <f>Movimientos_Actinver[[#This Row],[DATE]]</f>
        <v>44845</v>
      </c>
      <c r="C492" s="23">
        <v>0.61111111111111116</v>
      </c>
      <c r="D492" s="2" t="s">
        <v>1623</v>
      </c>
      <c r="E492" s="2" t="s">
        <v>1624</v>
      </c>
      <c r="F492" s="2">
        <v>304</v>
      </c>
      <c r="G492" s="2">
        <v>1540</v>
      </c>
      <c r="H492" s="2">
        <f>Movimientos_Actinver[[#This Row],[TITLES]]*Movimientos_Actinver[[#This Row],[VALUE]]</f>
        <v>468160</v>
      </c>
      <c r="I492" s="2">
        <v>468.16</v>
      </c>
      <c r="J492" s="2">
        <v>74.91</v>
      </c>
      <c r="K492" s="2">
        <v>467616.93</v>
      </c>
    </row>
    <row r="493" spans="1:11" x14ac:dyDescent="0.25">
      <c r="A493" s="22">
        <v>44845</v>
      </c>
      <c r="B493" s="27">
        <f>Movimientos_Actinver[[#This Row],[DATE]]</f>
        <v>44845</v>
      </c>
      <c r="C493" s="23">
        <v>0.61388888888888893</v>
      </c>
      <c r="D493" s="2" t="s">
        <v>1628</v>
      </c>
      <c r="E493" s="2" t="s">
        <v>1604</v>
      </c>
      <c r="F493" s="2">
        <v>3</v>
      </c>
      <c r="G493" s="2">
        <v>296.01</v>
      </c>
      <c r="H493" s="2">
        <f>Movimientos_Actinver[[#This Row],[TITLES]]*Movimientos_Actinver[[#This Row],[VALUE]]</f>
        <v>888.03</v>
      </c>
      <c r="I493" s="2">
        <v>0.89</v>
      </c>
      <c r="J493" s="2">
        <v>0.14000000000000001</v>
      </c>
      <c r="K493" s="2">
        <v>889.06</v>
      </c>
    </row>
    <row r="494" spans="1:11" x14ac:dyDescent="0.25">
      <c r="A494" s="22">
        <v>44846</v>
      </c>
      <c r="B494" s="27">
        <f>Movimientos_Actinver[[#This Row],[DATE]]</f>
        <v>44846</v>
      </c>
      <c r="C494" s="23">
        <v>0.4</v>
      </c>
      <c r="D494" s="2" t="s">
        <v>1623</v>
      </c>
      <c r="E494" s="2" t="s">
        <v>1604</v>
      </c>
      <c r="F494" s="2">
        <v>1</v>
      </c>
      <c r="G494" s="2">
        <v>1530.56</v>
      </c>
      <c r="H494" s="2">
        <f>Movimientos_Actinver[[#This Row],[TITLES]]*Movimientos_Actinver[[#This Row],[VALUE]]</f>
        <v>1530.56</v>
      </c>
      <c r="I494" s="2">
        <v>1.53</v>
      </c>
      <c r="J494" s="2">
        <v>0.24</v>
      </c>
      <c r="K494" s="2">
        <v>1532.34</v>
      </c>
    </row>
    <row r="495" spans="1:11" x14ac:dyDescent="0.25">
      <c r="A495" s="22">
        <v>44846</v>
      </c>
      <c r="B495" s="27">
        <f>Movimientos_Actinver[[#This Row],[DATE]]</f>
        <v>44846</v>
      </c>
      <c r="C495" s="23">
        <v>0.4</v>
      </c>
      <c r="D495" s="2" t="s">
        <v>1623</v>
      </c>
      <c r="E495" s="2" t="s">
        <v>1604</v>
      </c>
      <c r="F495" s="2">
        <v>1</v>
      </c>
      <c r="G495" s="2">
        <v>1535</v>
      </c>
      <c r="H495" s="2">
        <f>Movimientos_Actinver[[#This Row],[TITLES]]*Movimientos_Actinver[[#This Row],[VALUE]]</f>
        <v>1535</v>
      </c>
      <c r="I495" s="2">
        <v>1.54</v>
      </c>
      <c r="J495" s="2">
        <v>0.25</v>
      </c>
      <c r="K495" s="2">
        <v>1536.78</v>
      </c>
    </row>
    <row r="496" spans="1:11" x14ac:dyDescent="0.25">
      <c r="A496" s="22">
        <v>44846</v>
      </c>
      <c r="B496" s="27">
        <f>Movimientos_Actinver[[#This Row],[DATE]]</f>
        <v>44846</v>
      </c>
      <c r="C496" s="23">
        <v>0.4</v>
      </c>
      <c r="D496" s="2" t="s">
        <v>1623</v>
      </c>
      <c r="E496" s="2" t="s">
        <v>1604</v>
      </c>
      <c r="F496" s="2">
        <v>1</v>
      </c>
      <c r="G496" s="2">
        <v>1536</v>
      </c>
      <c r="H496" s="2">
        <f>Movimientos_Actinver[[#This Row],[TITLES]]*Movimientos_Actinver[[#This Row],[VALUE]]</f>
        <v>1536</v>
      </c>
      <c r="I496" s="2">
        <v>1.54</v>
      </c>
      <c r="J496" s="2">
        <v>0.25</v>
      </c>
      <c r="K496" s="2">
        <v>1537.78</v>
      </c>
    </row>
    <row r="497" spans="1:11" x14ac:dyDescent="0.25">
      <c r="A497" s="22">
        <v>44846</v>
      </c>
      <c r="B497" s="27">
        <f>Movimientos_Actinver[[#This Row],[DATE]]</f>
        <v>44846</v>
      </c>
      <c r="C497" s="23">
        <v>0.4</v>
      </c>
      <c r="D497" s="2" t="s">
        <v>1623</v>
      </c>
      <c r="E497" s="2" t="s">
        <v>1604</v>
      </c>
      <c r="F497" s="2">
        <v>1</v>
      </c>
      <c r="G497" s="2">
        <v>1553.71</v>
      </c>
      <c r="H497" s="2">
        <f>Movimientos_Actinver[[#This Row],[TITLES]]*Movimientos_Actinver[[#This Row],[VALUE]]</f>
        <v>1553.71</v>
      </c>
      <c r="I497" s="2">
        <v>1.55</v>
      </c>
      <c r="J497" s="2">
        <v>0.25</v>
      </c>
      <c r="K497" s="2">
        <v>1555.51</v>
      </c>
    </row>
    <row r="498" spans="1:11" x14ac:dyDescent="0.25">
      <c r="A498" s="22">
        <v>44846</v>
      </c>
      <c r="B498" s="27">
        <f>Movimientos_Actinver[[#This Row],[DATE]]</f>
        <v>44846</v>
      </c>
      <c r="C498" s="23">
        <v>0.4</v>
      </c>
      <c r="D498" s="2" t="s">
        <v>1623</v>
      </c>
      <c r="E498" s="2" t="s">
        <v>1604</v>
      </c>
      <c r="F498" s="2">
        <v>1</v>
      </c>
      <c r="G498" s="2">
        <v>1555.71</v>
      </c>
      <c r="H498" s="2">
        <f>Movimientos_Actinver[[#This Row],[TITLES]]*Movimientos_Actinver[[#This Row],[VALUE]]</f>
        <v>1555.71</v>
      </c>
      <c r="I498" s="2">
        <v>1.56</v>
      </c>
      <c r="J498" s="2">
        <v>0.25</v>
      </c>
      <c r="K498" s="2">
        <v>1557.51</v>
      </c>
    </row>
    <row r="499" spans="1:11" x14ac:dyDescent="0.25">
      <c r="A499" s="22">
        <v>44846</v>
      </c>
      <c r="B499" s="27">
        <f>Movimientos_Actinver[[#This Row],[DATE]]</f>
        <v>44846</v>
      </c>
      <c r="C499" s="23">
        <v>0.4</v>
      </c>
      <c r="D499" s="2" t="s">
        <v>1623</v>
      </c>
      <c r="E499" s="2" t="s">
        <v>1604</v>
      </c>
      <c r="F499" s="2">
        <v>1</v>
      </c>
      <c r="G499" s="2">
        <v>1558.19</v>
      </c>
      <c r="H499" s="2">
        <f>Movimientos_Actinver[[#This Row],[TITLES]]*Movimientos_Actinver[[#This Row],[VALUE]]</f>
        <v>1558.19</v>
      </c>
      <c r="I499" s="2">
        <v>1.56</v>
      </c>
      <c r="J499" s="2">
        <v>0.25</v>
      </c>
      <c r="K499" s="2">
        <v>1560</v>
      </c>
    </row>
    <row r="500" spans="1:11" x14ac:dyDescent="0.25">
      <c r="A500" s="22">
        <v>44846</v>
      </c>
      <c r="B500" s="27">
        <f>Movimientos_Actinver[[#This Row],[DATE]]</f>
        <v>44846</v>
      </c>
      <c r="C500" s="23">
        <v>0.4</v>
      </c>
      <c r="D500" s="2" t="s">
        <v>1623</v>
      </c>
      <c r="E500" s="2" t="s">
        <v>1604</v>
      </c>
      <c r="F500" s="2">
        <v>1</v>
      </c>
      <c r="G500" s="2">
        <v>1561.7</v>
      </c>
      <c r="H500" s="2">
        <f>Movimientos_Actinver[[#This Row],[TITLES]]*Movimientos_Actinver[[#This Row],[VALUE]]</f>
        <v>1561.7</v>
      </c>
      <c r="I500" s="2">
        <v>1.56</v>
      </c>
      <c r="J500" s="2">
        <v>0.25</v>
      </c>
      <c r="K500" s="2">
        <v>1563.51</v>
      </c>
    </row>
    <row r="501" spans="1:11" x14ac:dyDescent="0.25">
      <c r="A501" s="22">
        <v>44846</v>
      </c>
      <c r="B501" s="27">
        <f>Movimientos_Actinver[[#This Row],[DATE]]</f>
        <v>44846</v>
      </c>
      <c r="C501" s="23">
        <v>0.4</v>
      </c>
      <c r="D501" s="2" t="s">
        <v>1623</v>
      </c>
      <c r="E501" s="2" t="s">
        <v>1604</v>
      </c>
      <c r="F501" s="2">
        <v>2</v>
      </c>
      <c r="G501" s="2">
        <v>1532.56</v>
      </c>
      <c r="H501" s="2">
        <f>Movimientos_Actinver[[#This Row],[TITLES]]*Movimientos_Actinver[[#This Row],[VALUE]]</f>
        <v>3065.12</v>
      </c>
      <c r="I501" s="2">
        <v>3.07</v>
      </c>
      <c r="J501" s="2">
        <v>0.49</v>
      </c>
      <c r="K501" s="2">
        <v>3068.68</v>
      </c>
    </row>
    <row r="502" spans="1:11" x14ac:dyDescent="0.25">
      <c r="A502" s="22">
        <v>44846</v>
      </c>
      <c r="B502" s="27">
        <f>Movimientos_Actinver[[#This Row],[DATE]]</f>
        <v>44846</v>
      </c>
      <c r="C502" s="23">
        <v>0.4</v>
      </c>
      <c r="D502" s="2" t="s">
        <v>1623</v>
      </c>
      <c r="E502" s="2" t="s">
        <v>1604</v>
      </c>
      <c r="F502" s="2">
        <v>2</v>
      </c>
      <c r="G502" s="2">
        <v>1550.24</v>
      </c>
      <c r="H502" s="2">
        <f>Movimientos_Actinver[[#This Row],[TITLES]]*Movimientos_Actinver[[#This Row],[VALUE]]</f>
        <v>3100.48</v>
      </c>
      <c r="I502" s="2">
        <v>3.1</v>
      </c>
      <c r="J502" s="2">
        <v>0.5</v>
      </c>
      <c r="K502" s="2">
        <v>3104.08</v>
      </c>
    </row>
    <row r="503" spans="1:11" x14ac:dyDescent="0.25">
      <c r="A503" s="22">
        <v>44846</v>
      </c>
      <c r="B503" s="27">
        <f>Movimientos_Actinver[[#This Row],[DATE]]</f>
        <v>44846</v>
      </c>
      <c r="C503" s="23">
        <v>0.4</v>
      </c>
      <c r="D503" s="2" t="s">
        <v>1623</v>
      </c>
      <c r="E503" s="2" t="s">
        <v>1604</v>
      </c>
      <c r="F503" s="2">
        <v>2</v>
      </c>
      <c r="G503" s="2">
        <v>1555.71</v>
      </c>
      <c r="H503" s="2">
        <f>Movimientos_Actinver[[#This Row],[TITLES]]*Movimientos_Actinver[[#This Row],[VALUE]]</f>
        <v>3111.42</v>
      </c>
      <c r="I503" s="2">
        <v>3.11</v>
      </c>
      <c r="J503" s="2">
        <v>0.5</v>
      </c>
      <c r="K503" s="2">
        <v>3115.03</v>
      </c>
    </row>
    <row r="504" spans="1:11" x14ac:dyDescent="0.25">
      <c r="A504" s="22">
        <v>44846</v>
      </c>
      <c r="B504" s="27">
        <f>Movimientos_Actinver[[#This Row],[DATE]]</f>
        <v>44846</v>
      </c>
      <c r="C504" s="23">
        <v>0.4</v>
      </c>
      <c r="D504" s="2" t="s">
        <v>1623</v>
      </c>
      <c r="E504" s="2" t="s">
        <v>1604</v>
      </c>
      <c r="F504" s="2">
        <v>3</v>
      </c>
      <c r="G504" s="2">
        <v>1551</v>
      </c>
      <c r="H504" s="2">
        <f>Movimientos_Actinver[[#This Row],[TITLES]]*Movimientos_Actinver[[#This Row],[VALUE]]</f>
        <v>4653</v>
      </c>
      <c r="I504" s="2">
        <v>4.6500000000000004</v>
      </c>
      <c r="J504" s="2">
        <v>0.74</v>
      </c>
      <c r="K504" s="2">
        <v>4658.3999999999996</v>
      </c>
    </row>
    <row r="505" spans="1:11" x14ac:dyDescent="0.25">
      <c r="A505" s="22">
        <v>44846</v>
      </c>
      <c r="B505" s="27">
        <f>Movimientos_Actinver[[#This Row],[DATE]]</f>
        <v>44846</v>
      </c>
      <c r="C505" s="23">
        <v>0.4</v>
      </c>
      <c r="D505" s="2" t="s">
        <v>1623</v>
      </c>
      <c r="E505" s="2" t="s">
        <v>1604</v>
      </c>
      <c r="F505" s="2">
        <v>3</v>
      </c>
      <c r="G505" s="2">
        <v>1558.87</v>
      </c>
      <c r="H505" s="2">
        <f>Movimientos_Actinver[[#This Row],[TITLES]]*Movimientos_Actinver[[#This Row],[VALUE]]</f>
        <v>4676.6099999999997</v>
      </c>
      <c r="I505" s="2">
        <v>4.68</v>
      </c>
      <c r="J505" s="2">
        <v>0.75</v>
      </c>
      <c r="K505" s="2">
        <v>4682.03</v>
      </c>
    </row>
    <row r="506" spans="1:11" x14ac:dyDescent="0.25">
      <c r="A506" s="22">
        <v>44846</v>
      </c>
      <c r="B506" s="27">
        <f>Movimientos_Actinver[[#This Row],[DATE]]</f>
        <v>44846</v>
      </c>
      <c r="C506" s="23">
        <v>0.4</v>
      </c>
      <c r="D506" s="2" t="s">
        <v>1623</v>
      </c>
      <c r="E506" s="2" t="s">
        <v>1604</v>
      </c>
      <c r="F506" s="2">
        <v>10</v>
      </c>
      <c r="G506" s="2">
        <v>1530</v>
      </c>
      <c r="H506" s="2">
        <f>Movimientos_Actinver[[#This Row],[TITLES]]*Movimientos_Actinver[[#This Row],[VALUE]]</f>
        <v>15300</v>
      </c>
      <c r="I506" s="2">
        <v>15.3</v>
      </c>
      <c r="J506" s="2">
        <v>2.4500000000000002</v>
      </c>
      <c r="K506" s="2">
        <v>15317.75</v>
      </c>
    </row>
    <row r="507" spans="1:11" x14ac:dyDescent="0.25">
      <c r="A507" s="22">
        <v>44846</v>
      </c>
      <c r="B507" s="27">
        <f>Movimientos_Actinver[[#This Row],[DATE]]</f>
        <v>44846</v>
      </c>
      <c r="C507" s="23">
        <v>0.4</v>
      </c>
      <c r="D507" s="2" t="s">
        <v>1623</v>
      </c>
      <c r="E507" s="2" t="s">
        <v>1604</v>
      </c>
      <c r="F507" s="2">
        <v>10</v>
      </c>
      <c r="G507" s="2">
        <v>1540</v>
      </c>
      <c r="H507" s="2">
        <f>Movimientos_Actinver[[#This Row],[TITLES]]*Movimientos_Actinver[[#This Row],[VALUE]]</f>
        <v>15400</v>
      </c>
      <c r="I507" s="2">
        <v>15.4</v>
      </c>
      <c r="J507" s="2">
        <v>2.46</v>
      </c>
      <c r="K507" s="2">
        <v>15417.86</v>
      </c>
    </row>
    <row r="508" spans="1:11" x14ac:dyDescent="0.25">
      <c r="A508" s="22">
        <v>44846</v>
      </c>
      <c r="B508" s="27">
        <f>Movimientos_Actinver[[#This Row],[DATE]]</f>
        <v>44846</v>
      </c>
      <c r="C508" s="23">
        <v>0.4</v>
      </c>
      <c r="D508" s="2" t="s">
        <v>1623</v>
      </c>
      <c r="E508" s="2" t="s">
        <v>1604</v>
      </c>
      <c r="F508" s="2">
        <v>20</v>
      </c>
      <c r="G508" s="2">
        <v>1555.71</v>
      </c>
      <c r="H508" s="2">
        <f>Movimientos_Actinver[[#This Row],[TITLES]]*Movimientos_Actinver[[#This Row],[VALUE]]</f>
        <v>31114.2</v>
      </c>
      <c r="I508" s="2">
        <v>31.11</v>
      </c>
      <c r="J508" s="2">
        <v>4.9800000000000004</v>
      </c>
      <c r="K508" s="2">
        <v>31150.29</v>
      </c>
    </row>
    <row r="509" spans="1:11" x14ac:dyDescent="0.25">
      <c r="A509" s="22">
        <v>44847</v>
      </c>
      <c r="B509" s="27">
        <f>Movimientos_Actinver[[#This Row],[DATE]]</f>
        <v>44847</v>
      </c>
      <c r="C509" s="23">
        <v>0.39305555555555555</v>
      </c>
      <c r="D509" s="2" t="s">
        <v>1627</v>
      </c>
      <c r="E509" s="2" t="s">
        <v>1624</v>
      </c>
      <c r="F509" s="2">
        <v>50</v>
      </c>
      <c r="G509" s="2">
        <v>1210</v>
      </c>
      <c r="H509" s="2">
        <f>Movimientos_Actinver[[#This Row],[TITLES]]*Movimientos_Actinver[[#This Row],[VALUE]]</f>
        <v>60500</v>
      </c>
      <c r="I509" s="2">
        <v>60.5</v>
      </c>
      <c r="J509" s="2">
        <v>9.68</v>
      </c>
      <c r="K509" s="2">
        <v>60429.82</v>
      </c>
    </row>
    <row r="510" spans="1:11" x14ac:dyDescent="0.25">
      <c r="A510" s="22">
        <v>44847</v>
      </c>
      <c r="B510" s="27">
        <f>Movimientos_Actinver[[#This Row],[DATE]]</f>
        <v>44847</v>
      </c>
      <c r="C510" s="23">
        <v>0.39305555555555555</v>
      </c>
      <c r="D510" s="2" t="s">
        <v>1627</v>
      </c>
      <c r="E510" s="2" t="s">
        <v>1624</v>
      </c>
      <c r="F510" s="2">
        <v>50</v>
      </c>
      <c r="G510" s="2">
        <v>1210</v>
      </c>
      <c r="H510" s="2">
        <f>Movimientos_Actinver[[#This Row],[TITLES]]*Movimientos_Actinver[[#This Row],[VALUE]]</f>
        <v>60500</v>
      </c>
      <c r="I510" s="2">
        <v>60.5</v>
      </c>
      <c r="J510" s="2">
        <v>9.68</v>
      </c>
      <c r="K510" s="2">
        <v>60429.82</v>
      </c>
    </row>
    <row r="511" spans="1:11" x14ac:dyDescent="0.25">
      <c r="A511" s="22">
        <v>44847</v>
      </c>
      <c r="B511" s="27">
        <f>Movimientos_Actinver[[#This Row],[DATE]]</f>
        <v>44847</v>
      </c>
      <c r="C511" s="23">
        <v>0.39305555555555555</v>
      </c>
      <c r="D511" s="2" t="s">
        <v>1627</v>
      </c>
      <c r="E511" s="2" t="s">
        <v>1624</v>
      </c>
      <c r="F511" s="2">
        <v>200</v>
      </c>
      <c r="G511" s="2">
        <v>1210</v>
      </c>
      <c r="H511" s="2">
        <f>Movimientos_Actinver[[#This Row],[TITLES]]*Movimientos_Actinver[[#This Row],[VALUE]]</f>
        <v>242000</v>
      </c>
      <c r="I511" s="2">
        <v>242</v>
      </c>
      <c r="J511" s="2">
        <v>38.72</v>
      </c>
      <c r="K511" s="2">
        <v>241719.28</v>
      </c>
    </row>
    <row r="512" spans="1:11" x14ac:dyDescent="0.25">
      <c r="A512" s="22">
        <v>44847</v>
      </c>
      <c r="B512" s="27">
        <f>Movimientos_Actinver[[#This Row],[DATE]]</f>
        <v>44847</v>
      </c>
      <c r="C512" s="23">
        <v>0.40555555555555556</v>
      </c>
      <c r="D512" s="2" t="s">
        <v>1630</v>
      </c>
      <c r="E512" s="2" t="s">
        <v>1604</v>
      </c>
      <c r="F512" s="2">
        <v>500</v>
      </c>
      <c r="G512" s="2">
        <v>127.53</v>
      </c>
      <c r="H512" s="2">
        <f>Movimientos_Actinver[[#This Row],[TITLES]]*Movimientos_Actinver[[#This Row],[VALUE]]</f>
        <v>63765</v>
      </c>
      <c r="I512" s="2">
        <v>63.77</v>
      </c>
      <c r="J512" s="2">
        <v>10.199999999999999</v>
      </c>
      <c r="K512" s="2">
        <v>63838.97</v>
      </c>
    </row>
    <row r="513" spans="1:11" x14ac:dyDescent="0.25">
      <c r="A513" s="22">
        <v>44847</v>
      </c>
      <c r="B513" s="27">
        <f>Movimientos_Actinver[[#This Row],[DATE]]</f>
        <v>44847</v>
      </c>
      <c r="C513" s="23">
        <v>0.43125000000000002</v>
      </c>
      <c r="D513" s="2" t="s">
        <v>1630</v>
      </c>
      <c r="E513" s="2" t="s">
        <v>1604</v>
      </c>
      <c r="F513" s="2">
        <v>2</v>
      </c>
      <c r="G513" s="2">
        <v>162</v>
      </c>
      <c r="H513" s="2">
        <f>Movimientos_Actinver[[#This Row],[TITLES]]*Movimientos_Actinver[[#This Row],[VALUE]]</f>
        <v>324</v>
      </c>
      <c r="I513" s="2">
        <v>0.32</v>
      </c>
      <c r="J513" s="2">
        <v>0.05</v>
      </c>
      <c r="K513" s="2">
        <v>324.38</v>
      </c>
    </row>
    <row r="514" spans="1:11" x14ac:dyDescent="0.25">
      <c r="A514" s="22">
        <v>44847</v>
      </c>
      <c r="B514" s="27">
        <f>Movimientos_Actinver[[#This Row],[DATE]]</f>
        <v>44847</v>
      </c>
      <c r="C514" s="23">
        <v>0.43125000000000002</v>
      </c>
      <c r="D514" s="2" t="s">
        <v>1630</v>
      </c>
      <c r="E514" s="2" t="s">
        <v>1604</v>
      </c>
      <c r="F514" s="2">
        <v>10</v>
      </c>
      <c r="G514" s="2">
        <v>162</v>
      </c>
      <c r="H514" s="2">
        <f>Movimientos_Actinver[[#This Row],[TITLES]]*Movimientos_Actinver[[#This Row],[VALUE]]</f>
        <v>1620</v>
      </c>
      <c r="I514" s="2">
        <v>1.62</v>
      </c>
      <c r="J514" s="2">
        <v>0.26</v>
      </c>
      <c r="K514" s="2">
        <v>1621.88</v>
      </c>
    </row>
    <row r="515" spans="1:11" x14ac:dyDescent="0.25">
      <c r="A515" s="22">
        <v>44847</v>
      </c>
      <c r="B515" s="27">
        <f>Movimientos_Actinver[[#This Row],[DATE]]</f>
        <v>44847</v>
      </c>
      <c r="C515" s="23">
        <v>0.43125000000000002</v>
      </c>
      <c r="D515" s="2" t="s">
        <v>1630</v>
      </c>
      <c r="E515" s="2" t="s">
        <v>1604</v>
      </c>
      <c r="F515" s="2">
        <v>45</v>
      </c>
      <c r="G515" s="2">
        <v>162</v>
      </c>
      <c r="H515" s="2">
        <f>Movimientos_Actinver[[#This Row],[TITLES]]*Movimientos_Actinver[[#This Row],[VALUE]]</f>
        <v>7290</v>
      </c>
      <c r="I515" s="2">
        <v>7.29</v>
      </c>
      <c r="J515" s="2">
        <v>1.17</v>
      </c>
      <c r="K515" s="2">
        <v>7298.46</v>
      </c>
    </row>
    <row r="516" spans="1:11" x14ac:dyDescent="0.25">
      <c r="A516" s="22">
        <v>44847</v>
      </c>
      <c r="B516" s="27">
        <f>Movimientos_Actinver[[#This Row],[DATE]]</f>
        <v>44847</v>
      </c>
      <c r="C516" s="23">
        <v>0.43125000000000002</v>
      </c>
      <c r="D516" s="2" t="s">
        <v>1630</v>
      </c>
      <c r="E516" s="2" t="s">
        <v>1604</v>
      </c>
      <c r="F516" s="2">
        <v>80</v>
      </c>
      <c r="G516" s="2">
        <v>162.99</v>
      </c>
      <c r="H516" s="2">
        <f>Movimientos_Actinver[[#This Row],[TITLES]]*Movimientos_Actinver[[#This Row],[VALUE]]</f>
        <v>13039.2</v>
      </c>
      <c r="I516" s="2">
        <v>13.04</v>
      </c>
      <c r="J516" s="2">
        <v>2.09</v>
      </c>
      <c r="K516" s="2">
        <v>13054.33</v>
      </c>
    </row>
    <row r="517" spans="1:11" x14ac:dyDescent="0.25">
      <c r="A517" s="22">
        <v>44847</v>
      </c>
      <c r="B517" s="27">
        <f>Movimientos_Actinver[[#This Row],[DATE]]</f>
        <v>44847</v>
      </c>
      <c r="C517" s="23">
        <v>0.43125000000000002</v>
      </c>
      <c r="D517" s="2" t="s">
        <v>1630</v>
      </c>
      <c r="E517" s="2" t="s">
        <v>1604</v>
      </c>
      <c r="F517" s="2">
        <v>100</v>
      </c>
      <c r="G517" s="2">
        <v>162.99</v>
      </c>
      <c r="H517" s="2">
        <f>Movimientos_Actinver[[#This Row],[TITLES]]*Movimientos_Actinver[[#This Row],[VALUE]]</f>
        <v>16299</v>
      </c>
      <c r="I517" s="2">
        <v>16.3</v>
      </c>
      <c r="J517" s="2">
        <v>2.61</v>
      </c>
      <c r="K517" s="2">
        <v>16317.91</v>
      </c>
    </row>
    <row r="518" spans="1:11" x14ac:dyDescent="0.25">
      <c r="A518" s="22">
        <v>44847</v>
      </c>
      <c r="B518" s="27">
        <f>Movimientos_Actinver[[#This Row],[DATE]]</f>
        <v>44847</v>
      </c>
      <c r="C518" s="23">
        <v>0.43125000000000002</v>
      </c>
      <c r="D518" s="2" t="s">
        <v>1630</v>
      </c>
      <c r="E518" s="2" t="s">
        <v>1604</v>
      </c>
      <c r="F518" s="2">
        <v>2163</v>
      </c>
      <c r="G518" s="2">
        <v>162.99</v>
      </c>
      <c r="H518" s="2">
        <f>Movimientos_Actinver[[#This Row],[TITLES]]*Movimientos_Actinver[[#This Row],[VALUE]]</f>
        <v>352547.37</v>
      </c>
      <c r="I518" s="2">
        <v>352.55</v>
      </c>
      <c r="J518" s="2">
        <v>56.41</v>
      </c>
      <c r="K518" s="2">
        <v>352956.32</v>
      </c>
    </row>
    <row r="519" spans="1:11" x14ac:dyDescent="0.25">
      <c r="A519" s="22">
        <v>44847</v>
      </c>
      <c r="B519" s="27">
        <f>Movimientos_Actinver[[#This Row],[DATE]]</f>
        <v>44847</v>
      </c>
      <c r="C519" s="23">
        <v>0.45</v>
      </c>
      <c r="D519" s="2" t="s">
        <v>1610</v>
      </c>
      <c r="E519" s="2" t="s">
        <v>1604</v>
      </c>
      <c r="F519" s="2">
        <v>1</v>
      </c>
      <c r="G519" s="2">
        <v>377</v>
      </c>
      <c r="H519" s="2">
        <f>Movimientos_Actinver[[#This Row],[TITLES]]*Movimientos_Actinver[[#This Row],[VALUE]]</f>
        <v>377</v>
      </c>
      <c r="I519" s="2">
        <v>0.38</v>
      </c>
      <c r="J519" s="2">
        <v>0.06</v>
      </c>
      <c r="K519" s="2">
        <v>377.44</v>
      </c>
    </row>
    <row r="520" spans="1:11" x14ac:dyDescent="0.25">
      <c r="A520" s="22">
        <v>44847</v>
      </c>
      <c r="B520" s="27">
        <f>Movimientos_Actinver[[#This Row],[DATE]]</f>
        <v>44847</v>
      </c>
      <c r="C520" s="23">
        <v>0.45</v>
      </c>
      <c r="D520" s="2" t="s">
        <v>1610</v>
      </c>
      <c r="E520" s="2" t="s">
        <v>1604</v>
      </c>
      <c r="F520" s="2">
        <v>20</v>
      </c>
      <c r="G520" s="2">
        <v>375.12</v>
      </c>
      <c r="H520" s="2">
        <f>Movimientos_Actinver[[#This Row],[TITLES]]*Movimientos_Actinver[[#This Row],[VALUE]]</f>
        <v>7502.4</v>
      </c>
      <c r="I520" s="2">
        <v>7.5</v>
      </c>
      <c r="J520" s="2">
        <v>1.2</v>
      </c>
      <c r="K520" s="2">
        <v>7511.1</v>
      </c>
    </row>
    <row r="521" spans="1:11" x14ac:dyDescent="0.25">
      <c r="A521" s="22">
        <v>44847</v>
      </c>
      <c r="B521" s="27">
        <f>Movimientos_Actinver[[#This Row],[DATE]]</f>
        <v>44847</v>
      </c>
      <c r="C521" s="23">
        <v>0.45</v>
      </c>
      <c r="D521" s="2" t="s">
        <v>1610</v>
      </c>
      <c r="E521" s="2" t="s">
        <v>1604</v>
      </c>
      <c r="F521" s="2">
        <v>71</v>
      </c>
      <c r="G521" s="2">
        <v>377</v>
      </c>
      <c r="H521" s="2">
        <f>Movimientos_Actinver[[#This Row],[TITLES]]*Movimientos_Actinver[[#This Row],[VALUE]]</f>
        <v>26767</v>
      </c>
      <c r="I521" s="2">
        <v>26.77</v>
      </c>
      <c r="J521" s="2">
        <v>4.28</v>
      </c>
      <c r="K521" s="2">
        <v>26798.05</v>
      </c>
    </row>
    <row r="522" spans="1:11" x14ac:dyDescent="0.25">
      <c r="A522" s="22">
        <v>44847</v>
      </c>
      <c r="B522" s="27">
        <f>Movimientos_Actinver[[#This Row],[DATE]]</f>
        <v>44847</v>
      </c>
      <c r="C522" s="23">
        <v>0.45</v>
      </c>
      <c r="D522" s="2" t="s">
        <v>1610</v>
      </c>
      <c r="E522" s="2" t="s">
        <v>1604</v>
      </c>
      <c r="F522" s="2">
        <v>908</v>
      </c>
      <c r="G522" s="2">
        <v>375.12</v>
      </c>
      <c r="H522" s="2">
        <f>Movimientos_Actinver[[#This Row],[TITLES]]*Movimientos_Actinver[[#This Row],[VALUE]]</f>
        <v>340608.96</v>
      </c>
      <c r="I522" s="2">
        <v>340.61</v>
      </c>
      <c r="J522" s="2">
        <v>54.5</v>
      </c>
      <c r="K522" s="2">
        <v>341004.07</v>
      </c>
    </row>
    <row r="523" spans="1:11" x14ac:dyDescent="0.25">
      <c r="A523" s="22">
        <v>44847</v>
      </c>
      <c r="B523" s="27">
        <f>Movimientos_Actinver[[#This Row],[DATE]]</f>
        <v>44847</v>
      </c>
      <c r="C523" s="23">
        <v>0.45069444444444445</v>
      </c>
      <c r="D523" s="2" t="s">
        <v>1623</v>
      </c>
      <c r="E523" s="2" t="s">
        <v>1624</v>
      </c>
      <c r="F523" s="2">
        <v>1</v>
      </c>
      <c r="G523" s="2">
        <v>1405</v>
      </c>
      <c r="H523" s="2">
        <f>Movimientos_Actinver[[#This Row],[TITLES]]*Movimientos_Actinver[[#This Row],[VALUE]]</f>
        <v>1405</v>
      </c>
      <c r="I523" s="2">
        <v>1.41</v>
      </c>
      <c r="J523" s="2">
        <v>0.22</v>
      </c>
      <c r="K523" s="2">
        <v>1403.37</v>
      </c>
    </row>
    <row r="524" spans="1:11" x14ac:dyDescent="0.25">
      <c r="A524" s="22">
        <v>44847</v>
      </c>
      <c r="B524" s="27">
        <f>Movimientos_Actinver[[#This Row],[DATE]]</f>
        <v>44847</v>
      </c>
      <c r="C524" s="23">
        <v>0.45069444444444445</v>
      </c>
      <c r="D524" s="2" t="s">
        <v>1623</v>
      </c>
      <c r="E524" s="2" t="s">
        <v>1624</v>
      </c>
      <c r="F524" s="2">
        <v>1</v>
      </c>
      <c r="G524" s="2">
        <v>1419</v>
      </c>
      <c r="H524" s="2">
        <f>Movimientos_Actinver[[#This Row],[TITLES]]*Movimientos_Actinver[[#This Row],[VALUE]]</f>
        <v>1419</v>
      </c>
      <c r="I524" s="2">
        <v>1.42</v>
      </c>
      <c r="J524" s="2">
        <v>0.23</v>
      </c>
      <c r="K524" s="2">
        <v>1417.35</v>
      </c>
    </row>
    <row r="525" spans="1:11" x14ac:dyDescent="0.25">
      <c r="A525" s="22">
        <v>44847</v>
      </c>
      <c r="B525" s="27">
        <f>Movimientos_Actinver[[#This Row],[DATE]]</f>
        <v>44847</v>
      </c>
      <c r="C525" s="23">
        <v>0.45069444444444445</v>
      </c>
      <c r="D525" s="2" t="s">
        <v>1623</v>
      </c>
      <c r="E525" s="2" t="s">
        <v>1624</v>
      </c>
      <c r="F525" s="2">
        <v>2</v>
      </c>
      <c r="G525" s="2">
        <v>1405</v>
      </c>
      <c r="H525" s="2">
        <f>Movimientos_Actinver[[#This Row],[TITLES]]*Movimientos_Actinver[[#This Row],[VALUE]]</f>
        <v>2810</v>
      </c>
      <c r="I525" s="2">
        <v>2.81</v>
      </c>
      <c r="J525" s="2">
        <v>0.45</v>
      </c>
      <c r="K525" s="2">
        <v>2806.74</v>
      </c>
    </row>
    <row r="526" spans="1:11" x14ac:dyDescent="0.25">
      <c r="A526" s="22">
        <v>44847</v>
      </c>
      <c r="B526" s="27">
        <f>Movimientos_Actinver[[#This Row],[DATE]]</f>
        <v>44847</v>
      </c>
      <c r="C526" s="23">
        <v>0.45069444444444445</v>
      </c>
      <c r="D526" s="2" t="s">
        <v>1623</v>
      </c>
      <c r="E526" s="2" t="s">
        <v>1624</v>
      </c>
      <c r="F526" s="2">
        <v>6</v>
      </c>
      <c r="G526" s="2">
        <v>1410</v>
      </c>
      <c r="H526" s="2">
        <f>Movimientos_Actinver[[#This Row],[TITLES]]*Movimientos_Actinver[[#This Row],[VALUE]]</f>
        <v>8460</v>
      </c>
      <c r="I526" s="2">
        <v>8.4600000000000009</v>
      </c>
      <c r="J526" s="2">
        <v>1.35</v>
      </c>
      <c r="K526" s="2">
        <v>8450.19</v>
      </c>
    </row>
    <row r="527" spans="1:11" x14ac:dyDescent="0.25">
      <c r="A527" s="22">
        <v>44847</v>
      </c>
      <c r="B527" s="27">
        <f>Movimientos_Actinver[[#This Row],[DATE]]</f>
        <v>44847</v>
      </c>
      <c r="C527" s="23">
        <v>0.45069444444444445</v>
      </c>
      <c r="D527" s="2" t="s">
        <v>1623</v>
      </c>
      <c r="E527" s="2" t="s">
        <v>1624</v>
      </c>
      <c r="F527" s="2">
        <v>10</v>
      </c>
      <c r="G527" s="2">
        <v>1405</v>
      </c>
      <c r="H527" s="2">
        <f>Movimientos_Actinver[[#This Row],[TITLES]]*Movimientos_Actinver[[#This Row],[VALUE]]</f>
        <v>14050</v>
      </c>
      <c r="I527" s="2">
        <v>14.05</v>
      </c>
      <c r="J527" s="2">
        <v>2.25</v>
      </c>
      <c r="K527" s="2">
        <v>14033.7</v>
      </c>
    </row>
    <row r="528" spans="1:11" x14ac:dyDescent="0.25">
      <c r="A528" s="22">
        <v>44847</v>
      </c>
      <c r="B528" s="27">
        <f>Movimientos_Actinver[[#This Row],[DATE]]</f>
        <v>44847</v>
      </c>
      <c r="C528" s="23">
        <v>0.45069444444444445</v>
      </c>
      <c r="D528" s="2" t="s">
        <v>1623</v>
      </c>
      <c r="E528" s="2" t="s">
        <v>1624</v>
      </c>
      <c r="F528" s="2">
        <v>39</v>
      </c>
      <c r="G528" s="2">
        <v>1429.99</v>
      </c>
      <c r="H528" s="2">
        <f>Movimientos_Actinver[[#This Row],[TITLES]]*Movimientos_Actinver[[#This Row],[VALUE]]</f>
        <v>55769.61</v>
      </c>
      <c r="I528" s="2">
        <v>55.77</v>
      </c>
      <c r="J528" s="2">
        <v>8.92</v>
      </c>
      <c r="K528" s="2">
        <v>55704.92</v>
      </c>
    </row>
    <row r="529" spans="1:11" x14ac:dyDescent="0.25">
      <c r="A529" s="22">
        <v>44847</v>
      </c>
      <c r="B529" s="27">
        <f>Movimientos_Actinver[[#This Row],[DATE]]</f>
        <v>44847</v>
      </c>
      <c r="C529" s="23">
        <v>0.4597222222222222</v>
      </c>
      <c r="D529" s="2" t="s">
        <v>1627</v>
      </c>
      <c r="E529" s="2" t="s">
        <v>1624</v>
      </c>
      <c r="F529" s="2">
        <v>33</v>
      </c>
      <c r="G529" s="2">
        <v>1092</v>
      </c>
      <c r="H529" s="2">
        <f>Movimientos_Actinver[[#This Row],[TITLES]]*Movimientos_Actinver[[#This Row],[VALUE]]</f>
        <v>36036</v>
      </c>
      <c r="I529" s="2">
        <v>36.04</v>
      </c>
      <c r="J529" s="2">
        <v>5.77</v>
      </c>
      <c r="K529" s="2">
        <v>35994.199999999997</v>
      </c>
    </row>
    <row r="530" spans="1:11" x14ac:dyDescent="0.25">
      <c r="A530" s="22">
        <v>44847</v>
      </c>
      <c r="B530" s="27">
        <f>Movimientos_Actinver[[#This Row],[DATE]]</f>
        <v>44847</v>
      </c>
      <c r="C530" s="23">
        <v>0.4597222222222222</v>
      </c>
      <c r="D530" s="2" t="s">
        <v>1627</v>
      </c>
      <c r="E530" s="2" t="s">
        <v>1624</v>
      </c>
      <c r="F530" s="2">
        <v>77</v>
      </c>
      <c r="G530" s="2">
        <v>1092</v>
      </c>
      <c r="H530" s="2">
        <f>Movimientos_Actinver[[#This Row],[TITLES]]*Movimientos_Actinver[[#This Row],[VALUE]]</f>
        <v>84084</v>
      </c>
      <c r="I530" s="2">
        <v>84.08</v>
      </c>
      <c r="J530" s="2">
        <v>13.45</v>
      </c>
      <c r="K530" s="2">
        <v>83986.46</v>
      </c>
    </row>
    <row r="531" spans="1:11" x14ac:dyDescent="0.25">
      <c r="A531" s="22"/>
      <c r="B531" s="27">
        <f>Movimientos_Actinver[[#This Row],[DATE]]</f>
        <v>0</v>
      </c>
      <c r="C531" s="23"/>
      <c r="D531" s="2" t="s">
        <v>1622</v>
      </c>
      <c r="E531" s="2" t="s">
        <v>1</v>
      </c>
      <c r="F531" s="2"/>
      <c r="G531" s="2"/>
      <c r="H531" s="2">
        <f>Movimientos_Actinver[[#This Row],[TITLES]]*Movimientos_Actinver[[#This Row],[VALUE]]</f>
        <v>0</v>
      </c>
      <c r="I531" s="2"/>
      <c r="J531" s="2"/>
      <c r="K531" s="2"/>
    </row>
    <row r="532" spans="1:11" x14ac:dyDescent="0.25">
      <c r="A532" s="22">
        <v>44844</v>
      </c>
      <c r="B532" s="27">
        <f>Movimientos_Actinver[[#This Row],[DATE]]</f>
        <v>44844</v>
      </c>
      <c r="C532" s="23">
        <v>0.3611111111111111</v>
      </c>
      <c r="D532" s="2" t="s">
        <v>1623</v>
      </c>
      <c r="E532" s="2" t="s">
        <v>1604</v>
      </c>
      <c r="F532" s="2">
        <v>6</v>
      </c>
      <c r="G532" s="2">
        <v>1340</v>
      </c>
      <c r="H532" s="2">
        <f>Movimientos_Actinver[[#This Row],[TITLES]]*Movimientos_Actinver[[#This Row],[VALUE]]</f>
        <v>8040</v>
      </c>
      <c r="I532" s="2">
        <v>8.0399999999999991</v>
      </c>
      <c r="J532" s="2">
        <v>1.29</v>
      </c>
      <c r="K532" s="2">
        <v>8049.33</v>
      </c>
    </row>
    <row r="533" spans="1:11" x14ac:dyDescent="0.25">
      <c r="A533" s="22">
        <v>44844</v>
      </c>
      <c r="B533" s="27">
        <f>Movimientos_Actinver[[#This Row],[DATE]]</f>
        <v>44844</v>
      </c>
      <c r="C533" s="23">
        <v>0.3611111111111111</v>
      </c>
      <c r="D533" s="2" t="s">
        <v>1623</v>
      </c>
      <c r="E533" s="2" t="s">
        <v>1604</v>
      </c>
      <c r="F533" s="2">
        <v>100</v>
      </c>
      <c r="G533" s="2">
        <v>1334.14</v>
      </c>
      <c r="H533" s="2">
        <f>Movimientos_Actinver[[#This Row],[TITLES]]*Movimientos_Actinver[[#This Row],[VALUE]]</f>
        <v>133414</v>
      </c>
      <c r="I533" s="2">
        <v>133.41</v>
      </c>
      <c r="J533" s="2">
        <v>21.35</v>
      </c>
      <c r="K533" s="2">
        <v>133568.76</v>
      </c>
    </row>
    <row r="534" spans="1:11" x14ac:dyDescent="0.25">
      <c r="A534" s="22">
        <v>44844</v>
      </c>
      <c r="B534" s="27">
        <f>Movimientos_Actinver[[#This Row],[DATE]]</f>
        <v>44844</v>
      </c>
      <c r="C534" s="23">
        <v>0.36180555555555555</v>
      </c>
      <c r="D534" s="2" t="s">
        <v>1627</v>
      </c>
      <c r="E534" s="2" t="s">
        <v>1604</v>
      </c>
      <c r="F534" s="2">
        <v>410</v>
      </c>
      <c r="G534" s="2">
        <v>1061</v>
      </c>
      <c r="H534" s="2">
        <f>Movimientos_Actinver[[#This Row],[TITLES]]*Movimientos_Actinver[[#This Row],[VALUE]]</f>
        <v>435010</v>
      </c>
      <c r="I534" s="2">
        <v>435.01</v>
      </c>
      <c r="J534" s="2">
        <v>69.599999999999994</v>
      </c>
      <c r="K534" s="2">
        <v>435514.61</v>
      </c>
    </row>
    <row r="535" spans="1:11" x14ac:dyDescent="0.25">
      <c r="A535" s="22">
        <v>44844</v>
      </c>
      <c r="B535" s="27">
        <f>Movimientos_Actinver[[#This Row],[DATE]]</f>
        <v>44844</v>
      </c>
      <c r="C535" s="23">
        <v>0.38611111111111113</v>
      </c>
      <c r="D535" s="2" t="s">
        <v>1623</v>
      </c>
      <c r="E535" s="2" t="s">
        <v>1604</v>
      </c>
      <c r="F535" s="2">
        <v>47</v>
      </c>
      <c r="G535" s="2">
        <v>1382</v>
      </c>
      <c r="H535" s="2">
        <f>Movimientos_Actinver[[#This Row],[TITLES]]*Movimientos_Actinver[[#This Row],[VALUE]]</f>
        <v>64954</v>
      </c>
      <c r="I535" s="2">
        <v>64.95</v>
      </c>
      <c r="J535" s="2">
        <v>10.39</v>
      </c>
      <c r="K535" s="2">
        <v>65029.35</v>
      </c>
    </row>
    <row r="536" spans="1:11" x14ac:dyDescent="0.25">
      <c r="A536" s="22">
        <v>44844</v>
      </c>
      <c r="B536" s="27">
        <f>Movimientos_Actinver[[#This Row],[DATE]]</f>
        <v>44844</v>
      </c>
      <c r="C536" s="23">
        <v>0.38611111111111113</v>
      </c>
      <c r="D536" s="2" t="s">
        <v>1623</v>
      </c>
      <c r="E536" s="2" t="s">
        <v>1604</v>
      </c>
      <c r="F536" s="2">
        <v>78</v>
      </c>
      <c r="G536" s="2">
        <v>1385</v>
      </c>
      <c r="H536" s="2">
        <f>Movimientos_Actinver[[#This Row],[TITLES]]*Movimientos_Actinver[[#This Row],[VALUE]]</f>
        <v>108030</v>
      </c>
      <c r="I536" s="2">
        <v>108.03</v>
      </c>
      <c r="J536" s="2">
        <v>17.28</v>
      </c>
      <c r="K536" s="2">
        <v>108155.31</v>
      </c>
    </row>
    <row r="537" spans="1:11" x14ac:dyDescent="0.25">
      <c r="A537" s="22">
        <v>44844</v>
      </c>
      <c r="B537" s="27">
        <f>Movimientos_Actinver[[#This Row],[DATE]]</f>
        <v>44844</v>
      </c>
      <c r="C537" s="23">
        <v>0.38611111111111113</v>
      </c>
      <c r="D537" s="2" t="s">
        <v>1623</v>
      </c>
      <c r="E537" s="2" t="s">
        <v>1604</v>
      </c>
      <c r="F537" s="2">
        <v>115</v>
      </c>
      <c r="G537" s="2">
        <v>1385</v>
      </c>
      <c r="H537" s="2">
        <f>Movimientos_Actinver[[#This Row],[TITLES]]*Movimientos_Actinver[[#This Row],[VALUE]]</f>
        <v>159275</v>
      </c>
      <c r="I537" s="2">
        <v>159.28</v>
      </c>
      <c r="J537" s="2">
        <v>25.48</v>
      </c>
      <c r="K537" s="2">
        <v>159459.76</v>
      </c>
    </row>
    <row r="538" spans="1:11" x14ac:dyDescent="0.25">
      <c r="A538" s="22">
        <v>44844</v>
      </c>
      <c r="B538" s="27">
        <f>Movimientos_Actinver[[#This Row],[DATE]]</f>
        <v>44844</v>
      </c>
      <c r="C538" s="23">
        <v>0.4375</v>
      </c>
      <c r="D538" s="2" t="s">
        <v>1628</v>
      </c>
      <c r="E538" s="2" t="s">
        <v>1604</v>
      </c>
      <c r="F538" s="2">
        <v>1</v>
      </c>
      <c r="G538" s="2">
        <v>291</v>
      </c>
      <c r="H538" s="2">
        <f>Movimientos_Actinver[[#This Row],[TITLES]]*Movimientos_Actinver[[#This Row],[VALUE]]</f>
        <v>291</v>
      </c>
      <c r="I538" s="2">
        <v>0.28999999999999998</v>
      </c>
      <c r="J538" s="2">
        <v>0.05</v>
      </c>
      <c r="K538" s="2">
        <v>291.33999999999997</v>
      </c>
    </row>
    <row r="539" spans="1:11" x14ac:dyDescent="0.25">
      <c r="A539" s="22">
        <v>44844</v>
      </c>
      <c r="B539" s="27">
        <f>Movimientos_Actinver[[#This Row],[DATE]]</f>
        <v>44844</v>
      </c>
      <c r="C539" s="23">
        <v>0.4375</v>
      </c>
      <c r="D539" s="2" t="s">
        <v>1628</v>
      </c>
      <c r="E539" s="2" t="s">
        <v>1604</v>
      </c>
      <c r="F539" s="2">
        <v>1</v>
      </c>
      <c r="G539" s="2">
        <v>291</v>
      </c>
      <c r="H539" s="2">
        <f>Movimientos_Actinver[[#This Row],[TITLES]]*Movimientos_Actinver[[#This Row],[VALUE]]</f>
        <v>291</v>
      </c>
      <c r="I539" s="2">
        <v>0.28999999999999998</v>
      </c>
      <c r="J539" s="2">
        <v>0.05</v>
      </c>
      <c r="K539" s="2">
        <v>291.33999999999997</v>
      </c>
    </row>
    <row r="540" spans="1:11" x14ac:dyDescent="0.25">
      <c r="A540" s="22">
        <v>44844</v>
      </c>
      <c r="B540" s="27">
        <f>Movimientos_Actinver[[#This Row],[DATE]]</f>
        <v>44844</v>
      </c>
      <c r="C540" s="23">
        <v>0.4375</v>
      </c>
      <c r="D540" s="2" t="s">
        <v>1628</v>
      </c>
      <c r="E540" s="2" t="s">
        <v>1604</v>
      </c>
      <c r="F540" s="2">
        <v>1</v>
      </c>
      <c r="G540" s="2">
        <v>294</v>
      </c>
      <c r="H540" s="2">
        <f>Movimientos_Actinver[[#This Row],[TITLES]]*Movimientos_Actinver[[#This Row],[VALUE]]</f>
        <v>294</v>
      </c>
      <c r="I540" s="2">
        <v>0.28999999999999998</v>
      </c>
      <c r="J540" s="2">
        <v>0.05</v>
      </c>
      <c r="K540" s="2">
        <v>294.33999999999997</v>
      </c>
    </row>
    <row r="541" spans="1:11" x14ac:dyDescent="0.25">
      <c r="A541" s="22">
        <v>44844</v>
      </c>
      <c r="B541" s="27">
        <f>Movimientos_Actinver[[#This Row],[DATE]]</f>
        <v>44844</v>
      </c>
      <c r="C541" s="23">
        <v>0.4375</v>
      </c>
      <c r="D541" s="2" t="s">
        <v>1628</v>
      </c>
      <c r="E541" s="2" t="s">
        <v>1604</v>
      </c>
      <c r="F541" s="2">
        <v>3</v>
      </c>
      <c r="G541" s="2">
        <v>293.2</v>
      </c>
      <c r="H541" s="2">
        <f>Movimientos_Actinver[[#This Row],[TITLES]]*Movimientos_Actinver[[#This Row],[VALUE]]</f>
        <v>879.59999999999991</v>
      </c>
      <c r="I541" s="2">
        <v>0.88</v>
      </c>
      <c r="J541" s="2">
        <v>0.14000000000000001</v>
      </c>
      <c r="K541" s="2">
        <v>880.62</v>
      </c>
    </row>
    <row r="542" spans="1:11" x14ac:dyDescent="0.25">
      <c r="A542" s="22">
        <v>44844</v>
      </c>
      <c r="B542" s="27">
        <f>Movimientos_Actinver[[#This Row],[DATE]]</f>
        <v>44844</v>
      </c>
      <c r="C542" s="23">
        <v>0.4375</v>
      </c>
      <c r="D542" s="2" t="s">
        <v>1628</v>
      </c>
      <c r="E542" s="2" t="s">
        <v>1604</v>
      </c>
      <c r="F542" s="2">
        <v>5</v>
      </c>
      <c r="G542" s="2">
        <v>295</v>
      </c>
      <c r="H542" s="2">
        <f>Movimientos_Actinver[[#This Row],[TITLES]]*Movimientos_Actinver[[#This Row],[VALUE]]</f>
        <v>1475</v>
      </c>
      <c r="I542" s="2">
        <v>1.48</v>
      </c>
      <c r="J542" s="2">
        <v>0.24</v>
      </c>
      <c r="K542" s="2">
        <v>1476.71</v>
      </c>
    </row>
    <row r="543" spans="1:11" x14ac:dyDescent="0.25">
      <c r="A543" s="22">
        <v>44844</v>
      </c>
      <c r="B543" s="27">
        <f>Movimientos_Actinver[[#This Row],[DATE]]</f>
        <v>44844</v>
      </c>
      <c r="C543" s="23">
        <v>0.4375</v>
      </c>
      <c r="D543" s="2" t="s">
        <v>1628</v>
      </c>
      <c r="E543" s="2" t="s">
        <v>1604</v>
      </c>
      <c r="F543" s="2">
        <v>9</v>
      </c>
      <c r="G543" s="2">
        <v>290</v>
      </c>
      <c r="H543" s="2">
        <f>Movimientos_Actinver[[#This Row],[TITLES]]*Movimientos_Actinver[[#This Row],[VALUE]]</f>
        <v>2610</v>
      </c>
      <c r="I543" s="2">
        <v>2.61</v>
      </c>
      <c r="J543" s="2">
        <v>0.42</v>
      </c>
      <c r="K543" s="2">
        <v>2613.0300000000002</v>
      </c>
    </row>
    <row r="544" spans="1:11" x14ac:dyDescent="0.25">
      <c r="A544" s="22">
        <v>44844</v>
      </c>
      <c r="B544" s="27">
        <f>Movimientos_Actinver[[#This Row],[DATE]]</f>
        <v>44844</v>
      </c>
      <c r="C544" s="23">
        <v>0.4375</v>
      </c>
      <c r="D544" s="2" t="s">
        <v>1628</v>
      </c>
      <c r="E544" s="2" t="s">
        <v>1604</v>
      </c>
      <c r="F544" s="2">
        <v>45</v>
      </c>
      <c r="G544" s="2">
        <v>291.02</v>
      </c>
      <c r="H544" s="2">
        <f>Movimientos_Actinver[[#This Row],[TITLES]]*Movimientos_Actinver[[#This Row],[VALUE]]</f>
        <v>13095.9</v>
      </c>
      <c r="I544" s="2">
        <v>13.1</v>
      </c>
      <c r="J544" s="2">
        <v>2.1</v>
      </c>
      <c r="K544" s="2">
        <v>13111.09</v>
      </c>
    </row>
    <row r="545" spans="1:11" x14ac:dyDescent="0.25">
      <c r="A545" s="22">
        <v>44844</v>
      </c>
      <c r="B545" s="27">
        <f>Movimientos_Actinver[[#This Row],[DATE]]</f>
        <v>44844</v>
      </c>
      <c r="C545" s="23">
        <v>0.43819444444444444</v>
      </c>
      <c r="D545" s="2" t="s">
        <v>1626</v>
      </c>
      <c r="E545" s="2" t="s">
        <v>1604</v>
      </c>
      <c r="F545" s="2">
        <v>2</v>
      </c>
      <c r="G545" s="2">
        <v>561.99</v>
      </c>
      <c r="H545" s="2">
        <f>Movimientos_Actinver[[#This Row],[TITLES]]*Movimientos_Actinver[[#This Row],[VALUE]]</f>
        <v>1123.98</v>
      </c>
      <c r="I545" s="2">
        <v>1.1200000000000001</v>
      </c>
      <c r="J545" s="2">
        <v>0.18</v>
      </c>
      <c r="K545" s="2">
        <v>1125.28</v>
      </c>
    </row>
    <row r="546" spans="1:11" x14ac:dyDescent="0.25">
      <c r="A546" s="22">
        <v>44844</v>
      </c>
      <c r="B546" s="27">
        <f>Movimientos_Actinver[[#This Row],[DATE]]</f>
        <v>44844</v>
      </c>
      <c r="C546" s="23">
        <v>0.43819444444444444</v>
      </c>
      <c r="D546" s="2" t="s">
        <v>1626</v>
      </c>
      <c r="E546" s="2" t="s">
        <v>1604</v>
      </c>
      <c r="F546" s="2">
        <v>6</v>
      </c>
      <c r="G546" s="2">
        <v>563</v>
      </c>
      <c r="H546" s="2">
        <f>Movimientos_Actinver[[#This Row],[TITLES]]*Movimientos_Actinver[[#This Row],[VALUE]]</f>
        <v>3378</v>
      </c>
      <c r="I546" s="2">
        <v>3.38</v>
      </c>
      <c r="J546" s="2">
        <v>0.54</v>
      </c>
      <c r="K546" s="2">
        <v>3381.92</v>
      </c>
    </row>
    <row r="547" spans="1:11" x14ac:dyDescent="0.25">
      <c r="A547" s="22">
        <v>44844</v>
      </c>
      <c r="B547" s="27">
        <f>Movimientos_Actinver[[#This Row],[DATE]]</f>
        <v>44844</v>
      </c>
      <c r="C547" s="23">
        <v>0.43819444444444444</v>
      </c>
      <c r="D547" s="2" t="s">
        <v>1626</v>
      </c>
      <c r="E547" s="2" t="s">
        <v>1604</v>
      </c>
      <c r="F547" s="2">
        <v>7</v>
      </c>
      <c r="G547" s="2">
        <v>566</v>
      </c>
      <c r="H547" s="2">
        <f>Movimientos_Actinver[[#This Row],[TITLES]]*Movimientos_Actinver[[#This Row],[VALUE]]</f>
        <v>3962</v>
      </c>
      <c r="I547" s="2">
        <v>3.96</v>
      </c>
      <c r="J547" s="2">
        <v>0.63</v>
      </c>
      <c r="K547" s="2">
        <v>3966.6</v>
      </c>
    </row>
    <row r="548" spans="1:11" x14ac:dyDescent="0.25">
      <c r="A548" s="22">
        <v>44844</v>
      </c>
      <c r="B548" s="27">
        <f>Movimientos_Actinver[[#This Row],[DATE]]</f>
        <v>44844</v>
      </c>
      <c r="C548" s="23">
        <v>0.43819444444444444</v>
      </c>
      <c r="D548" s="2" t="s">
        <v>1626</v>
      </c>
      <c r="E548" s="2" t="s">
        <v>1604</v>
      </c>
      <c r="F548" s="2">
        <v>20</v>
      </c>
      <c r="G548" s="2">
        <v>568.5</v>
      </c>
      <c r="H548" s="2">
        <f>Movimientos_Actinver[[#This Row],[TITLES]]*Movimientos_Actinver[[#This Row],[VALUE]]</f>
        <v>11370</v>
      </c>
      <c r="I548" s="2">
        <v>11.37</v>
      </c>
      <c r="J548" s="2">
        <v>1.82</v>
      </c>
      <c r="K548" s="2">
        <v>11383.19</v>
      </c>
    </row>
    <row r="549" spans="1:11" x14ac:dyDescent="0.25">
      <c r="A549" s="22">
        <v>44844</v>
      </c>
      <c r="B549" s="27">
        <f>Movimientos_Actinver[[#This Row],[DATE]]</f>
        <v>44844</v>
      </c>
      <c r="C549" s="23">
        <v>0.43888888888888888</v>
      </c>
      <c r="D549" s="2" t="s">
        <v>1629</v>
      </c>
      <c r="E549" s="2" t="s">
        <v>1604</v>
      </c>
      <c r="F549" s="2">
        <v>1</v>
      </c>
      <c r="G549" s="2">
        <v>495</v>
      </c>
      <c r="H549" s="2">
        <f>Movimientos_Actinver[[#This Row],[TITLES]]*Movimientos_Actinver[[#This Row],[VALUE]]</f>
        <v>495</v>
      </c>
      <c r="I549" s="2">
        <v>0.5</v>
      </c>
      <c r="J549" s="2">
        <v>0.08</v>
      </c>
      <c r="K549" s="2">
        <v>495.57</v>
      </c>
    </row>
    <row r="550" spans="1:11" x14ac:dyDescent="0.25">
      <c r="A550" s="22">
        <v>44844</v>
      </c>
      <c r="B550" s="27">
        <f>Movimientos_Actinver[[#This Row],[DATE]]</f>
        <v>44844</v>
      </c>
      <c r="C550" s="23">
        <v>0.43888888888888888</v>
      </c>
      <c r="D550" s="2" t="s">
        <v>1629</v>
      </c>
      <c r="E550" s="2" t="s">
        <v>1604</v>
      </c>
      <c r="F550" s="2">
        <v>1</v>
      </c>
      <c r="G550" s="2">
        <v>495</v>
      </c>
      <c r="H550" s="2">
        <f>Movimientos_Actinver[[#This Row],[TITLES]]*Movimientos_Actinver[[#This Row],[VALUE]]</f>
        <v>495</v>
      </c>
      <c r="I550" s="2">
        <v>0.5</v>
      </c>
      <c r="J550" s="2">
        <v>0.08</v>
      </c>
      <c r="K550" s="2">
        <v>495.57</v>
      </c>
    </row>
    <row r="551" spans="1:11" x14ac:dyDescent="0.25">
      <c r="A551" s="22">
        <v>44844</v>
      </c>
      <c r="B551" s="27">
        <f>Movimientos_Actinver[[#This Row],[DATE]]</f>
        <v>44844</v>
      </c>
      <c r="C551" s="23">
        <v>0.43888888888888888</v>
      </c>
      <c r="D551" s="2" t="s">
        <v>1629</v>
      </c>
      <c r="E551" s="2" t="s">
        <v>1604</v>
      </c>
      <c r="F551" s="2">
        <v>1</v>
      </c>
      <c r="G551" s="2">
        <v>500</v>
      </c>
      <c r="H551" s="2">
        <f>Movimientos_Actinver[[#This Row],[TITLES]]*Movimientos_Actinver[[#This Row],[VALUE]]</f>
        <v>500</v>
      </c>
      <c r="I551" s="2">
        <v>0.5</v>
      </c>
      <c r="J551" s="2">
        <v>0.08</v>
      </c>
      <c r="K551" s="2">
        <v>500.58</v>
      </c>
    </row>
    <row r="552" spans="1:11" x14ac:dyDescent="0.25">
      <c r="A552" s="22">
        <v>44844</v>
      </c>
      <c r="B552" s="27">
        <f>Movimientos_Actinver[[#This Row],[DATE]]</f>
        <v>44844</v>
      </c>
      <c r="C552" s="23">
        <v>0.43888888888888888</v>
      </c>
      <c r="D552" s="2" t="s">
        <v>1629</v>
      </c>
      <c r="E552" s="2" t="s">
        <v>1604</v>
      </c>
      <c r="F552" s="2">
        <v>2</v>
      </c>
      <c r="G552" s="2">
        <v>490.01</v>
      </c>
      <c r="H552" s="2">
        <f>Movimientos_Actinver[[#This Row],[TITLES]]*Movimientos_Actinver[[#This Row],[VALUE]]</f>
        <v>980.02</v>
      </c>
      <c r="I552" s="2">
        <v>0.98</v>
      </c>
      <c r="J552" s="2">
        <v>0.16</v>
      </c>
      <c r="K552" s="2">
        <v>981.16</v>
      </c>
    </row>
    <row r="553" spans="1:11" x14ac:dyDescent="0.25">
      <c r="A553" s="22">
        <v>44844</v>
      </c>
      <c r="B553" s="27">
        <f>Movimientos_Actinver[[#This Row],[DATE]]</f>
        <v>44844</v>
      </c>
      <c r="C553" s="23">
        <v>0.43888888888888888</v>
      </c>
      <c r="D553" s="2" t="s">
        <v>1629</v>
      </c>
      <c r="E553" s="2" t="s">
        <v>1604</v>
      </c>
      <c r="F553" s="2">
        <v>2</v>
      </c>
      <c r="G553" s="2">
        <v>497.8</v>
      </c>
      <c r="H553" s="2">
        <f>Movimientos_Actinver[[#This Row],[TITLES]]*Movimientos_Actinver[[#This Row],[VALUE]]</f>
        <v>995.6</v>
      </c>
      <c r="I553" s="2">
        <v>1</v>
      </c>
      <c r="J553" s="2">
        <v>0.16</v>
      </c>
      <c r="K553" s="2">
        <v>996.75</v>
      </c>
    </row>
    <row r="554" spans="1:11" x14ac:dyDescent="0.25">
      <c r="A554" s="22">
        <v>44844</v>
      </c>
      <c r="B554" s="27">
        <f>Movimientos_Actinver[[#This Row],[DATE]]</f>
        <v>44844</v>
      </c>
      <c r="C554" s="23">
        <v>0.43888888888888888</v>
      </c>
      <c r="D554" s="2" t="s">
        <v>1629</v>
      </c>
      <c r="E554" s="2" t="s">
        <v>1604</v>
      </c>
      <c r="F554" s="2">
        <v>3</v>
      </c>
      <c r="G554" s="2">
        <v>490.01</v>
      </c>
      <c r="H554" s="2">
        <f>Movimientos_Actinver[[#This Row],[TITLES]]*Movimientos_Actinver[[#This Row],[VALUE]]</f>
        <v>1470.03</v>
      </c>
      <c r="I554" s="2">
        <v>1.47</v>
      </c>
      <c r="J554" s="2">
        <v>0.24</v>
      </c>
      <c r="K554" s="2">
        <v>1471.74</v>
      </c>
    </row>
    <row r="555" spans="1:11" x14ac:dyDescent="0.25">
      <c r="A555" s="22">
        <v>44844</v>
      </c>
      <c r="B555" s="27">
        <f>Movimientos_Actinver[[#This Row],[DATE]]</f>
        <v>44844</v>
      </c>
      <c r="C555" s="23">
        <v>0.43888888888888888</v>
      </c>
      <c r="D555" s="2" t="s">
        <v>1629</v>
      </c>
      <c r="E555" s="2" t="s">
        <v>1604</v>
      </c>
      <c r="F555" s="2">
        <v>10</v>
      </c>
      <c r="G555" s="2">
        <v>495.99</v>
      </c>
      <c r="H555" s="2">
        <f>Movimientos_Actinver[[#This Row],[TITLES]]*Movimientos_Actinver[[#This Row],[VALUE]]</f>
        <v>4959.8999999999996</v>
      </c>
      <c r="I555" s="2">
        <v>4.96</v>
      </c>
      <c r="J555" s="2">
        <v>0.79</v>
      </c>
      <c r="K555" s="2">
        <v>4965.6499999999996</v>
      </c>
    </row>
    <row r="556" spans="1:11" x14ac:dyDescent="0.25">
      <c r="A556" s="22">
        <v>44844</v>
      </c>
      <c r="B556" s="27">
        <f>Movimientos_Actinver[[#This Row],[DATE]]</f>
        <v>44844</v>
      </c>
      <c r="C556" s="23">
        <v>0.43888888888888888</v>
      </c>
      <c r="D556" s="2" t="s">
        <v>1629</v>
      </c>
      <c r="E556" s="2" t="s">
        <v>1604</v>
      </c>
      <c r="F556" s="2">
        <v>10</v>
      </c>
      <c r="G556" s="2">
        <v>499</v>
      </c>
      <c r="H556" s="2">
        <f>Movimientos_Actinver[[#This Row],[TITLES]]*Movimientos_Actinver[[#This Row],[VALUE]]</f>
        <v>4990</v>
      </c>
      <c r="I556" s="2">
        <v>4.99</v>
      </c>
      <c r="J556" s="2">
        <v>0.8</v>
      </c>
      <c r="K556" s="2">
        <v>4995.79</v>
      </c>
    </row>
    <row r="557" spans="1:11" x14ac:dyDescent="0.25">
      <c r="A557" s="22">
        <v>44844</v>
      </c>
      <c r="B557" s="27">
        <f>Movimientos_Actinver[[#This Row],[DATE]]</f>
        <v>44844</v>
      </c>
      <c r="C557" s="23">
        <v>0.43888888888888888</v>
      </c>
      <c r="D557" s="2" t="s">
        <v>1629</v>
      </c>
      <c r="E557" s="2" t="s">
        <v>1604</v>
      </c>
      <c r="F557" s="2">
        <v>10</v>
      </c>
      <c r="G557" s="2">
        <v>500</v>
      </c>
      <c r="H557" s="2">
        <f>Movimientos_Actinver[[#This Row],[TITLES]]*Movimientos_Actinver[[#This Row],[VALUE]]</f>
        <v>5000</v>
      </c>
      <c r="I557" s="2">
        <v>5</v>
      </c>
      <c r="J557" s="2">
        <v>0.8</v>
      </c>
      <c r="K557" s="2">
        <v>5005.8</v>
      </c>
    </row>
    <row r="558" spans="1:11" x14ac:dyDescent="0.25">
      <c r="A558" s="22">
        <v>44845</v>
      </c>
      <c r="B558" s="27">
        <f>Movimientos_Actinver[[#This Row],[DATE]]</f>
        <v>44845</v>
      </c>
      <c r="C558" s="23">
        <v>0.61041666666666672</v>
      </c>
      <c r="D558" s="2" t="s">
        <v>1626</v>
      </c>
      <c r="E558" s="2" t="s">
        <v>1624</v>
      </c>
      <c r="F558" s="2">
        <v>35</v>
      </c>
      <c r="G558" s="2">
        <v>585</v>
      </c>
      <c r="H558" s="2">
        <f>Movimientos_Actinver[[#This Row],[TITLES]]*Movimientos_Actinver[[#This Row],[VALUE]]</f>
        <v>20475</v>
      </c>
      <c r="I558" s="2">
        <v>20.48</v>
      </c>
      <c r="J558" s="2">
        <v>3.28</v>
      </c>
      <c r="K558" s="2">
        <v>20451.25</v>
      </c>
    </row>
    <row r="559" spans="1:11" x14ac:dyDescent="0.25">
      <c r="A559" s="22">
        <v>44845</v>
      </c>
      <c r="B559" s="27">
        <f>Movimientos_Actinver[[#This Row],[DATE]]</f>
        <v>44845</v>
      </c>
      <c r="C559" s="23">
        <v>0.61111111111111116</v>
      </c>
      <c r="D559" s="2" t="s">
        <v>1623</v>
      </c>
      <c r="E559" s="2" t="s">
        <v>1624</v>
      </c>
      <c r="F559" s="2">
        <v>1</v>
      </c>
      <c r="G559" s="2">
        <v>1535.81</v>
      </c>
      <c r="H559" s="2">
        <f>Movimientos_Actinver[[#This Row],[TITLES]]*Movimientos_Actinver[[#This Row],[VALUE]]</f>
        <v>1535.81</v>
      </c>
      <c r="I559" s="2">
        <v>1.54</v>
      </c>
      <c r="J559" s="2">
        <v>0.25</v>
      </c>
      <c r="K559" s="2">
        <v>1534.03</v>
      </c>
    </row>
    <row r="560" spans="1:11" x14ac:dyDescent="0.25">
      <c r="A560" s="22">
        <v>44845</v>
      </c>
      <c r="B560" s="27">
        <f>Movimientos_Actinver[[#This Row],[DATE]]</f>
        <v>44845</v>
      </c>
      <c r="C560" s="23">
        <v>0.61111111111111116</v>
      </c>
      <c r="D560" s="2" t="s">
        <v>1623</v>
      </c>
      <c r="E560" s="2" t="s">
        <v>1624</v>
      </c>
      <c r="F560" s="2">
        <v>1</v>
      </c>
      <c r="G560" s="2">
        <v>1540</v>
      </c>
      <c r="H560" s="2">
        <f>Movimientos_Actinver[[#This Row],[TITLES]]*Movimientos_Actinver[[#This Row],[VALUE]]</f>
        <v>1540</v>
      </c>
      <c r="I560" s="2">
        <v>1.54</v>
      </c>
      <c r="J560" s="2">
        <v>0.25</v>
      </c>
      <c r="K560" s="2">
        <v>1538.21</v>
      </c>
    </row>
    <row r="561" spans="1:11" x14ac:dyDescent="0.25">
      <c r="A561" s="22">
        <v>44845</v>
      </c>
      <c r="B561" s="27">
        <f>Movimientos_Actinver[[#This Row],[DATE]]</f>
        <v>44845</v>
      </c>
      <c r="C561" s="23">
        <v>0.61111111111111116</v>
      </c>
      <c r="D561" s="2" t="s">
        <v>1623</v>
      </c>
      <c r="E561" s="2" t="s">
        <v>1624</v>
      </c>
      <c r="F561" s="2">
        <v>40</v>
      </c>
      <c r="G561" s="2">
        <v>1537.21</v>
      </c>
      <c r="H561" s="2">
        <f>Movimientos_Actinver[[#This Row],[TITLES]]*Movimientos_Actinver[[#This Row],[VALUE]]</f>
        <v>61488.4</v>
      </c>
      <c r="I561" s="2">
        <v>61.49</v>
      </c>
      <c r="J561" s="2">
        <v>9.84</v>
      </c>
      <c r="K561" s="2">
        <v>61417.07</v>
      </c>
    </row>
    <row r="562" spans="1:11" x14ac:dyDescent="0.25">
      <c r="A562" s="22">
        <v>44845</v>
      </c>
      <c r="B562" s="27">
        <f>Movimientos_Actinver[[#This Row],[DATE]]</f>
        <v>44845</v>
      </c>
      <c r="C562" s="23">
        <v>0.61111111111111116</v>
      </c>
      <c r="D562" s="2" t="s">
        <v>1623</v>
      </c>
      <c r="E562" s="2" t="s">
        <v>1624</v>
      </c>
      <c r="F562" s="2">
        <v>304</v>
      </c>
      <c r="G562" s="2">
        <v>1540</v>
      </c>
      <c r="H562" s="2">
        <f>Movimientos_Actinver[[#This Row],[TITLES]]*Movimientos_Actinver[[#This Row],[VALUE]]</f>
        <v>468160</v>
      </c>
      <c r="I562" s="2">
        <v>468.16</v>
      </c>
      <c r="J562" s="2">
        <v>74.91</v>
      </c>
      <c r="K562" s="2">
        <v>467616.93</v>
      </c>
    </row>
    <row r="563" spans="1:11" x14ac:dyDescent="0.25">
      <c r="A563" s="22">
        <v>44845</v>
      </c>
      <c r="B563" s="27">
        <f>Movimientos_Actinver[[#This Row],[DATE]]</f>
        <v>44845</v>
      </c>
      <c r="C563" s="23">
        <v>0.61388888888888893</v>
      </c>
      <c r="D563" s="2" t="s">
        <v>1628</v>
      </c>
      <c r="E563" s="2" t="s">
        <v>1604</v>
      </c>
      <c r="F563" s="2">
        <v>3</v>
      </c>
      <c r="G563" s="2">
        <v>296.01</v>
      </c>
      <c r="H563" s="2">
        <f>Movimientos_Actinver[[#This Row],[TITLES]]*Movimientos_Actinver[[#This Row],[VALUE]]</f>
        <v>888.03</v>
      </c>
      <c r="I563" s="2">
        <v>0.89</v>
      </c>
      <c r="J563" s="2">
        <v>0.14000000000000001</v>
      </c>
      <c r="K563" s="2">
        <v>889.06</v>
      </c>
    </row>
    <row r="564" spans="1:11" x14ac:dyDescent="0.25">
      <c r="A564" s="22">
        <v>44846</v>
      </c>
      <c r="B564" s="27">
        <f>Movimientos_Actinver[[#This Row],[DATE]]</f>
        <v>44846</v>
      </c>
      <c r="C564" s="23">
        <v>0.4</v>
      </c>
      <c r="D564" s="2" t="s">
        <v>1623</v>
      </c>
      <c r="E564" s="2" t="s">
        <v>1604</v>
      </c>
      <c r="F564" s="2">
        <v>1</v>
      </c>
      <c r="G564" s="2">
        <v>1530.56</v>
      </c>
      <c r="H564" s="2">
        <f>Movimientos_Actinver[[#This Row],[TITLES]]*Movimientos_Actinver[[#This Row],[VALUE]]</f>
        <v>1530.56</v>
      </c>
      <c r="I564" s="2">
        <v>1.53</v>
      </c>
      <c r="J564" s="2">
        <v>0.24</v>
      </c>
      <c r="K564" s="2">
        <v>1532.34</v>
      </c>
    </row>
    <row r="565" spans="1:11" x14ac:dyDescent="0.25">
      <c r="A565" s="22">
        <v>44846</v>
      </c>
      <c r="B565" s="27">
        <f>Movimientos_Actinver[[#This Row],[DATE]]</f>
        <v>44846</v>
      </c>
      <c r="C565" s="23">
        <v>0.4</v>
      </c>
      <c r="D565" s="2" t="s">
        <v>1623</v>
      </c>
      <c r="E565" s="2" t="s">
        <v>1604</v>
      </c>
      <c r="F565" s="2">
        <v>1</v>
      </c>
      <c r="G565" s="2">
        <v>1535</v>
      </c>
      <c r="H565" s="2">
        <f>Movimientos_Actinver[[#This Row],[TITLES]]*Movimientos_Actinver[[#This Row],[VALUE]]</f>
        <v>1535</v>
      </c>
      <c r="I565" s="2">
        <v>1.54</v>
      </c>
      <c r="J565" s="2">
        <v>0.25</v>
      </c>
      <c r="K565" s="2">
        <v>1536.78</v>
      </c>
    </row>
    <row r="566" spans="1:11" x14ac:dyDescent="0.25">
      <c r="A566" s="22">
        <v>44846</v>
      </c>
      <c r="B566" s="27">
        <f>Movimientos_Actinver[[#This Row],[DATE]]</f>
        <v>44846</v>
      </c>
      <c r="C566" s="23">
        <v>0.4</v>
      </c>
      <c r="D566" s="2" t="s">
        <v>1623</v>
      </c>
      <c r="E566" s="2" t="s">
        <v>1604</v>
      </c>
      <c r="F566" s="2">
        <v>1</v>
      </c>
      <c r="G566" s="2">
        <v>1536</v>
      </c>
      <c r="H566" s="2">
        <f>Movimientos_Actinver[[#This Row],[TITLES]]*Movimientos_Actinver[[#This Row],[VALUE]]</f>
        <v>1536</v>
      </c>
      <c r="I566" s="2">
        <v>1.54</v>
      </c>
      <c r="J566" s="2">
        <v>0.25</v>
      </c>
      <c r="K566" s="2">
        <v>1537.78</v>
      </c>
    </row>
    <row r="567" spans="1:11" x14ac:dyDescent="0.25">
      <c r="A567" s="22">
        <v>44846</v>
      </c>
      <c r="B567" s="27">
        <f>Movimientos_Actinver[[#This Row],[DATE]]</f>
        <v>44846</v>
      </c>
      <c r="C567" s="23">
        <v>0.4</v>
      </c>
      <c r="D567" s="2" t="s">
        <v>1623</v>
      </c>
      <c r="E567" s="2" t="s">
        <v>1604</v>
      </c>
      <c r="F567" s="2">
        <v>1</v>
      </c>
      <c r="G567" s="2">
        <v>1553.71</v>
      </c>
      <c r="H567" s="2">
        <f>Movimientos_Actinver[[#This Row],[TITLES]]*Movimientos_Actinver[[#This Row],[VALUE]]</f>
        <v>1553.71</v>
      </c>
      <c r="I567" s="2">
        <v>1.55</v>
      </c>
      <c r="J567" s="2">
        <v>0.25</v>
      </c>
      <c r="K567" s="2">
        <v>1555.51</v>
      </c>
    </row>
    <row r="568" spans="1:11" x14ac:dyDescent="0.25">
      <c r="A568" s="22">
        <v>44846</v>
      </c>
      <c r="B568" s="27">
        <f>Movimientos_Actinver[[#This Row],[DATE]]</f>
        <v>44846</v>
      </c>
      <c r="C568" s="23">
        <v>0.4</v>
      </c>
      <c r="D568" s="2" t="s">
        <v>1623</v>
      </c>
      <c r="E568" s="2" t="s">
        <v>1604</v>
      </c>
      <c r="F568" s="2">
        <v>1</v>
      </c>
      <c r="G568" s="2">
        <v>1555.71</v>
      </c>
      <c r="H568" s="2">
        <f>Movimientos_Actinver[[#This Row],[TITLES]]*Movimientos_Actinver[[#This Row],[VALUE]]</f>
        <v>1555.71</v>
      </c>
      <c r="I568" s="2">
        <v>1.56</v>
      </c>
      <c r="J568" s="2">
        <v>0.25</v>
      </c>
      <c r="K568" s="2">
        <v>1557.51</v>
      </c>
    </row>
    <row r="569" spans="1:11" x14ac:dyDescent="0.25">
      <c r="A569" s="22">
        <v>44846</v>
      </c>
      <c r="B569" s="27">
        <f>Movimientos_Actinver[[#This Row],[DATE]]</f>
        <v>44846</v>
      </c>
      <c r="C569" s="23">
        <v>0.4</v>
      </c>
      <c r="D569" s="2" t="s">
        <v>1623</v>
      </c>
      <c r="E569" s="2" t="s">
        <v>1604</v>
      </c>
      <c r="F569" s="2">
        <v>1</v>
      </c>
      <c r="G569" s="2">
        <v>1558.19</v>
      </c>
      <c r="H569" s="2">
        <f>Movimientos_Actinver[[#This Row],[TITLES]]*Movimientos_Actinver[[#This Row],[VALUE]]</f>
        <v>1558.19</v>
      </c>
      <c r="I569" s="2">
        <v>1.56</v>
      </c>
      <c r="J569" s="2">
        <v>0.25</v>
      </c>
      <c r="K569" s="2">
        <v>1560</v>
      </c>
    </row>
    <row r="570" spans="1:11" x14ac:dyDescent="0.25">
      <c r="A570" s="22">
        <v>44846</v>
      </c>
      <c r="B570" s="27">
        <f>Movimientos_Actinver[[#This Row],[DATE]]</f>
        <v>44846</v>
      </c>
      <c r="C570" s="23">
        <v>0.4</v>
      </c>
      <c r="D570" s="2" t="s">
        <v>1623</v>
      </c>
      <c r="E570" s="2" t="s">
        <v>1604</v>
      </c>
      <c r="F570" s="2">
        <v>1</v>
      </c>
      <c r="G570" s="2">
        <v>1561.7</v>
      </c>
      <c r="H570" s="2">
        <f>Movimientos_Actinver[[#This Row],[TITLES]]*Movimientos_Actinver[[#This Row],[VALUE]]</f>
        <v>1561.7</v>
      </c>
      <c r="I570" s="2">
        <v>1.56</v>
      </c>
      <c r="J570" s="2">
        <v>0.25</v>
      </c>
      <c r="K570" s="2">
        <v>1563.51</v>
      </c>
    </row>
    <row r="571" spans="1:11" x14ac:dyDescent="0.25">
      <c r="A571" s="22">
        <v>44846</v>
      </c>
      <c r="B571" s="27">
        <f>Movimientos_Actinver[[#This Row],[DATE]]</f>
        <v>44846</v>
      </c>
      <c r="C571" s="23">
        <v>0.4</v>
      </c>
      <c r="D571" s="2" t="s">
        <v>1623</v>
      </c>
      <c r="E571" s="2" t="s">
        <v>1604</v>
      </c>
      <c r="F571" s="2">
        <v>2</v>
      </c>
      <c r="G571" s="2">
        <v>1532.56</v>
      </c>
      <c r="H571" s="2">
        <f>Movimientos_Actinver[[#This Row],[TITLES]]*Movimientos_Actinver[[#This Row],[VALUE]]</f>
        <v>3065.12</v>
      </c>
      <c r="I571" s="2">
        <v>3.07</v>
      </c>
      <c r="J571" s="2">
        <v>0.49</v>
      </c>
      <c r="K571" s="2">
        <v>3068.68</v>
      </c>
    </row>
    <row r="572" spans="1:11" x14ac:dyDescent="0.25">
      <c r="A572" s="22">
        <v>44846</v>
      </c>
      <c r="B572" s="27">
        <f>Movimientos_Actinver[[#This Row],[DATE]]</f>
        <v>44846</v>
      </c>
      <c r="C572" s="23">
        <v>0.4</v>
      </c>
      <c r="D572" s="2" t="s">
        <v>1623</v>
      </c>
      <c r="E572" s="2" t="s">
        <v>1604</v>
      </c>
      <c r="F572" s="2">
        <v>2</v>
      </c>
      <c r="G572" s="2">
        <v>1550.24</v>
      </c>
      <c r="H572" s="2">
        <f>Movimientos_Actinver[[#This Row],[TITLES]]*Movimientos_Actinver[[#This Row],[VALUE]]</f>
        <v>3100.48</v>
      </c>
      <c r="I572" s="2">
        <v>3.1</v>
      </c>
      <c r="J572" s="2">
        <v>0.5</v>
      </c>
      <c r="K572" s="2">
        <v>3104.08</v>
      </c>
    </row>
    <row r="573" spans="1:11" x14ac:dyDescent="0.25">
      <c r="A573" s="22">
        <v>44846</v>
      </c>
      <c r="B573" s="27">
        <f>Movimientos_Actinver[[#This Row],[DATE]]</f>
        <v>44846</v>
      </c>
      <c r="C573" s="23">
        <v>0.4</v>
      </c>
      <c r="D573" s="2" t="s">
        <v>1623</v>
      </c>
      <c r="E573" s="2" t="s">
        <v>1604</v>
      </c>
      <c r="F573" s="2">
        <v>2</v>
      </c>
      <c r="G573" s="2">
        <v>1555.71</v>
      </c>
      <c r="H573" s="2">
        <f>Movimientos_Actinver[[#This Row],[TITLES]]*Movimientos_Actinver[[#This Row],[VALUE]]</f>
        <v>3111.42</v>
      </c>
      <c r="I573" s="2">
        <v>3.11</v>
      </c>
      <c r="J573" s="2">
        <v>0.5</v>
      </c>
      <c r="K573" s="2">
        <v>3115.03</v>
      </c>
    </row>
    <row r="574" spans="1:11" x14ac:dyDescent="0.25">
      <c r="A574" s="22">
        <v>44846</v>
      </c>
      <c r="B574" s="27">
        <f>Movimientos_Actinver[[#This Row],[DATE]]</f>
        <v>44846</v>
      </c>
      <c r="C574" s="23">
        <v>0.4</v>
      </c>
      <c r="D574" s="2" t="s">
        <v>1623</v>
      </c>
      <c r="E574" s="2" t="s">
        <v>1604</v>
      </c>
      <c r="F574" s="2">
        <v>3</v>
      </c>
      <c r="G574" s="2">
        <v>1551</v>
      </c>
      <c r="H574" s="2">
        <f>Movimientos_Actinver[[#This Row],[TITLES]]*Movimientos_Actinver[[#This Row],[VALUE]]</f>
        <v>4653</v>
      </c>
      <c r="I574" s="2">
        <v>4.6500000000000004</v>
      </c>
      <c r="J574" s="2">
        <v>0.74</v>
      </c>
      <c r="K574" s="2">
        <v>4658.3999999999996</v>
      </c>
    </row>
    <row r="575" spans="1:11" x14ac:dyDescent="0.25">
      <c r="A575" s="22">
        <v>44846</v>
      </c>
      <c r="B575" s="27">
        <f>Movimientos_Actinver[[#This Row],[DATE]]</f>
        <v>44846</v>
      </c>
      <c r="C575" s="23">
        <v>0.4</v>
      </c>
      <c r="D575" s="2" t="s">
        <v>1623</v>
      </c>
      <c r="E575" s="2" t="s">
        <v>1604</v>
      </c>
      <c r="F575" s="2">
        <v>3</v>
      </c>
      <c r="G575" s="2">
        <v>1558.87</v>
      </c>
      <c r="H575" s="2">
        <f>Movimientos_Actinver[[#This Row],[TITLES]]*Movimientos_Actinver[[#This Row],[VALUE]]</f>
        <v>4676.6099999999997</v>
      </c>
      <c r="I575" s="2">
        <v>4.68</v>
      </c>
      <c r="J575" s="2">
        <v>0.75</v>
      </c>
      <c r="K575" s="2">
        <v>4682.03</v>
      </c>
    </row>
    <row r="576" spans="1:11" x14ac:dyDescent="0.25">
      <c r="A576" s="22">
        <v>44846</v>
      </c>
      <c r="B576" s="27">
        <f>Movimientos_Actinver[[#This Row],[DATE]]</f>
        <v>44846</v>
      </c>
      <c r="C576" s="23">
        <v>0.4</v>
      </c>
      <c r="D576" s="2" t="s">
        <v>1623</v>
      </c>
      <c r="E576" s="2" t="s">
        <v>1604</v>
      </c>
      <c r="F576" s="2">
        <v>10</v>
      </c>
      <c r="G576" s="2">
        <v>1530</v>
      </c>
      <c r="H576" s="2">
        <f>Movimientos_Actinver[[#This Row],[TITLES]]*Movimientos_Actinver[[#This Row],[VALUE]]</f>
        <v>15300</v>
      </c>
      <c r="I576" s="2">
        <v>15.3</v>
      </c>
      <c r="J576" s="2">
        <v>2.4500000000000002</v>
      </c>
      <c r="K576" s="2">
        <v>15317.75</v>
      </c>
    </row>
    <row r="577" spans="1:11" x14ac:dyDescent="0.25">
      <c r="A577" s="22">
        <v>44846</v>
      </c>
      <c r="B577" s="27">
        <f>Movimientos_Actinver[[#This Row],[DATE]]</f>
        <v>44846</v>
      </c>
      <c r="C577" s="23">
        <v>0.4</v>
      </c>
      <c r="D577" s="2" t="s">
        <v>1623</v>
      </c>
      <c r="E577" s="2" t="s">
        <v>1604</v>
      </c>
      <c r="F577" s="2">
        <v>10</v>
      </c>
      <c r="G577" s="2">
        <v>1540</v>
      </c>
      <c r="H577" s="2">
        <f>Movimientos_Actinver[[#This Row],[TITLES]]*Movimientos_Actinver[[#This Row],[VALUE]]</f>
        <v>15400</v>
      </c>
      <c r="I577" s="2">
        <v>15.4</v>
      </c>
      <c r="J577" s="2">
        <v>2.46</v>
      </c>
      <c r="K577" s="2">
        <v>15417.86</v>
      </c>
    </row>
    <row r="578" spans="1:11" x14ac:dyDescent="0.25">
      <c r="A578" s="22">
        <v>44846</v>
      </c>
      <c r="B578" s="27">
        <f>Movimientos_Actinver[[#This Row],[DATE]]</f>
        <v>44846</v>
      </c>
      <c r="C578" s="23">
        <v>0.4</v>
      </c>
      <c r="D578" s="2" t="s">
        <v>1623</v>
      </c>
      <c r="E578" s="2" t="s">
        <v>1604</v>
      </c>
      <c r="F578" s="2">
        <v>20</v>
      </c>
      <c r="G578" s="2">
        <v>1555.71</v>
      </c>
      <c r="H578" s="2">
        <f>Movimientos_Actinver[[#This Row],[TITLES]]*Movimientos_Actinver[[#This Row],[VALUE]]</f>
        <v>31114.2</v>
      </c>
      <c r="I578" s="2">
        <v>31.11</v>
      </c>
      <c r="J578" s="2">
        <v>4.9800000000000004</v>
      </c>
      <c r="K578" s="2">
        <v>31150.29</v>
      </c>
    </row>
    <row r="579" spans="1:11" x14ac:dyDescent="0.25">
      <c r="A579" s="22">
        <v>44847</v>
      </c>
      <c r="B579" s="27">
        <f>Movimientos_Actinver[[#This Row],[DATE]]</f>
        <v>44847</v>
      </c>
      <c r="C579" s="23">
        <v>0.39305555555555555</v>
      </c>
      <c r="D579" s="2" t="s">
        <v>1627</v>
      </c>
      <c r="E579" s="2" t="s">
        <v>1624</v>
      </c>
      <c r="F579" s="2">
        <v>50</v>
      </c>
      <c r="G579" s="2">
        <v>1210</v>
      </c>
      <c r="H579" s="2">
        <f>Movimientos_Actinver[[#This Row],[TITLES]]*Movimientos_Actinver[[#This Row],[VALUE]]</f>
        <v>60500</v>
      </c>
      <c r="I579" s="2">
        <v>60.5</v>
      </c>
      <c r="J579" s="2">
        <v>9.68</v>
      </c>
      <c r="K579" s="2">
        <v>60429.82</v>
      </c>
    </row>
    <row r="580" spans="1:11" x14ac:dyDescent="0.25">
      <c r="A580" s="22">
        <v>44847</v>
      </c>
      <c r="B580" s="27">
        <f>Movimientos_Actinver[[#This Row],[DATE]]</f>
        <v>44847</v>
      </c>
      <c r="C580" s="23">
        <v>0.39305555555555555</v>
      </c>
      <c r="D580" s="2" t="s">
        <v>1627</v>
      </c>
      <c r="E580" s="2" t="s">
        <v>1624</v>
      </c>
      <c r="F580" s="2">
        <v>50</v>
      </c>
      <c r="G580" s="2">
        <v>1210</v>
      </c>
      <c r="H580" s="2">
        <f>Movimientos_Actinver[[#This Row],[TITLES]]*Movimientos_Actinver[[#This Row],[VALUE]]</f>
        <v>60500</v>
      </c>
      <c r="I580" s="2">
        <v>60.5</v>
      </c>
      <c r="J580" s="2">
        <v>9.68</v>
      </c>
      <c r="K580" s="2">
        <v>60429.82</v>
      </c>
    </row>
    <row r="581" spans="1:11" x14ac:dyDescent="0.25">
      <c r="A581" s="22">
        <v>44847</v>
      </c>
      <c r="B581" s="27">
        <f>Movimientos_Actinver[[#This Row],[DATE]]</f>
        <v>44847</v>
      </c>
      <c r="C581" s="23">
        <v>0.39305555555555555</v>
      </c>
      <c r="D581" s="2" t="s">
        <v>1627</v>
      </c>
      <c r="E581" s="2" t="s">
        <v>1624</v>
      </c>
      <c r="F581" s="2">
        <v>200</v>
      </c>
      <c r="G581" s="2">
        <v>1210</v>
      </c>
      <c r="H581" s="2">
        <f>Movimientos_Actinver[[#This Row],[TITLES]]*Movimientos_Actinver[[#This Row],[VALUE]]</f>
        <v>242000</v>
      </c>
      <c r="I581" s="2">
        <v>242</v>
      </c>
      <c r="J581" s="2">
        <v>38.72</v>
      </c>
      <c r="K581" s="2">
        <v>241719.28</v>
      </c>
    </row>
    <row r="582" spans="1:11" x14ac:dyDescent="0.25">
      <c r="A582" s="22">
        <v>44847</v>
      </c>
      <c r="B582" s="27">
        <f>Movimientos_Actinver[[#This Row],[DATE]]</f>
        <v>44847</v>
      </c>
      <c r="C582" s="23">
        <v>0.40555555555555556</v>
      </c>
      <c r="D582" s="2" t="s">
        <v>1630</v>
      </c>
      <c r="E582" s="2" t="s">
        <v>1604</v>
      </c>
      <c r="F582" s="2">
        <v>500</v>
      </c>
      <c r="G582" s="2">
        <v>127.53</v>
      </c>
      <c r="H582" s="2">
        <f>Movimientos_Actinver[[#This Row],[TITLES]]*Movimientos_Actinver[[#This Row],[VALUE]]</f>
        <v>63765</v>
      </c>
      <c r="I582" s="2">
        <v>63.77</v>
      </c>
      <c r="J582" s="2">
        <v>10.199999999999999</v>
      </c>
      <c r="K582" s="2">
        <v>63838.97</v>
      </c>
    </row>
    <row r="583" spans="1:11" x14ac:dyDescent="0.25">
      <c r="A583" s="22">
        <v>44847</v>
      </c>
      <c r="B583" s="27">
        <f>Movimientos_Actinver[[#This Row],[DATE]]</f>
        <v>44847</v>
      </c>
      <c r="C583" s="23">
        <v>0.43125000000000002</v>
      </c>
      <c r="D583" s="2" t="s">
        <v>1630</v>
      </c>
      <c r="E583" s="2" t="s">
        <v>1604</v>
      </c>
      <c r="F583" s="2">
        <v>2</v>
      </c>
      <c r="G583" s="2">
        <v>162</v>
      </c>
      <c r="H583" s="2">
        <f>Movimientos_Actinver[[#This Row],[TITLES]]*Movimientos_Actinver[[#This Row],[VALUE]]</f>
        <v>324</v>
      </c>
      <c r="I583" s="2">
        <v>0.32</v>
      </c>
      <c r="J583" s="2">
        <v>0.05</v>
      </c>
      <c r="K583" s="2">
        <v>324.38</v>
      </c>
    </row>
    <row r="584" spans="1:11" x14ac:dyDescent="0.25">
      <c r="A584" s="22">
        <v>44847</v>
      </c>
      <c r="B584" s="27">
        <f>Movimientos_Actinver[[#This Row],[DATE]]</f>
        <v>44847</v>
      </c>
      <c r="C584" s="23">
        <v>0.43125000000000002</v>
      </c>
      <c r="D584" s="2" t="s">
        <v>1630</v>
      </c>
      <c r="E584" s="2" t="s">
        <v>1604</v>
      </c>
      <c r="F584" s="2">
        <v>10</v>
      </c>
      <c r="G584" s="2">
        <v>162</v>
      </c>
      <c r="H584" s="2">
        <f>Movimientos_Actinver[[#This Row],[TITLES]]*Movimientos_Actinver[[#This Row],[VALUE]]</f>
        <v>1620</v>
      </c>
      <c r="I584" s="2">
        <v>1.62</v>
      </c>
      <c r="J584" s="2">
        <v>0.26</v>
      </c>
      <c r="K584" s="2">
        <v>1621.88</v>
      </c>
    </row>
    <row r="585" spans="1:11" x14ac:dyDescent="0.25">
      <c r="A585" s="22">
        <v>44847</v>
      </c>
      <c r="B585" s="27">
        <f>Movimientos_Actinver[[#This Row],[DATE]]</f>
        <v>44847</v>
      </c>
      <c r="C585" s="23">
        <v>0.43125000000000002</v>
      </c>
      <c r="D585" s="2" t="s">
        <v>1630</v>
      </c>
      <c r="E585" s="2" t="s">
        <v>1604</v>
      </c>
      <c r="F585" s="2">
        <v>45</v>
      </c>
      <c r="G585" s="2">
        <v>162</v>
      </c>
      <c r="H585" s="2">
        <f>Movimientos_Actinver[[#This Row],[TITLES]]*Movimientos_Actinver[[#This Row],[VALUE]]</f>
        <v>7290</v>
      </c>
      <c r="I585" s="2">
        <v>7.29</v>
      </c>
      <c r="J585" s="2">
        <v>1.17</v>
      </c>
      <c r="K585" s="2">
        <v>7298.46</v>
      </c>
    </row>
    <row r="586" spans="1:11" x14ac:dyDescent="0.25">
      <c r="A586" s="22">
        <v>44847</v>
      </c>
      <c r="B586" s="27">
        <f>Movimientos_Actinver[[#This Row],[DATE]]</f>
        <v>44847</v>
      </c>
      <c r="C586" s="23">
        <v>0.43125000000000002</v>
      </c>
      <c r="D586" s="2" t="s">
        <v>1630</v>
      </c>
      <c r="E586" s="2" t="s">
        <v>1604</v>
      </c>
      <c r="F586" s="2">
        <v>80</v>
      </c>
      <c r="G586" s="2">
        <v>162.99</v>
      </c>
      <c r="H586" s="2">
        <f>Movimientos_Actinver[[#This Row],[TITLES]]*Movimientos_Actinver[[#This Row],[VALUE]]</f>
        <v>13039.2</v>
      </c>
      <c r="I586" s="2">
        <v>13.04</v>
      </c>
      <c r="J586" s="2">
        <v>2.09</v>
      </c>
      <c r="K586" s="2">
        <v>13054.33</v>
      </c>
    </row>
    <row r="587" spans="1:11" x14ac:dyDescent="0.25">
      <c r="A587" s="22">
        <v>44847</v>
      </c>
      <c r="B587" s="27">
        <f>Movimientos_Actinver[[#This Row],[DATE]]</f>
        <v>44847</v>
      </c>
      <c r="C587" s="23">
        <v>0.43125000000000002</v>
      </c>
      <c r="D587" s="2" t="s">
        <v>1630</v>
      </c>
      <c r="E587" s="2" t="s">
        <v>1604</v>
      </c>
      <c r="F587" s="2">
        <v>100</v>
      </c>
      <c r="G587" s="2">
        <v>162.99</v>
      </c>
      <c r="H587" s="2">
        <f>Movimientos_Actinver[[#This Row],[TITLES]]*Movimientos_Actinver[[#This Row],[VALUE]]</f>
        <v>16299</v>
      </c>
      <c r="I587" s="2">
        <v>16.3</v>
      </c>
      <c r="J587" s="2">
        <v>2.61</v>
      </c>
      <c r="K587" s="2">
        <v>16317.91</v>
      </c>
    </row>
    <row r="588" spans="1:11" x14ac:dyDescent="0.25">
      <c r="A588" s="22">
        <v>44847</v>
      </c>
      <c r="B588" s="27">
        <f>Movimientos_Actinver[[#This Row],[DATE]]</f>
        <v>44847</v>
      </c>
      <c r="C588" s="23">
        <v>0.43125000000000002</v>
      </c>
      <c r="D588" s="2" t="s">
        <v>1630</v>
      </c>
      <c r="E588" s="2" t="s">
        <v>1604</v>
      </c>
      <c r="F588" s="2">
        <v>2163</v>
      </c>
      <c r="G588" s="2">
        <v>162.99</v>
      </c>
      <c r="H588" s="2">
        <f>Movimientos_Actinver[[#This Row],[TITLES]]*Movimientos_Actinver[[#This Row],[VALUE]]</f>
        <v>352547.37</v>
      </c>
      <c r="I588" s="2">
        <v>352.55</v>
      </c>
      <c r="J588" s="2">
        <v>56.41</v>
      </c>
      <c r="K588" s="2">
        <v>352956.32</v>
      </c>
    </row>
    <row r="589" spans="1:11" x14ac:dyDescent="0.25">
      <c r="A589" s="22">
        <v>44847</v>
      </c>
      <c r="B589" s="27">
        <f>Movimientos_Actinver[[#This Row],[DATE]]</f>
        <v>44847</v>
      </c>
      <c r="C589" s="23">
        <v>0.45</v>
      </c>
      <c r="D589" s="2" t="s">
        <v>1610</v>
      </c>
      <c r="E589" s="2" t="s">
        <v>1604</v>
      </c>
      <c r="F589" s="2">
        <v>1</v>
      </c>
      <c r="G589" s="2">
        <v>377</v>
      </c>
      <c r="H589" s="2">
        <f>Movimientos_Actinver[[#This Row],[TITLES]]*Movimientos_Actinver[[#This Row],[VALUE]]</f>
        <v>377</v>
      </c>
      <c r="I589" s="2">
        <v>0.38</v>
      </c>
      <c r="J589" s="2">
        <v>0.06</v>
      </c>
      <c r="K589" s="2">
        <v>377.44</v>
      </c>
    </row>
    <row r="590" spans="1:11" x14ac:dyDescent="0.25">
      <c r="A590" s="22">
        <v>44847</v>
      </c>
      <c r="B590" s="27">
        <f>Movimientos_Actinver[[#This Row],[DATE]]</f>
        <v>44847</v>
      </c>
      <c r="C590" s="23">
        <v>0.45</v>
      </c>
      <c r="D590" s="2" t="s">
        <v>1610</v>
      </c>
      <c r="E590" s="2" t="s">
        <v>1604</v>
      </c>
      <c r="F590" s="2">
        <v>20</v>
      </c>
      <c r="G590" s="2">
        <v>375.12</v>
      </c>
      <c r="H590" s="2">
        <f>Movimientos_Actinver[[#This Row],[TITLES]]*Movimientos_Actinver[[#This Row],[VALUE]]</f>
        <v>7502.4</v>
      </c>
      <c r="I590" s="2">
        <v>7.5</v>
      </c>
      <c r="J590" s="2">
        <v>1.2</v>
      </c>
      <c r="K590" s="2">
        <v>7511.1</v>
      </c>
    </row>
    <row r="591" spans="1:11" x14ac:dyDescent="0.25">
      <c r="A591" s="22">
        <v>44847</v>
      </c>
      <c r="B591" s="27">
        <f>Movimientos_Actinver[[#This Row],[DATE]]</f>
        <v>44847</v>
      </c>
      <c r="C591" s="23">
        <v>0.45</v>
      </c>
      <c r="D591" s="2" t="s">
        <v>1610</v>
      </c>
      <c r="E591" s="2" t="s">
        <v>1604</v>
      </c>
      <c r="F591" s="2">
        <v>71</v>
      </c>
      <c r="G591" s="2">
        <v>377</v>
      </c>
      <c r="H591" s="2">
        <f>Movimientos_Actinver[[#This Row],[TITLES]]*Movimientos_Actinver[[#This Row],[VALUE]]</f>
        <v>26767</v>
      </c>
      <c r="I591" s="2">
        <v>26.77</v>
      </c>
      <c r="J591" s="2">
        <v>4.28</v>
      </c>
      <c r="K591" s="2">
        <v>26798.05</v>
      </c>
    </row>
    <row r="592" spans="1:11" x14ac:dyDescent="0.25">
      <c r="A592" s="22">
        <v>44847</v>
      </c>
      <c r="B592" s="27">
        <f>Movimientos_Actinver[[#This Row],[DATE]]</f>
        <v>44847</v>
      </c>
      <c r="C592" s="23">
        <v>0.45</v>
      </c>
      <c r="D592" s="2" t="s">
        <v>1610</v>
      </c>
      <c r="E592" s="2" t="s">
        <v>1604</v>
      </c>
      <c r="F592" s="2">
        <v>908</v>
      </c>
      <c r="G592" s="2">
        <v>375.12</v>
      </c>
      <c r="H592" s="2">
        <f>Movimientos_Actinver[[#This Row],[TITLES]]*Movimientos_Actinver[[#This Row],[VALUE]]</f>
        <v>340608.96</v>
      </c>
      <c r="I592" s="2">
        <v>340.61</v>
      </c>
      <c r="J592" s="2">
        <v>54.5</v>
      </c>
      <c r="K592" s="2">
        <v>341004.07</v>
      </c>
    </row>
    <row r="593" spans="1:11" x14ac:dyDescent="0.25">
      <c r="A593" s="22">
        <v>44847</v>
      </c>
      <c r="B593" s="27">
        <f>Movimientos_Actinver[[#This Row],[DATE]]</f>
        <v>44847</v>
      </c>
      <c r="C593" s="23">
        <v>0.45069444444444445</v>
      </c>
      <c r="D593" s="2" t="s">
        <v>1623</v>
      </c>
      <c r="E593" s="2" t="s">
        <v>1624</v>
      </c>
      <c r="F593" s="2">
        <v>1</v>
      </c>
      <c r="G593" s="2">
        <v>1405</v>
      </c>
      <c r="H593" s="2">
        <f>Movimientos_Actinver[[#This Row],[TITLES]]*Movimientos_Actinver[[#This Row],[VALUE]]</f>
        <v>1405</v>
      </c>
      <c r="I593" s="2">
        <v>1.41</v>
      </c>
      <c r="J593" s="2">
        <v>0.22</v>
      </c>
      <c r="K593" s="2">
        <v>1403.37</v>
      </c>
    </row>
    <row r="594" spans="1:11" x14ac:dyDescent="0.25">
      <c r="A594" s="22">
        <v>44847</v>
      </c>
      <c r="B594" s="27">
        <f>Movimientos_Actinver[[#This Row],[DATE]]</f>
        <v>44847</v>
      </c>
      <c r="C594" s="23">
        <v>0.45069444444444445</v>
      </c>
      <c r="D594" s="2" t="s">
        <v>1623</v>
      </c>
      <c r="E594" s="2" t="s">
        <v>1624</v>
      </c>
      <c r="F594" s="2">
        <v>1</v>
      </c>
      <c r="G594" s="2">
        <v>1419</v>
      </c>
      <c r="H594" s="2">
        <f>Movimientos_Actinver[[#This Row],[TITLES]]*Movimientos_Actinver[[#This Row],[VALUE]]</f>
        <v>1419</v>
      </c>
      <c r="I594" s="2">
        <v>1.42</v>
      </c>
      <c r="J594" s="2">
        <v>0.23</v>
      </c>
      <c r="K594" s="2">
        <v>1417.35</v>
      </c>
    </row>
    <row r="595" spans="1:11" x14ac:dyDescent="0.25">
      <c r="A595" s="22">
        <v>44847</v>
      </c>
      <c r="B595" s="27">
        <f>Movimientos_Actinver[[#This Row],[DATE]]</f>
        <v>44847</v>
      </c>
      <c r="C595" s="23">
        <v>0.45069444444444445</v>
      </c>
      <c r="D595" s="2" t="s">
        <v>1623</v>
      </c>
      <c r="E595" s="2" t="s">
        <v>1624</v>
      </c>
      <c r="F595" s="2">
        <v>2</v>
      </c>
      <c r="G595" s="2">
        <v>1405</v>
      </c>
      <c r="H595" s="2">
        <f>Movimientos_Actinver[[#This Row],[TITLES]]*Movimientos_Actinver[[#This Row],[VALUE]]</f>
        <v>2810</v>
      </c>
      <c r="I595" s="2">
        <v>2.81</v>
      </c>
      <c r="J595" s="2">
        <v>0.45</v>
      </c>
      <c r="K595" s="2">
        <v>2806.74</v>
      </c>
    </row>
    <row r="596" spans="1:11" x14ac:dyDescent="0.25">
      <c r="A596" s="22">
        <v>44847</v>
      </c>
      <c r="B596" s="27">
        <f>Movimientos_Actinver[[#This Row],[DATE]]</f>
        <v>44847</v>
      </c>
      <c r="C596" s="23">
        <v>0.45069444444444445</v>
      </c>
      <c r="D596" s="2" t="s">
        <v>1623</v>
      </c>
      <c r="E596" s="2" t="s">
        <v>1624</v>
      </c>
      <c r="F596" s="2">
        <v>6</v>
      </c>
      <c r="G596" s="2">
        <v>1410</v>
      </c>
      <c r="H596" s="2">
        <f>Movimientos_Actinver[[#This Row],[TITLES]]*Movimientos_Actinver[[#This Row],[VALUE]]</f>
        <v>8460</v>
      </c>
      <c r="I596" s="2">
        <v>8.4600000000000009</v>
      </c>
      <c r="J596" s="2">
        <v>1.35</v>
      </c>
      <c r="K596" s="2">
        <v>8450.19</v>
      </c>
    </row>
    <row r="597" spans="1:11" x14ac:dyDescent="0.25">
      <c r="A597" s="22">
        <v>44847</v>
      </c>
      <c r="B597" s="27">
        <f>Movimientos_Actinver[[#This Row],[DATE]]</f>
        <v>44847</v>
      </c>
      <c r="C597" s="23">
        <v>0.45069444444444445</v>
      </c>
      <c r="D597" s="2" t="s">
        <v>1623</v>
      </c>
      <c r="E597" s="2" t="s">
        <v>1624</v>
      </c>
      <c r="F597" s="2">
        <v>10</v>
      </c>
      <c r="G597" s="2">
        <v>1405</v>
      </c>
      <c r="H597" s="2">
        <f>Movimientos_Actinver[[#This Row],[TITLES]]*Movimientos_Actinver[[#This Row],[VALUE]]</f>
        <v>14050</v>
      </c>
      <c r="I597" s="2">
        <v>14.05</v>
      </c>
      <c r="J597" s="2">
        <v>2.25</v>
      </c>
      <c r="K597" s="2">
        <v>14033.7</v>
      </c>
    </row>
    <row r="598" spans="1:11" x14ac:dyDescent="0.25">
      <c r="A598" s="22">
        <v>44847</v>
      </c>
      <c r="B598" s="27">
        <f>Movimientos_Actinver[[#This Row],[DATE]]</f>
        <v>44847</v>
      </c>
      <c r="C598" s="23">
        <v>0.45069444444444445</v>
      </c>
      <c r="D598" s="2" t="s">
        <v>1623</v>
      </c>
      <c r="E598" s="2" t="s">
        <v>1624</v>
      </c>
      <c r="F598" s="2">
        <v>39</v>
      </c>
      <c r="G598" s="2">
        <v>1429.99</v>
      </c>
      <c r="H598" s="2">
        <f>Movimientos_Actinver[[#This Row],[TITLES]]*Movimientos_Actinver[[#This Row],[VALUE]]</f>
        <v>55769.61</v>
      </c>
      <c r="I598" s="2">
        <v>55.77</v>
      </c>
      <c r="J598" s="2">
        <v>8.92</v>
      </c>
      <c r="K598" s="2">
        <v>55704.92</v>
      </c>
    </row>
    <row r="599" spans="1:11" x14ac:dyDescent="0.25">
      <c r="A599" s="22">
        <v>44847</v>
      </c>
      <c r="B599" s="27">
        <f>Movimientos_Actinver[[#This Row],[DATE]]</f>
        <v>44847</v>
      </c>
      <c r="C599" s="23">
        <v>0.4597222222222222</v>
      </c>
      <c r="D599" s="2" t="s">
        <v>1627</v>
      </c>
      <c r="E599" s="2" t="s">
        <v>1624</v>
      </c>
      <c r="F599" s="2">
        <v>33</v>
      </c>
      <c r="G599" s="2">
        <v>1092</v>
      </c>
      <c r="H599" s="2">
        <f>Movimientos_Actinver[[#This Row],[TITLES]]*Movimientos_Actinver[[#This Row],[VALUE]]</f>
        <v>36036</v>
      </c>
      <c r="I599" s="2">
        <v>36.04</v>
      </c>
      <c r="J599" s="2">
        <v>5.77</v>
      </c>
      <c r="K599" s="2">
        <v>35994.199999999997</v>
      </c>
    </row>
    <row r="600" spans="1:11" x14ac:dyDescent="0.25">
      <c r="A600" s="22">
        <v>44847</v>
      </c>
      <c r="B600" s="27">
        <f>Movimientos_Actinver[[#This Row],[DATE]]</f>
        <v>44847</v>
      </c>
      <c r="C600" s="23">
        <v>0.4597222222222222</v>
      </c>
      <c r="D600" s="2" t="s">
        <v>1627</v>
      </c>
      <c r="E600" s="2" t="s">
        <v>1624</v>
      </c>
      <c r="F600" s="2">
        <v>77</v>
      </c>
      <c r="G600" s="2">
        <v>1092</v>
      </c>
      <c r="H600" s="2">
        <f>Movimientos_Actinver[[#This Row],[TITLES]]*Movimientos_Actinver[[#This Row],[VALUE]]</f>
        <v>84084</v>
      </c>
      <c r="I600" s="2">
        <v>84.08</v>
      </c>
      <c r="J600" s="2">
        <v>13.45</v>
      </c>
      <c r="K600" s="2">
        <v>83986.46</v>
      </c>
    </row>
    <row r="601" spans="1:11" x14ac:dyDescent="0.25">
      <c r="A601" s="22"/>
      <c r="B601" s="27">
        <f>Movimientos_Actinver[[#This Row],[DATE]]</f>
        <v>0</v>
      </c>
      <c r="C601" s="23"/>
      <c r="D601" s="2" t="s">
        <v>1622</v>
      </c>
      <c r="E601" s="2" t="s">
        <v>1</v>
      </c>
      <c r="F601" s="2"/>
      <c r="G601" s="2"/>
      <c r="H601" s="2">
        <f>Movimientos_Actinver[[#This Row],[TITLES]]*Movimientos_Actinver[[#This Row],[VALUE]]</f>
        <v>0</v>
      </c>
      <c r="I601" s="2"/>
      <c r="J601" s="2"/>
      <c r="K601" s="2"/>
    </row>
    <row r="602" spans="1:11" x14ac:dyDescent="0.25">
      <c r="A602" s="22">
        <v>44844</v>
      </c>
      <c r="B602" s="27">
        <f>Movimientos_Actinver[[#This Row],[DATE]]</f>
        <v>44844</v>
      </c>
      <c r="C602" s="23">
        <v>0.3611111111111111</v>
      </c>
      <c r="D602" s="2" t="s">
        <v>1623</v>
      </c>
      <c r="E602" s="2" t="s">
        <v>1604</v>
      </c>
      <c r="F602" s="2">
        <v>6</v>
      </c>
      <c r="G602" s="2">
        <v>1340</v>
      </c>
      <c r="H602" s="2">
        <f>Movimientos_Actinver[[#This Row],[TITLES]]*Movimientos_Actinver[[#This Row],[VALUE]]</f>
        <v>8040</v>
      </c>
      <c r="I602" s="2">
        <v>8.0399999999999991</v>
      </c>
      <c r="J602" s="2">
        <v>1.29</v>
      </c>
      <c r="K602" s="2">
        <v>8049.33</v>
      </c>
    </row>
    <row r="603" spans="1:11" x14ac:dyDescent="0.25">
      <c r="A603" s="22">
        <v>44844</v>
      </c>
      <c r="B603" s="27">
        <f>Movimientos_Actinver[[#This Row],[DATE]]</f>
        <v>44844</v>
      </c>
      <c r="C603" s="23">
        <v>0.3611111111111111</v>
      </c>
      <c r="D603" s="2" t="s">
        <v>1623</v>
      </c>
      <c r="E603" s="2" t="s">
        <v>1604</v>
      </c>
      <c r="F603" s="2">
        <v>100</v>
      </c>
      <c r="G603" s="2">
        <v>1334.14</v>
      </c>
      <c r="H603" s="2">
        <f>Movimientos_Actinver[[#This Row],[TITLES]]*Movimientos_Actinver[[#This Row],[VALUE]]</f>
        <v>133414</v>
      </c>
      <c r="I603" s="2">
        <v>133.41</v>
      </c>
      <c r="J603" s="2">
        <v>21.35</v>
      </c>
      <c r="K603" s="2">
        <v>133568.76</v>
      </c>
    </row>
    <row r="604" spans="1:11" x14ac:dyDescent="0.25">
      <c r="A604" s="22">
        <v>44844</v>
      </c>
      <c r="B604" s="27">
        <f>Movimientos_Actinver[[#This Row],[DATE]]</f>
        <v>44844</v>
      </c>
      <c r="C604" s="23">
        <v>0.36180555555555555</v>
      </c>
      <c r="D604" s="2" t="s">
        <v>1627</v>
      </c>
      <c r="E604" s="2" t="s">
        <v>1604</v>
      </c>
      <c r="F604" s="2">
        <v>410</v>
      </c>
      <c r="G604" s="2">
        <v>1061</v>
      </c>
      <c r="H604" s="2">
        <f>Movimientos_Actinver[[#This Row],[TITLES]]*Movimientos_Actinver[[#This Row],[VALUE]]</f>
        <v>435010</v>
      </c>
      <c r="I604" s="2">
        <v>435.01</v>
      </c>
      <c r="J604" s="2">
        <v>69.599999999999994</v>
      </c>
      <c r="K604" s="2">
        <v>435514.61</v>
      </c>
    </row>
    <row r="605" spans="1:11" x14ac:dyDescent="0.25">
      <c r="A605" s="22">
        <v>44844</v>
      </c>
      <c r="B605" s="27">
        <f>Movimientos_Actinver[[#This Row],[DATE]]</f>
        <v>44844</v>
      </c>
      <c r="C605" s="23">
        <v>0.38611111111111113</v>
      </c>
      <c r="D605" s="2" t="s">
        <v>1623</v>
      </c>
      <c r="E605" s="2" t="s">
        <v>1604</v>
      </c>
      <c r="F605" s="2">
        <v>47</v>
      </c>
      <c r="G605" s="2">
        <v>1382</v>
      </c>
      <c r="H605" s="2">
        <f>Movimientos_Actinver[[#This Row],[TITLES]]*Movimientos_Actinver[[#This Row],[VALUE]]</f>
        <v>64954</v>
      </c>
      <c r="I605" s="2">
        <v>64.95</v>
      </c>
      <c r="J605" s="2">
        <v>10.39</v>
      </c>
      <c r="K605" s="2">
        <v>65029.35</v>
      </c>
    </row>
    <row r="606" spans="1:11" x14ac:dyDescent="0.25">
      <c r="A606" s="22">
        <v>44844</v>
      </c>
      <c r="B606" s="27">
        <f>Movimientos_Actinver[[#This Row],[DATE]]</f>
        <v>44844</v>
      </c>
      <c r="C606" s="23">
        <v>0.38611111111111113</v>
      </c>
      <c r="D606" s="2" t="s">
        <v>1623</v>
      </c>
      <c r="E606" s="2" t="s">
        <v>1604</v>
      </c>
      <c r="F606" s="2">
        <v>78</v>
      </c>
      <c r="G606" s="2">
        <v>1385</v>
      </c>
      <c r="H606" s="2">
        <f>Movimientos_Actinver[[#This Row],[TITLES]]*Movimientos_Actinver[[#This Row],[VALUE]]</f>
        <v>108030</v>
      </c>
      <c r="I606" s="2">
        <v>108.03</v>
      </c>
      <c r="J606" s="2">
        <v>17.28</v>
      </c>
      <c r="K606" s="2">
        <v>108155.31</v>
      </c>
    </row>
    <row r="607" spans="1:11" x14ac:dyDescent="0.25">
      <c r="A607" s="22">
        <v>44844</v>
      </c>
      <c r="B607" s="27">
        <f>Movimientos_Actinver[[#This Row],[DATE]]</f>
        <v>44844</v>
      </c>
      <c r="C607" s="23">
        <v>0.38611111111111113</v>
      </c>
      <c r="D607" s="2" t="s">
        <v>1623</v>
      </c>
      <c r="E607" s="2" t="s">
        <v>1604</v>
      </c>
      <c r="F607" s="2">
        <v>115</v>
      </c>
      <c r="G607" s="2">
        <v>1385</v>
      </c>
      <c r="H607" s="2">
        <f>Movimientos_Actinver[[#This Row],[TITLES]]*Movimientos_Actinver[[#This Row],[VALUE]]</f>
        <v>159275</v>
      </c>
      <c r="I607" s="2">
        <v>159.28</v>
      </c>
      <c r="J607" s="2">
        <v>25.48</v>
      </c>
      <c r="K607" s="2">
        <v>159459.76</v>
      </c>
    </row>
    <row r="608" spans="1:11" x14ac:dyDescent="0.25">
      <c r="A608" s="22">
        <v>44844</v>
      </c>
      <c r="B608" s="27">
        <f>Movimientos_Actinver[[#This Row],[DATE]]</f>
        <v>44844</v>
      </c>
      <c r="C608" s="23">
        <v>0.4375</v>
      </c>
      <c r="D608" s="2" t="s">
        <v>1628</v>
      </c>
      <c r="E608" s="2" t="s">
        <v>1604</v>
      </c>
      <c r="F608" s="2">
        <v>1</v>
      </c>
      <c r="G608" s="2">
        <v>291</v>
      </c>
      <c r="H608" s="2">
        <f>Movimientos_Actinver[[#This Row],[TITLES]]*Movimientos_Actinver[[#This Row],[VALUE]]</f>
        <v>291</v>
      </c>
      <c r="I608" s="2">
        <v>0.28999999999999998</v>
      </c>
      <c r="J608" s="2">
        <v>0.05</v>
      </c>
      <c r="K608" s="2">
        <v>291.33999999999997</v>
      </c>
    </row>
    <row r="609" spans="1:11" x14ac:dyDescent="0.25">
      <c r="A609" s="22">
        <v>44844</v>
      </c>
      <c r="B609" s="27">
        <f>Movimientos_Actinver[[#This Row],[DATE]]</f>
        <v>44844</v>
      </c>
      <c r="C609" s="23">
        <v>0.4375</v>
      </c>
      <c r="D609" s="2" t="s">
        <v>1628</v>
      </c>
      <c r="E609" s="2" t="s">
        <v>1604</v>
      </c>
      <c r="F609" s="2">
        <v>1</v>
      </c>
      <c r="G609" s="2">
        <v>291</v>
      </c>
      <c r="H609" s="2">
        <f>Movimientos_Actinver[[#This Row],[TITLES]]*Movimientos_Actinver[[#This Row],[VALUE]]</f>
        <v>291</v>
      </c>
      <c r="I609" s="2">
        <v>0.28999999999999998</v>
      </c>
      <c r="J609" s="2">
        <v>0.05</v>
      </c>
      <c r="K609" s="2">
        <v>291.33999999999997</v>
      </c>
    </row>
    <row r="610" spans="1:11" x14ac:dyDescent="0.25">
      <c r="A610" s="22">
        <v>44844</v>
      </c>
      <c r="B610" s="27">
        <f>Movimientos_Actinver[[#This Row],[DATE]]</f>
        <v>44844</v>
      </c>
      <c r="C610" s="23">
        <v>0.4375</v>
      </c>
      <c r="D610" s="2" t="s">
        <v>1628</v>
      </c>
      <c r="E610" s="2" t="s">
        <v>1604</v>
      </c>
      <c r="F610" s="2">
        <v>1</v>
      </c>
      <c r="G610" s="2">
        <v>294</v>
      </c>
      <c r="H610" s="2">
        <f>Movimientos_Actinver[[#This Row],[TITLES]]*Movimientos_Actinver[[#This Row],[VALUE]]</f>
        <v>294</v>
      </c>
      <c r="I610" s="2">
        <v>0.28999999999999998</v>
      </c>
      <c r="J610" s="2">
        <v>0.05</v>
      </c>
      <c r="K610" s="2">
        <v>294.33999999999997</v>
      </c>
    </row>
    <row r="611" spans="1:11" x14ac:dyDescent="0.25">
      <c r="A611" s="22">
        <v>44844</v>
      </c>
      <c r="B611" s="27">
        <f>Movimientos_Actinver[[#This Row],[DATE]]</f>
        <v>44844</v>
      </c>
      <c r="C611" s="23">
        <v>0.4375</v>
      </c>
      <c r="D611" s="2" t="s">
        <v>1628</v>
      </c>
      <c r="E611" s="2" t="s">
        <v>1604</v>
      </c>
      <c r="F611" s="2">
        <v>3</v>
      </c>
      <c r="G611" s="2">
        <v>293.2</v>
      </c>
      <c r="H611" s="2">
        <f>Movimientos_Actinver[[#This Row],[TITLES]]*Movimientos_Actinver[[#This Row],[VALUE]]</f>
        <v>879.59999999999991</v>
      </c>
      <c r="I611" s="2">
        <v>0.88</v>
      </c>
      <c r="J611" s="2">
        <v>0.14000000000000001</v>
      </c>
      <c r="K611" s="2">
        <v>880.62</v>
      </c>
    </row>
    <row r="612" spans="1:11" x14ac:dyDescent="0.25">
      <c r="A612" s="22">
        <v>44844</v>
      </c>
      <c r="B612" s="27">
        <f>Movimientos_Actinver[[#This Row],[DATE]]</f>
        <v>44844</v>
      </c>
      <c r="C612" s="23">
        <v>0.4375</v>
      </c>
      <c r="D612" s="2" t="s">
        <v>1628</v>
      </c>
      <c r="E612" s="2" t="s">
        <v>1604</v>
      </c>
      <c r="F612" s="2">
        <v>5</v>
      </c>
      <c r="G612" s="2">
        <v>295</v>
      </c>
      <c r="H612" s="2">
        <f>Movimientos_Actinver[[#This Row],[TITLES]]*Movimientos_Actinver[[#This Row],[VALUE]]</f>
        <v>1475</v>
      </c>
      <c r="I612" s="2">
        <v>1.48</v>
      </c>
      <c r="J612" s="2">
        <v>0.24</v>
      </c>
      <c r="K612" s="2">
        <v>1476.71</v>
      </c>
    </row>
    <row r="613" spans="1:11" x14ac:dyDescent="0.25">
      <c r="A613" s="22">
        <v>44844</v>
      </c>
      <c r="B613" s="27">
        <f>Movimientos_Actinver[[#This Row],[DATE]]</f>
        <v>44844</v>
      </c>
      <c r="C613" s="23">
        <v>0.4375</v>
      </c>
      <c r="D613" s="2" t="s">
        <v>1628</v>
      </c>
      <c r="E613" s="2" t="s">
        <v>1604</v>
      </c>
      <c r="F613" s="2">
        <v>9</v>
      </c>
      <c r="G613" s="2">
        <v>290</v>
      </c>
      <c r="H613" s="2">
        <f>Movimientos_Actinver[[#This Row],[TITLES]]*Movimientos_Actinver[[#This Row],[VALUE]]</f>
        <v>2610</v>
      </c>
      <c r="I613" s="2">
        <v>2.61</v>
      </c>
      <c r="J613" s="2">
        <v>0.42</v>
      </c>
      <c r="K613" s="2">
        <v>2613.0300000000002</v>
      </c>
    </row>
    <row r="614" spans="1:11" x14ac:dyDescent="0.25">
      <c r="A614" s="22">
        <v>44844</v>
      </c>
      <c r="B614" s="27">
        <f>Movimientos_Actinver[[#This Row],[DATE]]</f>
        <v>44844</v>
      </c>
      <c r="C614" s="23">
        <v>0.4375</v>
      </c>
      <c r="D614" s="2" t="s">
        <v>1628</v>
      </c>
      <c r="E614" s="2" t="s">
        <v>1604</v>
      </c>
      <c r="F614" s="2">
        <v>45</v>
      </c>
      <c r="G614" s="2">
        <v>291.02</v>
      </c>
      <c r="H614" s="2">
        <f>Movimientos_Actinver[[#This Row],[TITLES]]*Movimientos_Actinver[[#This Row],[VALUE]]</f>
        <v>13095.9</v>
      </c>
      <c r="I614" s="2">
        <v>13.1</v>
      </c>
      <c r="J614" s="2">
        <v>2.1</v>
      </c>
      <c r="K614" s="2">
        <v>13111.09</v>
      </c>
    </row>
    <row r="615" spans="1:11" x14ac:dyDescent="0.25">
      <c r="A615" s="22">
        <v>44844</v>
      </c>
      <c r="B615" s="27">
        <f>Movimientos_Actinver[[#This Row],[DATE]]</f>
        <v>44844</v>
      </c>
      <c r="C615" s="23">
        <v>0.43819444444444444</v>
      </c>
      <c r="D615" s="2" t="s">
        <v>1626</v>
      </c>
      <c r="E615" s="2" t="s">
        <v>1604</v>
      </c>
      <c r="F615" s="2">
        <v>2</v>
      </c>
      <c r="G615" s="2">
        <v>561.99</v>
      </c>
      <c r="H615" s="2">
        <f>Movimientos_Actinver[[#This Row],[TITLES]]*Movimientos_Actinver[[#This Row],[VALUE]]</f>
        <v>1123.98</v>
      </c>
      <c r="I615" s="2">
        <v>1.1200000000000001</v>
      </c>
      <c r="J615" s="2">
        <v>0.18</v>
      </c>
      <c r="K615" s="2">
        <v>1125.28</v>
      </c>
    </row>
    <row r="616" spans="1:11" x14ac:dyDescent="0.25">
      <c r="A616" s="22">
        <v>44844</v>
      </c>
      <c r="B616" s="27">
        <f>Movimientos_Actinver[[#This Row],[DATE]]</f>
        <v>44844</v>
      </c>
      <c r="C616" s="23">
        <v>0.43819444444444444</v>
      </c>
      <c r="D616" s="2" t="s">
        <v>1626</v>
      </c>
      <c r="E616" s="2" t="s">
        <v>1604</v>
      </c>
      <c r="F616" s="2">
        <v>6</v>
      </c>
      <c r="G616" s="2">
        <v>563</v>
      </c>
      <c r="H616" s="2">
        <f>Movimientos_Actinver[[#This Row],[TITLES]]*Movimientos_Actinver[[#This Row],[VALUE]]</f>
        <v>3378</v>
      </c>
      <c r="I616" s="2">
        <v>3.38</v>
      </c>
      <c r="J616" s="2">
        <v>0.54</v>
      </c>
      <c r="K616" s="2">
        <v>3381.92</v>
      </c>
    </row>
    <row r="617" spans="1:11" x14ac:dyDescent="0.25">
      <c r="A617" s="22">
        <v>44844</v>
      </c>
      <c r="B617" s="27">
        <f>Movimientos_Actinver[[#This Row],[DATE]]</f>
        <v>44844</v>
      </c>
      <c r="C617" s="23">
        <v>0.43819444444444444</v>
      </c>
      <c r="D617" s="2" t="s">
        <v>1626</v>
      </c>
      <c r="E617" s="2" t="s">
        <v>1604</v>
      </c>
      <c r="F617" s="2">
        <v>7</v>
      </c>
      <c r="G617" s="2">
        <v>566</v>
      </c>
      <c r="H617" s="2">
        <f>Movimientos_Actinver[[#This Row],[TITLES]]*Movimientos_Actinver[[#This Row],[VALUE]]</f>
        <v>3962</v>
      </c>
      <c r="I617" s="2">
        <v>3.96</v>
      </c>
      <c r="J617" s="2">
        <v>0.63</v>
      </c>
      <c r="K617" s="2">
        <v>3966.6</v>
      </c>
    </row>
    <row r="618" spans="1:11" x14ac:dyDescent="0.25">
      <c r="A618" s="22">
        <v>44844</v>
      </c>
      <c r="B618" s="27">
        <f>Movimientos_Actinver[[#This Row],[DATE]]</f>
        <v>44844</v>
      </c>
      <c r="C618" s="23">
        <v>0.43819444444444444</v>
      </c>
      <c r="D618" s="2" t="s">
        <v>1626</v>
      </c>
      <c r="E618" s="2" t="s">
        <v>1604</v>
      </c>
      <c r="F618" s="2">
        <v>20</v>
      </c>
      <c r="G618" s="2">
        <v>568.5</v>
      </c>
      <c r="H618" s="2">
        <f>Movimientos_Actinver[[#This Row],[TITLES]]*Movimientos_Actinver[[#This Row],[VALUE]]</f>
        <v>11370</v>
      </c>
      <c r="I618" s="2">
        <v>11.37</v>
      </c>
      <c r="J618" s="2">
        <v>1.82</v>
      </c>
      <c r="K618" s="2">
        <v>11383.19</v>
      </c>
    </row>
    <row r="619" spans="1:11" x14ac:dyDescent="0.25">
      <c r="A619" s="22">
        <v>44844</v>
      </c>
      <c r="B619" s="27">
        <f>Movimientos_Actinver[[#This Row],[DATE]]</f>
        <v>44844</v>
      </c>
      <c r="C619" s="23">
        <v>0.43888888888888888</v>
      </c>
      <c r="D619" s="2" t="s">
        <v>1629</v>
      </c>
      <c r="E619" s="2" t="s">
        <v>1604</v>
      </c>
      <c r="F619" s="2">
        <v>1</v>
      </c>
      <c r="G619" s="2">
        <v>495</v>
      </c>
      <c r="H619" s="2">
        <f>Movimientos_Actinver[[#This Row],[TITLES]]*Movimientos_Actinver[[#This Row],[VALUE]]</f>
        <v>495</v>
      </c>
      <c r="I619" s="2">
        <v>0.5</v>
      </c>
      <c r="J619" s="2">
        <v>0.08</v>
      </c>
      <c r="K619" s="2">
        <v>495.57</v>
      </c>
    </row>
    <row r="620" spans="1:11" x14ac:dyDescent="0.25">
      <c r="A620" s="22">
        <v>44844</v>
      </c>
      <c r="B620" s="27">
        <f>Movimientos_Actinver[[#This Row],[DATE]]</f>
        <v>44844</v>
      </c>
      <c r="C620" s="23">
        <v>0.43888888888888888</v>
      </c>
      <c r="D620" s="2" t="s">
        <v>1629</v>
      </c>
      <c r="E620" s="2" t="s">
        <v>1604</v>
      </c>
      <c r="F620" s="2">
        <v>1</v>
      </c>
      <c r="G620" s="2">
        <v>495</v>
      </c>
      <c r="H620" s="2">
        <f>Movimientos_Actinver[[#This Row],[TITLES]]*Movimientos_Actinver[[#This Row],[VALUE]]</f>
        <v>495</v>
      </c>
      <c r="I620" s="2">
        <v>0.5</v>
      </c>
      <c r="J620" s="2">
        <v>0.08</v>
      </c>
      <c r="K620" s="2">
        <v>495.57</v>
      </c>
    </row>
    <row r="621" spans="1:11" x14ac:dyDescent="0.25">
      <c r="A621" s="22">
        <v>44844</v>
      </c>
      <c r="B621" s="27">
        <f>Movimientos_Actinver[[#This Row],[DATE]]</f>
        <v>44844</v>
      </c>
      <c r="C621" s="23">
        <v>0.43888888888888888</v>
      </c>
      <c r="D621" s="2" t="s">
        <v>1629</v>
      </c>
      <c r="E621" s="2" t="s">
        <v>1604</v>
      </c>
      <c r="F621" s="2">
        <v>1</v>
      </c>
      <c r="G621" s="2">
        <v>500</v>
      </c>
      <c r="H621" s="2">
        <f>Movimientos_Actinver[[#This Row],[TITLES]]*Movimientos_Actinver[[#This Row],[VALUE]]</f>
        <v>500</v>
      </c>
      <c r="I621" s="2">
        <v>0.5</v>
      </c>
      <c r="J621" s="2">
        <v>0.08</v>
      </c>
      <c r="K621" s="2">
        <v>500.58</v>
      </c>
    </row>
    <row r="622" spans="1:11" x14ac:dyDescent="0.25">
      <c r="A622" s="22">
        <v>44844</v>
      </c>
      <c r="B622" s="27">
        <f>Movimientos_Actinver[[#This Row],[DATE]]</f>
        <v>44844</v>
      </c>
      <c r="C622" s="23">
        <v>0.43888888888888888</v>
      </c>
      <c r="D622" s="2" t="s">
        <v>1629</v>
      </c>
      <c r="E622" s="2" t="s">
        <v>1604</v>
      </c>
      <c r="F622" s="2">
        <v>2</v>
      </c>
      <c r="G622" s="2">
        <v>490.01</v>
      </c>
      <c r="H622" s="2">
        <f>Movimientos_Actinver[[#This Row],[TITLES]]*Movimientos_Actinver[[#This Row],[VALUE]]</f>
        <v>980.02</v>
      </c>
      <c r="I622" s="2">
        <v>0.98</v>
      </c>
      <c r="J622" s="2">
        <v>0.16</v>
      </c>
      <c r="K622" s="2">
        <v>981.16</v>
      </c>
    </row>
    <row r="623" spans="1:11" x14ac:dyDescent="0.25">
      <c r="A623" s="22">
        <v>44844</v>
      </c>
      <c r="B623" s="27">
        <f>Movimientos_Actinver[[#This Row],[DATE]]</f>
        <v>44844</v>
      </c>
      <c r="C623" s="23">
        <v>0.43888888888888888</v>
      </c>
      <c r="D623" s="2" t="s">
        <v>1629</v>
      </c>
      <c r="E623" s="2" t="s">
        <v>1604</v>
      </c>
      <c r="F623" s="2">
        <v>2</v>
      </c>
      <c r="G623" s="2">
        <v>497.8</v>
      </c>
      <c r="H623" s="2">
        <f>Movimientos_Actinver[[#This Row],[TITLES]]*Movimientos_Actinver[[#This Row],[VALUE]]</f>
        <v>995.6</v>
      </c>
      <c r="I623" s="2">
        <v>1</v>
      </c>
      <c r="J623" s="2">
        <v>0.16</v>
      </c>
      <c r="K623" s="2">
        <v>996.75</v>
      </c>
    </row>
    <row r="624" spans="1:11" x14ac:dyDescent="0.25">
      <c r="A624" s="22">
        <v>44844</v>
      </c>
      <c r="B624" s="27">
        <f>Movimientos_Actinver[[#This Row],[DATE]]</f>
        <v>44844</v>
      </c>
      <c r="C624" s="23">
        <v>0.43888888888888888</v>
      </c>
      <c r="D624" s="2" t="s">
        <v>1629</v>
      </c>
      <c r="E624" s="2" t="s">
        <v>1604</v>
      </c>
      <c r="F624" s="2">
        <v>3</v>
      </c>
      <c r="G624" s="2">
        <v>490.01</v>
      </c>
      <c r="H624" s="2">
        <f>Movimientos_Actinver[[#This Row],[TITLES]]*Movimientos_Actinver[[#This Row],[VALUE]]</f>
        <v>1470.03</v>
      </c>
      <c r="I624" s="2">
        <v>1.47</v>
      </c>
      <c r="J624" s="2">
        <v>0.24</v>
      </c>
      <c r="K624" s="2">
        <v>1471.74</v>
      </c>
    </row>
    <row r="625" spans="1:11" x14ac:dyDescent="0.25">
      <c r="A625" s="22">
        <v>44844</v>
      </c>
      <c r="B625" s="27">
        <f>Movimientos_Actinver[[#This Row],[DATE]]</f>
        <v>44844</v>
      </c>
      <c r="C625" s="23">
        <v>0.43888888888888888</v>
      </c>
      <c r="D625" s="2" t="s">
        <v>1629</v>
      </c>
      <c r="E625" s="2" t="s">
        <v>1604</v>
      </c>
      <c r="F625" s="2">
        <v>10</v>
      </c>
      <c r="G625" s="2">
        <v>495.99</v>
      </c>
      <c r="H625" s="2">
        <f>Movimientos_Actinver[[#This Row],[TITLES]]*Movimientos_Actinver[[#This Row],[VALUE]]</f>
        <v>4959.8999999999996</v>
      </c>
      <c r="I625" s="2">
        <v>4.96</v>
      </c>
      <c r="J625" s="2">
        <v>0.79</v>
      </c>
      <c r="K625" s="2">
        <v>4965.6499999999996</v>
      </c>
    </row>
    <row r="626" spans="1:11" x14ac:dyDescent="0.25">
      <c r="A626" s="22">
        <v>44844</v>
      </c>
      <c r="B626" s="27">
        <f>Movimientos_Actinver[[#This Row],[DATE]]</f>
        <v>44844</v>
      </c>
      <c r="C626" s="23">
        <v>0.43888888888888888</v>
      </c>
      <c r="D626" s="2" t="s">
        <v>1629</v>
      </c>
      <c r="E626" s="2" t="s">
        <v>1604</v>
      </c>
      <c r="F626" s="2">
        <v>10</v>
      </c>
      <c r="G626" s="2">
        <v>499</v>
      </c>
      <c r="H626" s="2">
        <f>Movimientos_Actinver[[#This Row],[TITLES]]*Movimientos_Actinver[[#This Row],[VALUE]]</f>
        <v>4990</v>
      </c>
      <c r="I626" s="2">
        <v>4.99</v>
      </c>
      <c r="J626" s="2">
        <v>0.8</v>
      </c>
      <c r="K626" s="2">
        <v>4995.79</v>
      </c>
    </row>
    <row r="627" spans="1:11" x14ac:dyDescent="0.25">
      <c r="A627" s="22">
        <v>44844</v>
      </c>
      <c r="B627" s="27">
        <f>Movimientos_Actinver[[#This Row],[DATE]]</f>
        <v>44844</v>
      </c>
      <c r="C627" s="23">
        <v>0.43888888888888888</v>
      </c>
      <c r="D627" s="2" t="s">
        <v>1629</v>
      </c>
      <c r="E627" s="2" t="s">
        <v>1604</v>
      </c>
      <c r="F627" s="2">
        <v>10</v>
      </c>
      <c r="G627" s="2">
        <v>500</v>
      </c>
      <c r="H627" s="2">
        <f>Movimientos_Actinver[[#This Row],[TITLES]]*Movimientos_Actinver[[#This Row],[VALUE]]</f>
        <v>5000</v>
      </c>
      <c r="I627" s="2">
        <v>5</v>
      </c>
      <c r="J627" s="2">
        <v>0.8</v>
      </c>
      <c r="K627" s="2">
        <v>5005.8</v>
      </c>
    </row>
    <row r="628" spans="1:11" x14ac:dyDescent="0.25">
      <c r="A628" s="22">
        <v>44845</v>
      </c>
      <c r="B628" s="27">
        <f>Movimientos_Actinver[[#This Row],[DATE]]</f>
        <v>44845</v>
      </c>
      <c r="C628" s="23">
        <v>0.61041666666666672</v>
      </c>
      <c r="D628" s="2" t="s">
        <v>1626</v>
      </c>
      <c r="E628" s="2" t="s">
        <v>1624</v>
      </c>
      <c r="F628" s="2">
        <v>35</v>
      </c>
      <c r="G628" s="2">
        <v>585</v>
      </c>
      <c r="H628" s="2">
        <f>Movimientos_Actinver[[#This Row],[TITLES]]*Movimientos_Actinver[[#This Row],[VALUE]]</f>
        <v>20475</v>
      </c>
      <c r="I628" s="2">
        <v>20.48</v>
      </c>
      <c r="J628" s="2">
        <v>3.28</v>
      </c>
      <c r="K628" s="2">
        <v>20451.25</v>
      </c>
    </row>
    <row r="629" spans="1:11" x14ac:dyDescent="0.25">
      <c r="A629" s="22">
        <v>44845</v>
      </c>
      <c r="B629" s="27">
        <f>Movimientos_Actinver[[#This Row],[DATE]]</f>
        <v>44845</v>
      </c>
      <c r="C629" s="23">
        <v>0.61111111111111116</v>
      </c>
      <c r="D629" s="2" t="s">
        <v>1623</v>
      </c>
      <c r="E629" s="2" t="s">
        <v>1624</v>
      </c>
      <c r="F629" s="2">
        <v>1</v>
      </c>
      <c r="G629" s="2">
        <v>1535.81</v>
      </c>
      <c r="H629" s="2">
        <f>Movimientos_Actinver[[#This Row],[TITLES]]*Movimientos_Actinver[[#This Row],[VALUE]]</f>
        <v>1535.81</v>
      </c>
      <c r="I629" s="2">
        <v>1.54</v>
      </c>
      <c r="J629" s="2">
        <v>0.25</v>
      </c>
      <c r="K629" s="2">
        <v>1534.03</v>
      </c>
    </row>
    <row r="630" spans="1:11" x14ac:dyDescent="0.25">
      <c r="A630" s="22">
        <v>44845</v>
      </c>
      <c r="B630" s="27">
        <f>Movimientos_Actinver[[#This Row],[DATE]]</f>
        <v>44845</v>
      </c>
      <c r="C630" s="23">
        <v>0.61111111111111116</v>
      </c>
      <c r="D630" s="2" t="s">
        <v>1623</v>
      </c>
      <c r="E630" s="2" t="s">
        <v>1624</v>
      </c>
      <c r="F630" s="2">
        <v>1</v>
      </c>
      <c r="G630" s="2">
        <v>1540</v>
      </c>
      <c r="H630" s="2">
        <f>Movimientos_Actinver[[#This Row],[TITLES]]*Movimientos_Actinver[[#This Row],[VALUE]]</f>
        <v>1540</v>
      </c>
      <c r="I630" s="2">
        <v>1.54</v>
      </c>
      <c r="J630" s="2">
        <v>0.25</v>
      </c>
      <c r="K630" s="2">
        <v>1538.21</v>
      </c>
    </row>
    <row r="631" spans="1:11" x14ac:dyDescent="0.25">
      <c r="A631" s="22">
        <v>44845</v>
      </c>
      <c r="B631" s="27">
        <f>Movimientos_Actinver[[#This Row],[DATE]]</f>
        <v>44845</v>
      </c>
      <c r="C631" s="23">
        <v>0.61111111111111116</v>
      </c>
      <c r="D631" s="2" t="s">
        <v>1623</v>
      </c>
      <c r="E631" s="2" t="s">
        <v>1624</v>
      </c>
      <c r="F631" s="2">
        <v>40</v>
      </c>
      <c r="G631" s="2">
        <v>1537.21</v>
      </c>
      <c r="H631" s="2">
        <f>Movimientos_Actinver[[#This Row],[TITLES]]*Movimientos_Actinver[[#This Row],[VALUE]]</f>
        <v>61488.4</v>
      </c>
      <c r="I631" s="2">
        <v>61.49</v>
      </c>
      <c r="J631" s="2">
        <v>9.84</v>
      </c>
      <c r="K631" s="2">
        <v>61417.07</v>
      </c>
    </row>
    <row r="632" spans="1:11" x14ac:dyDescent="0.25">
      <c r="A632" s="22">
        <v>44845</v>
      </c>
      <c r="B632" s="27">
        <f>Movimientos_Actinver[[#This Row],[DATE]]</f>
        <v>44845</v>
      </c>
      <c r="C632" s="23">
        <v>0.61111111111111116</v>
      </c>
      <c r="D632" s="2" t="s">
        <v>1623</v>
      </c>
      <c r="E632" s="2" t="s">
        <v>1624</v>
      </c>
      <c r="F632" s="2">
        <v>304</v>
      </c>
      <c r="G632" s="2">
        <v>1540</v>
      </c>
      <c r="H632" s="2">
        <f>Movimientos_Actinver[[#This Row],[TITLES]]*Movimientos_Actinver[[#This Row],[VALUE]]</f>
        <v>468160</v>
      </c>
      <c r="I632" s="2">
        <v>468.16</v>
      </c>
      <c r="J632" s="2">
        <v>74.91</v>
      </c>
      <c r="K632" s="2">
        <v>467616.93</v>
      </c>
    </row>
    <row r="633" spans="1:11" x14ac:dyDescent="0.25">
      <c r="A633" s="22">
        <v>44845</v>
      </c>
      <c r="B633" s="27">
        <f>Movimientos_Actinver[[#This Row],[DATE]]</f>
        <v>44845</v>
      </c>
      <c r="C633" s="23">
        <v>0.61388888888888893</v>
      </c>
      <c r="D633" s="2" t="s">
        <v>1628</v>
      </c>
      <c r="E633" s="2" t="s">
        <v>1604</v>
      </c>
      <c r="F633" s="2">
        <v>3</v>
      </c>
      <c r="G633" s="2">
        <v>296.01</v>
      </c>
      <c r="H633" s="2">
        <f>Movimientos_Actinver[[#This Row],[TITLES]]*Movimientos_Actinver[[#This Row],[VALUE]]</f>
        <v>888.03</v>
      </c>
      <c r="I633" s="2">
        <v>0.89</v>
      </c>
      <c r="J633" s="2">
        <v>0.14000000000000001</v>
      </c>
      <c r="K633" s="2">
        <v>889.06</v>
      </c>
    </row>
    <row r="634" spans="1:11" x14ac:dyDescent="0.25">
      <c r="A634" s="22">
        <v>44846</v>
      </c>
      <c r="B634" s="27">
        <f>Movimientos_Actinver[[#This Row],[DATE]]</f>
        <v>44846</v>
      </c>
      <c r="C634" s="23">
        <v>0.4</v>
      </c>
      <c r="D634" s="2" t="s">
        <v>1623</v>
      </c>
      <c r="E634" s="2" t="s">
        <v>1604</v>
      </c>
      <c r="F634" s="2">
        <v>1</v>
      </c>
      <c r="G634" s="2">
        <v>1530.56</v>
      </c>
      <c r="H634" s="2">
        <f>Movimientos_Actinver[[#This Row],[TITLES]]*Movimientos_Actinver[[#This Row],[VALUE]]</f>
        <v>1530.56</v>
      </c>
      <c r="I634" s="2">
        <v>1.53</v>
      </c>
      <c r="J634" s="2">
        <v>0.24</v>
      </c>
      <c r="K634" s="2">
        <v>1532.34</v>
      </c>
    </row>
    <row r="635" spans="1:11" x14ac:dyDescent="0.25">
      <c r="A635" s="22">
        <v>44846</v>
      </c>
      <c r="B635" s="27">
        <f>Movimientos_Actinver[[#This Row],[DATE]]</f>
        <v>44846</v>
      </c>
      <c r="C635" s="23">
        <v>0.4</v>
      </c>
      <c r="D635" s="2" t="s">
        <v>1623</v>
      </c>
      <c r="E635" s="2" t="s">
        <v>1604</v>
      </c>
      <c r="F635" s="2">
        <v>1</v>
      </c>
      <c r="G635" s="2">
        <v>1535</v>
      </c>
      <c r="H635" s="2">
        <f>Movimientos_Actinver[[#This Row],[TITLES]]*Movimientos_Actinver[[#This Row],[VALUE]]</f>
        <v>1535</v>
      </c>
      <c r="I635" s="2">
        <v>1.54</v>
      </c>
      <c r="J635" s="2">
        <v>0.25</v>
      </c>
      <c r="K635" s="2">
        <v>1536.78</v>
      </c>
    </row>
    <row r="636" spans="1:11" x14ac:dyDescent="0.25">
      <c r="A636" s="22">
        <v>44846</v>
      </c>
      <c r="B636" s="27">
        <f>Movimientos_Actinver[[#This Row],[DATE]]</f>
        <v>44846</v>
      </c>
      <c r="C636" s="23">
        <v>0.4</v>
      </c>
      <c r="D636" s="2" t="s">
        <v>1623</v>
      </c>
      <c r="E636" s="2" t="s">
        <v>1604</v>
      </c>
      <c r="F636" s="2">
        <v>1</v>
      </c>
      <c r="G636" s="2">
        <v>1536</v>
      </c>
      <c r="H636" s="2">
        <f>Movimientos_Actinver[[#This Row],[TITLES]]*Movimientos_Actinver[[#This Row],[VALUE]]</f>
        <v>1536</v>
      </c>
      <c r="I636" s="2">
        <v>1.54</v>
      </c>
      <c r="J636" s="2">
        <v>0.25</v>
      </c>
      <c r="K636" s="2">
        <v>1537.78</v>
      </c>
    </row>
    <row r="637" spans="1:11" x14ac:dyDescent="0.25">
      <c r="A637" s="22">
        <v>44846</v>
      </c>
      <c r="B637" s="27">
        <f>Movimientos_Actinver[[#This Row],[DATE]]</f>
        <v>44846</v>
      </c>
      <c r="C637" s="23">
        <v>0.4</v>
      </c>
      <c r="D637" s="2" t="s">
        <v>1623</v>
      </c>
      <c r="E637" s="2" t="s">
        <v>1604</v>
      </c>
      <c r="F637" s="2">
        <v>1</v>
      </c>
      <c r="G637" s="2">
        <v>1553.71</v>
      </c>
      <c r="H637" s="2">
        <f>Movimientos_Actinver[[#This Row],[TITLES]]*Movimientos_Actinver[[#This Row],[VALUE]]</f>
        <v>1553.71</v>
      </c>
      <c r="I637" s="2">
        <v>1.55</v>
      </c>
      <c r="J637" s="2">
        <v>0.25</v>
      </c>
      <c r="K637" s="2">
        <v>1555.51</v>
      </c>
    </row>
    <row r="638" spans="1:11" x14ac:dyDescent="0.25">
      <c r="A638" s="22">
        <v>44846</v>
      </c>
      <c r="B638" s="27">
        <f>Movimientos_Actinver[[#This Row],[DATE]]</f>
        <v>44846</v>
      </c>
      <c r="C638" s="23">
        <v>0.4</v>
      </c>
      <c r="D638" s="2" t="s">
        <v>1623</v>
      </c>
      <c r="E638" s="2" t="s">
        <v>1604</v>
      </c>
      <c r="F638" s="2">
        <v>1</v>
      </c>
      <c r="G638" s="2">
        <v>1555.71</v>
      </c>
      <c r="H638" s="2">
        <f>Movimientos_Actinver[[#This Row],[TITLES]]*Movimientos_Actinver[[#This Row],[VALUE]]</f>
        <v>1555.71</v>
      </c>
      <c r="I638" s="2">
        <v>1.56</v>
      </c>
      <c r="J638" s="2">
        <v>0.25</v>
      </c>
      <c r="K638" s="2">
        <v>1557.51</v>
      </c>
    </row>
    <row r="639" spans="1:11" x14ac:dyDescent="0.25">
      <c r="A639" s="22">
        <v>44846</v>
      </c>
      <c r="B639" s="27">
        <f>Movimientos_Actinver[[#This Row],[DATE]]</f>
        <v>44846</v>
      </c>
      <c r="C639" s="23">
        <v>0.4</v>
      </c>
      <c r="D639" s="2" t="s">
        <v>1623</v>
      </c>
      <c r="E639" s="2" t="s">
        <v>1604</v>
      </c>
      <c r="F639" s="2">
        <v>1</v>
      </c>
      <c r="G639" s="2">
        <v>1558.19</v>
      </c>
      <c r="H639" s="2">
        <f>Movimientos_Actinver[[#This Row],[TITLES]]*Movimientos_Actinver[[#This Row],[VALUE]]</f>
        <v>1558.19</v>
      </c>
      <c r="I639" s="2">
        <v>1.56</v>
      </c>
      <c r="J639" s="2">
        <v>0.25</v>
      </c>
      <c r="K639" s="2">
        <v>1560</v>
      </c>
    </row>
    <row r="640" spans="1:11" x14ac:dyDescent="0.25">
      <c r="A640" s="22">
        <v>44846</v>
      </c>
      <c r="B640" s="27">
        <f>Movimientos_Actinver[[#This Row],[DATE]]</f>
        <v>44846</v>
      </c>
      <c r="C640" s="23">
        <v>0.4</v>
      </c>
      <c r="D640" s="2" t="s">
        <v>1623</v>
      </c>
      <c r="E640" s="2" t="s">
        <v>1604</v>
      </c>
      <c r="F640" s="2">
        <v>1</v>
      </c>
      <c r="G640" s="2">
        <v>1561.7</v>
      </c>
      <c r="H640" s="2">
        <f>Movimientos_Actinver[[#This Row],[TITLES]]*Movimientos_Actinver[[#This Row],[VALUE]]</f>
        <v>1561.7</v>
      </c>
      <c r="I640" s="2">
        <v>1.56</v>
      </c>
      <c r="J640" s="2">
        <v>0.25</v>
      </c>
      <c r="K640" s="2">
        <v>1563.51</v>
      </c>
    </row>
    <row r="641" spans="1:11" x14ac:dyDescent="0.25">
      <c r="A641" s="22">
        <v>44846</v>
      </c>
      <c r="B641" s="27">
        <f>Movimientos_Actinver[[#This Row],[DATE]]</f>
        <v>44846</v>
      </c>
      <c r="C641" s="23">
        <v>0.4</v>
      </c>
      <c r="D641" s="2" t="s">
        <v>1623</v>
      </c>
      <c r="E641" s="2" t="s">
        <v>1604</v>
      </c>
      <c r="F641" s="2">
        <v>2</v>
      </c>
      <c r="G641" s="2">
        <v>1532.56</v>
      </c>
      <c r="H641" s="2">
        <f>Movimientos_Actinver[[#This Row],[TITLES]]*Movimientos_Actinver[[#This Row],[VALUE]]</f>
        <v>3065.12</v>
      </c>
      <c r="I641" s="2">
        <v>3.07</v>
      </c>
      <c r="J641" s="2">
        <v>0.49</v>
      </c>
      <c r="K641" s="2">
        <v>3068.68</v>
      </c>
    </row>
    <row r="642" spans="1:11" x14ac:dyDescent="0.25">
      <c r="A642" s="22">
        <v>44846</v>
      </c>
      <c r="B642" s="27">
        <f>Movimientos_Actinver[[#This Row],[DATE]]</f>
        <v>44846</v>
      </c>
      <c r="C642" s="23">
        <v>0.4</v>
      </c>
      <c r="D642" s="2" t="s">
        <v>1623</v>
      </c>
      <c r="E642" s="2" t="s">
        <v>1604</v>
      </c>
      <c r="F642" s="2">
        <v>2</v>
      </c>
      <c r="G642" s="2">
        <v>1550.24</v>
      </c>
      <c r="H642" s="2">
        <f>Movimientos_Actinver[[#This Row],[TITLES]]*Movimientos_Actinver[[#This Row],[VALUE]]</f>
        <v>3100.48</v>
      </c>
      <c r="I642" s="2">
        <v>3.1</v>
      </c>
      <c r="J642" s="2">
        <v>0.5</v>
      </c>
      <c r="K642" s="2">
        <v>3104.08</v>
      </c>
    </row>
    <row r="643" spans="1:11" x14ac:dyDescent="0.25">
      <c r="A643" s="22">
        <v>44846</v>
      </c>
      <c r="B643" s="27">
        <f>Movimientos_Actinver[[#This Row],[DATE]]</f>
        <v>44846</v>
      </c>
      <c r="C643" s="23">
        <v>0.4</v>
      </c>
      <c r="D643" s="2" t="s">
        <v>1623</v>
      </c>
      <c r="E643" s="2" t="s">
        <v>1604</v>
      </c>
      <c r="F643" s="2">
        <v>2</v>
      </c>
      <c r="G643" s="2">
        <v>1555.71</v>
      </c>
      <c r="H643" s="2">
        <f>Movimientos_Actinver[[#This Row],[TITLES]]*Movimientos_Actinver[[#This Row],[VALUE]]</f>
        <v>3111.42</v>
      </c>
      <c r="I643" s="2">
        <v>3.11</v>
      </c>
      <c r="J643" s="2">
        <v>0.5</v>
      </c>
      <c r="K643" s="2">
        <v>3115.03</v>
      </c>
    </row>
    <row r="644" spans="1:11" x14ac:dyDescent="0.25">
      <c r="A644" s="22">
        <v>44846</v>
      </c>
      <c r="B644" s="27">
        <f>Movimientos_Actinver[[#This Row],[DATE]]</f>
        <v>44846</v>
      </c>
      <c r="C644" s="23">
        <v>0.4</v>
      </c>
      <c r="D644" s="2" t="s">
        <v>1623</v>
      </c>
      <c r="E644" s="2" t="s">
        <v>1604</v>
      </c>
      <c r="F644" s="2">
        <v>3</v>
      </c>
      <c r="G644" s="2">
        <v>1551</v>
      </c>
      <c r="H644" s="2">
        <f>Movimientos_Actinver[[#This Row],[TITLES]]*Movimientos_Actinver[[#This Row],[VALUE]]</f>
        <v>4653</v>
      </c>
      <c r="I644" s="2">
        <v>4.6500000000000004</v>
      </c>
      <c r="J644" s="2">
        <v>0.74</v>
      </c>
      <c r="K644" s="2">
        <v>4658.3999999999996</v>
      </c>
    </row>
    <row r="645" spans="1:11" x14ac:dyDescent="0.25">
      <c r="A645" s="22">
        <v>44846</v>
      </c>
      <c r="B645" s="27">
        <f>Movimientos_Actinver[[#This Row],[DATE]]</f>
        <v>44846</v>
      </c>
      <c r="C645" s="23">
        <v>0.4</v>
      </c>
      <c r="D645" s="2" t="s">
        <v>1623</v>
      </c>
      <c r="E645" s="2" t="s">
        <v>1604</v>
      </c>
      <c r="F645" s="2">
        <v>3</v>
      </c>
      <c r="G645" s="2">
        <v>1558.87</v>
      </c>
      <c r="H645" s="2">
        <f>Movimientos_Actinver[[#This Row],[TITLES]]*Movimientos_Actinver[[#This Row],[VALUE]]</f>
        <v>4676.6099999999997</v>
      </c>
      <c r="I645" s="2">
        <v>4.68</v>
      </c>
      <c r="J645" s="2">
        <v>0.75</v>
      </c>
      <c r="K645" s="2">
        <v>4682.03</v>
      </c>
    </row>
    <row r="646" spans="1:11" x14ac:dyDescent="0.25">
      <c r="A646" s="22">
        <v>44846</v>
      </c>
      <c r="B646" s="27">
        <f>Movimientos_Actinver[[#This Row],[DATE]]</f>
        <v>44846</v>
      </c>
      <c r="C646" s="23">
        <v>0.4</v>
      </c>
      <c r="D646" s="2" t="s">
        <v>1623</v>
      </c>
      <c r="E646" s="2" t="s">
        <v>1604</v>
      </c>
      <c r="F646" s="2">
        <v>10</v>
      </c>
      <c r="G646" s="2">
        <v>1530</v>
      </c>
      <c r="H646" s="2">
        <f>Movimientos_Actinver[[#This Row],[TITLES]]*Movimientos_Actinver[[#This Row],[VALUE]]</f>
        <v>15300</v>
      </c>
      <c r="I646" s="2">
        <v>15.3</v>
      </c>
      <c r="J646" s="2">
        <v>2.4500000000000002</v>
      </c>
      <c r="K646" s="2">
        <v>15317.75</v>
      </c>
    </row>
    <row r="647" spans="1:11" x14ac:dyDescent="0.25">
      <c r="A647" s="22">
        <v>44846</v>
      </c>
      <c r="B647" s="27">
        <f>Movimientos_Actinver[[#This Row],[DATE]]</f>
        <v>44846</v>
      </c>
      <c r="C647" s="23">
        <v>0.4</v>
      </c>
      <c r="D647" s="2" t="s">
        <v>1623</v>
      </c>
      <c r="E647" s="2" t="s">
        <v>1604</v>
      </c>
      <c r="F647" s="2">
        <v>10</v>
      </c>
      <c r="G647" s="2">
        <v>1540</v>
      </c>
      <c r="H647" s="2">
        <f>Movimientos_Actinver[[#This Row],[TITLES]]*Movimientos_Actinver[[#This Row],[VALUE]]</f>
        <v>15400</v>
      </c>
      <c r="I647" s="2">
        <v>15.4</v>
      </c>
      <c r="J647" s="2">
        <v>2.46</v>
      </c>
      <c r="K647" s="2">
        <v>15417.86</v>
      </c>
    </row>
    <row r="648" spans="1:11" x14ac:dyDescent="0.25">
      <c r="A648" s="22">
        <v>44846</v>
      </c>
      <c r="B648" s="27">
        <f>Movimientos_Actinver[[#This Row],[DATE]]</f>
        <v>44846</v>
      </c>
      <c r="C648" s="23">
        <v>0.4</v>
      </c>
      <c r="D648" s="2" t="s">
        <v>1623</v>
      </c>
      <c r="E648" s="2" t="s">
        <v>1604</v>
      </c>
      <c r="F648" s="2">
        <v>20</v>
      </c>
      <c r="G648" s="2">
        <v>1555.71</v>
      </c>
      <c r="H648" s="2">
        <f>Movimientos_Actinver[[#This Row],[TITLES]]*Movimientos_Actinver[[#This Row],[VALUE]]</f>
        <v>31114.2</v>
      </c>
      <c r="I648" s="2">
        <v>31.11</v>
      </c>
      <c r="J648" s="2">
        <v>4.9800000000000004</v>
      </c>
      <c r="K648" s="2">
        <v>31150.29</v>
      </c>
    </row>
    <row r="649" spans="1:11" x14ac:dyDescent="0.25">
      <c r="A649" s="22">
        <v>44847</v>
      </c>
      <c r="B649" s="27">
        <f>Movimientos_Actinver[[#This Row],[DATE]]</f>
        <v>44847</v>
      </c>
      <c r="C649" s="23">
        <v>0.39305555555555555</v>
      </c>
      <c r="D649" s="2" t="s">
        <v>1627</v>
      </c>
      <c r="E649" s="2" t="s">
        <v>1624</v>
      </c>
      <c r="F649" s="2">
        <v>50</v>
      </c>
      <c r="G649" s="2">
        <v>1210</v>
      </c>
      <c r="H649" s="2">
        <f>Movimientos_Actinver[[#This Row],[TITLES]]*Movimientos_Actinver[[#This Row],[VALUE]]</f>
        <v>60500</v>
      </c>
      <c r="I649" s="2">
        <v>60.5</v>
      </c>
      <c r="J649" s="2">
        <v>9.68</v>
      </c>
      <c r="K649" s="2">
        <v>60429.82</v>
      </c>
    </row>
    <row r="650" spans="1:11" x14ac:dyDescent="0.25">
      <c r="A650" s="22">
        <v>44847</v>
      </c>
      <c r="B650" s="27">
        <f>Movimientos_Actinver[[#This Row],[DATE]]</f>
        <v>44847</v>
      </c>
      <c r="C650" s="23">
        <v>0.39305555555555555</v>
      </c>
      <c r="D650" s="2" t="s">
        <v>1627</v>
      </c>
      <c r="E650" s="2" t="s">
        <v>1624</v>
      </c>
      <c r="F650" s="2">
        <v>50</v>
      </c>
      <c r="G650" s="2">
        <v>1210</v>
      </c>
      <c r="H650" s="2">
        <f>Movimientos_Actinver[[#This Row],[TITLES]]*Movimientos_Actinver[[#This Row],[VALUE]]</f>
        <v>60500</v>
      </c>
      <c r="I650" s="2">
        <v>60.5</v>
      </c>
      <c r="J650" s="2">
        <v>9.68</v>
      </c>
      <c r="K650" s="2">
        <v>60429.82</v>
      </c>
    </row>
    <row r="651" spans="1:11" x14ac:dyDescent="0.25">
      <c r="A651" s="22">
        <v>44847</v>
      </c>
      <c r="B651" s="27">
        <f>Movimientos_Actinver[[#This Row],[DATE]]</f>
        <v>44847</v>
      </c>
      <c r="C651" s="23">
        <v>0.39305555555555555</v>
      </c>
      <c r="D651" s="2" t="s">
        <v>1627</v>
      </c>
      <c r="E651" s="2" t="s">
        <v>1624</v>
      </c>
      <c r="F651" s="2">
        <v>200</v>
      </c>
      <c r="G651" s="2">
        <v>1210</v>
      </c>
      <c r="H651" s="2">
        <f>Movimientos_Actinver[[#This Row],[TITLES]]*Movimientos_Actinver[[#This Row],[VALUE]]</f>
        <v>242000</v>
      </c>
      <c r="I651" s="2">
        <v>242</v>
      </c>
      <c r="J651" s="2">
        <v>38.72</v>
      </c>
      <c r="K651" s="2">
        <v>241719.28</v>
      </c>
    </row>
    <row r="652" spans="1:11" x14ac:dyDescent="0.25">
      <c r="A652" s="22">
        <v>44847</v>
      </c>
      <c r="B652" s="27">
        <f>Movimientos_Actinver[[#This Row],[DATE]]</f>
        <v>44847</v>
      </c>
      <c r="C652" s="23">
        <v>0.40555555555555556</v>
      </c>
      <c r="D652" s="2" t="s">
        <v>1630</v>
      </c>
      <c r="E652" s="2" t="s">
        <v>1604</v>
      </c>
      <c r="F652" s="2">
        <v>500</v>
      </c>
      <c r="G652" s="2">
        <v>127.53</v>
      </c>
      <c r="H652" s="2">
        <f>Movimientos_Actinver[[#This Row],[TITLES]]*Movimientos_Actinver[[#This Row],[VALUE]]</f>
        <v>63765</v>
      </c>
      <c r="I652" s="2">
        <v>63.77</v>
      </c>
      <c r="J652" s="2">
        <v>10.199999999999999</v>
      </c>
      <c r="K652" s="2">
        <v>63838.97</v>
      </c>
    </row>
    <row r="653" spans="1:11" x14ac:dyDescent="0.25">
      <c r="A653" s="22">
        <v>44847</v>
      </c>
      <c r="B653" s="27">
        <f>Movimientos_Actinver[[#This Row],[DATE]]</f>
        <v>44847</v>
      </c>
      <c r="C653" s="23">
        <v>0.43125000000000002</v>
      </c>
      <c r="D653" s="2" t="s">
        <v>1630</v>
      </c>
      <c r="E653" s="2" t="s">
        <v>1604</v>
      </c>
      <c r="F653" s="2">
        <v>2</v>
      </c>
      <c r="G653" s="2">
        <v>162</v>
      </c>
      <c r="H653" s="2">
        <f>Movimientos_Actinver[[#This Row],[TITLES]]*Movimientos_Actinver[[#This Row],[VALUE]]</f>
        <v>324</v>
      </c>
      <c r="I653" s="2">
        <v>0.32</v>
      </c>
      <c r="J653" s="2">
        <v>0.05</v>
      </c>
      <c r="K653" s="2">
        <v>324.38</v>
      </c>
    </row>
    <row r="654" spans="1:11" x14ac:dyDescent="0.25">
      <c r="A654" s="22">
        <v>44847</v>
      </c>
      <c r="B654" s="27">
        <f>Movimientos_Actinver[[#This Row],[DATE]]</f>
        <v>44847</v>
      </c>
      <c r="C654" s="23">
        <v>0.43125000000000002</v>
      </c>
      <c r="D654" s="2" t="s">
        <v>1630</v>
      </c>
      <c r="E654" s="2" t="s">
        <v>1604</v>
      </c>
      <c r="F654" s="2">
        <v>10</v>
      </c>
      <c r="G654" s="2">
        <v>162</v>
      </c>
      <c r="H654" s="2">
        <f>Movimientos_Actinver[[#This Row],[TITLES]]*Movimientos_Actinver[[#This Row],[VALUE]]</f>
        <v>1620</v>
      </c>
      <c r="I654" s="2">
        <v>1.62</v>
      </c>
      <c r="J654" s="2">
        <v>0.26</v>
      </c>
      <c r="K654" s="2">
        <v>1621.88</v>
      </c>
    </row>
    <row r="655" spans="1:11" x14ac:dyDescent="0.25">
      <c r="A655" s="22">
        <v>44847</v>
      </c>
      <c r="B655" s="27">
        <f>Movimientos_Actinver[[#This Row],[DATE]]</f>
        <v>44847</v>
      </c>
      <c r="C655" s="23">
        <v>0.43125000000000002</v>
      </c>
      <c r="D655" s="2" t="s">
        <v>1630</v>
      </c>
      <c r="E655" s="2" t="s">
        <v>1604</v>
      </c>
      <c r="F655" s="2">
        <v>45</v>
      </c>
      <c r="G655" s="2">
        <v>162</v>
      </c>
      <c r="H655" s="2">
        <f>Movimientos_Actinver[[#This Row],[TITLES]]*Movimientos_Actinver[[#This Row],[VALUE]]</f>
        <v>7290</v>
      </c>
      <c r="I655" s="2">
        <v>7.29</v>
      </c>
      <c r="J655" s="2">
        <v>1.17</v>
      </c>
      <c r="K655" s="2">
        <v>7298.46</v>
      </c>
    </row>
    <row r="656" spans="1:11" x14ac:dyDescent="0.25">
      <c r="A656" s="22">
        <v>44847</v>
      </c>
      <c r="B656" s="27">
        <f>Movimientos_Actinver[[#This Row],[DATE]]</f>
        <v>44847</v>
      </c>
      <c r="C656" s="23">
        <v>0.43125000000000002</v>
      </c>
      <c r="D656" s="2" t="s">
        <v>1630</v>
      </c>
      <c r="E656" s="2" t="s">
        <v>1604</v>
      </c>
      <c r="F656" s="2">
        <v>80</v>
      </c>
      <c r="G656" s="2">
        <v>162.99</v>
      </c>
      <c r="H656" s="2">
        <f>Movimientos_Actinver[[#This Row],[TITLES]]*Movimientos_Actinver[[#This Row],[VALUE]]</f>
        <v>13039.2</v>
      </c>
      <c r="I656" s="2">
        <v>13.04</v>
      </c>
      <c r="J656" s="2">
        <v>2.09</v>
      </c>
      <c r="K656" s="2">
        <v>13054.33</v>
      </c>
    </row>
    <row r="657" spans="1:11" x14ac:dyDescent="0.25">
      <c r="A657" s="22">
        <v>44847</v>
      </c>
      <c r="B657" s="27">
        <f>Movimientos_Actinver[[#This Row],[DATE]]</f>
        <v>44847</v>
      </c>
      <c r="C657" s="23">
        <v>0.43125000000000002</v>
      </c>
      <c r="D657" s="2" t="s">
        <v>1630</v>
      </c>
      <c r="E657" s="2" t="s">
        <v>1604</v>
      </c>
      <c r="F657" s="2">
        <v>100</v>
      </c>
      <c r="G657" s="2">
        <v>162.99</v>
      </c>
      <c r="H657" s="2">
        <f>Movimientos_Actinver[[#This Row],[TITLES]]*Movimientos_Actinver[[#This Row],[VALUE]]</f>
        <v>16299</v>
      </c>
      <c r="I657" s="2">
        <v>16.3</v>
      </c>
      <c r="J657" s="2">
        <v>2.61</v>
      </c>
      <c r="K657" s="2">
        <v>16317.91</v>
      </c>
    </row>
    <row r="658" spans="1:11" x14ac:dyDescent="0.25">
      <c r="A658" s="22">
        <v>44847</v>
      </c>
      <c r="B658" s="27">
        <f>Movimientos_Actinver[[#This Row],[DATE]]</f>
        <v>44847</v>
      </c>
      <c r="C658" s="23">
        <v>0.43125000000000002</v>
      </c>
      <c r="D658" s="2" t="s">
        <v>1630</v>
      </c>
      <c r="E658" s="2" t="s">
        <v>1604</v>
      </c>
      <c r="F658" s="2">
        <v>2163</v>
      </c>
      <c r="G658" s="2">
        <v>162.99</v>
      </c>
      <c r="H658" s="2">
        <f>Movimientos_Actinver[[#This Row],[TITLES]]*Movimientos_Actinver[[#This Row],[VALUE]]</f>
        <v>352547.37</v>
      </c>
      <c r="I658" s="2">
        <v>352.55</v>
      </c>
      <c r="J658" s="2">
        <v>56.41</v>
      </c>
      <c r="K658" s="2">
        <v>352956.32</v>
      </c>
    </row>
    <row r="659" spans="1:11" x14ac:dyDescent="0.25">
      <c r="A659" s="22">
        <v>44847</v>
      </c>
      <c r="B659" s="27">
        <f>Movimientos_Actinver[[#This Row],[DATE]]</f>
        <v>44847</v>
      </c>
      <c r="C659" s="23">
        <v>0.45</v>
      </c>
      <c r="D659" s="2" t="s">
        <v>1610</v>
      </c>
      <c r="E659" s="2" t="s">
        <v>1604</v>
      </c>
      <c r="F659" s="2">
        <v>1</v>
      </c>
      <c r="G659" s="2">
        <v>377</v>
      </c>
      <c r="H659" s="2">
        <f>Movimientos_Actinver[[#This Row],[TITLES]]*Movimientos_Actinver[[#This Row],[VALUE]]</f>
        <v>377</v>
      </c>
      <c r="I659" s="2">
        <v>0.38</v>
      </c>
      <c r="J659" s="2">
        <v>0.06</v>
      </c>
      <c r="K659" s="2">
        <v>377.44</v>
      </c>
    </row>
    <row r="660" spans="1:11" x14ac:dyDescent="0.25">
      <c r="A660" s="22">
        <v>44847</v>
      </c>
      <c r="B660" s="27">
        <f>Movimientos_Actinver[[#This Row],[DATE]]</f>
        <v>44847</v>
      </c>
      <c r="C660" s="23">
        <v>0.45</v>
      </c>
      <c r="D660" s="2" t="s">
        <v>1610</v>
      </c>
      <c r="E660" s="2" t="s">
        <v>1604</v>
      </c>
      <c r="F660" s="2">
        <v>20</v>
      </c>
      <c r="G660" s="2">
        <v>375.12</v>
      </c>
      <c r="H660" s="2">
        <f>Movimientos_Actinver[[#This Row],[TITLES]]*Movimientos_Actinver[[#This Row],[VALUE]]</f>
        <v>7502.4</v>
      </c>
      <c r="I660" s="2">
        <v>7.5</v>
      </c>
      <c r="J660" s="2">
        <v>1.2</v>
      </c>
      <c r="K660" s="2">
        <v>7511.1</v>
      </c>
    </row>
    <row r="661" spans="1:11" x14ac:dyDescent="0.25">
      <c r="A661" s="22">
        <v>44847</v>
      </c>
      <c r="B661" s="27">
        <f>Movimientos_Actinver[[#This Row],[DATE]]</f>
        <v>44847</v>
      </c>
      <c r="C661" s="23">
        <v>0.45</v>
      </c>
      <c r="D661" s="2" t="s">
        <v>1610</v>
      </c>
      <c r="E661" s="2" t="s">
        <v>1604</v>
      </c>
      <c r="F661" s="2">
        <v>71</v>
      </c>
      <c r="G661" s="2">
        <v>377</v>
      </c>
      <c r="H661" s="2">
        <f>Movimientos_Actinver[[#This Row],[TITLES]]*Movimientos_Actinver[[#This Row],[VALUE]]</f>
        <v>26767</v>
      </c>
      <c r="I661" s="2">
        <v>26.77</v>
      </c>
      <c r="J661" s="2">
        <v>4.28</v>
      </c>
      <c r="K661" s="2">
        <v>26798.05</v>
      </c>
    </row>
    <row r="662" spans="1:11" x14ac:dyDescent="0.25">
      <c r="A662" s="22">
        <v>44847</v>
      </c>
      <c r="B662" s="27">
        <f>Movimientos_Actinver[[#This Row],[DATE]]</f>
        <v>44847</v>
      </c>
      <c r="C662" s="23">
        <v>0.45</v>
      </c>
      <c r="D662" s="2" t="s">
        <v>1610</v>
      </c>
      <c r="E662" s="2" t="s">
        <v>1604</v>
      </c>
      <c r="F662" s="2">
        <v>908</v>
      </c>
      <c r="G662" s="2">
        <v>375.12</v>
      </c>
      <c r="H662" s="2">
        <f>Movimientos_Actinver[[#This Row],[TITLES]]*Movimientos_Actinver[[#This Row],[VALUE]]</f>
        <v>340608.96</v>
      </c>
      <c r="I662" s="2">
        <v>340.61</v>
      </c>
      <c r="J662" s="2">
        <v>54.5</v>
      </c>
      <c r="K662" s="2">
        <v>341004.07</v>
      </c>
    </row>
    <row r="663" spans="1:11" x14ac:dyDescent="0.25">
      <c r="A663" s="22">
        <v>44847</v>
      </c>
      <c r="B663" s="27">
        <f>Movimientos_Actinver[[#This Row],[DATE]]</f>
        <v>44847</v>
      </c>
      <c r="C663" s="23">
        <v>0.45069444444444445</v>
      </c>
      <c r="D663" s="2" t="s">
        <v>1623</v>
      </c>
      <c r="E663" s="2" t="s">
        <v>1624</v>
      </c>
      <c r="F663" s="2">
        <v>1</v>
      </c>
      <c r="G663" s="2">
        <v>1405</v>
      </c>
      <c r="H663" s="2">
        <f>Movimientos_Actinver[[#This Row],[TITLES]]*Movimientos_Actinver[[#This Row],[VALUE]]</f>
        <v>1405</v>
      </c>
      <c r="I663" s="2">
        <v>1.41</v>
      </c>
      <c r="J663" s="2">
        <v>0.22</v>
      </c>
      <c r="K663" s="2">
        <v>1403.37</v>
      </c>
    </row>
    <row r="664" spans="1:11" x14ac:dyDescent="0.25">
      <c r="A664" s="22">
        <v>44847</v>
      </c>
      <c r="B664" s="27">
        <f>Movimientos_Actinver[[#This Row],[DATE]]</f>
        <v>44847</v>
      </c>
      <c r="C664" s="23">
        <v>0.45069444444444445</v>
      </c>
      <c r="D664" s="2" t="s">
        <v>1623</v>
      </c>
      <c r="E664" s="2" t="s">
        <v>1624</v>
      </c>
      <c r="F664" s="2">
        <v>1</v>
      </c>
      <c r="G664" s="2">
        <v>1419</v>
      </c>
      <c r="H664" s="2">
        <f>Movimientos_Actinver[[#This Row],[TITLES]]*Movimientos_Actinver[[#This Row],[VALUE]]</f>
        <v>1419</v>
      </c>
      <c r="I664" s="2">
        <v>1.42</v>
      </c>
      <c r="J664" s="2">
        <v>0.23</v>
      </c>
      <c r="K664" s="2">
        <v>1417.35</v>
      </c>
    </row>
    <row r="665" spans="1:11" x14ac:dyDescent="0.25">
      <c r="A665" s="22">
        <v>44847</v>
      </c>
      <c r="B665" s="27">
        <f>Movimientos_Actinver[[#This Row],[DATE]]</f>
        <v>44847</v>
      </c>
      <c r="C665" s="23">
        <v>0.45069444444444445</v>
      </c>
      <c r="D665" s="2" t="s">
        <v>1623</v>
      </c>
      <c r="E665" s="2" t="s">
        <v>1624</v>
      </c>
      <c r="F665" s="2">
        <v>2</v>
      </c>
      <c r="G665" s="2">
        <v>1405</v>
      </c>
      <c r="H665" s="2">
        <f>Movimientos_Actinver[[#This Row],[TITLES]]*Movimientos_Actinver[[#This Row],[VALUE]]</f>
        <v>2810</v>
      </c>
      <c r="I665" s="2">
        <v>2.81</v>
      </c>
      <c r="J665" s="2">
        <v>0.45</v>
      </c>
      <c r="K665" s="2">
        <v>2806.74</v>
      </c>
    </row>
    <row r="666" spans="1:11" x14ac:dyDescent="0.25">
      <c r="A666" s="22">
        <v>44847</v>
      </c>
      <c r="B666" s="27">
        <f>Movimientos_Actinver[[#This Row],[DATE]]</f>
        <v>44847</v>
      </c>
      <c r="C666" s="23">
        <v>0.45069444444444445</v>
      </c>
      <c r="D666" s="2" t="s">
        <v>1623</v>
      </c>
      <c r="E666" s="2" t="s">
        <v>1624</v>
      </c>
      <c r="F666" s="2">
        <v>6</v>
      </c>
      <c r="G666" s="2">
        <v>1410</v>
      </c>
      <c r="H666" s="2">
        <f>Movimientos_Actinver[[#This Row],[TITLES]]*Movimientos_Actinver[[#This Row],[VALUE]]</f>
        <v>8460</v>
      </c>
      <c r="I666" s="2">
        <v>8.4600000000000009</v>
      </c>
      <c r="J666" s="2">
        <v>1.35</v>
      </c>
      <c r="K666" s="2">
        <v>8450.19</v>
      </c>
    </row>
    <row r="667" spans="1:11" x14ac:dyDescent="0.25">
      <c r="A667" s="22">
        <v>44847</v>
      </c>
      <c r="B667" s="27">
        <f>Movimientos_Actinver[[#This Row],[DATE]]</f>
        <v>44847</v>
      </c>
      <c r="C667" s="23">
        <v>0.45069444444444445</v>
      </c>
      <c r="D667" s="2" t="s">
        <v>1623</v>
      </c>
      <c r="E667" s="2" t="s">
        <v>1624</v>
      </c>
      <c r="F667" s="2">
        <v>10</v>
      </c>
      <c r="G667" s="2">
        <v>1405</v>
      </c>
      <c r="H667" s="2">
        <f>Movimientos_Actinver[[#This Row],[TITLES]]*Movimientos_Actinver[[#This Row],[VALUE]]</f>
        <v>14050</v>
      </c>
      <c r="I667" s="2">
        <v>14.05</v>
      </c>
      <c r="J667" s="2">
        <v>2.25</v>
      </c>
      <c r="K667" s="2">
        <v>14033.7</v>
      </c>
    </row>
    <row r="668" spans="1:11" x14ac:dyDescent="0.25">
      <c r="A668" s="22">
        <v>44847</v>
      </c>
      <c r="B668" s="27">
        <f>Movimientos_Actinver[[#This Row],[DATE]]</f>
        <v>44847</v>
      </c>
      <c r="C668" s="23">
        <v>0.45069444444444445</v>
      </c>
      <c r="D668" s="2" t="s">
        <v>1623</v>
      </c>
      <c r="E668" s="2" t="s">
        <v>1624</v>
      </c>
      <c r="F668" s="2">
        <v>39</v>
      </c>
      <c r="G668" s="2">
        <v>1429.99</v>
      </c>
      <c r="H668" s="2">
        <f>Movimientos_Actinver[[#This Row],[TITLES]]*Movimientos_Actinver[[#This Row],[VALUE]]</f>
        <v>55769.61</v>
      </c>
      <c r="I668" s="2">
        <v>55.77</v>
      </c>
      <c r="J668" s="2">
        <v>8.92</v>
      </c>
      <c r="K668" s="2">
        <v>55704.92</v>
      </c>
    </row>
    <row r="669" spans="1:11" x14ac:dyDescent="0.25">
      <c r="A669" s="22">
        <v>44847</v>
      </c>
      <c r="B669" s="27">
        <f>Movimientos_Actinver[[#This Row],[DATE]]</f>
        <v>44847</v>
      </c>
      <c r="C669" s="23">
        <v>0.4597222222222222</v>
      </c>
      <c r="D669" s="2" t="s">
        <v>1627</v>
      </c>
      <c r="E669" s="2" t="s">
        <v>1624</v>
      </c>
      <c r="F669" s="2">
        <v>33</v>
      </c>
      <c r="G669" s="2">
        <v>1092</v>
      </c>
      <c r="H669" s="2">
        <f>Movimientos_Actinver[[#This Row],[TITLES]]*Movimientos_Actinver[[#This Row],[VALUE]]</f>
        <v>36036</v>
      </c>
      <c r="I669" s="2">
        <v>36.04</v>
      </c>
      <c r="J669" s="2">
        <v>5.77</v>
      </c>
      <c r="K669" s="2">
        <v>35994.199999999997</v>
      </c>
    </row>
    <row r="670" spans="1:11" x14ac:dyDescent="0.25">
      <c r="A670" s="22">
        <v>44847</v>
      </c>
      <c r="B670" s="27">
        <f>Movimientos_Actinver[[#This Row],[DATE]]</f>
        <v>44847</v>
      </c>
      <c r="C670" s="23">
        <v>0.4597222222222222</v>
      </c>
      <c r="D670" s="2" t="s">
        <v>1627</v>
      </c>
      <c r="E670" s="2" t="s">
        <v>1624</v>
      </c>
      <c r="F670" s="2">
        <v>77</v>
      </c>
      <c r="G670" s="2">
        <v>1092</v>
      </c>
      <c r="H670" s="2">
        <f>Movimientos_Actinver[[#This Row],[TITLES]]*Movimientos_Actinver[[#This Row],[VALUE]]</f>
        <v>84084</v>
      </c>
      <c r="I670" s="2">
        <v>84.08</v>
      </c>
      <c r="J670" s="2">
        <v>13.45</v>
      </c>
      <c r="K670" s="2">
        <v>83986.46</v>
      </c>
    </row>
    <row r="671" spans="1:11" x14ac:dyDescent="0.25">
      <c r="A671" s="22"/>
      <c r="B671" s="27">
        <f>Movimientos_Actinver[[#This Row],[DATE]]</f>
        <v>0</v>
      </c>
      <c r="C671" s="23"/>
      <c r="D671" s="2" t="s">
        <v>1622</v>
      </c>
      <c r="E671" s="2" t="s">
        <v>1</v>
      </c>
      <c r="F671" s="2"/>
      <c r="G671" s="2"/>
      <c r="H671" s="2">
        <f>Movimientos_Actinver[[#This Row],[TITLES]]*Movimientos_Actinver[[#This Row],[VALUE]]</f>
        <v>0</v>
      </c>
      <c r="I671" s="2"/>
      <c r="J671" s="2"/>
      <c r="K671" s="2"/>
    </row>
    <row r="672" spans="1:11" x14ac:dyDescent="0.25">
      <c r="A672" s="22">
        <v>44844</v>
      </c>
      <c r="B672" s="27">
        <f>Movimientos_Actinver[[#This Row],[DATE]]</f>
        <v>44844</v>
      </c>
      <c r="C672" s="23">
        <v>0.3611111111111111</v>
      </c>
      <c r="D672" s="2" t="s">
        <v>1623</v>
      </c>
      <c r="E672" s="2" t="s">
        <v>1604</v>
      </c>
      <c r="F672" s="2">
        <v>6</v>
      </c>
      <c r="G672" s="2">
        <v>1340</v>
      </c>
      <c r="H672" s="2">
        <f>Movimientos_Actinver[[#This Row],[TITLES]]*Movimientos_Actinver[[#This Row],[VALUE]]</f>
        <v>8040</v>
      </c>
      <c r="I672" s="2">
        <v>8.0399999999999991</v>
      </c>
      <c r="J672" s="2">
        <v>1.29</v>
      </c>
      <c r="K672" s="2">
        <v>8049.33</v>
      </c>
    </row>
    <row r="673" spans="1:11" x14ac:dyDescent="0.25">
      <c r="A673" s="22">
        <v>44844</v>
      </c>
      <c r="B673" s="27">
        <f>Movimientos_Actinver[[#This Row],[DATE]]</f>
        <v>44844</v>
      </c>
      <c r="C673" s="23">
        <v>0.3611111111111111</v>
      </c>
      <c r="D673" s="2" t="s">
        <v>1623</v>
      </c>
      <c r="E673" s="2" t="s">
        <v>1604</v>
      </c>
      <c r="F673" s="2">
        <v>100</v>
      </c>
      <c r="G673" s="2">
        <v>1334.14</v>
      </c>
      <c r="H673" s="2">
        <f>Movimientos_Actinver[[#This Row],[TITLES]]*Movimientos_Actinver[[#This Row],[VALUE]]</f>
        <v>133414</v>
      </c>
      <c r="I673" s="2">
        <v>133.41</v>
      </c>
      <c r="J673" s="2">
        <v>21.35</v>
      </c>
      <c r="K673" s="2">
        <v>133568.76</v>
      </c>
    </row>
    <row r="674" spans="1:11" x14ac:dyDescent="0.25">
      <c r="A674" s="22">
        <v>44844</v>
      </c>
      <c r="B674" s="27">
        <f>Movimientos_Actinver[[#This Row],[DATE]]</f>
        <v>44844</v>
      </c>
      <c r="C674" s="23">
        <v>0.36180555555555555</v>
      </c>
      <c r="D674" s="2" t="s">
        <v>1627</v>
      </c>
      <c r="E674" s="2" t="s">
        <v>1604</v>
      </c>
      <c r="F674" s="2">
        <v>410</v>
      </c>
      <c r="G674" s="2">
        <v>1061</v>
      </c>
      <c r="H674" s="2">
        <f>Movimientos_Actinver[[#This Row],[TITLES]]*Movimientos_Actinver[[#This Row],[VALUE]]</f>
        <v>435010</v>
      </c>
      <c r="I674" s="2">
        <v>435.01</v>
      </c>
      <c r="J674" s="2">
        <v>69.599999999999994</v>
      </c>
      <c r="K674" s="2">
        <v>435514.61</v>
      </c>
    </row>
    <row r="675" spans="1:11" x14ac:dyDescent="0.25">
      <c r="A675" s="22">
        <v>44844</v>
      </c>
      <c r="B675" s="27">
        <f>Movimientos_Actinver[[#This Row],[DATE]]</f>
        <v>44844</v>
      </c>
      <c r="C675" s="23">
        <v>0.38611111111111113</v>
      </c>
      <c r="D675" s="2" t="s">
        <v>1623</v>
      </c>
      <c r="E675" s="2" t="s">
        <v>1604</v>
      </c>
      <c r="F675" s="2">
        <v>47</v>
      </c>
      <c r="G675" s="2">
        <v>1382</v>
      </c>
      <c r="H675" s="2">
        <f>Movimientos_Actinver[[#This Row],[TITLES]]*Movimientos_Actinver[[#This Row],[VALUE]]</f>
        <v>64954</v>
      </c>
      <c r="I675" s="2">
        <v>64.95</v>
      </c>
      <c r="J675" s="2">
        <v>10.39</v>
      </c>
      <c r="K675" s="2">
        <v>65029.35</v>
      </c>
    </row>
    <row r="676" spans="1:11" x14ac:dyDescent="0.25">
      <c r="A676" s="22">
        <v>44844</v>
      </c>
      <c r="B676" s="27">
        <f>Movimientos_Actinver[[#This Row],[DATE]]</f>
        <v>44844</v>
      </c>
      <c r="C676" s="23">
        <v>0.38611111111111113</v>
      </c>
      <c r="D676" s="2" t="s">
        <v>1623</v>
      </c>
      <c r="E676" s="2" t="s">
        <v>1604</v>
      </c>
      <c r="F676" s="2">
        <v>78</v>
      </c>
      <c r="G676" s="2">
        <v>1385</v>
      </c>
      <c r="H676" s="2">
        <f>Movimientos_Actinver[[#This Row],[TITLES]]*Movimientos_Actinver[[#This Row],[VALUE]]</f>
        <v>108030</v>
      </c>
      <c r="I676" s="2">
        <v>108.03</v>
      </c>
      <c r="J676" s="2">
        <v>17.28</v>
      </c>
      <c r="K676" s="2">
        <v>108155.31</v>
      </c>
    </row>
    <row r="677" spans="1:11" x14ac:dyDescent="0.25">
      <c r="A677" s="22">
        <v>44844</v>
      </c>
      <c r="B677" s="27">
        <f>Movimientos_Actinver[[#This Row],[DATE]]</f>
        <v>44844</v>
      </c>
      <c r="C677" s="23">
        <v>0.38611111111111113</v>
      </c>
      <c r="D677" s="2" t="s">
        <v>1623</v>
      </c>
      <c r="E677" s="2" t="s">
        <v>1604</v>
      </c>
      <c r="F677" s="2">
        <v>115</v>
      </c>
      <c r="G677" s="2">
        <v>1385</v>
      </c>
      <c r="H677" s="2">
        <f>Movimientos_Actinver[[#This Row],[TITLES]]*Movimientos_Actinver[[#This Row],[VALUE]]</f>
        <v>159275</v>
      </c>
      <c r="I677" s="2">
        <v>159.28</v>
      </c>
      <c r="J677" s="2">
        <v>25.48</v>
      </c>
      <c r="K677" s="2">
        <v>159459.76</v>
      </c>
    </row>
    <row r="678" spans="1:11" x14ac:dyDescent="0.25">
      <c r="A678" s="22">
        <v>44844</v>
      </c>
      <c r="B678" s="27">
        <f>Movimientos_Actinver[[#This Row],[DATE]]</f>
        <v>44844</v>
      </c>
      <c r="C678" s="23">
        <v>0.4375</v>
      </c>
      <c r="D678" s="2" t="s">
        <v>1628</v>
      </c>
      <c r="E678" s="2" t="s">
        <v>1604</v>
      </c>
      <c r="F678" s="2">
        <v>1</v>
      </c>
      <c r="G678" s="2">
        <v>291</v>
      </c>
      <c r="H678" s="2">
        <f>Movimientos_Actinver[[#This Row],[TITLES]]*Movimientos_Actinver[[#This Row],[VALUE]]</f>
        <v>291</v>
      </c>
      <c r="I678" s="2">
        <v>0.28999999999999998</v>
      </c>
      <c r="J678" s="2">
        <v>0.05</v>
      </c>
      <c r="K678" s="2">
        <v>291.33999999999997</v>
      </c>
    </row>
    <row r="679" spans="1:11" x14ac:dyDescent="0.25">
      <c r="A679" s="22">
        <v>44844</v>
      </c>
      <c r="B679" s="27">
        <f>Movimientos_Actinver[[#This Row],[DATE]]</f>
        <v>44844</v>
      </c>
      <c r="C679" s="23">
        <v>0.4375</v>
      </c>
      <c r="D679" s="2" t="s">
        <v>1628</v>
      </c>
      <c r="E679" s="2" t="s">
        <v>1604</v>
      </c>
      <c r="F679" s="2">
        <v>1</v>
      </c>
      <c r="G679" s="2">
        <v>291</v>
      </c>
      <c r="H679" s="2">
        <f>Movimientos_Actinver[[#This Row],[TITLES]]*Movimientos_Actinver[[#This Row],[VALUE]]</f>
        <v>291</v>
      </c>
      <c r="I679" s="2">
        <v>0.28999999999999998</v>
      </c>
      <c r="J679" s="2">
        <v>0.05</v>
      </c>
      <c r="K679" s="2">
        <v>291.33999999999997</v>
      </c>
    </row>
    <row r="680" spans="1:11" x14ac:dyDescent="0.25">
      <c r="A680" s="22">
        <v>44844</v>
      </c>
      <c r="B680" s="27">
        <f>Movimientos_Actinver[[#This Row],[DATE]]</f>
        <v>44844</v>
      </c>
      <c r="C680" s="23">
        <v>0.4375</v>
      </c>
      <c r="D680" s="2" t="s">
        <v>1628</v>
      </c>
      <c r="E680" s="2" t="s">
        <v>1604</v>
      </c>
      <c r="F680" s="2">
        <v>1</v>
      </c>
      <c r="G680" s="2">
        <v>294</v>
      </c>
      <c r="H680" s="2">
        <f>Movimientos_Actinver[[#This Row],[TITLES]]*Movimientos_Actinver[[#This Row],[VALUE]]</f>
        <v>294</v>
      </c>
      <c r="I680" s="2">
        <v>0.28999999999999998</v>
      </c>
      <c r="J680" s="2">
        <v>0.05</v>
      </c>
      <c r="K680" s="2">
        <v>294.33999999999997</v>
      </c>
    </row>
    <row r="681" spans="1:11" x14ac:dyDescent="0.25">
      <c r="A681" s="22">
        <v>44844</v>
      </c>
      <c r="B681" s="27">
        <f>Movimientos_Actinver[[#This Row],[DATE]]</f>
        <v>44844</v>
      </c>
      <c r="C681" s="23">
        <v>0.4375</v>
      </c>
      <c r="D681" s="2" t="s">
        <v>1628</v>
      </c>
      <c r="E681" s="2" t="s">
        <v>1604</v>
      </c>
      <c r="F681" s="2">
        <v>3</v>
      </c>
      <c r="G681" s="2">
        <v>293.2</v>
      </c>
      <c r="H681" s="2">
        <f>Movimientos_Actinver[[#This Row],[TITLES]]*Movimientos_Actinver[[#This Row],[VALUE]]</f>
        <v>879.59999999999991</v>
      </c>
      <c r="I681" s="2">
        <v>0.88</v>
      </c>
      <c r="J681" s="2">
        <v>0.14000000000000001</v>
      </c>
      <c r="K681" s="2">
        <v>880.62</v>
      </c>
    </row>
    <row r="682" spans="1:11" x14ac:dyDescent="0.25">
      <c r="A682" s="22">
        <v>44844</v>
      </c>
      <c r="B682" s="27">
        <f>Movimientos_Actinver[[#This Row],[DATE]]</f>
        <v>44844</v>
      </c>
      <c r="C682" s="23">
        <v>0.4375</v>
      </c>
      <c r="D682" s="2" t="s">
        <v>1628</v>
      </c>
      <c r="E682" s="2" t="s">
        <v>1604</v>
      </c>
      <c r="F682" s="2">
        <v>5</v>
      </c>
      <c r="G682" s="2">
        <v>295</v>
      </c>
      <c r="H682" s="2">
        <f>Movimientos_Actinver[[#This Row],[TITLES]]*Movimientos_Actinver[[#This Row],[VALUE]]</f>
        <v>1475</v>
      </c>
      <c r="I682" s="2">
        <v>1.48</v>
      </c>
      <c r="J682" s="2">
        <v>0.24</v>
      </c>
      <c r="K682" s="2">
        <v>1476.71</v>
      </c>
    </row>
    <row r="683" spans="1:11" x14ac:dyDescent="0.25">
      <c r="A683" s="22">
        <v>44844</v>
      </c>
      <c r="B683" s="27">
        <f>Movimientos_Actinver[[#This Row],[DATE]]</f>
        <v>44844</v>
      </c>
      <c r="C683" s="23">
        <v>0.4375</v>
      </c>
      <c r="D683" s="2" t="s">
        <v>1628</v>
      </c>
      <c r="E683" s="2" t="s">
        <v>1604</v>
      </c>
      <c r="F683" s="2">
        <v>9</v>
      </c>
      <c r="G683" s="2">
        <v>290</v>
      </c>
      <c r="H683" s="2">
        <f>Movimientos_Actinver[[#This Row],[TITLES]]*Movimientos_Actinver[[#This Row],[VALUE]]</f>
        <v>2610</v>
      </c>
      <c r="I683" s="2">
        <v>2.61</v>
      </c>
      <c r="J683" s="2">
        <v>0.42</v>
      </c>
      <c r="K683" s="2">
        <v>2613.0300000000002</v>
      </c>
    </row>
    <row r="684" spans="1:11" x14ac:dyDescent="0.25">
      <c r="A684" s="22">
        <v>44844</v>
      </c>
      <c r="B684" s="27">
        <f>Movimientos_Actinver[[#This Row],[DATE]]</f>
        <v>44844</v>
      </c>
      <c r="C684" s="23">
        <v>0.4375</v>
      </c>
      <c r="D684" s="2" t="s">
        <v>1628</v>
      </c>
      <c r="E684" s="2" t="s">
        <v>1604</v>
      </c>
      <c r="F684" s="2">
        <v>45</v>
      </c>
      <c r="G684" s="2">
        <v>291.02</v>
      </c>
      <c r="H684" s="2">
        <f>Movimientos_Actinver[[#This Row],[TITLES]]*Movimientos_Actinver[[#This Row],[VALUE]]</f>
        <v>13095.9</v>
      </c>
      <c r="I684" s="2">
        <v>13.1</v>
      </c>
      <c r="J684" s="2">
        <v>2.1</v>
      </c>
      <c r="K684" s="2">
        <v>13111.09</v>
      </c>
    </row>
    <row r="685" spans="1:11" x14ac:dyDescent="0.25">
      <c r="A685" s="22">
        <v>44844</v>
      </c>
      <c r="B685" s="27">
        <f>Movimientos_Actinver[[#This Row],[DATE]]</f>
        <v>44844</v>
      </c>
      <c r="C685" s="23">
        <v>0.43819444444444444</v>
      </c>
      <c r="D685" s="2" t="s">
        <v>1626</v>
      </c>
      <c r="E685" s="2" t="s">
        <v>1604</v>
      </c>
      <c r="F685" s="2">
        <v>2</v>
      </c>
      <c r="G685" s="2">
        <v>561.99</v>
      </c>
      <c r="H685" s="2">
        <f>Movimientos_Actinver[[#This Row],[TITLES]]*Movimientos_Actinver[[#This Row],[VALUE]]</f>
        <v>1123.98</v>
      </c>
      <c r="I685" s="2">
        <v>1.1200000000000001</v>
      </c>
      <c r="J685" s="2">
        <v>0.18</v>
      </c>
      <c r="K685" s="2">
        <v>1125.28</v>
      </c>
    </row>
    <row r="686" spans="1:11" x14ac:dyDescent="0.25">
      <c r="A686" s="22">
        <v>44844</v>
      </c>
      <c r="B686" s="27">
        <f>Movimientos_Actinver[[#This Row],[DATE]]</f>
        <v>44844</v>
      </c>
      <c r="C686" s="23">
        <v>0.43819444444444444</v>
      </c>
      <c r="D686" s="2" t="s">
        <v>1626</v>
      </c>
      <c r="E686" s="2" t="s">
        <v>1604</v>
      </c>
      <c r="F686" s="2">
        <v>6</v>
      </c>
      <c r="G686" s="2">
        <v>563</v>
      </c>
      <c r="H686" s="2">
        <f>Movimientos_Actinver[[#This Row],[TITLES]]*Movimientos_Actinver[[#This Row],[VALUE]]</f>
        <v>3378</v>
      </c>
      <c r="I686" s="2">
        <v>3.38</v>
      </c>
      <c r="J686" s="2">
        <v>0.54</v>
      </c>
      <c r="K686" s="2">
        <v>3381.92</v>
      </c>
    </row>
    <row r="687" spans="1:11" x14ac:dyDescent="0.25">
      <c r="A687" s="22">
        <v>44844</v>
      </c>
      <c r="B687" s="27">
        <f>Movimientos_Actinver[[#This Row],[DATE]]</f>
        <v>44844</v>
      </c>
      <c r="C687" s="23">
        <v>0.43819444444444444</v>
      </c>
      <c r="D687" s="2" t="s">
        <v>1626</v>
      </c>
      <c r="E687" s="2" t="s">
        <v>1604</v>
      </c>
      <c r="F687" s="2">
        <v>7</v>
      </c>
      <c r="G687" s="2">
        <v>566</v>
      </c>
      <c r="H687" s="2">
        <f>Movimientos_Actinver[[#This Row],[TITLES]]*Movimientos_Actinver[[#This Row],[VALUE]]</f>
        <v>3962</v>
      </c>
      <c r="I687" s="2">
        <v>3.96</v>
      </c>
      <c r="J687" s="2">
        <v>0.63</v>
      </c>
      <c r="K687" s="2">
        <v>3966.6</v>
      </c>
    </row>
    <row r="688" spans="1:11" x14ac:dyDescent="0.25">
      <c r="A688" s="22">
        <v>44844</v>
      </c>
      <c r="B688" s="27">
        <f>Movimientos_Actinver[[#This Row],[DATE]]</f>
        <v>44844</v>
      </c>
      <c r="C688" s="23">
        <v>0.43819444444444444</v>
      </c>
      <c r="D688" s="2" t="s">
        <v>1626</v>
      </c>
      <c r="E688" s="2" t="s">
        <v>1604</v>
      </c>
      <c r="F688" s="2">
        <v>20</v>
      </c>
      <c r="G688" s="2">
        <v>568.5</v>
      </c>
      <c r="H688" s="2">
        <f>Movimientos_Actinver[[#This Row],[TITLES]]*Movimientos_Actinver[[#This Row],[VALUE]]</f>
        <v>11370</v>
      </c>
      <c r="I688" s="2">
        <v>11.37</v>
      </c>
      <c r="J688" s="2">
        <v>1.82</v>
      </c>
      <c r="K688" s="2">
        <v>11383.19</v>
      </c>
    </row>
    <row r="689" spans="1:11" x14ac:dyDescent="0.25">
      <c r="A689" s="22">
        <v>44844</v>
      </c>
      <c r="B689" s="27">
        <f>Movimientos_Actinver[[#This Row],[DATE]]</f>
        <v>44844</v>
      </c>
      <c r="C689" s="23">
        <v>0.43888888888888888</v>
      </c>
      <c r="D689" s="2" t="s">
        <v>1629</v>
      </c>
      <c r="E689" s="2" t="s">
        <v>1604</v>
      </c>
      <c r="F689" s="2">
        <v>1</v>
      </c>
      <c r="G689" s="2">
        <v>495</v>
      </c>
      <c r="H689" s="2">
        <f>Movimientos_Actinver[[#This Row],[TITLES]]*Movimientos_Actinver[[#This Row],[VALUE]]</f>
        <v>495</v>
      </c>
      <c r="I689" s="2">
        <v>0.5</v>
      </c>
      <c r="J689" s="2">
        <v>0.08</v>
      </c>
      <c r="K689" s="2">
        <v>495.57</v>
      </c>
    </row>
    <row r="690" spans="1:11" x14ac:dyDescent="0.25">
      <c r="A690" s="22">
        <v>44844</v>
      </c>
      <c r="B690" s="27">
        <f>Movimientos_Actinver[[#This Row],[DATE]]</f>
        <v>44844</v>
      </c>
      <c r="C690" s="23">
        <v>0.43888888888888888</v>
      </c>
      <c r="D690" s="2" t="s">
        <v>1629</v>
      </c>
      <c r="E690" s="2" t="s">
        <v>1604</v>
      </c>
      <c r="F690" s="2">
        <v>1</v>
      </c>
      <c r="G690" s="2">
        <v>495</v>
      </c>
      <c r="H690" s="2">
        <f>Movimientos_Actinver[[#This Row],[TITLES]]*Movimientos_Actinver[[#This Row],[VALUE]]</f>
        <v>495</v>
      </c>
      <c r="I690" s="2">
        <v>0.5</v>
      </c>
      <c r="J690" s="2">
        <v>0.08</v>
      </c>
      <c r="K690" s="2">
        <v>495.57</v>
      </c>
    </row>
    <row r="691" spans="1:11" x14ac:dyDescent="0.25">
      <c r="A691" s="22">
        <v>44844</v>
      </c>
      <c r="B691" s="27">
        <f>Movimientos_Actinver[[#This Row],[DATE]]</f>
        <v>44844</v>
      </c>
      <c r="C691" s="23">
        <v>0.43888888888888888</v>
      </c>
      <c r="D691" s="2" t="s">
        <v>1629</v>
      </c>
      <c r="E691" s="2" t="s">
        <v>1604</v>
      </c>
      <c r="F691" s="2">
        <v>1</v>
      </c>
      <c r="G691" s="2">
        <v>500</v>
      </c>
      <c r="H691" s="2">
        <f>Movimientos_Actinver[[#This Row],[TITLES]]*Movimientos_Actinver[[#This Row],[VALUE]]</f>
        <v>500</v>
      </c>
      <c r="I691" s="2">
        <v>0.5</v>
      </c>
      <c r="J691" s="2">
        <v>0.08</v>
      </c>
      <c r="K691" s="2">
        <v>500.58</v>
      </c>
    </row>
    <row r="692" spans="1:11" x14ac:dyDescent="0.25">
      <c r="A692" s="22">
        <v>44844</v>
      </c>
      <c r="B692" s="27">
        <f>Movimientos_Actinver[[#This Row],[DATE]]</f>
        <v>44844</v>
      </c>
      <c r="C692" s="23">
        <v>0.43888888888888888</v>
      </c>
      <c r="D692" s="2" t="s">
        <v>1629</v>
      </c>
      <c r="E692" s="2" t="s">
        <v>1604</v>
      </c>
      <c r="F692" s="2">
        <v>2</v>
      </c>
      <c r="G692" s="2">
        <v>490.01</v>
      </c>
      <c r="H692" s="2">
        <f>Movimientos_Actinver[[#This Row],[TITLES]]*Movimientos_Actinver[[#This Row],[VALUE]]</f>
        <v>980.02</v>
      </c>
      <c r="I692" s="2">
        <v>0.98</v>
      </c>
      <c r="J692" s="2">
        <v>0.16</v>
      </c>
      <c r="K692" s="2">
        <v>981.16</v>
      </c>
    </row>
    <row r="693" spans="1:11" x14ac:dyDescent="0.25">
      <c r="A693" s="22">
        <v>44844</v>
      </c>
      <c r="B693" s="27">
        <f>Movimientos_Actinver[[#This Row],[DATE]]</f>
        <v>44844</v>
      </c>
      <c r="C693" s="23">
        <v>0.43888888888888888</v>
      </c>
      <c r="D693" s="2" t="s">
        <v>1629</v>
      </c>
      <c r="E693" s="2" t="s">
        <v>1604</v>
      </c>
      <c r="F693" s="2">
        <v>2</v>
      </c>
      <c r="G693" s="2">
        <v>497.8</v>
      </c>
      <c r="H693" s="2">
        <f>Movimientos_Actinver[[#This Row],[TITLES]]*Movimientos_Actinver[[#This Row],[VALUE]]</f>
        <v>995.6</v>
      </c>
      <c r="I693" s="2">
        <v>1</v>
      </c>
      <c r="J693" s="2">
        <v>0.16</v>
      </c>
      <c r="K693" s="2">
        <v>996.75</v>
      </c>
    </row>
    <row r="694" spans="1:11" x14ac:dyDescent="0.25">
      <c r="A694" s="22">
        <v>44844</v>
      </c>
      <c r="B694" s="27">
        <f>Movimientos_Actinver[[#This Row],[DATE]]</f>
        <v>44844</v>
      </c>
      <c r="C694" s="23">
        <v>0.43888888888888888</v>
      </c>
      <c r="D694" s="2" t="s">
        <v>1629</v>
      </c>
      <c r="E694" s="2" t="s">
        <v>1604</v>
      </c>
      <c r="F694" s="2">
        <v>3</v>
      </c>
      <c r="G694" s="2">
        <v>490.01</v>
      </c>
      <c r="H694" s="2">
        <f>Movimientos_Actinver[[#This Row],[TITLES]]*Movimientos_Actinver[[#This Row],[VALUE]]</f>
        <v>1470.03</v>
      </c>
      <c r="I694" s="2">
        <v>1.47</v>
      </c>
      <c r="J694" s="2">
        <v>0.24</v>
      </c>
      <c r="K694" s="2">
        <v>1471.74</v>
      </c>
    </row>
    <row r="695" spans="1:11" x14ac:dyDescent="0.25">
      <c r="A695" s="22">
        <v>44844</v>
      </c>
      <c r="B695" s="27">
        <f>Movimientos_Actinver[[#This Row],[DATE]]</f>
        <v>44844</v>
      </c>
      <c r="C695" s="23">
        <v>0.43888888888888888</v>
      </c>
      <c r="D695" s="2" t="s">
        <v>1629</v>
      </c>
      <c r="E695" s="2" t="s">
        <v>1604</v>
      </c>
      <c r="F695" s="2">
        <v>10</v>
      </c>
      <c r="G695" s="2">
        <v>495.99</v>
      </c>
      <c r="H695" s="2">
        <f>Movimientos_Actinver[[#This Row],[TITLES]]*Movimientos_Actinver[[#This Row],[VALUE]]</f>
        <v>4959.8999999999996</v>
      </c>
      <c r="I695" s="2">
        <v>4.96</v>
      </c>
      <c r="J695" s="2">
        <v>0.79</v>
      </c>
      <c r="K695" s="2">
        <v>4965.6499999999996</v>
      </c>
    </row>
    <row r="696" spans="1:11" x14ac:dyDescent="0.25">
      <c r="A696" s="22">
        <v>44844</v>
      </c>
      <c r="B696" s="27">
        <f>Movimientos_Actinver[[#This Row],[DATE]]</f>
        <v>44844</v>
      </c>
      <c r="C696" s="23">
        <v>0.43888888888888888</v>
      </c>
      <c r="D696" s="2" t="s">
        <v>1629</v>
      </c>
      <c r="E696" s="2" t="s">
        <v>1604</v>
      </c>
      <c r="F696" s="2">
        <v>10</v>
      </c>
      <c r="G696" s="2">
        <v>499</v>
      </c>
      <c r="H696" s="2">
        <f>Movimientos_Actinver[[#This Row],[TITLES]]*Movimientos_Actinver[[#This Row],[VALUE]]</f>
        <v>4990</v>
      </c>
      <c r="I696" s="2">
        <v>4.99</v>
      </c>
      <c r="J696" s="2">
        <v>0.8</v>
      </c>
      <c r="K696" s="2">
        <v>4995.79</v>
      </c>
    </row>
    <row r="697" spans="1:11" x14ac:dyDescent="0.25">
      <c r="A697" s="22">
        <v>44844</v>
      </c>
      <c r="B697" s="27">
        <f>Movimientos_Actinver[[#This Row],[DATE]]</f>
        <v>44844</v>
      </c>
      <c r="C697" s="23">
        <v>0.43888888888888888</v>
      </c>
      <c r="D697" s="2" t="s">
        <v>1629</v>
      </c>
      <c r="E697" s="2" t="s">
        <v>1604</v>
      </c>
      <c r="F697" s="2">
        <v>10</v>
      </c>
      <c r="G697" s="2">
        <v>500</v>
      </c>
      <c r="H697" s="2">
        <f>Movimientos_Actinver[[#This Row],[TITLES]]*Movimientos_Actinver[[#This Row],[VALUE]]</f>
        <v>5000</v>
      </c>
      <c r="I697" s="2">
        <v>5</v>
      </c>
      <c r="J697" s="2">
        <v>0.8</v>
      </c>
      <c r="K697" s="2">
        <v>5005.8</v>
      </c>
    </row>
    <row r="698" spans="1:11" x14ac:dyDescent="0.25">
      <c r="A698" s="22">
        <v>44845</v>
      </c>
      <c r="B698" s="27">
        <f>Movimientos_Actinver[[#This Row],[DATE]]</f>
        <v>44845</v>
      </c>
      <c r="C698" s="23">
        <v>0.61041666666666672</v>
      </c>
      <c r="D698" s="2" t="s">
        <v>1626</v>
      </c>
      <c r="E698" s="2" t="s">
        <v>1624</v>
      </c>
      <c r="F698" s="2">
        <v>35</v>
      </c>
      <c r="G698" s="2">
        <v>585</v>
      </c>
      <c r="H698" s="2">
        <f>Movimientos_Actinver[[#This Row],[TITLES]]*Movimientos_Actinver[[#This Row],[VALUE]]</f>
        <v>20475</v>
      </c>
      <c r="I698" s="2">
        <v>20.48</v>
      </c>
      <c r="J698" s="2">
        <v>3.28</v>
      </c>
      <c r="K698" s="2">
        <v>20451.25</v>
      </c>
    </row>
    <row r="699" spans="1:11" x14ac:dyDescent="0.25">
      <c r="A699" s="22">
        <v>44845</v>
      </c>
      <c r="B699" s="27">
        <f>Movimientos_Actinver[[#This Row],[DATE]]</f>
        <v>44845</v>
      </c>
      <c r="C699" s="23">
        <v>0.61111111111111116</v>
      </c>
      <c r="D699" s="2" t="s">
        <v>1623</v>
      </c>
      <c r="E699" s="2" t="s">
        <v>1624</v>
      </c>
      <c r="F699" s="2">
        <v>1</v>
      </c>
      <c r="G699" s="2">
        <v>1535.81</v>
      </c>
      <c r="H699" s="2">
        <f>Movimientos_Actinver[[#This Row],[TITLES]]*Movimientos_Actinver[[#This Row],[VALUE]]</f>
        <v>1535.81</v>
      </c>
      <c r="I699" s="2">
        <v>1.54</v>
      </c>
      <c r="J699" s="2">
        <v>0.25</v>
      </c>
      <c r="K699" s="2">
        <v>1534.03</v>
      </c>
    </row>
    <row r="700" spans="1:11" x14ac:dyDescent="0.25">
      <c r="A700" s="22">
        <v>44845</v>
      </c>
      <c r="B700" s="27">
        <f>Movimientos_Actinver[[#This Row],[DATE]]</f>
        <v>44845</v>
      </c>
      <c r="C700" s="23">
        <v>0.61111111111111116</v>
      </c>
      <c r="D700" s="2" t="s">
        <v>1623</v>
      </c>
      <c r="E700" s="2" t="s">
        <v>1624</v>
      </c>
      <c r="F700" s="2">
        <v>1</v>
      </c>
      <c r="G700" s="2">
        <v>1540</v>
      </c>
      <c r="H700" s="2">
        <f>Movimientos_Actinver[[#This Row],[TITLES]]*Movimientos_Actinver[[#This Row],[VALUE]]</f>
        <v>1540</v>
      </c>
      <c r="I700" s="2">
        <v>1.54</v>
      </c>
      <c r="J700" s="2">
        <v>0.25</v>
      </c>
      <c r="K700" s="2">
        <v>1538.21</v>
      </c>
    </row>
    <row r="701" spans="1:11" x14ac:dyDescent="0.25">
      <c r="A701" s="22">
        <v>44845</v>
      </c>
      <c r="B701" s="27">
        <f>Movimientos_Actinver[[#This Row],[DATE]]</f>
        <v>44845</v>
      </c>
      <c r="C701" s="23">
        <v>0.61111111111111116</v>
      </c>
      <c r="D701" s="2" t="s">
        <v>1623</v>
      </c>
      <c r="E701" s="2" t="s">
        <v>1624</v>
      </c>
      <c r="F701" s="2">
        <v>40</v>
      </c>
      <c r="G701" s="2">
        <v>1537.21</v>
      </c>
      <c r="H701" s="2">
        <f>Movimientos_Actinver[[#This Row],[TITLES]]*Movimientos_Actinver[[#This Row],[VALUE]]</f>
        <v>61488.4</v>
      </c>
      <c r="I701" s="2">
        <v>61.49</v>
      </c>
      <c r="J701" s="2">
        <v>9.84</v>
      </c>
      <c r="K701" s="2">
        <v>61417.07</v>
      </c>
    </row>
    <row r="702" spans="1:11" x14ac:dyDescent="0.25">
      <c r="A702" s="22">
        <v>44845</v>
      </c>
      <c r="B702" s="27">
        <f>Movimientos_Actinver[[#This Row],[DATE]]</f>
        <v>44845</v>
      </c>
      <c r="C702" s="23">
        <v>0.61111111111111116</v>
      </c>
      <c r="D702" s="2" t="s">
        <v>1623</v>
      </c>
      <c r="E702" s="2" t="s">
        <v>1624</v>
      </c>
      <c r="F702" s="2">
        <v>304</v>
      </c>
      <c r="G702" s="2">
        <v>1540</v>
      </c>
      <c r="H702" s="2">
        <f>Movimientos_Actinver[[#This Row],[TITLES]]*Movimientos_Actinver[[#This Row],[VALUE]]</f>
        <v>468160</v>
      </c>
      <c r="I702" s="2">
        <v>468.16</v>
      </c>
      <c r="J702" s="2">
        <v>74.91</v>
      </c>
      <c r="K702" s="2">
        <v>467616.93</v>
      </c>
    </row>
    <row r="703" spans="1:11" x14ac:dyDescent="0.25">
      <c r="A703" s="22">
        <v>44845</v>
      </c>
      <c r="B703" s="27">
        <f>Movimientos_Actinver[[#This Row],[DATE]]</f>
        <v>44845</v>
      </c>
      <c r="C703" s="23">
        <v>0.61388888888888893</v>
      </c>
      <c r="D703" s="2" t="s">
        <v>1628</v>
      </c>
      <c r="E703" s="2" t="s">
        <v>1604</v>
      </c>
      <c r="F703" s="2">
        <v>3</v>
      </c>
      <c r="G703" s="2">
        <v>296.01</v>
      </c>
      <c r="H703" s="2">
        <f>Movimientos_Actinver[[#This Row],[TITLES]]*Movimientos_Actinver[[#This Row],[VALUE]]</f>
        <v>888.03</v>
      </c>
      <c r="I703" s="2">
        <v>0.89</v>
      </c>
      <c r="J703" s="2">
        <v>0.14000000000000001</v>
      </c>
      <c r="K703" s="2">
        <v>889.06</v>
      </c>
    </row>
    <row r="704" spans="1:11" x14ac:dyDescent="0.25">
      <c r="A704" s="22">
        <v>44846</v>
      </c>
      <c r="B704" s="27">
        <f>Movimientos_Actinver[[#This Row],[DATE]]</f>
        <v>44846</v>
      </c>
      <c r="C704" s="23">
        <v>0.4</v>
      </c>
      <c r="D704" s="2" t="s">
        <v>1623</v>
      </c>
      <c r="E704" s="2" t="s">
        <v>1604</v>
      </c>
      <c r="F704" s="2">
        <v>1</v>
      </c>
      <c r="G704" s="2">
        <v>1530.56</v>
      </c>
      <c r="H704" s="2">
        <f>Movimientos_Actinver[[#This Row],[TITLES]]*Movimientos_Actinver[[#This Row],[VALUE]]</f>
        <v>1530.56</v>
      </c>
      <c r="I704" s="2">
        <v>1.53</v>
      </c>
      <c r="J704" s="2">
        <v>0.24</v>
      </c>
      <c r="K704" s="2">
        <v>1532.34</v>
      </c>
    </row>
    <row r="705" spans="1:11" x14ac:dyDescent="0.25">
      <c r="A705" s="22">
        <v>44846</v>
      </c>
      <c r="B705" s="27">
        <f>Movimientos_Actinver[[#This Row],[DATE]]</f>
        <v>44846</v>
      </c>
      <c r="C705" s="23">
        <v>0.4</v>
      </c>
      <c r="D705" s="2" t="s">
        <v>1623</v>
      </c>
      <c r="E705" s="2" t="s">
        <v>1604</v>
      </c>
      <c r="F705" s="2">
        <v>1</v>
      </c>
      <c r="G705" s="2">
        <v>1535</v>
      </c>
      <c r="H705" s="2">
        <f>Movimientos_Actinver[[#This Row],[TITLES]]*Movimientos_Actinver[[#This Row],[VALUE]]</f>
        <v>1535</v>
      </c>
      <c r="I705" s="2">
        <v>1.54</v>
      </c>
      <c r="J705" s="2">
        <v>0.25</v>
      </c>
      <c r="K705" s="2">
        <v>1536.78</v>
      </c>
    </row>
    <row r="706" spans="1:11" x14ac:dyDescent="0.25">
      <c r="A706" s="22">
        <v>44846</v>
      </c>
      <c r="B706" s="27">
        <f>Movimientos_Actinver[[#This Row],[DATE]]</f>
        <v>44846</v>
      </c>
      <c r="C706" s="23">
        <v>0.4</v>
      </c>
      <c r="D706" s="2" t="s">
        <v>1623</v>
      </c>
      <c r="E706" s="2" t="s">
        <v>1604</v>
      </c>
      <c r="F706" s="2">
        <v>1</v>
      </c>
      <c r="G706" s="2">
        <v>1536</v>
      </c>
      <c r="H706" s="2">
        <f>Movimientos_Actinver[[#This Row],[TITLES]]*Movimientos_Actinver[[#This Row],[VALUE]]</f>
        <v>1536</v>
      </c>
      <c r="I706" s="2">
        <v>1.54</v>
      </c>
      <c r="J706" s="2">
        <v>0.25</v>
      </c>
      <c r="K706" s="2">
        <v>1537.78</v>
      </c>
    </row>
    <row r="707" spans="1:11" x14ac:dyDescent="0.25">
      <c r="A707" s="22">
        <v>44846</v>
      </c>
      <c r="B707" s="27">
        <f>Movimientos_Actinver[[#This Row],[DATE]]</f>
        <v>44846</v>
      </c>
      <c r="C707" s="23">
        <v>0.4</v>
      </c>
      <c r="D707" s="2" t="s">
        <v>1623</v>
      </c>
      <c r="E707" s="2" t="s">
        <v>1604</v>
      </c>
      <c r="F707" s="2">
        <v>1</v>
      </c>
      <c r="G707" s="2">
        <v>1553.71</v>
      </c>
      <c r="H707" s="2">
        <f>Movimientos_Actinver[[#This Row],[TITLES]]*Movimientos_Actinver[[#This Row],[VALUE]]</f>
        <v>1553.71</v>
      </c>
      <c r="I707" s="2">
        <v>1.55</v>
      </c>
      <c r="J707" s="2">
        <v>0.25</v>
      </c>
      <c r="K707" s="2">
        <v>1555.51</v>
      </c>
    </row>
    <row r="708" spans="1:11" x14ac:dyDescent="0.25">
      <c r="A708" s="22">
        <v>44846</v>
      </c>
      <c r="B708" s="27">
        <f>Movimientos_Actinver[[#This Row],[DATE]]</f>
        <v>44846</v>
      </c>
      <c r="C708" s="23">
        <v>0.4</v>
      </c>
      <c r="D708" s="2" t="s">
        <v>1623</v>
      </c>
      <c r="E708" s="2" t="s">
        <v>1604</v>
      </c>
      <c r="F708" s="2">
        <v>1</v>
      </c>
      <c r="G708" s="2">
        <v>1555.71</v>
      </c>
      <c r="H708" s="2">
        <f>Movimientos_Actinver[[#This Row],[TITLES]]*Movimientos_Actinver[[#This Row],[VALUE]]</f>
        <v>1555.71</v>
      </c>
      <c r="I708" s="2">
        <v>1.56</v>
      </c>
      <c r="J708" s="2">
        <v>0.25</v>
      </c>
      <c r="K708" s="2">
        <v>1557.51</v>
      </c>
    </row>
    <row r="709" spans="1:11" x14ac:dyDescent="0.25">
      <c r="A709" s="22">
        <v>44846</v>
      </c>
      <c r="B709" s="27">
        <f>Movimientos_Actinver[[#This Row],[DATE]]</f>
        <v>44846</v>
      </c>
      <c r="C709" s="23">
        <v>0.4</v>
      </c>
      <c r="D709" s="2" t="s">
        <v>1623</v>
      </c>
      <c r="E709" s="2" t="s">
        <v>1604</v>
      </c>
      <c r="F709" s="2">
        <v>1</v>
      </c>
      <c r="G709" s="2">
        <v>1558.19</v>
      </c>
      <c r="H709" s="2">
        <f>Movimientos_Actinver[[#This Row],[TITLES]]*Movimientos_Actinver[[#This Row],[VALUE]]</f>
        <v>1558.19</v>
      </c>
      <c r="I709" s="2">
        <v>1.56</v>
      </c>
      <c r="J709" s="2">
        <v>0.25</v>
      </c>
      <c r="K709" s="2">
        <v>1560</v>
      </c>
    </row>
    <row r="710" spans="1:11" x14ac:dyDescent="0.25">
      <c r="A710" s="22">
        <v>44846</v>
      </c>
      <c r="B710" s="27">
        <f>Movimientos_Actinver[[#This Row],[DATE]]</f>
        <v>44846</v>
      </c>
      <c r="C710" s="23">
        <v>0.4</v>
      </c>
      <c r="D710" s="2" t="s">
        <v>1623</v>
      </c>
      <c r="E710" s="2" t="s">
        <v>1604</v>
      </c>
      <c r="F710" s="2">
        <v>1</v>
      </c>
      <c r="G710" s="2">
        <v>1561.7</v>
      </c>
      <c r="H710" s="2">
        <f>Movimientos_Actinver[[#This Row],[TITLES]]*Movimientos_Actinver[[#This Row],[VALUE]]</f>
        <v>1561.7</v>
      </c>
      <c r="I710" s="2">
        <v>1.56</v>
      </c>
      <c r="J710" s="2">
        <v>0.25</v>
      </c>
      <c r="K710" s="2">
        <v>1563.51</v>
      </c>
    </row>
    <row r="711" spans="1:11" x14ac:dyDescent="0.25">
      <c r="A711" s="22">
        <v>44846</v>
      </c>
      <c r="B711" s="27">
        <f>Movimientos_Actinver[[#This Row],[DATE]]</f>
        <v>44846</v>
      </c>
      <c r="C711" s="23">
        <v>0.4</v>
      </c>
      <c r="D711" s="2" t="s">
        <v>1623</v>
      </c>
      <c r="E711" s="2" t="s">
        <v>1604</v>
      </c>
      <c r="F711" s="2">
        <v>2</v>
      </c>
      <c r="G711" s="2">
        <v>1532.56</v>
      </c>
      <c r="H711" s="2">
        <f>Movimientos_Actinver[[#This Row],[TITLES]]*Movimientos_Actinver[[#This Row],[VALUE]]</f>
        <v>3065.12</v>
      </c>
      <c r="I711" s="2">
        <v>3.07</v>
      </c>
      <c r="J711" s="2">
        <v>0.49</v>
      </c>
      <c r="K711" s="2">
        <v>3068.68</v>
      </c>
    </row>
    <row r="712" spans="1:11" x14ac:dyDescent="0.25">
      <c r="A712" s="22">
        <v>44846</v>
      </c>
      <c r="B712" s="27">
        <f>Movimientos_Actinver[[#This Row],[DATE]]</f>
        <v>44846</v>
      </c>
      <c r="C712" s="23">
        <v>0.4</v>
      </c>
      <c r="D712" s="2" t="s">
        <v>1623</v>
      </c>
      <c r="E712" s="2" t="s">
        <v>1604</v>
      </c>
      <c r="F712" s="2">
        <v>2</v>
      </c>
      <c r="G712" s="2">
        <v>1550.24</v>
      </c>
      <c r="H712" s="2">
        <f>Movimientos_Actinver[[#This Row],[TITLES]]*Movimientos_Actinver[[#This Row],[VALUE]]</f>
        <v>3100.48</v>
      </c>
      <c r="I712" s="2">
        <v>3.1</v>
      </c>
      <c r="J712" s="2">
        <v>0.5</v>
      </c>
      <c r="K712" s="2">
        <v>3104.08</v>
      </c>
    </row>
    <row r="713" spans="1:11" x14ac:dyDescent="0.25">
      <c r="A713" s="22">
        <v>44846</v>
      </c>
      <c r="B713" s="27">
        <f>Movimientos_Actinver[[#This Row],[DATE]]</f>
        <v>44846</v>
      </c>
      <c r="C713" s="23">
        <v>0.4</v>
      </c>
      <c r="D713" s="2" t="s">
        <v>1623</v>
      </c>
      <c r="E713" s="2" t="s">
        <v>1604</v>
      </c>
      <c r="F713" s="2">
        <v>2</v>
      </c>
      <c r="G713" s="2">
        <v>1555.71</v>
      </c>
      <c r="H713" s="2">
        <f>Movimientos_Actinver[[#This Row],[TITLES]]*Movimientos_Actinver[[#This Row],[VALUE]]</f>
        <v>3111.42</v>
      </c>
      <c r="I713" s="2">
        <v>3.11</v>
      </c>
      <c r="J713" s="2">
        <v>0.5</v>
      </c>
      <c r="K713" s="2">
        <v>3115.03</v>
      </c>
    </row>
    <row r="714" spans="1:11" x14ac:dyDescent="0.25">
      <c r="A714" s="22">
        <v>44846</v>
      </c>
      <c r="B714" s="27">
        <f>Movimientos_Actinver[[#This Row],[DATE]]</f>
        <v>44846</v>
      </c>
      <c r="C714" s="23">
        <v>0.4</v>
      </c>
      <c r="D714" s="2" t="s">
        <v>1623</v>
      </c>
      <c r="E714" s="2" t="s">
        <v>1604</v>
      </c>
      <c r="F714" s="2">
        <v>3</v>
      </c>
      <c r="G714" s="2">
        <v>1551</v>
      </c>
      <c r="H714" s="2">
        <f>Movimientos_Actinver[[#This Row],[TITLES]]*Movimientos_Actinver[[#This Row],[VALUE]]</f>
        <v>4653</v>
      </c>
      <c r="I714" s="2">
        <v>4.6500000000000004</v>
      </c>
      <c r="J714" s="2">
        <v>0.74</v>
      </c>
      <c r="K714" s="2">
        <v>4658.3999999999996</v>
      </c>
    </row>
    <row r="715" spans="1:11" x14ac:dyDescent="0.25">
      <c r="A715" s="22">
        <v>44846</v>
      </c>
      <c r="B715" s="27">
        <f>Movimientos_Actinver[[#This Row],[DATE]]</f>
        <v>44846</v>
      </c>
      <c r="C715" s="23">
        <v>0.4</v>
      </c>
      <c r="D715" s="2" t="s">
        <v>1623</v>
      </c>
      <c r="E715" s="2" t="s">
        <v>1604</v>
      </c>
      <c r="F715" s="2">
        <v>3</v>
      </c>
      <c r="G715" s="2">
        <v>1558.87</v>
      </c>
      <c r="H715" s="2">
        <f>Movimientos_Actinver[[#This Row],[TITLES]]*Movimientos_Actinver[[#This Row],[VALUE]]</f>
        <v>4676.6099999999997</v>
      </c>
      <c r="I715" s="2">
        <v>4.68</v>
      </c>
      <c r="J715" s="2">
        <v>0.75</v>
      </c>
      <c r="K715" s="2">
        <v>4682.03</v>
      </c>
    </row>
    <row r="716" spans="1:11" x14ac:dyDescent="0.25">
      <c r="A716" s="22">
        <v>44846</v>
      </c>
      <c r="B716" s="27">
        <f>Movimientos_Actinver[[#This Row],[DATE]]</f>
        <v>44846</v>
      </c>
      <c r="C716" s="23">
        <v>0.4</v>
      </c>
      <c r="D716" s="2" t="s">
        <v>1623</v>
      </c>
      <c r="E716" s="2" t="s">
        <v>1604</v>
      </c>
      <c r="F716" s="2">
        <v>10</v>
      </c>
      <c r="G716" s="2">
        <v>1530</v>
      </c>
      <c r="H716" s="2">
        <f>Movimientos_Actinver[[#This Row],[TITLES]]*Movimientos_Actinver[[#This Row],[VALUE]]</f>
        <v>15300</v>
      </c>
      <c r="I716" s="2">
        <v>15.3</v>
      </c>
      <c r="J716" s="2">
        <v>2.4500000000000002</v>
      </c>
      <c r="K716" s="2">
        <v>15317.75</v>
      </c>
    </row>
    <row r="717" spans="1:11" x14ac:dyDescent="0.25">
      <c r="A717" s="22">
        <v>44846</v>
      </c>
      <c r="B717" s="27">
        <f>Movimientos_Actinver[[#This Row],[DATE]]</f>
        <v>44846</v>
      </c>
      <c r="C717" s="23">
        <v>0.4</v>
      </c>
      <c r="D717" s="2" t="s">
        <v>1623</v>
      </c>
      <c r="E717" s="2" t="s">
        <v>1604</v>
      </c>
      <c r="F717" s="2">
        <v>10</v>
      </c>
      <c r="G717" s="2">
        <v>1540</v>
      </c>
      <c r="H717" s="2">
        <f>Movimientos_Actinver[[#This Row],[TITLES]]*Movimientos_Actinver[[#This Row],[VALUE]]</f>
        <v>15400</v>
      </c>
      <c r="I717" s="2">
        <v>15.4</v>
      </c>
      <c r="J717" s="2">
        <v>2.46</v>
      </c>
      <c r="K717" s="2">
        <v>15417.86</v>
      </c>
    </row>
    <row r="718" spans="1:11" x14ac:dyDescent="0.25">
      <c r="A718" s="22">
        <v>44846</v>
      </c>
      <c r="B718" s="27">
        <f>Movimientos_Actinver[[#This Row],[DATE]]</f>
        <v>44846</v>
      </c>
      <c r="C718" s="23">
        <v>0.4</v>
      </c>
      <c r="D718" s="2" t="s">
        <v>1623</v>
      </c>
      <c r="E718" s="2" t="s">
        <v>1604</v>
      </c>
      <c r="F718" s="2">
        <v>20</v>
      </c>
      <c r="G718" s="2">
        <v>1555.71</v>
      </c>
      <c r="H718" s="2">
        <f>Movimientos_Actinver[[#This Row],[TITLES]]*Movimientos_Actinver[[#This Row],[VALUE]]</f>
        <v>31114.2</v>
      </c>
      <c r="I718" s="2">
        <v>31.11</v>
      </c>
      <c r="J718" s="2">
        <v>4.9800000000000004</v>
      </c>
      <c r="K718" s="2">
        <v>31150.29</v>
      </c>
    </row>
    <row r="719" spans="1:11" x14ac:dyDescent="0.25">
      <c r="A719" s="22">
        <v>44847</v>
      </c>
      <c r="B719" s="27">
        <f>Movimientos_Actinver[[#This Row],[DATE]]</f>
        <v>44847</v>
      </c>
      <c r="C719" s="23">
        <v>0.39305555555555555</v>
      </c>
      <c r="D719" s="2" t="s">
        <v>1627</v>
      </c>
      <c r="E719" s="2" t="s">
        <v>1624</v>
      </c>
      <c r="F719" s="2">
        <v>50</v>
      </c>
      <c r="G719" s="2">
        <v>1210</v>
      </c>
      <c r="H719" s="2">
        <f>Movimientos_Actinver[[#This Row],[TITLES]]*Movimientos_Actinver[[#This Row],[VALUE]]</f>
        <v>60500</v>
      </c>
      <c r="I719" s="2">
        <v>60.5</v>
      </c>
      <c r="J719" s="2">
        <v>9.68</v>
      </c>
      <c r="K719" s="2">
        <v>60429.82</v>
      </c>
    </row>
    <row r="720" spans="1:11" x14ac:dyDescent="0.25">
      <c r="A720" s="22">
        <v>44847</v>
      </c>
      <c r="B720" s="27">
        <f>Movimientos_Actinver[[#This Row],[DATE]]</f>
        <v>44847</v>
      </c>
      <c r="C720" s="23">
        <v>0.39305555555555555</v>
      </c>
      <c r="D720" s="2" t="s">
        <v>1627</v>
      </c>
      <c r="E720" s="2" t="s">
        <v>1624</v>
      </c>
      <c r="F720" s="2">
        <v>50</v>
      </c>
      <c r="G720" s="2">
        <v>1210</v>
      </c>
      <c r="H720" s="2">
        <f>Movimientos_Actinver[[#This Row],[TITLES]]*Movimientos_Actinver[[#This Row],[VALUE]]</f>
        <v>60500</v>
      </c>
      <c r="I720" s="2">
        <v>60.5</v>
      </c>
      <c r="J720" s="2">
        <v>9.68</v>
      </c>
      <c r="K720" s="2">
        <v>60429.82</v>
      </c>
    </row>
    <row r="721" spans="1:11" x14ac:dyDescent="0.25">
      <c r="A721" s="22">
        <v>44847</v>
      </c>
      <c r="B721" s="27">
        <f>Movimientos_Actinver[[#This Row],[DATE]]</f>
        <v>44847</v>
      </c>
      <c r="C721" s="23">
        <v>0.39305555555555555</v>
      </c>
      <c r="D721" s="2" t="s">
        <v>1627</v>
      </c>
      <c r="E721" s="2" t="s">
        <v>1624</v>
      </c>
      <c r="F721" s="2">
        <v>200</v>
      </c>
      <c r="G721" s="2">
        <v>1210</v>
      </c>
      <c r="H721" s="2">
        <f>Movimientos_Actinver[[#This Row],[TITLES]]*Movimientos_Actinver[[#This Row],[VALUE]]</f>
        <v>242000</v>
      </c>
      <c r="I721" s="2">
        <v>242</v>
      </c>
      <c r="J721" s="2">
        <v>38.72</v>
      </c>
      <c r="K721" s="2">
        <v>241719.28</v>
      </c>
    </row>
    <row r="722" spans="1:11" x14ac:dyDescent="0.25">
      <c r="A722" s="22">
        <v>44847</v>
      </c>
      <c r="B722" s="27">
        <f>Movimientos_Actinver[[#This Row],[DATE]]</f>
        <v>44847</v>
      </c>
      <c r="C722" s="23">
        <v>0.40555555555555556</v>
      </c>
      <c r="D722" s="2" t="s">
        <v>1630</v>
      </c>
      <c r="E722" s="2" t="s">
        <v>1604</v>
      </c>
      <c r="F722" s="2">
        <v>500</v>
      </c>
      <c r="G722" s="2">
        <v>127.53</v>
      </c>
      <c r="H722" s="2">
        <f>Movimientos_Actinver[[#This Row],[TITLES]]*Movimientos_Actinver[[#This Row],[VALUE]]</f>
        <v>63765</v>
      </c>
      <c r="I722" s="2">
        <v>63.77</v>
      </c>
      <c r="J722" s="2">
        <v>10.199999999999999</v>
      </c>
      <c r="K722" s="2">
        <v>63838.97</v>
      </c>
    </row>
    <row r="723" spans="1:11" x14ac:dyDescent="0.25">
      <c r="A723" s="22">
        <v>44847</v>
      </c>
      <c r="B723" s="27">
        <f>Movimientos_Actinver[[#This Row],[DATE]]</f>
        <v>44847</v>
      </c>
      <c r="C723" s="23">
        <v>0.43125000000000002</v>
      </c>
      <c r="D723" s="2" t="s">
        <v>1630</v>
      </c>
      <c r="E723" s="2" t="s">
        <v>1604</v>
      </c>
      <c r="F723" s="2">
        <v>2</v>
      </c>
      <c r="G723" s="2">
        <v>162</v>
      </c>
      <c r="H723" s="2">
        <f>Movimientos_Actinver[[#This Row],[TITLES]]*Movimientos_Actinver[[#This Row],[VALUE]]</f>
        <v>324</v>
      </c>
      <c r="I723" s="2">
        <v>0.32</v>
      </c>
      <c r="J723" s="2">
        <v>0.05</v>
      </c>
      <c r="K723" s="2">
        <v>324.38</v>
      </c>
    </row>
    <row r="724" spans="1:11" x14ac:dyDescent="0.25">
      <c r="A724" s="22">
        <v>44847</v>
      </c>
      <c r="B724" s="27">
        <f>Movimientos_Actinver[[#This Row],[DATE]]</f>
        <v>44847</v>
      </c>
      <c r="C724" s="23">
        <v>0.43125000000000002</v>
      </c>
      <c r="D724" s="2" t="s">
        <v>1630</v>
      </c>
      <c r="E724" s="2" t="s">
        <v>1604</v>
      </c>
      <c r="F724" s="2">
        <v>10</v>
      </c>
      <c r="G724" s="2">
        <v>162</v>
      </c>
      <c r="H724" s="2">
        <f>Movimientos_Actinver[[#This Row],[TITLES]]*Movimientos_Actinver[[#This Row],[VALUE]]</f>
        <v>1620</v>
      </c>
      <c r="I724" s="2">
        <v>1.62</v>
      </c>
      <c r="J724" s="2">
        <v>0.26</v>
      </c>
      <c r="K724" s="2">
        <v>1621.88</v>
      </c>
    </row>
    <row r="725" spans="1:11" x14ac:dyDescent="0.25">
      <c r="A725" s="22">
        <v>44847</v>
      </c>
      <c r="B725" s="27">
        <f>Movimientos_Actinver[[#This Row],[DATE]]</f>
        <v>44847</v>
      </c>
      <c r="C725" s="23">
        <v>0.43125000000000002</v>
      </c>
      <c r="D725" s="2" t="s">
        <v>1630</v>
      </c>
      <c r="E725" s="2" t="s">
        <v>1604</v>
      </c>
      <c r="F725" s="2">
        <v>45</v>
      </c>
      <c r="G725" s="2">
        <v>162</v>
      </c>
      <c r="H725" s="2">
        <f>Movimientos_Actinver[[#This Row],[TITLES]]*Movimientos_Actinver[[#This Row],[VALUE]]</f>
        <v>7290</v>
      </c>
      <c r="I725" s="2">
        <v>7.29</v>
      </c>
      <c r="J725" s="2">
        <v>1.17</v>
      </c>
      <c r="K725" s="2">
        <v>7298.46</v>
      </c>
    </row>
    <row r="726" spans="1:11" x14ac:dyDescent="0.25">
      <c r="A726" s="22">
        <v>44847</v>
      </c>
      <c r="B726" s="27">
        <f>Movimientos_Actinver[[#This Row],[DATE]]</f>
        <v>44847</v>
      </c>
      <c r="C726" s="23">
        <v>0.43125000000000002</v>
      </c>
      <c r="D726" s="2" t="s">
        <v>1630</v>
      </c>
      <c r="E726" s="2" t="s">
        <v>1604</v>
      </c>
      <c r="F726" s="2">
        <v>80</v>
      </c>
      <c r="G726" s="2">
        <v>162.99</v>
      </c>
      <c r="H726" s="2">
        <f>Movimientos_Actinver[[#This Row],[TITLES]]*Movimientos_Actinver[[#This Row],[VALUE]]</f>
        <v>13039.2</v>
      </c>
      <c r="I726" s="2">
        <v>13.04</v>
      </c>
      <c r="J726" s="2">
        <v>2.09</v>
      </c>
      <c r="K726" s="2">
        <v>13054.33</v>
      </c>
    </row>
    <row r="727" spans="1:11" x14ac:dyDescent="0.25">
      <c r="A727" s="22">
        <v>44847</v>
      </c>
      <c r="B727" s="27">
        <f>Movimientos_Actinver[[#This Row],[DATE]]</f>
        <v>44847</v>
      </c>
      <c r="C727" s="23">
        <v>0.43125000000000002</v>
      </c>
      <c r="D727" s="2" t="s">
        <v>1630</v>
      </c>
      <c r="E727" s="2" t="s">
        <v>1604</v>
      </c>
      <c r="F727" s="2">
        <v>100</v>
      </c>
      <c r="G727" s="2">
        <v>162.99</v>
      </c>
      <c r="H727" s="2">
        <f>Movimientos_Actinver[[#This Row],[TITLES]]*Movimientos_Actinver[[#This Row],[VALUE]]</f>
        <v>16299</v>
      </c>
      <c r="I727" s="2">
        <v>16.3</v>
      </c>
      <c r="J727" s="2">
        <v>2.61</v>
      </c>
      <c r="K727" s="2">
        <v>16317.91</v>
      </c>
    </row>
    <row r="728" spans="1:11" x14ac:dyDescent="0.25">
      <c r="A728" s="22">
        <v>44847</v>
      </c>
      <c r="B728" s="27">
        <f>Movimientos_Actinver[[#This Row],[DATE]]</f>
        <v>44847</v>
      </c>
      <c r="C728" s="23">
        <v>0.43125000000000002</v>
      </c>
      <c r="D728" s="2" t="s">
        <v>1630</v>
      </c>
      <c r="E728" s="2" t="s">
        <v>1604</v>
      </c>
      <c r="F728" s="2">
        <v>2163</v>
      </c>
      <c r="G728" s="2">
        <v>162.99</v>
      </c>
      <c r="H728" s="2">
        <f>Movimientos_Actinver[[#This Row],[TITLES]]*Movimientos_Actinver[[#This Row],[VALUE]]</f>
        <v>352547.37</v>
      </c>
      <c r="I728" s="2">
        <v>352.55</v>
      </c>
      <c r="J728" s="2">
        <v>56.41</v>
      </c>
      <c r="K728" s="2">
        <v>352956.32</v>
      </c>
    </row>
    <row r="729" spans="1:11" x14ac:dyDescent="0.25">
      <c r="A729" s="22">
        <v>44847</v>
      </c>
      <c r="B729" s="27">
        <f>Movimientos_Actinver[[#This Row],[DATE]]</f>
        <v>44847</v>
      </c>
      <c r="C729" s="23">
        <v>0.45</v>
      </c>
      <c r="D729" s="2" t="s">
        <v>1610</v>
      </c>
      <c r="E729" s="2" t="s">
        <v>1604</v>
      </c>
      <c r="F729" s="2">
        <v>1</v>
      </c>
      <c r="G729" s="2">
        <v>377</v>
      </c>
      <c r="H729" s="2">
        <f>Movimientos_Actinver[[#This Row],[TITLES]]*Movimientos_Actinver[[#This Row],[VALUE]]</f>
        <v>377</v>
      </c>
      <c r="I729" s="2">
        <v>0.38</v>
      </c>
      <c r="J729" s="2">
        <v>0.06</v>
      </c>
      <c r="K729" s="2">
        <v>377.44</v>
      </c>
    </row>
    <row r="730" spans="1:11" x14ac:dyDescent="0.25">
      <c r="A730" s="22">
        <v>44847</v>
      </c>
      <c r="B730" s="27">
        <f>Movimientos_Actinver[[#This Row],[DATE]]</f>
        <v>44847</v>
      </c>
      <c r="C730" s="23">
        <v>0.45</v>
      </c>
      <c r="D730" s="2" t="s">
        <v>1610</v>
      </c>
      <c r="E730" s="2" t="s">
        <v>1604</v>
      </c>
      <c r="F730" s="2">
        <v>20</v>
      </c>
      <c r="G730" s="2">
        <v>375.12</v>
      </c>
      <c r="H730" s="2">
        <f>Movimientos_Actinver[[#This Row],[TITLES]]*Movimientos_Actinver[[#This Row],[VALUE]]</f>
        <v>7502.4</v>
      </c>
      <c r="I730" s="2">
        <v>7.5</v>
      </c>
      <c r="J730" s="2">
        <v>1.2</v>
      </c>
      <c r="K730" s="2">
        <v>7511.1</v>
      </c>
    </row>
    <row r="731" spans="1:11" x14ac:dyDescent="0.25">
      <c r="A731" s="22">
        <v>44847</v>
      </c>
      <c r="B731" s="27">
        <f>Movimientos_Actinver[[#This Row],[DATE]]</f>
        <v>44847</v>
      </c>
      <c r="C731" s="23">
        <v>0.45</v>
      </c>
      <c r="D731" s="2" t="s">
        <v>1610</v>
      </c>
      <c r="E731" s="2" t="s">
        <v>1604</v>
      </c>
      <c r="F731" s="2">
        <v>71</v>
      </c>
      <c r="G731" s="2">
        <v>377</v>
      </c>
      <c r="H731" s="2">
        <f>Movimientos_Actinver[[#This Row],[TITLES]]*Movimientos_Actinver[[#This Row],[VALUE]]</f>
        <v>26767</v>
      </c>
      <c r="I731" s="2">
        <v>26.77</v>
      </c>
      <c r="J731" s="2">
        <v>4.28</v>
      </c>
      <c r="K731" s="2">
        <v>26798.05</v>
      </c>
    </row>
    <row r="732" spans="1:11" x14ac:dyDescent="0.25">
      <c r="A732" s="22">
        <v>44847</v>
      </c>
      <c r="B732" s="27">
        <f>Movimientos_Actinver[[#This Row],[DATE]]</f>
        <v>44847</v>
      </c>
      <c r="C732" s="23">
        <v>0.45</v>
      </c>
      <c r="D732" s="2" t="s">
        <v>1610</v>
      </c>
      <c r="E732" s="2" t="s">
        <v>1604</v>
      </c>
      <c r="F732" s="2">
        <v>908</v>
      </c>
      <c r="G732" s="2">
        <v>375.12</v>
      </c>
      <c r="H732" s="2">
        <f>Movimientos_Actinver[[#This Row],[TITLES]]*Movimientos_Actinver[[#This Row],[VALUE]]</f>
        <v>340608.96</v>
      </c>
      <c r="I732" s="2">
        <v>340.61</v>
      </c>
      <c r="J732" s="2">
        <v>54.5</v>
      </c>
      <c r="K732" s="2">
        <v>341004.07</v>
      </c>
    </row>
    <row r="733" spans="1:11" x14ac:dyDescent="0.25">
      <c r="A733" s="22">
        <v>44847</v>
      </c>
      <c r="B733" s="27">
        <f>Movimientos_Actinver[[#This Row],[DATE]]</f>
        <v>44847</v>
      </c>
      <c r="C733" s="23">
        <v>0.45069444444444445</v>
      </c>
      <c r="D733" s="2" t="s">
        <v>1623</v>
      </c>
      <c r="E733" s="2" t="s">
        <v>1624</v>
      </c>
      <c r="F733" s="2">
        <v>1</v>
      </c>
      <c r="G733" s="2">
        <v>1405</v>
      </c>
      <c r="H733" s="2">
        <f>Movimientos_Actinver[[#This Row],[TITLES]]*Movimientos_Actinver[[#This Row],[VALUE]]</f>
        <v>1405</v>
      </c>
      <c r="I733" s="2">
        <v>1.41</v>
      </c>
      <c r="J733" s="2">
        <v>0.22</v>
      </c>
      <c r="K733" s="2">
        <v>1403.37</v>
      </c>
    </row>
    <row r="734" spans="1:11" x14ac:dyDescent="0.25">
      <c r="A734" s="22">
        <v>44847</v>
      </c>
      <c r="B734" s="27">
        <f>Movimientos_Actinver[[#This Row],[DATE]]</f>
        <v>44847</v>
      </c>
      <c r="C734" s="23">
        <v>0.45069444444444445</v>
      </c>
      <c r="D734" s="2" t="s">
        <v>1623</v>
      </c>
      <c r="E734" s="2" t="s">
        <v>1624</v>
      </c>
      <c r="F734" s="2">
        <v>1</v>
      </c>
      <c r="G734" s="2">
        <v>1419</v>
      </c>
      <c r="H734" s="2">
        <f>Movimientos_Actinver[[#This Row],[TITLES]]*Movimientos_Actinver[[#This Row],[VALUE]]</f>
        <v>1419</v>
      </c>
      <c r="I734" s="2">
        <v>1.42</v>
      </c>
      <c r="J734" s="2">
        <v>0.23</v>
      </c>
      <c r="K734" s="2">
        <v>1417.35</v>
      </c>
    </row>
    <row r="735" spans="1:11" x14ac:dyDescent="0.25">
      <c r="A735" s="22">
        <v>44847</v>
      </c>
      <c r="B735" s="27">
        <f>Movimientos_Actinver[[#This Row],[DATE]]</f>
        <v>44847</v>
      </c>
      <c r="C735" s="23">
        <v>0.45069444444444445</v>
      </c>
      <c r="D735" s="2" t="s">
        <v>1623</v>
      </c>
      <c r="E735" s="2" t="s">
        <v>1624</v>
      </c>
      <c r="F735" s="2">
        <v>2</v>
      </c>
      <c r="G735" s="2">
        <v>1405</v>
      </c>
      <c r="H735" s="2">
        <f>Movimientos_Actinver[[#This Row],[TITLES]]*Movimientos_Actinver[[#This Row],[VALUE]]</f>
        <v>2810</v>
      </c>
      <c r="I735" s="2">
        <v>2.81</v>
      </c>
      <c r="J735" s="2">
        <v>0.45</v>
      </c>
      <c r="K735" s="2">
        <v>2806.74</v>
      </c>
    </row>
    <row r="736" spans="1:11" x14ac:dyDescent="0.25">
      <c r="A736" s="22">
        <v>44847</v>
      </c>
      <c r="B736" s="27">
        <f>Movimientos_Actinver[[#This Row],[DATE]]</f>
        <v>44847</v>
      </c>
      <c r="C736" s="23">
        <v>0.45069444444444445</v>
      </c>
      <c r="D736" s="2" t="s">
        <v>1623</v>
      </c>
      <c r="E736" s="2" t="s">
        <v>1624</v>
      </c>
      <c r="F736" s="2">
        <v>6</v>
      </c>
      <c r="G736" s="2">
        <v>1410</v>
      </c>
      <c r="H736" s="2">
        <f>Movimientos_Actinver[[#This Row],[TITLES]]*Movimientos_Actinver[[#This Row],[VALUE]]</f>
        <v>8460</v>
      </c>
      <c r="I736" s="2">
        <v>8.4600000000000009</v>
      </c>
      <c r="J736" s="2">
        <v>1.35</v>
      </c>
      <c r="K736" s="2">
        <v>8450.19</v>
      </c>
    </row>
    <row r="737" spans="1:11" x14ac:dyDescent="0.25">
      <c r="A737" s="22">
        <v>44847</v>
      </c>
      <c r="B737" s="27">
        <f>Movimientos_Actinver[[#This Row],[DATE]]</f>
        <v>44847</v>
      </c>
      <c r="C737" s="23">
        <v>0.45069444444444445</v>
      </c>
      <c r="D737" s="2" t="s">
        <v>1623</v>
      </c>
      <c r="E737" s="2" t="s">
        <v>1624</v>
      </c>
      <c r="F737" s="2">
        <v>10</v>
      </c>
      <c r="G737" s="2">
        <v>1405</v>
      </c>
      <c r="H737" s="2">
        <f>Movimientos_Actinver[[#This Row],[TITLES]]*Movimientos_Actinver[[#This Row],[VALUE]]</f>
        <v>14050</v>
      </c>
      <c r="I737" s="2">
        <v>14.05</v>
      </c>
      <c r="J737" s="2">
        <v>2.25</v>
      </c>
      <c r="K737" s="2">
        <v>14033.7</v>
      </c>
    </row>
    <row r="738" spans="1:11" x14ac:dyDescent="0.25">
      <c r="A738" s="22">
        <v>44847</v>
      </c>
      <c r="B738" s="27">
        <f>Movimientos_Actinver[[#This Row],[DATE]]</f>
        <v>44847</v>
      </c>
      <c r="C738" s="23">
        <v>0.45069444444444445</v>
      </c>
      <c r="D738" s="2" t="s">
        <v>1623</v>
      </c>
      <c r="E738" s="2" t="s">
        <v>1624</v>
      </c>
      <c r="F738" s="2">
        <v>39</v>
      </c>
      <c r="G738" s="2">
        <v>1429.99</v>
      </c>
      <c r="H738" s="2">
        <f>Movimientos_Actinver[[#This Row],[TITLES]]*Movimientos_Actinver[[#This Row],[VALUE]]</f>
        <v>55769.61</v>
      </c>
      <c r="I738" s="2">
        <v>55.77</v>
      </c>
      <c r="J738" s="2">
        <v>8.92</v>
      </c>
      <c r="K738" s="2">
        <v>55704.92</v>
      </c>
    </row>
    <row r="739" spans="1:11" x14ac:dyDescent="0.25">
      <c r="A739" s="22">
        <v>44847</v>
      </c>
      <c r="B739" s="27">
        <f>Movimientos_Actinver[[#This Row],[DATE]]</f>
        <v>44847</v>
      </c>
      <c r="C739" s="23">
        <v>0.4597222222222222</v>
      </c>
      <c r="D739" s="2" t="s">
        <v>1627</v>
      </c>
      <c r="E739" s="2" t="s">
        <v>1624</v>
      </c>
      <c r="F739" s="2">
        <v>33</v>
      </c>
      <c r="G739" s="2">
        <v>1092</v>
      </c>
      <c r="H739" s="2">
        <f>Movimientos_Actinver[[#This Row],[TITLES]]*Movimientos_Actinver[[#This Row],[VALUE]]</f>
        <v>36036</v>
      </c>
      <c r="I739" s="2">
        <v>36.04</v>
      </c>
      <c r="J739" s="2">
        <v>5.77</v>
      </c>
      <c r="K739" s="2">
        <v>35994.199999999997</v>
      </c>
    </row>
    <row r="740" spans="1:11" x14ac:dyDescent="0.25">
      <c r="A740" s="22">
        <v>44847</v>
      </c>
      <c r="B740" s="27">
        <f>Movimientos_Actinver[[#This Row],[DATE]]</f>
        <v>44847</v>
      </c>
      <c r="C740" s="23">
        <v>0.4597222222222222</v>
      </c>
      <c r="D740" s="2" t="s">
        <v>1627</v>
      </c>
      <c r="E740" s="2" t="s">
        <v>1624</v>
      </c>
      <c r="F740" s="2">
        <v>77</v>
      </c>
      <c r="G740" s="2">
        <v>1092</v>
      </c>
      <c r="H740" s="2">
        <f>Movimientos_Actinver[[#This Row],[TITLES]]*Movimientos_Actinver[[#This Row],[VALUE]]</f>
        <v>84084</v>
      </c>
      <c r="I740" s="2">
        <v>84.08</v>
      </c>
      <c r="J740" s="2">
        <v>13.45</v>
      </c>
      <c r="K740" s="2">
        <v>83986.46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627A-3446-445C-AC92-3E6371DC8290}">
  <dimension ref="A2:E85"/>
  <sheetViews>
    <sheetView workbookViewId="0">
      <selection activeCell="B9" sqref="B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8" bestFit="1" customWidth="1"/>
    <col min="4" max="4" width="12" bestFit="1" customWidth="1"/>
    <col min="5" max="5" width="12.5703125" bestFit="1" customWidth="1"/>
    <col min="6" max="6" width="3.5703125" bestFit="1" customWidth="1"/>
    <col min="7" max="7" width="12.5703125" bestFit="1" customWidth="1"/>
    <col min="8" max="8" width="14.140625" bestFit="1" customWidth="1"/>
    <col min="9" max="32" width="3.5703125" bestFit="1" customWidth="1"/>
    <col min="33" max="33" width="12.5703125" bestFit="1" customWidth="1"/>
    <col min="34" max="41" width="9.5703125" bestFit="1" customWidth="1"/>
    <col min="42" max="42" width="12.5703125" bestFit="1" customWidth="1"/>
    <col min="43" max="43" width="9.7109375" bestFit="1" customWidth="1"/>
    <col min="44" max="44" width="12.7109375" bestFit="1" customWidth="1"/>
    <col min="45" max="45" width="9.7109375" bestFit="1" customWidth="1"/>
    <col min="46" max="46" width="12.7109375" bestFit="1" customWidth="1"/>
    <col min="47" max="51" width="9.7109375" bestFit="1" customWidth="1"/>
    <col min="52" max="52" width="12.7109375" bestFit="1" customWidth="1"/>
    <col min="53" max="53" width="12.5703125" bestFit="1" customWidth="1"/>
  </cols>
  <sheetData>
    <row r="2" spans="1:5" x14ac:dyDescent="0.25">
      <c r="A2" s="24" t="s">
        <v>1632</v>
      </c>
      <c r="B2" s="24" t="s">
        <v>1635</v>
      </c>
    </row>
    <row r="3" spans="1:5" x14ac:dyDescent="0.25">
      <c r="A3" s="24" t="s">
        <v>1633</v>
      </c>
      <c r="B3" t="s">
        <v>1604</v>
      </c>
      <c r="C3" t="s">
        <v>1</v>
      </c>
      <c r="D3" t="s">
        <v>1624</v>
      </c>
      <c r="E3" t="s">
        <v>1634</v>
      </c>
    </row>
    <row r="4" spans="1:5" x14ac:dyDescent="0.25">
      <c r="A4" s="26" t="s">
        <v>1623</v>
      </c>
      <c r="B4" s="2">
        <v>4983340.6200000029</v>
      </c>
      <c r="C4" s="2"/>
      <c r="D4" s="2">
        <v>6099581.540000001</v>
      </c>
      <c r="E4" s="2">
        <v>11082922.160000004</v>
      </c>
    </row>
    <row r="5" spans="1:5" x14ac:dyDescent="0.25">
      <c r="A5" s="26" t="s">
        <v>1627</v>
      </c>
      <c r="B5" s="2">
        <v>4009147.94</v>
      </c>
      <c r="C5" s="2"/>
      <c r="D5" s="2">
        <v>4390484</v>
      </c>
      <c r="E5" s="2">
        <v>8399631.9399999995</v>
      </c>
    </row>
    <row r="6" spans="1:5" x14ac:dyDescent="0.25">
      <c r="A6" s="26" t="s">
        <v>1630</v>
      </c>
      <c r="B6" s="2">
        <v>3184191.99</v>
      </c>
      <c r="C6" s="2"/>
      <c r="D6" s="2"/>
      <c r="E6" s="2">
        <v>3184191.99</v>
      </c>
    </row>
    <row r="7" spans="1:5" x14ac:dyDescent="0.25">
      <c r="A7" s="26" t="s">
        <v>1610</v>
      </c>
      <c r="B7" s="2">
        <v>3098411.5199999996</v>
      </c>
      <c r="C7" s="2"/>
      <c r="D7" s="2"/>
      <c r="E7" s="2">
        <v>3098411.5199999996</v>
      </c>
    </row>
    <row r="8" spans="1:5" x14ac:dyDescent="0.25">
      <c r="A8" s="26" t="s">
        <v>1626</v>
      </c>
      <c r="B8" s="2">
        <v>1135037.8599999999</v>
      </c>
      <c r="C8" s="2"/>
      <c r="D8" s="2">
        <v>1134040.3799999999</v>
      </c>
      <c r="E8" s="2">
        <v>2269078.2399999998</v>
      </c>
    </row>
    <row r="9" spans="1:5" x14ac:dyDescent="0.25">
      <c r="A9" s="26" t="s">
        <v>1609</v>
      </c>
      <c r="B9" s="2">
        <v>485659.66</v>
      </c>
      <c r="C9" s="2"/>
      <c r="D9" s="2"/>
      <c r="E9" s="2">
        <v>485659.66</v>
      </c>
    </row>
    <row r="10" spans="1:5" x14ac:dyDescent="0.25">
      <c r="A10" s="26" t="s">
        <v>1629</v>
      </c>
      <c r="B10" s="2">
        <v>139198.84999999998</v>
      </c>
      <c r="C10" s="2"/>
      <c r="D10" s="2"/>
      <c r="E10" s="2">
        <v>139198.84999999998</v>
      </c>
    </row>
    <row r="11" spans="1:5" x14ac:dyDescent="0.25">
      <c r="A11" s="26" t="s">
        <v>1628</v>
      </c>
      <c r="B11" s="2">
        <v>138771.71</v>
      </c>
      <c r="C11" s="2"/>
      <c r="D11" s="2"/>
      <c r="E11" s="2">
        <v>138771.71</v>
      </c>
    </row>
    <row r="12" spans="1:5" x14ac:dyDescent="0.25">
      <c r="A12" s="26" t="s">
        <v>1625</v>
      </c>
      <c r="B12" s="2">
        <v>53625.46</v>
      </c>
      <c r="C12" s="2"/>
      <c r="D12" s="2">
        <v>54853.62</v>
      </c>
      <c r="E12" s="2">
        <v>108479.08</v>
      </c>
    </row>
    <row r="13" spans="1:5" x14ac:dyDescent="0.25">
      <c r="A13" s="26" t="s">
        <v>1612</v>
      </c>
      <c r="B13" s="2">
        <v>37680</v>
      </c>
      <c r="C13" s="2"/>
      <c r="D13" s="2"/>
      <c r="E13" s="2">
        <v>37680</v>
      </c>
    </row>
    <row r="14" spans="1:5" x14ac:dyDescent="0.25">
      <c r="A14" s="26" t="s">
        <v>1611</v>
      </c>
      <c r="B14" s="2">
        <v>2160.0300000000002</v>
      </c>
      <c r="C14" s="2"/>
      <c r="D14" s="2"/>
      <c r="E14" s="2">
        <v>2160.0300000000002</v>
      </c>
    </row>
    <row r="15" spans="1:5" x14ac:dyDescent="0.25">
      <c r="A15" s="26" t="s">
        <v>1607</v>
      </c>
      <c r="B15" s="2">
        <v>851.01</v>
      </c>
      <c r="C15" s="2"/>
      <c r="D15" s="2"/>
      <c r="E15" s="2">
        <v>851.01</v>
      </c>
    </row>
    <row r="16" spans="1:5" x14ac:dyDescent="0.25">
      <c r="A16" s="26" t="s">
        <v>1605</v>
      </c>
      <c r="B16" s="2">
        <v>105.6</v>
      </c>
      <c r="C16" s="2"/>
      <c r="D16" s="2"/>
      <c r="E16" s="2">
        <v>105.6</v>
      </c>
    </row>
    <row r="17" spans="1:5" x14ac:dyDescent="0.25">
      <c r="A17" s="26" t="s">
        <v>1608</v>
      </c>
      <c r="B17" s="2">
        <v>91.38</v>
      </c>
      <c r="C17" s="2"/>
      <c r="D17" s="2"/>
      <c r="E17" s="2">
        <v>91.38</v>
      </c>
    </row>
    <row r="18" spans="1:5" x14ac:dyDescent="0.25">
      <c r="A18" s="26" t="s">
        <v>1603</v>
      </c>
      <c r="B18" s="2">
        <v>66.72</v>
      </c>
      <c r="C18" s="2"/>
      <c r="D18" s="2"/>
      <c r="E18" s="2">
        <v>66.72</v>
      </c>
    </row>
    <row r="19" spans="1:5" x14ac:dyDescent="0.25">
      <c r="A19" s="26" t="s">
        <v>1614</v>
      </c>
      <c r="B19" s="2">
        <v>51.34</v>
      </c>
      <c r="C19" s="2"/>
      <c r="D19" s="2"/>
      <c r="E19" s="2">
        <v>51.34</v>
      </c>
    </row>
    <row r="20" spans="1:5" x14ac:dyDescent="0.25">
      <c r="A20" s="26" t="s">
        <v>1606</v>
      </c>
      <c r="B20" s="2">
        <v>18.16</v>
      </c>
      <c r="C20" s="2"/>
      <c r="D20" s="2"/>
      <c r="E20" s="2">
        <v>18.16</v>
      </c>
    </row>
    <row r="21" spans="1:5" x14ac:dyDescent="0.25">
      <c r="A21" s="26" t="s">
        <v>1615</v>
      </c>
      <c r="B21" s="2">
        <v>17.027999999999999</v>
      </c>
      <c r="C21" s="2"/>
      <c r="D21" s="2"/>
      <c r="E21" s="2">
        <v>17.027999999999999</v>
      </c>
    </row>
    <row r="22" spans="1:5" x14ac:dyDescent="0.25">
      <c r="A22" s="26" t="s">
        <v>1620</v>
      </c>
      <c r="B22" s="2">
        <v>12.2</v>
      </c>
      <c r="C22" s="2"/>
      <c r="D22" s="2"/>
      <c r="E22" s="2">
        <v>12.2</v>
      </c>
    </row>
    <row r="23" spans="1:5" x14ac:dyDescent="0.25">
      <c r="A23" s="26" t="s">
        <v>1617</v>
      </c>
      <c r="B23" s="2">
        <v>11.47</v>
      </c>
      <c r="C23" s="2"/>
      <c r="D23" s="2"/>
      <c r="E23" s="2">
        <v>11.47</v>
      </c>
    </row>
    <row r="24" spans="1:5" x14ac:dyDescent="0.25">
      <c r="A24" s="26" t="s">
        <v>1619</v>
      </c>
      <c r="B24" s="2">
        <v>6.72</v>
      </c>
      <c r="C24" s="2"/>
      <c r="D24" s="2"/>
      <c r="E24" s="2">
        <v>6.72</v>
      </c>
    </row>
    <row r="25" spans="1:5" x14ac:dyDescent="0.25">
      <c r="A25" s="26" t="s">
        <v>1618</v>
      </c>
      <c r="B25" s="2">
        <v>5.9980000000000002</v>
      </c>
      <c r="C25" s="2"/>
      <c r="D25" s="2"/>
      <c r="E25" s="2">
        <v>5.9980000000000002</v>
      </c>
    </row>
    <row r="26" spans="1:5" x14ac:dyDescent="0.25">
      <c r="A26" s="26" t="s">
        <v>1613</v>
      </c>
      <c r="B26" s="2">
        <v>2.5</v>
      </c>
      <c r="C26" s="2"/>
      <c r="D26" s="2"/>
      <c r="E26" s="2">
        <v>2.5</v>
      </c>
    </row>
    <row r="27" spans="1:5" x14ac:dyDescent="0.25">
      <c r="A27" s="26" t="s">
        <v>1616</v>
      </c>
      <c r="B27" s="2">
        <v>1.6600000000000001</v>
      </c>
      <c r="C27" s="2"/>
      <c r="D27" s="2"/>
      <c r="E27" s="2">
        <v>1.6600000000000001</v>
      </c>
    </row>
    <row r="28" spans="1:5" x14ac:dyDescent="0.25">
      <c r="A28" s="26" t="s">
        <v>1621</v>
      </c>
      <c r="B28" s="2">
        <v>1.24</v>
      </c>
      <c r="C28" s="2"/>
      <c r="D28" s="2"/>
      <c r="E28" s="2">
        <v>1.24</v>
      </c>
    </row>
    <row r="29" spans="1:5" x14ac:dyDescent="0.25">
      <c r="A29" s="26" t="s">
        <v>1622</v>
      </c>
      <c r="B29" s="2"/>
      <c r="C29" s="2">
        <v>0</v>
      </c>
      <c r="D29" s="2"/>
      <c r="E29" s="2">
        <v>0</v>
      </c>
    </row>
    <row r="30" spans="1:5" x14ac:dyDescent="0.25">
      <c r="A30" s="26" t="s">
        <v>1634</v>
      </c>
      <c r="B30" s="2">
        <v>17268468.666000001</v>
      </c>
      <c r="C30" s="2">
        <v>0</v>
      </c>
      <c r="D30" s="2">
        <v>11678959.540000001</v>
      </c>
      <c r="E30" s="2">
        <v>28947428.206000004</v>
      </c>
    </row>
    <row r="32" spans="1:5" x14ac:dyDescent="0.25">
      <c r="A32" s="24" t="s">
        <v>1595</v>
      </c>
      <c r="B32" t="s">
        <v>1637</v>
      </c>
    </row>
    <row r="33" spans="1:2" x14ac:dyDescent="0.25">
      <c r="A33" s="25">
        <v>0.39999999999999997</v>
      </c>
      <c r="B33" s="2">
        <v>105</v>
      </c>
    </row>
    <row r="34" spans="1:2" x14ac:dyDescent="0.25">
      <c r="A34" s="25">
        <v>0.43888888888888888</v>
      </c>
      <c r="B34" s="2">
        <v>63</v>
      </c>
    </row>
    <row r="35" spans="1:2" x14ac:dyDescent="0.25">
      <c r="A35" s="25">
        <v>0.36249999999999999</v>
      </c>
      <c r="B35" s="2">
        <v>50</v>
      </c>
    </row>
    <row r="36" spans="1:2" x14ac:dyDescent="0.25">
      <c r="A36" s="25">
        <v>0.4375</v>
      </c>
      <c r="B36" s="2">
        <v>49</v>
      </c>
    </row>
    <row r="37" spans="1:2" x14ac:dyDescent="0.25">
      <c r="A37" s="25">
        <v>0.45069444444444445</v>
      </c>
      <c r="B37" s="2">
        <v>42</v>
      </c>
    </row>
    <row r="38" spans="1:2" x14ac:dyDescent="0.25">
      <c r="A38" s="25">
        <v>0.49027777777777781</v>
      </c>
      <c r="B38" s="2">
        <v>42</v>
      </c>
    </row>
    <row r="39" spans="1:2" x14ac:dyDescent="0.25">
      <c r="A39" s="25">
        <v>0.43124999999999997</v>
      </c>
      <c r="B39" s="2">
        <v>42</v>
      </c>
    </row>
    <row r="40" spans="1:2" x14ac:dyDescent="0.25">
      <c r="A40" s="25">
        <v>0.45</v>
      </c>
      <c r="B40" s="2">
        <v>28</v>
      </c>
    </row>
    <row r="41" spans="1:2" x14ac:dyDescent="0.25">
      <c r="A41" s="25">
        <v>0.61111111111111105</v>
      </c>
      <c r="B41" s="2">
        <v>28</v>
      </c>
    </row>
    <row r="42" spans="1:2" x14ac:dyDescent="0.25">
      <c r="A42" s="25">
        <v>0.37083333333333335</v>
      </c>
      <c r="B42" s="2">
        <v>28</v>
      </c>
    </row>
    <row r="43" spans="1:2" x14ac:dyDescent="0.25">
      <c r="A43" s="25">
        <v>0.4381944444444445</v>
      </c>
      <c r="B43" s="2">
        <v>28</v>
      </c>
    </row>
    <row r="44" spans="1:2" x14ac:dyDescent="0.25">
      <c r="A44" s="25">
        <v>0.4145833333333333</v>
      </c>
      <c r="B44" s="2">
        <v>26</v>
      </c>
    </row>
    <row r="45" spans="1:2" x14ac:dyDescent="0.25">
      <c r="A45" s="25">
        <v>0.39305555555555555</v>
      </c>
      <c r="B45" s="2">
        <v>21</v>
      </c>
    </row>
    <row r="46" spans="1:2" x14ac:dyDescent="0.25">
      <c r="A46" s="25">
        <v>0.38611111111111113</v>
      </c>
      <c r="B46" s="2">
        <v>21</v>
      </c>
    </row>
    <row r="47" spans="1:2" x14ac:dyDescent="0.25">
      <c r="A47" s="25">
        <v>0.35486111111111113</v>
      </c>
      <c r="B47" s="2">
        <v>20</v>
      </c>
    </row>
    <row r="48" spans="1:2" x14ac:dyDescent="0.25">
      <c r="A48" s="25">
        <v>0.3611111111111111</v>
      </c>
      <c r="B48" s="2">
        <v>14</v>
      </c>
    </row>
    <row r="49" spans="1:2" x14ac:dyDescent="0.25">
      <c r="A49" s="25">
        <v>0.4597222222222222</v>
      </c>
      <c r="B49" s="2">
        <v>14</v>
      </c>
    </row>
    <row r="50" spans="1:2" x14ac:dyDescent="0.25">
      <c r="A50" s="25">
        <v>0.35972222222222222</v>
      </c>
      <c r="B50" s="2">
        <v>12</v>
      </c>
    </row>
    <row r="51" spans="1:2" x14ac:dyDescent="0.25">
      <c r="A51" s="25">
        <v>0.36041666666666666</v>
      </c>
      <c r="B51" s="2">
        <v>11</v>
      </c>
    </row>
    <row r="52" spans="1:2" x14ac:dyDescent="0.25">
      <c r="A52" s="25">
        <v>0.60486111111111118</v>
      </c>
      <c r="B52" s="2">
        <v>8</v>
      </c>
    </row>
    <row r="53" spans="1:2" x14ac:dyDescent="0.25">
      <c r="A53" s="25">
        <v>0.4055555555555555</v>
      </c>
      <c r="B53" s="2">
        <v>7</v>
      </c>
    </row>
    <row r="54" spans="1:2" x14ac:dyDescent="0.25">
      <c r="A54" s="25">
        <v>0.36180555555555555</v>
      </c>
      <c r="B54" s="2">
        <v>7</v>
      </c>
    </row>
    <row r="55" spans="1:2" x14ac:dyDescent="0.25">
      <c r="A55" s="25">
        <v>0.61388888888888882</v>
      </c>
      <c r="B55" s="2">
        <v>7</v>
      </c>
    </row>
    <row r="56" spans="1:2" x14ac:dyDescent="0.25">
      <c r="A56" s="25">
        <v>0.61041666666666672</v>
      </c>
      <c r="B56" s="2">
        <v>7</v>
      </c>
    </row>
    <row r="57" spans="1:2" x14ac:dyDescent="0.25">
      <c r="A57" s="25">
        <v>0.35555555555555557</v>
      </c>
      <c r="B57" s="2">
        <v>6</v>
      </c>
    </row>
    <row r="58" spans="1:2" x14ac:dyDescent="0.25">
      <c r="A58" s="25">
        <v>0.36736111111111108</v>
      </c>
      <c r="B58" s="2">
        <v>6</v>
      </c>
    </row>
    <row r="59" spans="1:2" x14ac:dyDescent="0.25">
      <c r="A59" s="25">
        <v>0.38680555555555557</v>
      </c>
      <c r="B59" s="2">
        <v>6</v>
      </c>
    </row>
    <row r="60" spans="1:2" x14ac:dyDescent="0.25">
      <c r="A60" s="25">
        <v>0.5083333333333333</v>
      </c>
      <c r="B60" s="2">
        <v>4</v>
      </c>
    </row>
    <row r="61" spans="1:2" x14ac:dyDescent="0.25">
      <c r="A61" s="25">
        <v>0.60347222222222219</v>
      </c>
      <c r="B61" s="2">
        <v>4</v>
      </c>
    </row>
    <row r="62" spans="1:2" x14ac:dyDescent="0.25">
      <c r="A62" s="25">
        <v>0.37777777777777777</v>
      </c>
      <c r="B62" s="2">
        <v>3</v>
      </c>
    </row>
    <row r="63" spans="1:2" x14ac:dyDescent="0.25">
      <c r="A63" s="25">
        <v>0.39513888888888887</v>
      </c>
      <c r="B63" s="2">
        <v>3</v>
      </c>
    </row>
    <row r="64" spans="1:2" x14ac:dyDescent="0.25">
      <c r="A64" s="25">
        <v>0.58124999999999993</v>
      </c>
      <c r="B64" s="2">
        <v>2</v>
      </c>
    </row>
    <row r="65" spans="1:2" x14ac:dyDescent="0.25">
      <c r="A65" s="25">
        <v>0.4916666666666667</v>
      </c>
      <c r="B65" s="2">
        <v>2</v>
      </c>
    </row>
    <row r="66" spans="1:2" x14ac:dyDescent="0.25">
      <c r="A66" s="25">
        <v>0.39444444444444443</v>
      </c>
      <c r="B66" s="2">
        <v>2</v>
      </c>
    </row>
    <row r="67" spans="1:2" x14ac:dyDescent="0.25">
      <c r="A67" s="25">
        <v>0.46875</v>
      </c>
      <c r="B67" s="2">
        <v>2</v>
      </c>
    </row>
    <row r="68" spans="1:2" x14ac:dyDescent="0.25">
      <c r="A68" s="25">
        <v>0.48749999999999999</v>
      </c>
      <c r="B68" s="2">
        <v>2</v>
      </c>
    </row>
    <row r="69" spans="1:2" x14ac:dyDescent="0.25">
      <c r="A69" s="25">
        <v>0.47638888888888892</v>
      </c>
      <c r="B69" s="2">
        <v>2</v>
      </c>
    </row>
    <row r="70" spans="1:2" x14ac:dyDescent="0.25">
      <c r="A70" s="25">
        <v>0.46597222222222223</v>
      </c>
      <c r="B70" s="2">
        <v>1</v>
      </c>
    </row>
    <row r="71" spans="1:2" x14ac:dyDescent="0.25">
      <c r="A71" s="25">
        <v>0.47430555555555554</v>
      </c>
      <c r="B71" s="2">
        <v>1</v>
      </c>
    </row>
    <row r="72" spans="1:2" x14ac:dyDescent="0.25">
      <c r="A72" s="25">
        <v>0.40833333333333338</v>
      </c>
      <c r="B72" s="2">
        <v>1</v>
      </c>
    </row>
    <row r="73" spans="1:2" x14ac:dyDescent="0.25">
      <c r="A73" s="25">
        <v>0.46527777777777773</v>
      </c>
      <c r="B73" s="2">
        <v>1</v>
      </c>
    </row>
    <row r="74" spans="1:2" x14ac:dyDescent="0.25">
      <c r="A74" s="25">
        <v>0.46319444444444446</v>
      </c>
      <c r="B74" s="2">
        <v>1</v>
      </c>
    </row>
    <row r="75" spans="1:2" x14ac:dyDescent="0.25">
      <c r="A75" s="25">
        <v>0.46458333333333335</v>
      </c>
      <c r="B75" s="2">
        <v>1</v>
      </c>
    </row>
    <row r="76" spans="1:2" x14ac:dyDescent="0.25">
      <c r="A76" t="s">
        <v>1636</v>
      </c>
      <c r="B76" s="2"/>
    </row>
    <row r="77" spans="1:2" x14ac:dyDescent="0.25">
      <c r="A77" t="s">
        <v>1634</v>
      </c>
      <c r="B77" s="2">
        <v>730</v>
      </c>
    </row>
    <row r="79" spans="1:2" x14ac:dyDescent="0.25">
      <c r="A79" s="24" t="s">
        <v>1638</v>
      </c>
      <c r="B79" t="s">
        <v>1639</v>
      </c>
    </row>
    <row r="80" spans="1:2" x14ac:dyDescent="0.25">
      <c r="A80" s="27">
        <v>0</v>
      </c>
      <c r="B80" s="2">
        <v>9</v>
      </c>
    </row>
    <row r="81" spans="1:2" x14ac:dyDescent="0.25">
      <c r="A81" s="27">
        <v>44844</v>
      </c>
      <c r="B81" s="2">
        <v>284</v>
      </c>
    </row>
    <row r="82" spans="1:2" x14ac:dyDescent="0.25">
      <c r="A82" s="27">
        <v>44845</v>
      </c>
      <c r="B82" s="2">
        <v>100</v>
      </c>
    </row>
    <row r="83" spans="1:2" x14ac:dyDescent="0.25">
      <c r="A83" s="27">
        <v>44846</v>
      </c>
      <c r="B83" s="2">
        <v>151</v>
      </c>
    </row>
    <row r="84" spans="1:2" x14ac:dyDescent="0.25">
      <c r="A84" s="27">
        <v>44847</v>
      </c>
      <c r="B84" s="2">
        <v>195</v>
      </c>
    </row>
    <row r="85" spans="1:2" x14ac:dyDescent="0.25">
      <c r="A85" s="27" t="s">
        <v>1634</v>
      </c>
      <c r="B85" s="2">
        <v>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B7C-074B-4CBE-945D-8BA7C16B7709}">
  <dimension ref="A1"/>
  <sheetViews>
    <sheetView topLeftCell="A25" workbookViewId="0">
      <selection activeCell="H35" sqref="H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C392-D524-433A-B729-3EAB7CE05A83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44"/>
    </row>
    <row r="3" spans="1:1" x14ac:dyDescent="0.25">
      <c r="A3" s="45"/>
    </row>
    <row r="4" spans="1:1" x14ac:dyDescent="0.25">
      <c r="A4" s="45" t="s">
        <v>1731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e a c 1 c - 1 5 8 5 - 4 d 7 5 - 8 d 5 6 - a 0 2 3 5 5 0 3 f 6 1 7 "   x m l n s = " h t t p : / / s c h e m a s . m i c r o s o f t . c o m / D a t a M a s h u p " > A A A A A L k I A A B Q S w M E F A A C A A g A A X 1 S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A B f V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1 S V X N e 8 Z W 0 B Q A A 5 h c A A B M A H A B G b 3 J t d W x h c y 9 T Z W N 0 a W 9 u M S 5 t I K I Y A C i g F A A A A A A A A A A A A A A A A A A A A A A A A A A A A L 1 Y X V L j R h B + p 4 o 7 T A 1 5 w F U q g w w G l s S 7 p T W m c B V Y r C x I p Q w P Y 2 k A J Z L G G Y 3 M X z h F T p A D 5 C l H 4 G J p / d i S L I 1 s X M n u y 5 r u U X d / 3 / T P z A T U E g 7 z 0 T D 5 X / 1 x c 2 N z I 3 g g n N r I J o I F B h U M d Z B L x e Y G g n 8 6 d + 6 p D 5 J u M G 2 e M C v 0 q C + 2 f 6 b j Z p f 5 A n 4 H 2 / h B i E l w v L P z + P j Y 5 P A 9 A d v + l P K m x b w d w q 0 H Z 8 q C n b n 5 p n g S u K G M T q j r e I 6 g v I P / w A r q M j f 0 / K D T a i m o 5 1 v M d v z 7 j t p q w 5 / f Q i b o U D y 7 t J P 9 b A 6 Y T 2 8 b S h L n F j a d C U M W 8 c Y O s R m G i E 0 y h l U m J 3 5 w x 7 i X 2 D e f J z T Y T l A p r 6 8 4 k a r g X 4 A G C f o k 3 h Q 0 k 7 c k 8 j 2 J f H 8 m 9 0 N v T H l O 0 5 Z q D k D T 9 8 X B f j O K L a c 4 l C m O Z I p P U i f q r l y l y s y p L a l m T 2 5 O z o H a l t q T k q B K W V C l N K h y H l q 7 s o 9 a q v y j Y h q 8 Z T m X 6 E m A L K g p n 3 l j T i t S 0 K A + 8 W i a 3 9 u L m Z p l Y e Q G 9 y 7 6 Q 9 3 Q 8 E J W 4 U u j 1 + 3 r e J F p f K 0 Z f a 3 b f / 9 z g B f S D V T n u o G 6 / Z 5 h 9 J A 2 M P E i E f h a P 7 + 6 6 A 3 Q d W 9 g F l z G b K Q + y 9 q Y + v n H X f 3 i s h h w v A G z r 2 f q t 8 b m h u O v x F y + K 2 3 h C z a F P g G t h g V I S 1 s L r u x R p 8 y 1 o e 2 c O i 7 U O O 4 e 3 1 w F l A c 3 7 I F y n / g 2 f b k 5 o c F v g k 1 u j F m P u q m 0 n u 2 w l r Y v B K 3 P j d b c O a 7 g E G S g Z h s 8 p C 7 0 U 4 M 9 z j s L o s R 6 Q C N N C O 6 M Q 0 G D 2 y + j M 8 e 2 q X / 7 B f 3 0 G Q k e 0 s x J 3 5 8 y i 3 B 0 F / q W 8 / 6 P j y Y Q N v O J 6 7 w Q m + Q c a b a d E L d d H x m w P + 9 7 Y D f t w T g N a 6 t S u T 1 K O / p t Y 7 U E V + U Z v g x Q l C o D + C I K d M h C b k E 3 j / 7 M l Z Y O W C K 3 q f / f Q 0 f A p 2 X W M 6 f 1 s U Y u 8 6 4 k F J W L G 9 l Q 9 + C Q I P o 0 g S x y C j v S i 2 X x 7 / n O S E O X b k t i K z E Q R R d 3 i a o 9 m m 9 7 F B X 9 l X o T l + F G Y 7 0 p W A 8 x 6 k t F w q o m 3 n 8 + O R f k b Y n 8 Q C I / l M i P J P J P M l y 7 M o W 6 d B j M N j x f H x 6 b 1 k w A W R H A O Y i M 6 U t U 1 G j C G R h x 4 G d m 9 z K S C X p G C f S 9 Q g 3 M Y 1 D Q K F 2 l u e 7 Q I i 7 h Q S d q P 7 K j k 7 o 0 a y R R J Q n D x X G J u V N q P Z C S 9 I z x s h B a u M N K 0 p 7 n B F W r d e g r J O 4 w J Z X 5 / r c I 3 S i s B c U l p 1 a F i y 4 D H 5 W W + t d a W e Z N A C k I m C D u / 3 g 6 U A u s 4 h P N 7 O G 8 i 2 v i M o 4 4 j R o B e V m w C y K L w o q Q L u m O W J l t E c Z K + h 2 f G T A B F W R o 4 n o 1 c C 0 5 u n L A E c B Z g u A z / c q o B 6 i u h R D a U Z p v c o S J 7 5 p 6 V u U F X R G m k m Z 4 H Z j W c j C 5 6 Z G V g R x E U j 8 r 7 t P e B / a p l W x U W p 5 4 + M v F V / 2 8 f q v 2 1 t o q m B C F u p Z j n d G x I t r 9 D 6 D d i 9 F m b Q f r l z 1 D M / v 6 o B 7 y / l q Q Y f j l + p U c c I 6 W F T G 3 P 4 B 5 P 8 Z c a K n Y 7 J v n v S F e 7 K j R 1 e J q S S d q r 0 U F z P u 0 Q / 9 Q x 0 T q f z U S D j 5 A Q j s m Y T 4 j M N x e 6 m E e r A U T j i / 5 i S M H G v u v c X 8 o d V 8 R q R L N s l p e s 5 h W 5 P b w A 9 w e x t w m 4 x S b u q m d 4 9 L o j d W 1 h B + t R f h h B D 4 / t G t p S I O r m Q W t D 8 y C o 2 g W F E 8 M b 5 L D V 2 v V I 3 s + k o j V e H j N z i G O l 7 x s x D M 7 F d p E J M K k d M p v H b l j T k 6 a M F H x M g J 5 W b E 6 a R e F J 5 b i v X 8 B b f G m X 3 G 3 + T 7 3 / A G Z 0 v u k 6 6 l g P 3 H 0 u v s 2 v x J n E P J L 8 9 F f E v 7 + l 0 c F Z 5 G F a i y g J m j U D 2 A t V I q g / F t I + X N 8 G l f Q V 8 c n / L l v g z v n z q G 8 U 2 k D 7 o p A a g c n q y O m F 6 w Z F B I D A k r O + E V + K 6 6 U S 7 k u v P v m Q B b e b 5 X c + 6 2 q 5 t 5 v D 9 q 7 u 2 r 9 A 2 5 G b e I z D n m E T k M / f q K O Q Q H a y B y E g 1 8 x p k 9 x a f F T Q B K 6 J L 4 0 4 W O 8 D B 5 + w + i 2 n o 1 q C v K w G 6 j z O V v y v Z m K / M 3 Y y n y X G P w X U E s B A i 0 A F A A C A A g A A X 1 S V W e l F 2 a j A A A A 9 g A A A B I A A A A A A A A A A A A A A A A A A A A A A E N v b m Z p Z y 9 Q Y W N r Y W d l L n h t b F B L A Q I t A B Q A A g A I A A F 9 U l U P y u m r p A A A A O k A A A A T A A A A A A A A A A A A A A A A A O 8 A A A B b Q 2 9 u d G V u d F 9 U e X B l c 1 0 u e G 1 s U E s B A i 0 A F A A C A A g A A X 1 S V X N e 8 Z W 0 B Q A A 5 h c A A B M A A A A A A A A A A A A A A A A A 4 A E A A E Z v c m 1 1 b G F z L 1 N l Y 3 R p b 2 4 x L m 1 Q S w U G A A A A A A M A A w D C A A A A 4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0 Q A A A A A A A D 1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2 h S N 2 t J S 2 1 P U 0 l l N m R a R V l t S G E z S z F S e V l X N X p a b T l 5 Y l d G e U l H R n l Z M m h w Z G 0 4 Z 1 p H V W d U V z k y Y V c x c F p X N T B i M 0 1 n U V d O M G F X N T J a W E l B Q U F B Q U F B Q U F B Q U F B d m N W Q W 1 X L z R o R U 9 N N H V k O C 9 a a F Q 1 Q l J E Y j I 1 e m R X e D B Z W E 1 n W V h W N G F X e H B Z W E p s Y 3 d B Q j N J V W U 1 Q 0 N w a m t p S H V u V 1 J H S m g y d H d B Q U F B Q T 0 i I C 8 + P C 9 T d G F i b G V F b n R y a W V z P j w v S X R l b T 4 8 S X R l b T 4 8 S X R l b U x v Y 2 F 0 a W 9 u P j x J d G V t V H l w Z T 5 G b 3 J t d W x h P C 9 J d G V t V H l w Z T 4 8 S X R l b V B h d G g + U 2 V j d G l v b j E v Z G F 0 b 3 N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J l d G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U m V 0 b y 9 B d X R v U m V t b 3 Z l Z E N v b H V t b n M x L n t D b 2 x 1 b W 4 x L D B 9 J n F 1 b 3 Q 7 L C Z x d W 9 0 O 1 N l Y 3 R p b 2 4 x L 2 R h d G 9 z U m V 0 b y 9 B d X R v U m V t b 3 Z l Z E N v b H V t b n M x L n t F T U l T T 1 J B L D F 9 J n F 1 b 3 Q 7 L C Z x d W 9 0 O 1 N l Y 3 R p b 2 4 x L 2 R h d G 9 z U m V 0 b y 9 B d X R v U m V t b 3 Z l Z E N v b H V t b n M x L n t D b 2 x 1 b W 4 z L D J 9 J n F 1 b 3 Q 7 L C Z x d W 9 0 O 1 N l Y 3 R p b 2 4 x L 2 R h d G 9 z U m V 0 b y 9 B d X R v U m V t b 3 Z l Z E N v b H V t b n M x L n t Q U k V D S U 8 s M 3 0 m c X V v d D s s J n F 1 b 3 Q 7 U 2 V j d G l v b j E v Z G F 0 b 3 N S Z X R v L 0 F 1 d G 9 S Z W 1 v d m V k Q 2 9 s d W 1 u c z E u e 1 Z B T E 9 S I E N J R V J S R S B B T l Q s N H 0 m c X V v d D s s J n F 1 b 3 Q 7 U 2 V j d G l v b j E v Z G F 0 b 3 N S Z X R v L 0 F 1 d G 9 S Z W 1 v d m V k Q 2 9 s d W 1 u c z E u e 0 N v b H V t b j Y s N X 0 m c X V v d D s s J n F 1 b 3 Q 7 U 2 V j d G l v b j E v Z G F 0 b 3 N S Z X R v L 0 F 1 d G 9 S Z W 1 v d m V k Q 2 9 s d W 1 u c z E u e 0 N v b H V t b j c s N n 0 m c X V v d D s s J n F 1 b 3 Q 7 U 2 V j d G l v b j E v Z G F 0 b 3 N S Z X R v L 0 F 1 d G 9 S Z W 1 v d m V k Q 2 9 s d W 1 u c z E u e 0 N v b H V t b j g s N 3 0 m c X V v d D s s J n F 1 b 3 Q 7 U 2 V j d G l v b j E v Z G F 0 b 3 N S Z X R v L 0 F 1 d G 9 S Z W 1 v d m V k Q 2 9 s d W 1 u c z E u e 0 N v b H V t b j k s O H 0 m c X V v d D s s J n F 1 b 3 Q 7 U 2 V j d G l v b j E v Z G F 0 b 3 N S Z X R v L 0 F 1 d G 9 S Z W 1 v d m V k Q 2 9 s d W 1 u c z E u e 0 N v b H V t b j E w L D l 9 J n F 1 b 3 Q 7 L C Z x d W 9 0 O 1 N l Y 3 R p b 2 4 x L 2 R h d G 9 z U m V 0 b y 9 B d X R v U m V t b 3 Z l Z E N v b H V t b n M x L n t D b 2 x 1 b W 4 x M S w x M H 0 m c X V v d D s s J n F 1 b 3 Q 7 U 2 V j d G l v b j E v Z G F 0 b 3 N S Z X R v L 0 F 1 d G 9 S Z W 1 v d m V k Q 2 9 s d W 1 u c z E u e 0 N v b H V t b j E y L D E x f S Z x d W 9 0 O y w m c X V v d D t T Z W N 0 a W 9 u M S 9 k Y X R v c 1 J l d G 8 v Q X V 0 b 1 J l b W 9 2 Z W R D b 2 x 1 b W 5 z M S 5 7 Q 2 9 s d W 1 u M T M s M T J 9 J n F 1 b 3 Q 7 L C Z x d W 9 0 O 1 N l Y 3 R p b 2 4 x L 2 R h d G 9 z U m V 0 b y 9 B d X R v U m V t b 3 Z l Z E N v b H V t b n M x L n t W Q V J J Q U N J w 5 N O L D E z f S Z x d W 9 0 O y w m c X V v d D t T Z W N 0 a W 9 u M S 9 k Y X R v c 1 J l d G 8 v Q X V 0 b 1 J l b W 9 2 Z W R D b 2 x 1 b W 5 z M S 5 7 Q 2 9 s d W 1 u M T U s M T R 9 J n F 1 b 3 Q 7 L C Z x d W 9 0 O 1 N l Y 3 R p b 2 4 x L 2 R h d G 9 z U m V 0 b y 9 B d X R v U m V t b 3 Z l Z E N v b H V t b n M x L n t D b 2 x 1 b W 4 x N i w x N X 0 m c X V v d D s s J n F 1 b 3 Q 7 U 2 V j d G l v b j E v Z G F 0 b 3 N S Z X R v L 0 F 1 d G 9 S Z W 1 v d m V k Q 2 9 s d W 1 u c z E u e 0 N v b H V t b j E 3 L D E 2 f S Z x d W 9 0 O y w m c X V v d D t T Z W N 0 a W 9 u M S 9 k Y X R v c 1 J l d G 8 v Q X V 0 b 1 J l b W 9 2 Z W R D b 2 x 1 b W 5 z M S 5 7 V k 9 M V U 1 F T i B D T 0 1 Q U k E s M T d 9 J n F 1 b 3 Q 7 L C Z x d W 9 0 O 1 N l Y 3 R p b 2 4 x L 2 R h d G 9 z U m V 0 b y 9 B d X R v U m V t b 3 Z l Z E N v b H V t b n M x L n t Q U k V D S U 8 g Q 0 9 N U F J B L D E 4 f S Z x d W 9 0 O y w m c X V v d D t T Z W N 0 a W 9 u M S 9 k Y X R v c 1 J l d G 8 v Q X V 0 b 1 J l b W 9 2 Z W R D b 2 x 1 b W 5 z M S 5 7 V k 9 M V U 1 F T i B W R U 5 U Q S w x O X 0 m c X V v d D s s J n F 1 b 3 Q 7 U 2 V j d G l v b j E v Z G F 0 b 3 N S Z X R v L 0 F 1 d G 9 S Z W 1 v d m V k Q 2 9 s d W 1 u c z E u e 1 B S R U N J T y B W R U 5 U Q S w y M H 0 m c X V v d D s s J n F 1 b 3 Q 7 U 2 V j d G l v b j E v Z G F 0 b 3 N S Z X R v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b 3 N S Z X R v L 0 F 1 d G 9 S Z W 1 v d m V k Q 2 9 s d W 1 u c z E u e 0 N v b H V t b j E s M H 0 m c X V v d D s s J n F 1 b 3 Q 7 U 2 V j d G l v b j E v Z G F 0 b 3 N S Z X R v L 0 F 1 d G 9 S Z W 1 v d m V k Q 2 9 s d W 1 u c z E u e 0 V N S V N P U k E s M X 0 m c X V v d D s s J n F 1 b 3 Q 7 U 2 V j d G l v b j E v Z G F 0 b 3 N S Z X R v L 0 F 1 d G 9 S Z W 1 v d m V k Q 2 9 s d W 1 u c z E u e 0 N v b H V t b j M s M n 0 m c X V v d D s s J n F 1 b 3 Q 7 U 2 V j d G l v b j E v Z G F 0 b 3 N S Z X R v L 0 F 1 d G 9 S Z W 1 v d m V k Q 2 9 s d W 1 u c z E u e 1 B S R U N J T y w z f S Z x d W 9 0 O y w m c X V v d D t T Z W N 0 a W 9 u M S 9 k Y X R v c 1 J l d G 8 v Q X V 0 b 1 J l b W 9 2 Z W R D b 2 x 1 b W 5 z M S 5 7 V k F M T 1 I g Q 0 l F U l J F I E F O V C w 0 f S Z x d W 9 0 O y w m c X V v d D t T Z W N 0 a W 9 u M S 9 k Y X R v c 1 J l d G 8 v Q X V 0 b 1 J l b W 9 2 Z W R D b 2 x 1 b W 5 z M S 5 7 Q 2 9 s d W 1 u N i w 1 f S Z x d W 9 0 O y w m c X V v d D t T Z W N 0 a W 9 u M S 9 k Y X R v c 1 J l d G 8 v Q X V 0 b 1 J l b W 9 2 Z W R D b 2 x 1 b W 5 z M S 5 7 Q 2 9 s d W 1 u N y w 2 f S Z x d W 9 0 O y w m c X V v d D t T Z W N 0 a W 9 u M S 9 k Y X R v c 1 J l d G 8 v Q X V 0 b 1 J l b W 9 2 Z W R D b 2 x 1 b W 5 z M S 5 7 Q 2 9 s d W 1 u O C w 3 f S Z x d W 9 0 O y w m c X V v d D t T Z W N 0 a W 9 u M S 9 k Y X R v c 1 J l d G 8 v Q X V 0 b 1 J l b W 9 2 Z W R D b 2 x 1 b W 5 z M S 5 7 Q 2 9 s d W 1 u O S w 4 f S Z x d W 9 0 O y w m c X V v d D t T Z W N 0 a W 9 u M S 9 k Y X R v c 1 J l d G 8 v Q X V 0 b 1 J l b W 9 2 Z W R D b 2 x 1 b W 5 z M S 5 7 Q 2 9 s d W 1 u M T A s O X 0 m c X V v d D s s J n F 1 b 3 Q 7 U 2 V j d G l v b j E v Z G F 0 b 3 N S Z X R v L 0 F 1 d G 9 S Z W 1 v d m V k Q 2 9 s d W 1 u c z E u e 0 N v b H V t b j E x L D E w f S Z x d W 9 0 O y w m c X V v d D t T Z W N 0 a W 9 u M S 9 k Y X R v c 1 J l d G 8 v Q X V 0 b 1 J l b W 9 2 Z W R D b 2 x 1 b W 5 z M S 5 7 Q 2 9 s d W 1 u M T I s M T F 9 J n F 1 b 3 Q 7 L C Z x d W 9 0 O 1 N l Y 3 R p b 2 4 x L 2 R h d G 9 z U m V 0 b y 9 B d X R v U m V t b 3 Z l Z E N v b H V t b n M x L n t D b 2 x 1 b W 4 x M y w x M n 0 m c X V v d D s s J n F 1 b 3 Q 7 U 2 V j d G l v b j E v Z G F 0 b 3 N S Z X R v L 0 F 1 d G 9 S Z W 1 v d m V k Q 2 9 s d W 1 u c z E u e 1 Z B U k l B Q 0 n D k 0 4 s M T N 9 J n F 1 b 3 Q 7 L C Z x d W 9 0 O 1 N l Y 3 R p b 2 4 x L 2 R h d G 9 z U m V 0 b y 9 B d X R v U m V t b 3 Z l Z E N v b H V t b n M x L n t D b 2 x 1 b W 4 x N S w x N H 0 m c X V v d D s s J n F 1 b 3 Q 7 U 2 V j d G l v b j E v Z G F 0 b 3 N S Z X R v L 0 F 1 d G 9 S Z W 1 v d m V k Q 2 9 s d W 1 u c z E u e 0 N v b H V t b j E 2 L D E 1 f S Z x d W 9 0 O y w m c X V v d D t T Z W N 0 a W 9 u M S 9 k Y X R v c 1 J l d G 8 v Q X V 0 b 1 J l b W 9 2 Z W R D b 2 x 1 b W 5 z M S 5 7 Q 2 9 s d W 1 u M T c s M T Z 9 J n F 1 b 3 Q 7 L C Z x d W 9 0 O 1 N l Y 3 R p b 2 4 x L 2 R h d G 9 z U m V 0 b y 9 B d X R v U m V t b 3 Z l Z E N v b H V t b n M x L n t W T 0 x V T U V O I E N P T V B S Q S w x N 3 0 m c X V v d D s s J n F 1 b 3 Q 7 U 2 V j d G l v b j E v Z G F 0 b 3 N S Z X R v L 0 F 1 d G 9 S Z W 1 v d m V k Q 2 9 s d W 1 u c z E u e 1 B S R U N J T y B D T 0 1 Q U k E s M T h 9 J n F 1 b 3 Q 7 L C Z x d W 9 0 O 1 N l Y 3 R p b 2 4 x L 2 R h d G 9 z U m V 0 b y 9 B d X R v U m V t b 3 Z l Z E N v b H V t b n M x L n t W T 0 x V T U V O I F Z F T l R B L D E 5 f S Z x d W 9 0 O y w m c X V v d D t T Z W N 0 a W 9 u M S 9 k Y X R v c 1 J l d G 8 v Q X V 0 b 1 J l b W 9 2 Z W R D b 2 x 1 b W 5 z M S 5 7 U F J F Q 0 l P I F Z F T l R B L D I w f S Z x d W 9 0 O y w m c X V v d D t T Z W N 0 a W 9 u M S 9 k Y X R v c 1 J l d G 8 v Q X V 0 b 1 J l b W 9 2 Z W R D b 2 x 1 b W 5 z M S 5 7 Q 2 9 s d W 1 u M j I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V N S V N P U k E m c X V v d D s s J n F 1 b 3 Q 7 Q 2 9 s d W 1 u M y Z x d W 9 0 O y w m c X V v d D t Q U k V D S U 8 m c X V v d D s s J n F 1 b 3 Q 7 V k F M T 1 I g Q 0 l F U l J F I E F O V C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Z B U k l B Q 0 n D k 0 4 m c X V v d D s s J n F 1 b 3 Q 7 Q 2 9 s d W 1 u M T U m c X V v d D s s J n F 1 b 3 Q 7 Q 2 9 s d W 1 u M T Y m c X V v d D s s J n F 1 b 3 Q 7 Q 2 9 s d W 1 u M T c m c X V v d D s s J n F 1 b 3 Q 7 V k 9 M V U 1 F T i B D T 0 1 Q U k E m c X V v d D s s J n F 1 b 3 Q 7 U F J F Q 0 l P I E N P T V B S Q S Z x d W 9 0 O y w m c X V v d D t W T 0 x V T U V O I F Z F T l R B J n F 1 b 3 Q 7 L C Z x d W 9 0 O 1 B S R U N J T y B W R U 5 U Q S Z x d W 9 0 O y w m c X V v d D t D b 2 x 1 b W 4 y M i Z x d W 9 0 O 1 0 i I C 8 + P E V u d H J 5 I F R 5 c G U 9 I k Z p b G x D b 2 x 1 b W 5 U e X B l c y I g V m F s d W U 9 I n N C Z 1 l H Q l F V R E F 3 T U Z C U U 1 E Q l F V R E F 3 T U R C U U 1 G Q m c 9 P S I g L z 4 8 R W 5 0 c n k g V H l w Z T 0 i R m l s b E x h c 3 R V c G R h d G V k I i B W Y W x 1 Z T 0 i Z D I w M j I t M T A t M T F U M T k 6 N D A 6 M j g u M D A 4 N z E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O S I g L z 4 8 R W 5 0 c n k g V H l w Z T 0 i Q W R k Z W R U b 0 R h d G F N b 2 R l b C I g V m F s d W U 9 I m w w I i A v P j x F b n R y e S B U e X B l P S J R d W V y e U l E I i B W Y W x 1 Z T 0 i c z B k O G Q 1 Y 2 I x L T Q 0 M 2 Q t N D A 1 M S 1 h Y m R m L W U 1 N D k 2 M D Y 2 Y 2 F j M C I g L z 4 8 L 1 N 0 Y W J s Z U V u d H J p Z X M + P C 9 J d G V t P j x J d G V t P j x J d G V t T G 9 j Y X R p b 2 4 + P E l 0 Z W 1 U e X B l P k Z v c m 1 1 b G E 8 L 0 l 0 Z W 1 U e X B l P j x J d G V t U G F 0 a D 5 T Z W N 0 a W 9 u M S 9 k Y X R v c 1 J l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S Z X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m V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9 2 a W 1 p Z W 5 0 b 3 N f Q W N 0 a W 5 2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Q W N 0 a W 5 2 Z X I v Q X V 0 b 1 J l b W 9 2 Z W R D b 2 x 1 b W 5 z M S 5 7 R E F U R S w w f S Z x d W 9 0 O y w m c X V v d D t T Z W N 0 a W 9 u M S 9 N b 3 Z p b W l l b n R v c y B B Y 3 R p b n Z l c i 9 B d X R v U m V t b 3 Z l Z E N v b H V t b n M x L n t I T 1 V S L D F 9 J n F 1 b 3 Q 7 L C Z x d W 9 0 O 1 N l Y 3 R p b 2 4 x L 0 1 v d m l t a W V u d G 9 z I E F j d G l u d m V y L 0 F 1 d G 9 S Z W 1 v d m V k Q 2 9 s d W 1 u c z E u e 1 N Z T U J P T C w y f S Z x d W 9 0 O y w m c X V v d D t T Z W N 0 a W 9 u M S 9 N b 3 Z p b W l l b n R v c y B B Y 3 R p b n Z l c i 9 B d X R v U m V t b 3 Z l Z E N v b H V t b n M x L n t P U E V S Q V R J T 0 4 s M 3 0 m c X V v d D s s J n F 1 b 3 Q 7 U 2 V j d G l v b j E v T W 9 2 a W 1 p Z W 5 0 b 3 M g Q W N 0 a W 5 2 Z X I v Q X V 0 b 1 J l b W 9 2 Z W R D b 2 x 1 b W 5 z M S 5 7 V E l U T E V T L D R 9 J n F 1 b 3 Q 7 L C Z x d W 9 0 O 1 N l Y 3 R p b 2 4 x L 0 1 v d m l t a W V u d G 9 z I E F j d G l u d m V y L 0 F 1 d G 9 S Z W 1 v d m V k Q 2 9 s d W 1 u c z E u e 1 Z B T F V F L D V 9 J n F 1 b 3 Q 7 L C Z x d W 9 0 O 1 N l Y 3 R p b 2 4 x L 0 1 v d m l t a W V u d G 9 z I E F j d G l u d m V y L 0 F 1 d G 9 S Z W 1 v d m V k Q 2 9 s d W 1 u c z E u e 0 N P T S w 2 f S Z x d W 9 0 O y w m c X V v d D t T Z W N 0 a W 9 u M S 9 N b 3 Z p b W l l b n R v c y B B Y 3 R p b n Z l c i 9 B d X R v U m V t b 3 Z l Z E N v b H V t b n M x L n t J V k E s N 3 0 m c X V v d D s s J n F 1 b 3 Q 7 U 2 V j d G l v b j E v T W 9 2 a W 1 p Z W 5 0 b 3 M g Q W N 0 a W 5 2 Z X I v Q X V 0 b 1 J l b W 9 2 Z W R D b 2 x 1 b W 5 z M S 5 7 V E 9 U Q U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Q W N 0 a W 5 2 Z X I v Q X V 0 b 1 J l b W 9 2 Z W R D b 2 x 1 b W 5 z M S 5 7 R E F U R S w w f S Z x d W 9 0 O y w m c X V v d D t T Z W N 0 a W 9 u M S 9 N b 3 Z p b W l l b n R v c y B B Y 3 R p b n Z l c i 9 B d X R v U m V t b 3 Z l Z E N v b H V t b n M x L n t I T 1 V S L D F 9 J n F 1 b 3 Q 7 L C Z x d W 9 0 O 1 N l Y 3 R p b 2 4 x L 0 1 v d m l t a W V u d G 9 z I E F j d G l u d m V y L 0 F 1 d G 9 S Z W 1 v d m V k Q 2 9 s d W 1 u c z E u e 1 N Z T U J P T C w y f S Z x d W 9 0 O y w m c X V v d D t T Z W N 0 a W 9 u M S 9 N b 3 Z p b W l l b n R v c y B B Y 3 R p b n Z l c i 9 B d X R v U m V t b 3 Z l Z E N v b H V t b n M x L n t P U E V S Q V R J T 0 4 s M 3 0 m c X V v d D s s J n F 1 b 3 Q 7 U 2 V j d G l v b j E v T W 9 2 a W 1 p Z W 5 0 b 3 M g Q W N 0 a W 5 2 Z X I v Q X V 0 b 1 J l b W 9 2 Z W R D b 2 x 1 b W 5 z M S 5 7 V E l U T E V T L D R 9 J n F 1 b 3 Q 7 L C Z x d W 9 0 O 1 N l Y 3 R p b 2 4 x L 0 1 v d m l t a W V u d G 9 z I E F j d G l u d m V y L 0 F 1 d G 9 S Z W 1 v d m V k Q 2 9 s d W 1 u c z E u e 1 Z B T F V F L D V 9 J n F 1 b 3 Q 7 L C Z x d W 9 0 O 1 N l Y 3 R p b 2 4 x L 0 1 v d m l t a W V u d G 9 z I E F j d G l u d m V y L 0 F 1 d G 9 S Z W 1 v d m V k Q 2 9 s d W 1 u c z E u e 0 N P T S w 2 f S Z x d W 9 0 O y w m c X V v d D t T Z W N 0 a W 9 u M S 9 N b 3 Z p b W l l b n R v c y B B Y 3 R p b n Z l c i 9 B d X R v U m V t b 3 Z l Z E N v b H V t b n M x L n t J V k E s N 3 0 m c X V v d D s s J n F 1 b 3 Q 7 U 2 V j d G l v b j E v T W 9 2 a W 1 p Z W 5 0 b 3 M g Q W N 0 a W 5 2 Z X I v Q X V 0 b 1 J l b W 9 2 Z W R D b 2 x 1 b W 5 z M S 5 7 V E 9 U Q U w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S E 9 V U i Z x d W 9 0 O y w m c X V v d D t T W U 1 C T 0 w m c X V v d D s s J n F 1 b 3 Q 7 T 1 B F U k F U S U 9 O J n F 1 b 3 Q 7 L C Z x d W 9 0 O 1 R J V E x F U y Z x d W 9 0 O y w m c X V v d D t W Q U x V R S Z x d W 9 0 O y w m c X V v d D t D T 0 0 m c X V v d D s s J n F 1 b 3 Q 7 S V Z B J n F 1 b 3 Q 7 L C Z x d W 9 0 O 1 R P V E F M J n F 1 b 3 Q 7 X S I g L z 4 8 R W 5 0 c n k g V H l w Z T 0 i R m l s b E N v b H V t b l R 5 c G V z I i B W Y W x 1 Z T 0 i c 0 N R b 0 d C Z 0 1 G Q l F V R i I g L z 4 8 R W 5 0 c n k g V H l w Z T 0 i R m l s b E x h c 3 R V c G R h d G V k I i B W Y W x 1 Z T 0 i Z D I w M j I t M T A t M T h U M j A 6 N D A 6 M D M u O T Q 5 M D U 2 M 1 o i I C 8 + P E V u d H J 5 I F R 5 c G U 9 I k Z p b G x F c n J v c k N v d W 5 0 I i B W Y W x 1 Z T 0 i b D k i I C 8 + P E V u d H J 5 I F R 5 c G U 9 I k Z p b G x F c n J v c k N v Z G U i I F Z h b H V l P S J z V W 5 r b m 9 3 b i I g L z 4 8 R W 5 0 c n k g V H l w Z T 0 i R m l s b E N v d W 5 0 I i B W Y W x 1 Z T 0 i b D c z O S I g L z 4 8 R W 5 0 c n k g V H l w Z T 0 i Q W R k Z W R U b 0 R h d G F N b 2 R l b C I g V m F s d W U 9 I m w w I i A v P j x F b n R y e S B U e X B l P S J R d W V y e U l E I i B W Y W x 1 Z T 0 i c z M z Y W E 2 O G Q x L W F i Y j M t N G U w M y 1 h M j Z j L T U 2 Y j g 4 N G V j N D J i O S I g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F j d G l u d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4 V D I w O j M 3 O j U x L j g x N j E x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5 N D B j N W J k L W Y 4 N m Y t N D M 4 N C 0 4 Y 2 U y L W U 3 N 2 N m Z D k 4 N T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D F l O D V k Y y 1 h O T I w L T Q 4 O G U t O D d i Y S 0 3 N T k x M T g 5 O D c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I w O j M 3 O j U x L j g x N j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H B 7 N / G c I k C Z U V n W C s G N e Q A A A A A C A A A A A A A D Z g A A w A A A A B A A A A B a f T 7 B S q g v T 9 T R Y Q 1 V W h 4 r A A A A A A S A A A C g A A A A E A A A A K m K j 3 E V Z c 7 B X K B V c / R U c m t Q A A A A C v e Z / D W x 8 Y m o 2 2 b M t 4 8 I G F H F k a G W u n n z A o F K x z A P 1 k 4 8 K v b l 2 Y r j D x v m g h D K E j N H A v 9 o Q R T N m 8 S u 6 U + 5 n V R 0 A J S 0 2 M w c O G 3 s + 5 h 4 o V u n X D Q U A A A A R X I H h m D o O W d K i V q U N G v c A b A S c r 4 = < / D a t a M a s h u p > 
</file>

<file path=customXml/itemProps1.xml><?xml version="1.0" encoding="utf-8"?>
<ds:datastoreItem xmlns:ds="http://schemas.openxmlformats.org/officeDocument/2006/customXml" ds:itemID="{443AD2FF-3109-4C19-B633-A9D530C53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ANALISIS</vt:lpstr>
      <vt:lpstr>DATOS_RETO</vt:lpstr>
      <vt:lpstr>TRADINGVIEW_DATA</vt:lpstr>
      <vt:lpstr>TRADINGVIEW_CDATA</vt:lpstr>
      <vt:lpstr>MOVES</vt:lpstr>
      <vt:lpstr>DIN</vt:lpstr>
      <vt:lpstr>CHART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2022-10-11T17:59:26Z</dcterms:created>
  <dcterms:modified xsi:type="dcterms:W3CDTF">2022-10-19T18:56:56Z</dcterms:modified>
</cp:coreProperties>
</file>